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45" windowWidth="21015" windowHeight="9975"/>
  </bookViews>
  <sheets>
    <sheet name="ปร4.1 บร" sheetId="2" r:id="rId1"/>
    <sheet name="ราคาต่อหน่วยงานทาง" sheetId="1" r:id="rId2"/>
  </sheets>
  <externalReferences>
    <externalReference r:id="rId3"/>
    <externalReference r:id="rId4"/>
    <externalReference r:id="rId5"/>
    <externalReference r:id="rId6"/>
  </externalReferences>
  <definedNames>
    <definedName name="__ExD1002">[2]Form1!$A$78</definedName>
    <definedName name="__ExD1003">[2]Form1!$A$79</definedName>
    <definedName name="__ExD1202">[2]Form1!$A$80</definedName>
    <definedName name="__ExD1203">[2]Form1!$A$81</definedName>
    <definedName name="__ExD1502">[2]Form1!$A$82</definedName>
    <definedName name="__ExD1503">[2]Form1!$A$83</definedName>
    <definedName name="__ExD302">[2]Form1!$A$68</definedName>
    <definedName name="__ExD303">[2]Form1!$A$69</definedName>
    <definedName name="__ExD402">[2]Form1!$A$70</definedName>
    <definedName name="__ExD403">[2]Form1!$A$71</definedName>
    <definedName name="__ExD502">[2]Form1!$A$72</definedName>
    <definedName name="__ExD503">[2]Form1!$A$73</definedName>
    <definedName name="__ExD602">[2]Form1!$A$74</definedName>
    <definedName name="__ExD603">[2]Form1!$A$75</definedName>
    <definedName name="__ExD802">[2]Form1!$A$76</definedName>
    <definedName name="__ExD803">[2]Form1!$A$77</definedName>
    <definedName name="_BOX1">'[1]0.00-3.00'!$I$285:$X$297</definedName>
    <definedName name="_cut1">[3]ค่างานต้นทุน!$H$18</definedName>
    <definedName name="_ExD1002">[2]Form1!$A$78</definedName>
    <definedName name="_ExD1003">[2]Form1!$A$79</definedName>
    <definedName name="_ExD1202">[2]Form1!$A$80</definedName>
    <definedName name="_ExD1203">[2]Form1!$A$81</definedName>
    <definedName name="_ExD1502">[2]Form1!$A$82</definedName>
    <definedName name="_ExD1503">[2]Form1!$A$83</definedName>
    <definedName name="_ExD302">[2]Form1!$A$68</definedName>
    <definedName name="_ExD303">[2]Form1!$A$69</definedName>
    <definedName name="_ExD402">[2]Form1!$A$70</definedName>
    <definedName name="_ExD403">[2]Form1!$A$71</definedName>
    <definedName name="_ExD502">[2]Form1!$A$72</definedName>
    <definedName name="_ExD503">[2]Form1!$A$73</definedName>
    <definedName name="_ExD602">[2]Form1!$A$74</definedName>
    <definedName name="_ExD603">[2]Form1!$A$75</definedName>
    <definedName name="_ExD802">[2]Form1!$A$76</definedName>
    <definedName name="_ExD803">[2]Form1!$A$77</definedName>
    <definedName name="APPR1">[1]วัสดุAPPROACH1!$J$55:$O$78</definedName>
    <definedName name="APPR2">[1]วัสดุAPPROACH2!$J$55:$O$78</definedName>
    <definedName name="B\CUM1KM">[2]Form1!$CR$226</definedName>
    <definedName name="B\CUM200KM">[2]Form1!$CT$226</definedName>
    <definedName name="ben">[3]ค่างานต้นทุน!$H$11</definedName>
    <definedName name="BlockType">[2]Form1!$A$122</definedName>
    <definedName name="BoxSideTwo1">[2]Form1!$L$195</definedName>
    <definedName name="BoxSideTwo2">[2]Form1!$L$196</definedName>
    <definedName name="BoxSideTwo3">[2]Form1!$L$197</definedName>
    <definedName name="BoxSideTwo4">[2]Form1!$L$198</definedName>
    <definedName name="BusStopIndex">[2]Form1!$V$186</definedName>
    <definedName name="CellDepth1">[2]Form1!$ED$223</definedName>
    <definedName name="CellDepth2">[2]Form1!$ED$233</definedName>
    <definedName name="CellDepth3">[2]Form1!$ED$242</definedName>
    <definedName name="CellDepth4">[2]Form1!$ED$251</definedName>
    <definedName name="CellNum1">[2]Form1!$EE$223</definedName>
    <definedName name="CellNum2">[2]Form1!$EE$233</definedName>
    <definedName name="CellNum3">[2]Form1!$EE$242</definedName>
    <definedName name="CellNum4">[2]Form1!$EE$251</definedName>
    <definedName name="CellWidth1">[2]Form1!$EC$223</definedName>
    <definedName name="CellWidth2">[2]Form1!$EC$233</definedName>
    <definedName name="CellWidth3">[2]Form1!$EC$242</definedName>
    <definedName name="CellWidth4">[2]Form1!$EC$251</definedName>
    <definedName name="ColumnIndexNo">[2]Form1!$CM$225</definedName>
    <definedName name="ConcBoxEnd1">[2]Form1!$EC$224</definedName>
    <definedName name="ConcBoxEnd2">[2]Form1!$EC$234</definedName>
    <definedName name="ConcBoxEnd3">[2]Form1!$EC$243</definedName>
    <definedName name="ConcBoxEnd4">[2]Form1!$EC$252</definedName>
    <definedName name="ConcCoverBox">[2]Form1!$DW$223</definedName>
    <definedName name="ConcreteBox1">[2]Form1!$EB$224</definedName>
    <definedName name="ConcreteBox2">[2]Form1!$EB$234</definedName>
    <definedName name="ConcreteBox3">[2]Form1!$EB$243</definedName>
    <definedName name="ConcreteBox4">[2]Form1!$EB$252</definedName>
    <definedName name="cs">[3]ค่างานต้นทุน!$H$106</definedName>
    <definedName name="DimenBox1">[2]Form1!$EB$223</definedName>
    <definedName name="DimenBox2">[2]Form1!$EB$233</definedName>
    <definedName name="DimenBox3">[2]Form1!$EB$242</definedName>
    <definedName name="DimenBox4">[2]Form1!$EB$251</definedName>
    <definedName name="Earth_Fill_Sidewalk">[1]backupพารา!$A$161</definedName>
    <definedName name="Exten1">[2]Form1!$A$198</definedName>
    <definedName name="Exten2">[2]Form1!$A$199</definedName>
    <definedName name="Exten3">[2]Form1!$A$200</definedName>
    <definedName name="Exten4">[2]Form1!$A$201</definedName>
    <definedName name="FactorConcBox1">[2]Form1!$ED$224</definedName>
    <definedName name="FactorConcBox2">[2]Form1!$ED$234</definedName>
    <definedName name="FactorConcBox3">[2]Form1!$ED$243</definedName>
    <definedName name="FactorConcBox4">[2]Form1!$ED$252</definedName>
    <definedName name="fill1">[3]ค่างานต้นทุน!$H$39</definedName>
    <definedName name="fill2">[3]ค่างานต้นทุน!$H$42</definedName>
    <definedName name="FloorTHK1">[2]Form1!$EF$223</definedName>
    <definedName name="FloorTHK2">[2]Form1!$EF$233</definedName>
    <definedName name="FloorTHK3">[2]Form1!$EF$242</definedName>
    <definedName name="FloorTHK4">[2]Form1!$EF$251</definedName>
    <definedName name="FormWKBox1">[2]Form1!$EB$226</definedName>
    <definedName name="FormWKBox2">[2]Form1!$EB$236</definedName>
    <definedName name="FormWKBox3">[2]Form1!$EB$245</definedName>
    <definedName name="FormWKBox4">[2]Form1!$EB$254</definedName>
    <definedName name="FormWKBoxEnd1">[2]Form1!$EC$226</definedName>
    <definedName name="FormWKBoxEnd2">[2]Form1!$EC$236</definedName>
    <definedName name="FormWKBoxEnd3">[2]Form1!$EC$245</definedName>
    <definedName name="FormWKBoxEnd4">[2]Form1!$EC$254</definedName>
    <definedName name="gaurd1">[3]ค่างานต้นทุน!$H$402</definedName>
    <definedName name="gaurd2">[3]ค่างานต้นทุน!$H$415</definedName>
    <definedName name="gaurd3">[3]ค่างานต้นทุน!$H$429</definedName>
    <definedName name="gaurd4">[3]ค่างานต้นทุน!$H$443</definedName>
    <definedName name="gaurd5">[3]ค่างานต้นทุน!$H$457</definedName>
    <definedName name="GravelList">[2]Form1!$L$38</definedName>
    <definedName name="GravelPrice">'[2]ได้ราคาคอนกรีต-เหล็กเสริม'!$V$14</definedName>
    <definedName name="HasPiles100">[2]Form1!$B$115</definedName>
    <definedName name="HasPiles200">[2]Form1!$B$117</definedName>
    <definedName name="HasPiles300">[2]Form1!$B$119</definedName>
    <definedName name="HWBOX1">[1]HWBOX!$Q$1662:$AF$1675</definedName>
    <definedName name="lean">#REF!</definedName>
    <definedName name="LimeList">[2]Form1!$L$35</definedName>
    <definedName name="LimePrice">'[2]ได้ราคาคอนกรีต-เหล็กเสริม'!$T$14</definedName>
    <definedName name="MarkingType">[2]Form1!$A$190</definedName>
    <definedName name="MixType">[2]Form1!$A$46</definedName>
    <definedName name="NoPiles100">[2]Form1!$B$114</definedName>
    <definedName name="PILE1">[1]วัสดุในเสาเข็มsay!$J$8:$W$26</definedName>
    <definedName name="PILE2">[1]วัสดุในเสาเข็มsay!$J$36:$W$54</definedName>
    <definedName name="PILE3">[1]วัสดุในเสาเข็มsay!$J$68:$W$92</definedName>
    <definedName name="PILE4">[1]วัสดุในเสาเข็มsay!$J$100:$W$124</definedName>
    <definedName name="PILE5">[1]วัสดุในเสาเข็มsay!$J$132:$W$150</definedName>
    <definedName name="PILE6">[1]วัสดุในเสาเข็มsay!$J$164:$W$182</definedName>
    <definedName name="PILE7">[1]วัสดุในเสาเข็มsay!$J$196:$W$220</definedName>
    <definedName name="PILE8">[1]วัสดุในเสาเข็มsay!$J$228:$W$252</definedName>
    <definedName name="pipe100">[3]ค่างานต้นทุน!$H$159</definedName>
    <definedName name="pipe120">[3]ค่างานต้นทุน!$H$167</definedName>
    <definedName name="pipe40.1">[3]ค่างานต้นทุน!$H$134</definedName>
    <definedName name="pipe60">[3]ค่างานต้นทุน!$H$143</definedName>
    <definedName name="pipe80">[3]ค่างานต้นทุน!$H$151</definedName>
    <definedName name="PMAorAC01">[2]Form1!$A$48</definedName>
    <definedName name="PMAorAC02">[2]Form1!$A$49</definedName>
    <definedName name="prime">[3]ค่างานต้นทุน!$H$89</definedName>
    <definedName name="PrimeMat">[2]Form1!$H$41</definedName>
    <definedName name="_xlnm.Print_Area" localSheetId="0">'ปร4.1 บร'!$A$1:$U$351</definedName>
    <definedName name="_xlnm.Print_Area" localSheetId="1">ราคาต่อหน่วยงานทาง!$A$1:$N$473</definedName>
    <definedName name="_xlnm.Print_Titles" localSheetId="0">'ปร4.1 บร'!$1:$40</definedName>
    <definedName name="_xlnm.Print_Titles" localSheetId="1">ราคาต่อหน่วยงานทาง!$3:$6</definedName>
    <definedName name="RainCondition">[2]Form1!$P$3</definedName>
    <definedName name="RainIndex">[2]Form1!$DU$5</definedName>
    <definedName name="SandConcDist">[2]กรอกราคาวัสดุที่แหล่ง!$P$18</definedName>
    <definedName name="select">[3]ค่างานต้นทุน!$H$50</definedName>
    <definedName name="skew2">[1]วัสดุตอม่อตับริมกว้าง9ม_1!$T$196:$Z$232</definedName>
    <definedName name="SLOPER1">'[1]2_สรุปปริมาณวสดุSLOPE PROT.'!$E$6:$T$20</definedName>
    <definedName name="SLOPER2">'[1]1.5_สรุปปริมาณวัสดุSLOPE PROT.'!$E$6:$T$20</definedName>
    <definedName name="SLOPER3">'[1]1.5_สรุปปริมาณวัสดุSLOPE PROT.'!$V$5:$W$20</definedName>
    <definedName name="SoftMatType">[2]Form1!$P$21</definedName>
    <definedName name="SteelBox1">[2]Form1!$EB$225</definedName>
    <definedName name="SteelBox2">[2]Form1!$EB$235</definedName>
    <definedName name="SteelBox3">[2]Form1!$EB$244</definedName>
    <definedName name="SteelBox4">[2]Form1!$EB$253</definedName>
    <definedName name="SteelBoxEnd1">[2]Form1!$EC$225</definedName>
    <definedName name="SteelBoxEnd2">[2]Form1!$EC$235</definedName>
    <definedName name="SteelBoxEnd3">[2]Form1!$EC$244</definedName>
    <definedName name="SteelBoxEnd4">[2]Form1!$EC$253</definedName>
    <definedName name="Table_Trailer_B\TON">[2]Form1!$AD$428:$BG$627</definedName>
    <definedName name="Table_Truck_B\CUM">[2]Form1!$BH$225:$CK$424</definedName>
    <definedName name="Table_Truck_B\TON">[2]Form1!$AD$225:$BG$424</definedName>
    <definedName name="TableEarthExCost">[2]Form1!$DR$16:$DR$21</definedName>
    <definedName name="TableSignOfCM">[2]Form1!$AB$193:$AM$206</definedName>
    <definedName name="tbrd1">[1]วัสดุตอม่อตับกลางที่1!$AL$45:$AR$46</definedName>
    <definedName name="tbrd2">[1]วัสดุตอม่อตับกลางที่1!$AW$45:$BC$46</definedName>
    <definedName name="timber">[3]ค่างานต้นทุน!$H$474</definedName>
    <definedName name="TrafficTYPE">[2]Form1!$A$178</definedName>
    <definedName name="Trailer_B\TON">[2]Form1!$BL$212</definedName>
    <definedName name="TRAN1">[1]ค่าขนส่ง10ล้อ!$A$6:$AW$1005</definedName>
    <definedName name="TRAN2">[1]ค่าขนส่ง10ล้อลากพ่วง!$A$6:$AW$1005</definedName>
    <definedName name="Truck_B\TON">[2]Form1!$BL$210</definedName>
    <definedName name="TUBRIM">[1]วัสดุตอม่อตับริมกว้าง9ม_1!$J$206:$P$216</definedName>
    <definedName name="TUBRIM1">#REF!</definedName>
    <definedName name="TUBRIM2">#REF!</definedName>
    <definedName name="TUBRIM3">#REF!</definedName>
    <definedName name="TypeOfWork">[2]Form1!$A$5</definedName>
    <definedName name="WallTHK1">[2]Form1!$EG$223</definedName>
    <definedName name="WallTHK2">[2]Form1!$EG$233</definedName>
    <definedName name="WallTHK3">[2]Form1!$EG$242</definedName>
    <definedName name="WallTHK4">[2]Form1!$EG$251</definedName>
    <definedName name="WGThick">[2]Form1!$M$161</definedName>
    <definedName name="WORK">[1]ค่าดำเนินการและค่าเสื่อมราคา!$G$6:$AE$82</definedName>
    <definedName name="ZincQ">[2]Form1!$N$161</definedName>
    <definedName name="กม.">[3]ค่างานต้นทุน!$H$490</definedName>
    <definedName name="กรุย">[3]ค่างานต้นทุน!$H$5</definedName>
    <definedName name="ค2">#REF!</definedName>
    <definedName name="ค3">#REF!</definedName>
    <definedName name="ค่าขนส่งL100x100x6">[2]กรอกราคาวัสดุที่แหล่ง!$S$63</definedName>
    <definedName name="ค่าขนส่งL50x50x4">[2]กรอกราคาวัสดุที่แหล่ง!$S$61</definedName>
    <definedName name="ค่าขนส่งL50x50x6">[2]กรอกราคาวัสดุที่แหล่ง!$S$62</definedName>
    <definedName name="ค่าขนส่งSteelSleeve1\8">[2]กรอกราคาวัสดุที่แหล่ง!$S$71</definedName>
    <definedName name="ค่าขนส่งปูน">[4]ข้อมูลโครงการ!$Q$53</definedName>
    <definedName name="ค่าขนส่งเหล็กแผ่น1\8x10">[2]กรอกราคาวัสดุที่แหล่ง!$S$70</definedName>
    <definedName name="ค่าขนส่งเหล็กแผ่น12x10">[2]กรอกราคาวัสดุที่แหล่ง!$S$67</definedName>
    <definedName name="ค่าขนส่งเหล็กแผ่น12x7.5">[2]กรอกราคาวัสดุที่แหล่ง!$S$64</definedName>
    <definedName name="ค่าขนส่งเหล็กแผ่น9x10">[2]กรอกราคาวัสดุที่แหล่ง!$S$66</definedName>
    <definedName name="ค่าขนส่งเหล็กแผ่น9x7.5">[2]กรอกราคาวัสดุที่แหล่ง!$S$65</definedName>
    <definedName name="ค่าแรงคนงาน">[2]ได้งานตีเส้น!$H$48</definedName>
    <definedName name="เครื่องกระเทาะ">[2]ได้งานตีเส้น!$H$40</definedName>
    <definedName name="ต1_60">[3]ค่างานต้นทุน!$H$301</definedName>
    <definedName name="ต1ต76">[3]ค่างานต้นทุน!$H$356</definedName>
    <definedName name="ต61">[3]ค่างานต้นทุน!$H$306</definedName>
    <definedName name="ต63">[3]ค่างานต้นทุน!$H$311</definedName>
    <definedName name="ต64">[3]ค่างานต้นทุน!$H$316</definedName>
    <definedName name="ต65">[3]ค่างานต้นทุน!$H$321</definedName>
    <definedName name="ต69">[3]ค่างานต้นทุน!$H$326</definedName>
    <definedName name="ต71">[3]ค่างานต้นทุน!$H$331</definedName>
    <definedName name="ต74">[3]ค่างานต้นทุน!$H$336</definedName>
    <definedName name="ต76">[3]ค่างานต้นทุน!$H$341</definedName>
    <definedName name="ต77">[3]ค่างานต้นทุน!$H$346</definedName>
    <definedName name="ต78">[3]ค่างานต้นทุน!$H$351</definedName>
    <definedName name="ติดตั้งป้ายจราจร">[2]ได้งานตีเส้น!$H$46</definedName>
    <definedName name="น1">[3]ค่างานต้นทุน!$H$361</definedName>
    <definedName name="น1น2_1">[3]ค่างานต้นทุน!$H$366</definedName>
    <definedName name="น1น2_2">[3]ค่างานต้นทุน!$H$371</definedName>
    <definedName name="น1น2_3">[3]ค่างานต้นทุน!$H$376</definedName>
    <definedName name="น3">[3]ค่างานต้นทุน!$H$381</definedName>
    <definedName name="น4">[3]ค่างานต้นทุน!$H$386</definedName>
    <definedName name="น5">[3]ค่างานต้นทุน!$H$391</definedName>
    <definedName name="บ_ต">[3]ค่างานต้นทุน!$H$462</definedName>
    <definedName name="บ1">[3]ค่างานต้นทุน!$H$286</definedName>
    <definedName name="บ2">[3]ค่างานต้นทุน!$H$291</definedName>
    <definedName name="บ3_36">[3]ค่างานต้นทุน!$H$296</definedName>
    <definedName name="ปรับ">[3]ค่างานต้นทุน!$H$7</definedName>
    <definedName name="ปากท่อ1_100">[3]ค่างานต้นทุน!$H$553</definedName>
    <definedName name="ปากท่อ1_120">[3]ค่างานต้นทุน!$H$574</definedName>
    <definedName name="ปากท่อ1_60">[3]ค่างานต้นทุน!$H$511</definedName>
    <definedName name="ปากท่อ1_80">[3]ค่างานต้นทุน!$H$532</definedName>
    <definedName name="ปากท่อ2_100">[3]ค่างานต้นทุน!$H$560</definedName>
    <definedName name="ปากท่อ2_120">[3]ค่างานต้นทุน!$H$581</definedName>
    <definedName name="ปากท่อ2_60">[3]ค่างานต้นทุน!$H$518</definedName>
    <definedName name="ปากท่อ2_80">[3]ค่างานต้นทุน!$H$539</definedName>
    <definedName name="ปากท่อ3_100">[3]ค่างานต้นทุน!$H$567</definedName>
    <definedName name="ปากท่อ3_120">[3]ค่างานต้นทุน!$H$588</definedName>
    <definedName name="ปากท่อ3_60">[3]ค่างานต้นทุน!$H$525</definedName>
    <definedName name="ปากท่อ3_80">[3]ค่างานต้นทุน!$H$546</definedName>
    <definedName name="ป้ายก">[3]ค่างานต้นทุน!$H$464</definedName>
    <definedName name="ปูนทราย">#REF!</definedName>
    <definedName name="พื้นทาง">[3]ค่างานต้นทุน!$H$69</definedName>
    <definedName name="รถตีเส้น">[2]ได้งานตีเส้น!$H$28</definedName>
    <definedName name="รถบริการ">[2]ได้งานตีเส้น!$H$34</definedName>
    <definedName name="รองพื้นทาง">[3]ค่างานต้นทุน!$H$60</definedName>
    <definedName name="ราคาปูนtype1ที่แหล่ง">[4]ข้อมูลโครงการ!$Q$37</definedName>
    <definedName name="สี">[3]ค่างานต้นทุน!#REF!</definedName>
    <definedName name="หญ้า">[3]ค่างานต้นทุน!$H$175</definedName>
    <definedName name="หลัก">[3]ค่างานต้นทุน!$H$482</definedName>
    <definedName name="หัวกระเทาะ">[2]ได้งานตีเส้น!$H$44</definedName>
  </definedNames>
  <calcPr calcId="124519"/>
</workbook>
</file>

<file path=xl/calcChain.xml><?xml version="1.0" encoding="utf-8"?>
<calcChain xmlns="http://schemas.openxmlformats.org/spreadsheetml/2006/main">
  <c r="N350" i="2"/>
  <c r="C349"/>
  <c r="R345"/>
  <c r="F345"/>
  <c r="N341"/>
  <c r="N340"/>
  <c r="N339"/>
  <c r="N338"/>
  <c r="N337"/>
  <c r="N336"/>
  <c r="N335"/>
  <c r="N334"/>
  <c r="N333"/>
  <c r="N332"/>
  <c r="R331"/>
  <c r="S331" s="1"/>
  <c r="T331" s="1"/>
  <c r="Q331"/>
  <c r="P331"/>
  <c r="R330"/>
  <c r="P330"/>
  <c r="S330" s="1"/>
  <c r="T330" s="1"/>
  <c r="R329"/>
  <c r="P329"/>
  <c r="S329" s="1"/>
  <c r="T329" s="1"/>
  <c r="O329"/>
  <c r="N329"/>
  <c r="D329"/>
  <c r="R328"/>
  <c r="Q328"/>
  <c r="P328"/>
  <c r="S328" s="1"/>
  <c r="T328" s="1"/>
  <c r="O328"/>
  <c r="N328"/>
  <c r="D328"/>
  <c r="R327"/>
  <c r="Q327"/>
  <c r="P327"/>
  <c r="S327" s="1"/>
  <c r="T327" s="1"/>
  <c r="O327"/>
  <c r="N327"/>
  <c r="D327"/>
  <c r="R326"/>
  <c r="Q326"/>
  <c r="P326"/>
  <c r="S326" s="1"/>
  <c r="T326" s="1"/>
  <c r="O326"/>
  <c r="N326"/>
  <c r="D326"/>
  <c r="R325"/>
  <c r="Q325"/>
  <c r="P325"/>
  <c r="S325" s="1"/>
  <c r="T325" s="1"/>
  <c r="O325"/>
  <c r="N325"/>
  <c r="D325"/>
  <c r="R324"/>
  <c r="Q324"/>
  <c r="P324"/>
  <c r="S324" s="1"/>
  <c r="T324" s="1"/>
  <c r="O324"/>
  <c r="N324"/>
  <c r="D324"/>
  <c r="R323"/>
  <c r="Q323"/>
  <c r="P323"/>
  <c r="S323" s="1"/>
  <c r="T323" s="1"/>
  <c r="O323"/>
  <c r="D323"/>
  <c r="R320"/>
  <c r="P320"/>
  <c r="S320" s="1"/>
  <c r="T320" s="1"/>
  <c r="R319"/>
  <c r="Q319"/>
  <c r="P319"/>
  <c r="S319" s="1"/>
  <c r="T319" s="1"/>
  <c r="R318"/>
  <c r="Q318"/>
  <c r="P318"/>
  <c r="S318" s="1"/>
  <c r="T318" s="1"/>
  <c r="S317"/>
  <c r="T317" s="1"/>
  <c r="R317"/>
  <c r="Q317"/>
  <c r="P317"/>
  <c r="R316"/>
  <c r="P316"/>
  <c r="S316" s="1"/>
  <c r="T316" s="1"/>
  <c r="R315"/>
  <c r="Q315"/>
  <c r="P315"/>
  <c r="S315" s="1"/>
  <c r="T315" s="1"/>
  <c r="R314"/>
  <c r="Q314"/>
  <c r="P314"/>
  <c r="S314" s="1"/>
  <c r="T314" s="1"/>
  <c r="S313"/>
  <c r="T313" s="1"/>
  <c r="R313"/>
  <c r="Q313"/>
  <c r="P313"/>
  <c r="R312"/>
  <c r="P312"/>
  <c r="S312" s="1"/>
  <c r="T312" s="1"/>
  <c r="R311"/>
  <c r="Q311"/>
  <c r="P311"/>
  <c r="S311" s="1"/>
  <c r="T311" s="1"/>
  <c r="R310"/>
  <c r="Q310"/>
  <c r="P310"/>
  <c r="S310" s="1"/>
  <c r="T310" s="1"/>
  <c r="S309"/>
  <c r="T309" s="1"/>
  <c r="R309"/>
  <c r="Q309"/>
  <c r="P309"/>
  <c r="R308"/>
  <c r="P308"/>
  <c r="S308" s="1"/>
  <c r="T308" s="1"/>
  <c r="R307"/>
  <c r="Q307"/>
  <c r="P307"/>
  <c r="S307" s="1"/>
  <c r="T307" s="1"/>
  <c r="R306"/>
  <c r="Q306"/>
  <c r="P306"/>
  <c r="S306" s="1"/>
  <c r="T306" s="1"/>
  <c r="S305"/>
  <c r="T305" s="1"/>
  <c r="R305"/>
  <c r="Q305"/>
  <c r="P305"/>
  <c r="R304"/>
  <c r="P304"/>
  <c r="S304" s="1"/>
  <c r="T304" s="1"/>
  <c r="R303"/>
  <c r="Q303"/>
  <c r="P303"/>
  <c r="S303" s="1"/>
  <c r="T303" s="1"/>
  <c r="R302"/>
  <c r="Q302"/>
  <c r="P302"/>
  <c r="S302" s="1"/>
  <c r="T302" s="1"/>
  <c r="S301"/>
  <c r="T301" s="1"/>
  <c r="R301"/>
  <c r="Q301"/>
  <c r="P301"/>
  <c r="R300"/>
  <c r="P300"/>
  <c r="S300" s="1"/>
  <c r="T300" s="1"/>
  <c r="R299"/>
  <c r="Q299"/>
  <c r="P299"/>
  <c r="S299" s="1"/>
  <c r="T299" s="1"/>
  <c r="R298"/>
  <c r="Q298"/>
  <c r="P298"/>
  <c r="S298" s="1"/>
  <c r="T298" s="1"/>
  <c r="S297"/>
  <c r="T297" s="1"/>
  <c r="R297"/>
  <c r="Q297"/>
  <c r="P297"/>
  <c r="R296"/>
  <c r="P296"/>
  <c r="S296" s="1"/>
  <c r="T296" s="1"/>
  <c r="R295"/>
  <c r="Q295"/>
  <c r="P295"/>
  <c r="S295" s="1"/>
  <c r="T295" s="1"/>
  <c r="R294"/>
  <c r="Q294"/>
  <c r="P294"/>
  <c r="S294" s="1"/>
  <c r="T294" s="1"/>
  <c r="S293"/>
  <c r="T293" s="1"/>
  <c r="R293"/>
  <c r="Q293"/>
  <c r="P293"/>
  <c r="R292"/>
  <c r="P292"/>
  <c r="S292" s="1"/>
  <c r="T292" s="1"/>
  <c r="N288"/>
  <c r="F288"/>
  <c r="R287"/>
  <c r="N287"/>
  <c r="G287"/>
  <c r="A287"/>
  <c r="R286"/>
  <c r="N286"/>
  <c r="G286"/>
  <c r="A286"/>
  <c r="R285"/>
  <c r="N285"/>
  <c r="G285"/>
  <c r="A285"/>
  <c r="N283"/>
  <c r="G283"/>
  <c r="A283"/>
  <c r="N282"/>
  <c r="G282"/>
  <c r="A282"/>
  <c r="N281"/>
  <c r="G281"/>
  <c r="A281"/>
  <c r="R278"/>
  <c r="O278"/>
  <c r="R277"/>
  <c r="O277"/>
  <c r="R276"/>
  <c r="O276"/>
  <c r="R275"/>
  <c r="O275"/>
  <c r="R274"/>
  <c r="O274"/>
  <c r="R273"/>
  <c r="O273"/>
  <c r="R272"/>
  <c r="O272"/>
  <c r="R271"/>
  <c r="O271"/>
  <c r="R270"/>
  <c r="O270"/>
  <c r="R269"/>
  <c r="O269"/>
  <c r="R268"/>
  <c r="O268"/>
  <c r="R267"/>
  <c r="O267"/>
  <c r="R266"/>
  <c r="O266"/>
  <c r="R265"/>
  <c r="O265"/>
  <c r="S264"/>
  <c r="R264"/>
  <c r="Q264"/>
  <c r="O264"/>
  <c r="T264" s="1"/>
  <c r="R263"/>
  <c r="S263" s="1"/>
  <c r="T263" s="1"/>
  <c r="Q263"/>
  <c r="R262"/>
  <c r="S262" s="1"/>
  <c r="T262" s="1"/>
  <c r="Q262"/>
  <c r="R261"/>
  <c r="S261" s="1"/>
  <c r="T261" s="1"/>
  <c r="Q261"/>
  <c r="R260"/>
  <c r="P260"/>
  <c r="S260" s="1"/>
  <c r="T260" s="1"/>
  <c r="O260"/>
  <c r="Q260" s="1"/>
  <c r="R259"/>
  <c r="P259"/>
  <c r="Q259" s="1"/>
  <c r="O259"/>
  <c r="C256"/>
  <c r="R254"/>
  <c r="O254"/>
  <c r="R253"/>
  <c r="O253"/>
  <c r="R252"/>
  <c r="O252"/>
  <c r="R251"/>
  <c r="O251"/>
  <c r="R250"/>
  <c r="O250"/>
  <c r="R249"/>
  <c r="O249"/>
  <c r="S248"/>
  <c r="T248" s="1"/>
  <c r="R248"/>
  <c r="Q248"/>
  <c r="S247"/>
  <c r="T247" s="1"/>
  <c r="R247"/>
  <c r="Q247"/>
  <c r="P247"/>
  <c r="R246"/>
  <c r="S246" s="1"/>
  <c r="T246" s="1"/>
  <c r="Q246"/>
  <c r="R245"/>
  <c r="P245"/>
  <c r="Q245" s="1"/>
  <c r="O245"/>
  <c r="R244"/>
  <c r="P244"/>
  <c r="S244" s="1"/>
  <c r="T244" s="1"/>
  <c r="O244"/>
  <c r="Q244" s="1"/>
  <c r="R243"/>
  <c r="P243"/>
  <c r="Q243" s="1"/>
  <c r="O243"/>
  <c r="R242"/>
  <c r="P242"/>
  <c r="S242" s="1"/>
  <c r="T242" s="1"/>
  <c r="O242"/>
  <c r="Q242" s="1"/>
  <c r="R240"/>
  <c r="S240" s="1"/>
  <c r="T240" s="1"/>
  <c r="Q240"/>
  <c r="R239"/>
  <c r="P239"/>
  <c r="Q239" s="1"/>
  <c r="O239"/>
  <c r="R238"/>
  <c r="P238"/>
  <c r="S238" s="1"/>
  <c r="T238" s="1"/>
  <c r="O238"/>
  <c r="Q238" s="1"/>
  <c r="R237"/>
  <c r="P237"/>
  <c r="Q237" s="1"/>
  <c r="O237"/>
  <c r="N233"/>
  <c r="N232"/>
  <c r="N231"/>
  <c r="N230"/>
  <c r="C230"/>
  <c r="N229"/>
  <c r="R228"/>
  <c r="P228"/>
  <c r="Q228" s="1"/>
  <c r="O228"/>
  <c r="N228"/>
  <c r="F228"/>
  <c r="R227"/>
  <c r="P227"/>
  <c r="Q227" s="1"/>
  <c r="O227"/>
  <c r="N227"/>
  <c r="R226"/>
  <c r="O226"/>
  <c r="N226"/>
  <c r="R225"/>
  <c r="P225"/>
  <c r="S225" s="1"/>
  <c r="T225" s="1"/>
  <c r="O225"/>
  <c r="Q225" s="1"/>
  <c r="N225"/>
  <c r="N224"/>
  <c r="U223"/>
  <c r="R223"/>
  <c r="O223"/>
  <c r="N223"/>
  <c r="R222"/>
  <c r="P222"/>
  <c r="S222" s="1"/>
  <c r="T222" s="1"/>
  <c r="O222"/>
  <c r="Q222" s="1"/>
  <c r="N222"/>
  <c r="R221"/>
  <c r="O221"/>
  <c r="N221"/>
  <c r="J221"/>
  <c r="N220"/>
  <c r="N219"/>
  <c r="R218"/>
  <c r="O218"/>
  <c r="N218"/>
  <c r="R217"/>
  <c r="N217"/>
  <c r="R216"/>
  <c r="O216"/>
  <c r="N216"/>
  <c r="J216"/>
  <c r="N215"/>
  <c r="R214"/>
  <c r="P214"/>
  <c r="S214" s="1"/>
  <c r="T214" s="1"/>
  <c r="O214"/>
  <c r="Q214" s="1"/>
  <c r="N214"/>
  <c r="R213"/>
  <c r="O213"/>
  <c r="N213"/>
  <c r="R212"/>
  <c r="P212"/>
  <c r="Q212" s="1"/>
  <c r="O212"/>
  <c r="N212"/>
  <c r="J212"/>
  <c r="N211"/>
  <c r="N210"/>
  <c r="R209"/>
  <c r="P209"/>
  <c r="S209" s="1"/>
  <c r="T209" s="1"/>
  <c r="O209"/>
  <c r="Q209" s="1"/>
  <c r="N209"/>
  <c r="N208"/>
  <c r="N207"/>
  <c r="C207"/>
  <c r="N206"/>
  <c r="R205"/>
  <c r="P205"/>
  <c r="S205" s="1"/>
  <c r="T205" s="1"/>
  <c r="N205"/>
  <c r="R204"/>
  <c r="P204"/>
  <c r="Q204" s="1"/>
  <c r="O204"/>
  <c r="N204"/>
  <c r="H204"/>
  <c r="R203"/>
  <c r="P203"/>
  <c r="Q203" s="1"/>
  <c r="O203"/>
  <c r="N203"/>
  <c r="H203"/>
  <c r="R202"/>
  <c r="P202"/>
  <c r="Q202" s="1"/>
  <c r="O202"/>
  <c r="N202"/>
  <c r="H202"/>
  <c r="R201"/>
  <c r="P201"/>
  <c r="Q201" s="1"/>
  <c r="O201"/>
  <c r="N201"/>
  <c r="H201"/>
  <c r="N200"/>
  <c r="R199"/>
  <c r="O199"/>
  <c r="N199"/>
  <c r="R198"/>
  <c r="P198"/>
  <c r="Q198" s="1"/>
  <c r="N198"/>
  <c r="N197"/>
  <c r="R196"/>
  <c r="O196"/>
  <c r="N196"/>
  <c r="R195"/>
  <c r="P195"/>
  <c r="S195" s="1"/>
  <c r="T195" s="1"/>
  <c r="O195"/>
  <c r="Q195" s="1"/>
  <c r="N195"/>
  <c r="R194"/>
  <c r="O194"/>
  <c r="N194"/>
  <c r="R193"/>
  <c r="P193"/>
  <c r="Q193" s="1"/>
  <c r="O193"/>
  <c r="N193"/>
  <c r="R192"/>
  <c r="O192"/>
  <c r="N192"/>
  <c r="R191"/>
  <c r="P191"/>
  <c r="S191" s="1"/>
  <c r="T191" s="1"/>
  <c r="O191"/>
  <c r="Q191" s="1"/>
  <c r="N191"/>
  <c r="R190"/>
  <c r="O190"/>
  <c r="N190"/>
  <c r="R189"/>
  <c r="P189"/>
  <c r="Q189" s="1"/>
  <c r="O189"/>
  <c r="N189"/>
  <c r="R188"/>
  <c r="O188"/>
  <c r="N188"/>
  <c r="R187"/>
  <c r="P187"/>
  <c r="S187" s="1"/>
  <c r="T187" s="1"/>
  <c r="O187"/>
  <c r="Q187" s="1"/>
  <c r="N187"/>
  <c r="R186"/>
  <c r="O186"/>
  <c r="N186"/>
  <c r="R185"/>
  <c r="P185"/>
  <c r="Q185" s="1"/>
  <c r="O185"/>
  <c r="N185"/>
  <c r="N184"/>
  <c r="N183"/>
  <c r="N182"/>
  <c r="N181"/>
  <c r="N180"/>
  <c r="N179"/>
  <c r="N178"/>
  <c r="N177"/>
  <c r="N176"/>
  <c r="N175"/>
  <c r="N174"/>
  <c r="N173"/>
  <c r="N172"/>
  <c r="N171"/>
  <c r="N170"/>
  <c r="N169"/>
  <c r="N168"/>
  <c r="N167"/>
  <c r="N166"/>
  <c r="N165"/>
  <c r="N164"/>
  <c r="N163"/>
  <c r="N162"/>
  <c r="N161"/>
  <c r="N160"/>
  <c r="N159"/>
  <c r="N158"/>
  <c r="N157"/>
  <c r="N156"/>
  <c r="N155"/>
  <c r="R154"/>
  <c r="O154"/>
  <c r="N154"/>
  <c r="R153"/>
  <c r="P153"/>
  <c r="Q153" s="1"/>
  <c r="O153"/>
  <c r="N153"/>
  <c r="R152"/>
  <c r="O152"/>
  <c r="N152"/>
  <c r="R151"/>
  <c r="P151"/>
  <c r="S151" s="1"/>
  <c r="T151" s="1"/>
  <c r="O151"/>
  <c r="Q151" s="1"/>
  <c r="N151"/>
  <c r="R150"/>
  <c r="O150"/>
  <c r="N150"/>
  <c r="N149"/>
  <c r="N148"/>
  <c r="N147"/>
  <c r="N146"/>
  <c r="N145"/>
  <c r="N144"/>
  <c r="N143"/>
  <c r="N142"/>
  <c r="N141"/>
  <c r="N140"/>
  <c r="N139"/>
  <c r="N138"/>
  <c r="N137"/>
  <c r="N136"/>
  <c r="N135"/>
  <c r="N134"/>
  <c r="N133"/>
  <c r="N132"/>
  <c r="N131"/>
  <c r="N130"/>
  <c r="N129"/>
  <c r="N128"/>
  <c r="N127"/>
  <c r="N126"/>
  <c r="N125"/>
  <c r="N124"/>
  <c r="N123"/>
  <c r="N122"/>
  <c r="F122"/>
  <c r="R121"/>
  <c r="G121"/>
  <c r="A121"/>
  <c r="R120"/>
  <c r="G120"/>
  <c r="A120"/>
  <c r="R119"/>
  <c r="G119"/>
  <c r="A119"/>
  <c r="N118"/>
  <c r="G118"/>
  <c r="A118"/>
  <c r="N117"/>
  <c r="G117"/>
  <c r="A117"/>
  <c r="N116"/>
  <c r="G116"/>
  <c r="A116"/>
  <c r="R111"/>
  <c r="O111"/>
  <c r="S110"/>
  <c r="T110" s="1"/>
  <c r="R110"/>
  <c r="Q110"/>
  <c r="P110"/>
  <c r="U109"/>
  <c r="O109" s="1"/>
  <c r="R109"/>
  <c r="U108"/>
  <c r="R108"/>
  <c r="P108"/>
  <c r="S108" s="1"/>
  <c r="T108" s="1"/>
  <c r="O108"/>
  <c r="Q108" s="1"/>
  <c r="R106"/>
  <c r="P106"/>
  <c r="Q106" s="1"/>
  <c r="O106"/>
  <c r="R105"/>
  <c r="P105"/>
  <c r="S105" s="1"/>
  <c r="T105" s="1"/>
  <c r="O105"/>
  <c r="Q105" s="1"/>
  <c r="R104"/>
  <c r="O104"/>
  <c r="R103"/>
  <c r="R102"/>
  <c r="R101"/>
  <c r="K101"/>
  <c r="R100"/>
  <c r="S99"/>
  <c r="T99" s="1"/>
  <c r="R99"/>
  <c r="Q99"/>
  <c r="P99"/>
  <c r="R98"/>
  <c r="P98"/>
  <c r="S98" s="1"/>
  <c r="T98" s="1"/>
  <c r="R97"/>
  <c r="O97"/>
  <c r="R96"/>
  <c r="O96"/>
  <c r="R95"/>
  <c r="O95"/>
  <c r="R94"/>
  <c r="R93"/>
  <c r="S92"/>
  <c r="R92"/>
  <c r="Q92"/>
  <c r="P92"/>
  <c r="O92"/>
  <c r="T92" s="1"/>
  <c r="S91"/>
  <c r="R91"/>
  <c r="P91"/>
  <c r="O91"/>
  <c r="Q91" s="1"/>
  <c r="S90"/>
  <c r="R90"/>
  <c r="Q90"/>
  <c r="P90"/>
  <c r="O90"/>
  <c r="T90" s="1"/>
  <c r="S89"/>
  <c r="R89"/>
  <c r="P89"/>
  <c r="O89"/>
  <c r="Q89" s="1"/>
  <c r="R88"/>
  <c r="R87"/>
  <c r="P87"/>
  <c r="Q87" s="1"/>
  <c r="O87"/>
  <c r="R86"/>
  <c r="P86"/>
  <c r="S86" s="1"/>
  <c r="T86" s="1"/>
  <c r="O86"/>
  <c r="Q86" s="1"/>
  <c r="R85"/>
  <c r="P85"/>
  <c r="Q85" s="1"/>
  <c r="O85"/>
  <c r="R84"/>
  <c r="P84"/>
  <c r="S84" s="1"/>
  <c r="T84" s="1"/>
  <c r="O84"/>
  <c r="Q84" s="1"/>
  <c r="R83"/>
  <c r="S82"/>
  <c r="R82"/>
  <c r="P82"/>
  <c r="O82"/>
  <c r="Q82" s="1"/>
  <c r="S81"/>
  <c r="R81"/>
  <c r="Q81"/>
  <c r="P81"/>
  <c r="O81"/>
  <c r="T81" s="1"/>
  <c r="S80"/>
  <c r="R80"/>
  <c r="P80"/>
  <c r="O80"/>
  <c r="Q80" s="1"/>
  <c r="S79"/>
  <c r="R79"/>
  <c r="Q79"/>
  <c r="P79"/>
  <c r="O79"/>
  <c r="T79" s="1"/>
  <c r="R78"/>
  <c r="R77"/>
  <c r="P77"/>
  <c r="S77" s="1"/>
  <c r="T77" s="1"/>
  <c r="O77"/>
  <c r="Q77" s="1"/>
  <c r="R76"/>
  <c r="P76"/>
  <c r="Q76" s="1"/>
  <c r="O76"/>
  <c r="R75"/>
  <c r="P75"/>
  <c r="S75" s="1"/>
  <c r="T75" s="1"/>
  <c r="O75"/>
  <c r="Q75" s="1"/>
  <c r="R74"/>
  <c r="R73"/>
  <c r="H73"/>
  <c r="U72"/>
  <c r="U67" s="1"/>
  <c r="O67" s="1"/>
  <c r="R72"/>
  <c r="H72"/>
  <c r="H104" s="1"/>
  <c r="H105" s="1"/>
  <c r="R70"/>
  <c r="P70"/>
  <c r="Q70" s="1"/>
  <c r="S69"/>
  <c r="T69" s="1"/>
  <c r="R69"/>
  <c r="Q69"/>
  <c r="P69"/>
  <c r="R68"/>
  <c r="P68"/>
  <c r="S68" s="1"/>
  <c r="T68" s="1"/>
  <c r="R67"/>
  <c r="U66"/>
  <c r="O66" s="1"/>
  <c r="R66"/>
  <c r="R62"/>
  <c r="O62"/>
  <c r="R61"/>
  <c r="O61"/>
  <c r="R60"/>
  <c r="O60"/>
  <c r="R59"/>
  <c r="O59"/>
  <c r="R58"/>
  <c r="O58"/>
  <c r="P56"/>
  <c r="S56" s="1"/>
  <c r="O56"/>
  <c r="R55"/>
  <c r="P55"/>
  <c r="Q55" s="1"/>
  <c r="O55"/>
  <c r="O54"/>
  <c r="R53"/>
  <c r="O53"/>
  <c r="R51"/>
  <c r="O51"/>
  <c r="I51"/>
  <c r="R50"/>
  <c r="P50"/>
  <c r="Q50" s="1"/>
  <c r="S49"/>
  <c r="T49" s="1"/>
  <c r="R49"/>
  <c r="Q49"/>
  <c r="P49"/>
  <c r="R48"/>
  <c r="P48"/>
  <c r="S48" s="1"/>
  <c r="T48" s="1"/>
  <c r="R47"/>
  <c r="O47"/>
  <c r="J47"/>
  <c r="R46"/>
  <c r="P46"/>
  <c r="S46" s="1"/>
  <c r="T46" s="1"/>
  <c r="O46"/>
  <c r="Q46" s="1"/>
  <c r="R45"/>
  <c r="P45"/>
  <c r="Q45" s="1"/>
  <c r="O45"/>
  <c r="R44"/>
  <c r="P44"/>
  <c r="S44" s="1"/>
  <c r="T44" s="1"/>
  <c r="O44"/>
  <c r="Q44" s="1"/>
  <c r="I44"/>
  <c r="O43"/>
  <c r="F43"/>
  <c r="D37"/>
  <c r="A37"/>
  <c r="O36"/>
  <c r="O32"/>
  <c r="O29"/>
  <c r="O26"/>
  <c r="O23"/>
  <c r="O20"/>
  <c r="O17"/>
  <c r="O14"/>
  <c r="O11"/>
  <c r="O8"/>
  <c r="O5"/>
  <c r="P3"/>
  <c r="D3"/>
  <c r="C2"/>
  <c r="K2696" i="1"/>
  <c r="K2687"/>
  <c r="H2687"/>
  <c r="K2680"/>
  <c r="K2681" s="1"/>
  <c r="H2677"/>
  <c r="H2692" s="1"/>
  <c r="K2692" s="1"/>
  <c r="K2665"/>
  <c r="K2666" s="1"/>
  <c r="H2662"/>
  <c r="K2662" s="1"/>
  <c r="H2659"/>
  <c r="H2674" s="1"/>
  <c r="K2658"/>
  <c r="H2658"/>
  <c r="H2673" s="1"/>
  <c r="K2673" s="1"/>
  <c r="H2657"/>
  <c r="H2672" s="1"/>
  <c r="K2672" s="1"/>
  <c r="K2656"/>
  <c r="H2656"/>
  <c r="H2671" s="1"/>
  <c r="L2613"/>
  <c r="F2613"/>
  <c r="L2612"/>
  <c r="L2615" s="1"/>
  <c r="L2616" s="1"/>
  <c r="L2617" s="1"/>
  <c r="L2605"/>
  <c r="L2607" s="1"/>
  <c r="L2608" s="1"/>
  <c r="L2609" s="1"/>
  <c r="F2605"/>
  <c r="L2604"/>
  <c r="L2595"/>
  <c r="F2595"/>
  <c r="L2594"/>
  <c r="L2597" s="1"/>
  <c r="L2598" s="1"/>
  <c r="L2599" s="1"/>
  <c r="L2587"/>
  <c r="L2589" s="1"/>
  <c r="L2590" s="1"/>
  <c r="L2591" s="1"/>
  <c r="F2587"/>
  <c r="L2586"/>
  <c r="L2579"/>
  <c r="F2579"/>
  <c r="L2578"/>
  <c r="L2581" s="1"/>
  <c r="L2582" s="1"/>
  <c r="L2583" s="1"/>
  <c r="L2571"/>
  <c r="L2573" s="1"/>
  <c r="L2574" s="1"/>
  <c r="L2575" s="1"/>
  <c r="F2571"/>
  <c r="L2570"/>
  <c r="L2563"/>
  <c r="F2563"/>
  <c r="L2562"/>
  <c r="L2565" s="1"/>
  <c r="L2566" s="1"/>
  <c r="L2567" s="1"/>
  <c r="L2555"/>
  <c r="F2555"/>
  <c r="L2554"/>
  <c r="L2557" s="1"/>
  <c r="L2558" s="1"/>
  <c r="L2559" s="1"/>
  <c r="L2546"/>
  <c r="F2546"/>
  <c r="L2545"/>
  <c r="L2548" s="1"/>
  <c r="L2549" s="1"/>
  <c r="L2550" s="1"/>
  <c r="L2538"/>
  <c r="F2538"/>
  <c r="L2537"/>
  <c r="L2540" s="1"/>
  <c r="L2541" s="1"/>
  <c r="L2542" s="1"/>
  <c r="L2530"/>
  <c r="F2530"/>
  <c r="L2529"/>
  <c r="L2532" s="1"/>
  <c r="L2533" s="1"/>
  <c r="L2534" s="1"/>
  <c r="L2522"/>
  <c r="F2522"/>
  <c r="L2521"/>
  <c r="L2524" s="1"/>
  <c r="L2525" s="1"/>
  <c r="L2526" s="1"/>
  <c r="L2514"/>
  <c r="F2514"/>
  <c r="L2513"/>
  <c r="L2516" s="1"/>
  <c r="L2517" s="1"/>
  <c r="L2518" s="1"/>
  <c r="L2506"/>
  <c r="F2506"/>
  <c r="L2505"/>
  <c r="L2508" s="1"/>
  <c r="L2509" s="1"/>
  <c r="L2510" s="1"/>
  <c r="K2482"/>
  <c r="K2490" s="1"/>
  <c r="M2490" s="1"/>
  <c r="M2474"/>
  <c r="K2474"/>
  <c r="M2466"/>
  <c r="M2458"/>
  <c r="M2408"/>
  <c r="M2374"/>
  <c r="K2374"/>
  <c r="K2384" s="1"/>
  <c r="M2364"/>
  <c r="K2363"/>
  <c r="K2373" s="1"/>
  <c r="H2354"/>
  <c r="K2362" s="1"/>
  <c r="E2351"/>
  <c r="L2322"/>
  <c r="L2323" s="1"/>
  <c r="K2361" s="1"/>
  <c r="L2321"/>
  <c r="G2321"/>
  <c r="L2320"/>
  <c r="L2315"/>
  <c r="G2315"/>
  <c r="L2314"/>
  <c r="L2316" s="1"/>
  <c r="L2317" s="1"/>
  <c r="K2360" s="1"/>
  <c r="L2308"/>
  <c r="G2308"/>
  <c r="L2307"/>
  <c r="L2310" s="1"/>
  <c r="L2311" s="1"/>
  <c r="K2359" s="1"/>
  <c r="P2265"/>
  <c r="N2265"/>
  <c r="K2265"/>
  <c r="H2265"/>
  <c r="P2264"/>
  <c r="N2264"/>
  <c r="K2264"/>
  <c r="H2264"/>
  <c r="P2263"/>
  <c r="N2263"/>
  <c r="K2263"/>
  <c r="H2263"/>
  <c r="P2262"/>
  <c r="N2262"/>
  <c r="K2262"/>
  <c r="H2262"/>
  <c r="P2261"/>
  <c r="N2261"/>
  <c r="K2261"/>
  <c r="H2261"/>
  <c r="P2260"/>
  <c r="N2260"/>
  <c r="K2260"/>
  <c r="H2260"/>
  <c r="P2259"/>
  <c r="N2259"/>
  <c r="K2259"/>
  <c r="H2259"/>
  <c r="P2258"/>
  <c r="N2258"/>
  <c r="K2258"/>
  <c r="H2258"/>
  <c r="P2257"/>
  <c r="N2257"/>
  <c r="K2257"/>
  <c r="H2257"/>
  <c r="P2255"/>
  <c r="N2255"/>
  <c r="K2255"/>
  <c r="H2255"/>
  <c r="P2254"/>
  <c r="N2254"/>
  <c r="K2254"/>
  <c r="H2254"/>
  <c r="P2253"/>
  <c r="N2253"/>
  <c r="K2253"/>
  <c r="H2253"/>
  <c r="P2252"/>
  <c r="N2252"/>
  <c r="K2252"/>
  <c r="H2252"/>
  <c r="P2251"/>
  <c r="N2251"/>
  <c r="K2251"/>
  <c r="H2251"/>
  <c r="P2250"/>
  <c r="N2250"/>
  <c r="N2266" s="1"/>
  <c r="N2268" s="1"/>
  <c r="K2250"/>
  <c r="H2250"/>
  <c r="N2249"/>
  <c r="M2249"/>
  <c r="L2249"/>
  <c r="J2249"/>
  <c r="H2249"/>
  <c r="G2249"/>
  <c r="E2249"/>
  <c r="N2241"/>
  <c r="P2238"/>
  <c r="K2238"/>
  <c r="P2237"/>
  <c r="K2237"/>
  <c r="H2237"/>
  <c r="N2237" s="1"/>
  <c r="N2233"/>
  <c r="P2230"/>
  <c r="K2230"/>
  <c r="P2229"/>
  <c r="N2229"/>
  <c r="H2229"/>
  <c r="H2230" s="1"/>
  <c r="N2230" s="1"/>
  <c r="N2226"/>
  <c r="P2223"/>
  <c r="K2223"/>
  <c r="P2222"/>
  <c r="N2222"/>
  <c r="N2224" s="1"/>
  <c r="K2222"/>
  <c r="H2222"/>
  <c r="H2223" s="1"/>
  <c r="N2223" s="1"/>
  <c r="N2219"/>
  <c r="P2216"/>
  <c r="K2216"/>
  <c r="P2215"/>
  <c r="H2215"/>
  <c r="H2216" s="1"/>
  <c r="N2216" s="1"/>
  <c r="P2209"/>
  <c r="K2209"/>
  <c r="P2208"/>
  <c r="N2208"/>
  <c r="H2208"/>
  <c r="H2209" s="1"/>
  <c r="N2209" s="1"/>
  <c r="I2207"/>
  <c r="G2207"/>
  <c r="N2205"/>
  <c r="T2202"/>
  <c r="S2202"/>
  <c r="R2202"/>
  <c r="U2202" s="1"/>
  <c r="H2202" s="1"/>
  <c r="N2202" s="1"/>
  <c r="P2202"/>
  <c r="K2202"/>
  <c r="I2202"/>
  <c r="F2202"/>
  <c r="E2202"/>
  <c r="T2201"/>
  <c r="S2201"/>
  <c r="R2201"/>
  <c r="U2201" s="1"/>
  <c r="H2201" s="1"/>
  <c r="N2201" s="1"/>
  <c r="P2201"/>
  <c r="K2201"/>
  <c r="I2201"/>
  <c r="F2201"/>
  <c r="E2201"/>
  <c r="U2200"/>
  <c r="T2200"/>
  <c r="S2200"/>
  <c r="R2200"/>
  <c r="P2200"/>
  <c r="K2200"/>
  <c r="I2200"/>
  <c r="H2200"/>
  <c r="N2200" s="1"/>
  <c r="F2200"/>
  <c r="E2200"/>
  <c r="T2199"/>
  <c r="S2199"/>
  <c r="U2199" s="1"/>
  <c r="H2199" s="1"/>
  <c r="N2199" s="1"/>
  <c r="R2199"/>
  <c r="P2199"/>
  <c r="K2199"/>
  <c r="I2199"/>
  <c r="F2199"/>
  <c r="E2199"/>
  <c r="T2198"/>
  <c r="S2198"/>
  <c r="R2198"/>
  <c r="U2198" s="1"/>
  <c r="H2198" s="1"/>
  <c r="N2198" s="1"/>
  <c r="P2198"/>
  <c r="K2198"/>
  <c r="I2198"/>
  <c r="F2198"/>
  <c r="E2198"/>
  <c r="T2197"/>
  <c r="S2197"/>
  <c r="R2197"/>
  <c r="U2197" s="1"/>
  <c r="H2197" s="1"/>
  <c r="N2197" s="1"/>
  <c r="P2197"/>
  <c r="K2197"/>
  <c r="I2197"/>
  <c r="F2197"/>
  <c r="E2197"/>
  <c r="U2196"/>
  <c r="T2196"/>
  <c r="S2196"/>
  <c r="R2196"/>
  <c r="P2196"/>
  <c r="K2196"/>
  <c r="I2196"/>
  <c r="H2196"/>
  <c r="N2196" s="1"/>
  <c r="F2196"/>
  <c r="E2196"/>
  <c r="T2195"/>
  <c r="S2195"/>
  <c r="U2195" s="1"/>
  <c r="H2195" s="1"/>
  <c r="N2195" s="1"/>
  <c r="R2195"/>
  <c r="P2195"/>
  <c r="K2195"/>
  <c r="I2195"/>
  <c r="E2195"/>
  <c r="T2194"/>
  <c r="S2194"/>
  <c r="R2194"/>
  <c r="U2194" s="1"/>
  <c r="H2194" s="1"/>
  <c r="N2194" s="1"/>
  <c r="K2194"/>
  <c r="I2194"/>
  <c r="E2194"/>
  <c r="T2193"/>
  <c r="S2193"/>
  <c r="R2193"/>
  <c r="U2193" s="1"/>
  <c r="H2193" s="1"/>
  <c r="N2193" s="1"/>
  <c r="P2193"/>
  <c r="K2193"/>
  <c r="I2193"/>
  <c r="E2193"/>
  <c r="U2192"/>
  <c r="T2192"/>
  <c r="S2192"/>
  <c r="R2192"/>
  <c r="G2192"/>
  <c r="N2188"/>
  <c r="P2185"/>
  <c r="N2185"/>
  <c r="K2185"/>
  <c r="I2185"/>
  <c r="H2185"/>
  <c r="E2185"/>
  <c r="D2185"/>
  <c r="P2184"/>
  <c r="K2184"/>
  <c r="N2184" s="1"/>
  <c r="I2184"/>
  <c r="H2184"/>
  <c r="E2184"/>
  <c r="D2184"/>
  <c r="P2183"/>
  <c r="K2183"/>
  <c r="I2183"/>
  <c r="H2183"/>
  <c r="N2183" s="1"/>
  <c r="E2183"/>
  <c r="D2183"/>
  <c r="P2182"/>
  <c r="K2182"/>
  <c r="I2182"/>
  <c r="H2182"/>
  <c r="N2182" s="1"/>
  <c r="E2182"/>
  <c r="D2182"/>
  <c r="P2181"/>
  <c r="N2181"/>
  <c r="K2181"/>
  <c r="I2181"/>
  <c r="H2181"/>
  <c r="E2181"/>
  <c r="D2181"/>
  <c r="P2180"/>
  <c r="K2180"/>
  <c r="I2180"/>
  <c r="H2180"/>
  <c r="N2180" s="1"/>
  <c r="E2180"/>
  <c r="D2180"/>
  <c r="P2179"/>
  <c r="K2179"/>
  <c r="I2179"/>
  <c r="H2179"/>
  <c r="N2179" s="1"/>
  <c r="E2179"/>
  <c r="D2179"/>
  <c r="P2178"/>
  <c r="K2178"/>
  <c r="I2178"/>
  <c r="H2178"/>
  <c r="N2178" s="1"/>
  <c r="D2178"/>
  <c r="P2177"/>
  <c r="H2177"/>
  <c r="D2177"/>
  <c r="P2176"/>
  <c r="N2176"/>
  <c r="K2176"/>
  <c r="I2176"/>
  <c r="H2176"/>
  <c r="E2176"/>
  <c r="D2176"/>
  <c r="D2175"/>
  <c r="P2174"/>
  <c r="I2174"/>
  <c r="H2174"/>
  <c r="D2174"/>
  <c r="F2173"/>
  <c r="N2170"/>
  <c r="P2167"/>
  <c r="P2166"/>
  <c r="I2166"/>
  <c r="H2166"/>
  <c r="F2166"/>
  <c r="E2166"/>
  <c r="P2165"/>
  <c r="I2165"/>
  <c r="H2165"/>
  <c r="F2165"/>
  <c r="E2165"/>
  <c r="P2164"/>
  <c r="I2164"/>
  <c r="H2164"/>
  <c r="F2164"/>
  <c r="E2164"/>
  <c r="P2163"/>
  <c r="I2163"/>
  <c r="H2163"/>
  <c r="F2163"/>
  <c r="E2163"/>
  <c r="P2162"/>
  <c r="I2162"/>
  <c r="H2162"/>
  <c r="F2162"/>
  <c r="E2162"/>
  <c r="P2161"/>
  <c r="I2161"/>
  <c r="H2161"/>
  <c r="F2161"/>
  <c r="E2161"/>
  <c r="P2160"/>
  <c r="I2160"/>
  <c r="H2160"/>
  <c r="F2160"/>
  <c r="E2160"/>
  <c r="P2159"/>
  <c r="I2159"/>
  <c r="H2159"/>
  <c r="E2159"/>
  <c r="P2158"/>
  <c r="I2158"/>
  <c r="H2158"/>
  <c r="P2157"/>
  <c r="I2157"/>
  <c r="H2157"/>
  <c r="N2157" s="1"/>
  <c r="E2157"/>
  <c r="I2156"/>
  <c r="H2167" s="1"/>
  <c r="N2167" s="1"/>
  <c r="F2156"/>
  <c r="P2150"/>
  <c r="K2150"/>
  <c r="K2167" s="1"/>
  <c r="H2150"/>
  <c r="P2149"/>
  <c r="K2149"/>
  <c r="K2166" s="1"/>
  <c r="I2149"/>
  <c r="H2149"/>
  <c r="F2149"/>
  <c r="E2149"/>
  <c r="P2148"/>
  <c r="K2148"/>
  <c r="K2165" s="1"/>
  <c r="N2165" s="1"/>
  <c r="I2148"/>
  <c r="H2148"/>
  <c r="N2148" s="1"/>
  <c r="F2148"/>
  <c r="E2148"/>
  <c r="P2147"/>
  <c r="K2147"/>
  <c r="K2164" s="1"/>
  <c r="N2164" s="1"/>
  <c r="I2147"/>
  <c r="H2147"/>
  <c r="N2147" s="1"/>
  <c r="F2147"/>
  <c r="E2147"/>
  <c r="P2146"/>
  <c r="N2146"/>
  <c r="K2146"/>
  <c r="K2163" s="1"/>
  <c r="I2146"/>
  <c r="H2146"/>
  <c r="F2146"/>
  <c r="E2146"/>
  <c r="P2145"/>
  <c r="K2145"/>
  <c r="K2162" s="1"/>
  <c r="I2145"/>
  <c r="H2145"/>
  <c r="F2145"/>
  <c r="E2145"/>
  <c r="P2144"/>
  <c r="K2144"/>
  <c r="K2161" s="1"/>
  <c r="N2161" s="1"/>
  <c r="I2144"/>
  <c r="H2144"/>
  <c r="N2144" s="1"/>
  <c r="F2144"/>
  <c r="E2144"/>
  <c r="P2143"/>
  <c r="K2143"/>
  <c r="K2160" s="1"/>
  <c r="N2160" s="1"/>
  <c r="I2143"/>
  <c r="H2143"/>
  <c r="N2143" s="1"/>
  <c r="F2143"/>
  <c r="E2143"/>
  <c r="P2142"/>
  <c r="N2142"/>
  <c r="K2142"/>
  <c r="K2159" s="1"/>
  <c r="I2142"/>
  <c r="H2142"/>
  <c r="E2142"/>
  <c r="P2141"/>
  <c r="K2141"/>
  <c r="K2158" s="1"/>
  <c r="N2158" s="1"/>
  <c r="I2141"/>
  <c r="H2141"/>
  <c r="N2141" s="1"/>
  <c r="P2140"/>
  <c r="K2140"/>
  <c r="K2157" s="1"/>
  <c r="K2174" s="1"/>
  <c r="N2174" s="1"/>
  <c r="I2140"/>
  <c r="H2140"/>
  <c r="E2140"/>
  <c r="P2139"/>
  <c r="N2139"/>
  <c r="K2139"/>
  <c r="F2138"/>
  <c r="N2134"/>
  <c r="P2131"/>
  <c r="P2130"/>
  <c r="P2129"/>
  <c r="P2128"/>
  <c r="H2128"/>
  <c r="H2130" s="1"/>
  <c r="P2122"/>
  <c r="H2122"/>
  <c r="N2122" s="1"/>
  <c r="P2121"/>
  <c r="H2121"/>
  <c r="P2120"/>
  <c r="H2120"/>
  <c r="P2119"/>
  <c r="H2119"/>
  <c r="P2118"/>
  <c r="H2118"/>
  <c r="P2117"/>
  <c r="H2117"/>
  <c r="P2116"/>
  <c r="H2116"/>
  <c r="P2115"/>
  <c r="H2115"/>
  <c r="H2114"/>
  <c r="P2108"/>
  <c r="I2108"/>
  <c r="H2108"/>
  <c r="F2108"/>
  <c r="E2108"/>
  <c r="P2107"/>
  <c r="I2107"/>
  <c r="H2107"/>
  <c r="F2107"/>
  <c r="E2107"/>
  <c r="P2106"/>
  <c r="E2106"/>
  <c r="P2105"/>
  <c r="I2105"/>
  <c r="H2105"/>
  <c r="F2105"/>
  <c r="E2105"/>
  <c r="P2104"/>
  <c r="I2104"/>
  <c r="H2104"/>
  <c r="F2104"/>
  <c r="E2104"/>
  <c r="P2103"/>
  <c r="I2103"/>
  <c r="H2103"/>
  <c r="F2103"/>
  <c r="E2103"/>
  <c r="P2102"/>
  <c r="I2102"/>
  <c r="H2102"/>
  <c r="F2102"/>
  <c r="E2102"/>
  <c r="P2101"/>
  <c r="I2101"/>
  <c r="H2101"/>
  <c r="F2101"/>
  <c r="E2101"/>
  <c r="P2100"/>
  <c r="I2100"/>
  <c r="H2100"/>
  <c r="F2100"/>
  <c r="E2100"/>
  <c r="P2099"/>
  <c r="I2099"/>
  <c r="H2099"/>
  <c r="N2099" s="1"/>
  <c r="F2099"/>
  <c r="E2099"/>
  <c r="P2098"/>
  <c r="I2098"/>
  <c r="H2098"/>
  <c r="E2098"/>
  <c r="P2097"/>
  <c r="I2097"/>
  <c r="H2097"/>
  <c r="E2097"/>
  <c r="P2096"/>
  <c r="I2096"/>
  <c r="H2096"/>
  <c r="E2096"/>
  <c r="P2084"/>
  <c r="K2084"/>
  <c r="K2131" s="1"/>
  <c r="P2083"/>
  <c r="K2083"/>
  <c r="K2130" s="1"/>
  <c r="U2082"/>
  <c r="P2082"/>
  <c r="H2082"/>
  <c r="P2081"/>
  <c r="H2081"/>
  <c r="H2083" s="1"/>
  <c r="P2075"/>
  <c r="N2075"/>
  <c r="K2075"/>
  <c r="K2122" s="1"/>
  <c r="H2075"/>
  <c r="P2074"/>
  <c r="N2074"/>
  <c r="K2074"/>
  <c r="K2121" s="1"/>
  <c r="H2074"/>
  <c r="P2073"/>
  <c r="H2073"/>
  <c r="P2072"/>
  <c r="N2072"/>
  <c r="K2072"/>
  <c r="K2119" s="1"/>
  <c r="H2072"/>
  <c r="P2071"/>
  <c r="H2071"/>
  <c r="P2070"/>
  <c r="H2070"/>
  <c r="P2069"/>
  <c r="N2069"/>
  <c r="K2069"/>
  <c r="K2116" s="1"/>
  <c r="H2069"/>
  <c r="P2068"/>
  <c r="N2068"/>
  <c r="K2068"/>
  <c r="K2115" s="1"/>
  <c r="H2068"/>
  <c r="H2067"/>
  <c r="P2061"/>
  <c r="K2061"/>
  <c r="K2108" s="1"/>
  <c r="N2108" s="1"/>
  <c r="I2061"/>
  <c r="H2061"/>
  <c r="F2061"/>
  <c r="E2061"/>
  <c r="P2060"/>
  <c r="K2060"/>
  <c r="K2107" s="1"/>
  <c r="I2060"/>
  <c r="H2060"/>
  <c r="N2060" s="1"/>
  <c r="F2060"/>
  <c r="E2060"/>
  <c r="P2059"/>
  <c r="N2059"/>
  <c r="E2059"/>
  <c r="P2058"/>
  <c r="K2058"/>
  <c r="K2105" s="1"/>
  <c r="N2105" s="1"/>
  <c r="I2058"/>
  <c r="H2058"/>
  <c r="N2058" s="1"/>
  <c r="F2058"/>
  <c r="E2058"/>
  <c r="P2057"/>
  <c r="K2057"/>
  <c r="K2104" s="1"/>
  <c r="I2057"/>
  <c r="H2057"/>
  <c r="F2057"/>
  <c r="E2057"/>
  <c r="P2056"/>
  <c r="K2056"/>
  <c r="K2103" s="1"/>
  <c r="N2103" s="1"/>
  <c r="I2056"/>
  <c r="H2056"/>
  <c r="N2056" s="1"/>
  <c r="F2056"/>
  <c r="E2056"/>
  <c r="P2055"/>
  <c r="K2055"/>
  <c r="K2102" s="1"/>
  <c r="I2055"/>
  <c r="H2055"/>
  <c r="N2055" s="1"/>
  <c r="F2055"/>
  <c r="E2055"/>
  <c r="P2054"/>
  <c r="K2054"/>
  <c r="K2101" s="1"/>
  <c r="N2101" s="1"/>
  <c r="I2054"/>
  <c r="H2054"/>
  <c r="N2054" s="1"/>
  <c r="F2054"/>
  <c r="E2054"/>
  <c r="P2053"/>
  <c r="K2053"/>
  <c r="K2100" s="1"/>
  <c r="I2053"/>
  <c r="H2053"/>
  <c r="F2053"/>
  <c r="E2053"/>
  <c r="P2052"/>
  <c r="K2052"/>
  <c r="K2099" s="1"/>
  <c r="I2052"/>
  <c r="H2052"/>
  <c r="N2052" s="1"/>
  <c r="F2052"/>
  <c r="E2052"/>
  <c r="P2051"/>
  <c r="K2051"/>
  <c r="K2098" s="1"/>
  <c r="I2051"/>
  <c r="H2051"/>
  <c r="N2051" s="1"/>
  <c r="E2051"/>
  <c r="P2050"/>
  <c r="K2050"/>
  <c r="K2097" s="1"/>
  <c r="I2050"/>
  <c r="H2050"/>
  <c r="E2050"/>
  <c r="P2049"/>
  <c r="K2049"/>
  <c r="K2096" s="1"/>
  <c r="I2049"/>
  <c r="H2049"/>
  <c r="N2049" s="1"/>
  <c r="E2049"/>
  <c r="L2048"/>
  <c r="L2095" s="1"/>
  <c r="I2048"/>
  <c r="I2095" s="1"/>
  <c r="G2048"/>
  <c r="G2095" s="1"/>
  <c r="F2046"/>
  <c r="N2045"/>
  <c r="K2045"/>
  <c r="G2045"/>
  <c r="E2045"/>
  <c r="N1998"/>
  <c r="P1995"/>
  <c r="K1995"/>
  <c r="H1995"/>
  <c r="N1995" s="1"/>
  <c r="P1994"/>
  <c r="K1994"/>
  <c r="H1994"/>
  <c r="N1994" s="1"/>
  <c r="P1993"/>
  <c r="K1993"/>
  <c r="H1993"/>
  <c r="N1993" s="1"/>
  <c r="P1992"/>
  <c r="K1992"/>
  <c r="H1992"/>
  <c r="N1992" s="1"/>
  <c r="P1991"/>
  <c r="K1991"/>
  <c r="H1991"/>
  <c r="N1991" s="1"/>
  <c r="P1990"/>
  <c r="K1990"/>
  <c r="H1990"/>
  <c r="N1990" s="1"/>
  <c r="P1989"/>
  <c r="K1989"/>
  <c r="H1989"/>
  <c r="N1989" s="1"/>
  <c r="P1988"/>
  <c r="K1988"/>
  <c r="H1988"/>
  <c r="N1988" s="1"/>
  <c r="P1987"/>
  <c r="K1987"/>
  <c r="H1987"/>
  <c r="N1987" s="1"/>
  <c r="P1986"/>
  <c r="K1986"/>
  <c r="H1986"/>
  <c r="N1986" s="1"/>
  <c r="P1985"/>
  <c r="K1985"/>
  <c r="H1985"/>
  <c r="N1985" s="1"/>
  <c r="P1984"/>
  <c r="K1984"/>
  <c r="H1984"/>
  <c r="N1984" s="1"/>
  <c r="P1983"/>
  <c r="K1983"/>
  <c r="H1983"/>
  <c r="N1983" s="1"/>
  <c r="P1982"/>
  <c r="K1982"/>
  <c r="H1982"/>
  <c r="N1982" s="1"/>
  <c r="P1981"/>
  <c r="K1981"/>
  <c r="H1981"/>
  <c r="N1981" s="1"/>
  <c r="P1980"/>
  <c r="K1980"/>
  <c r="H1980"/>
  <c r="N1980" s="1"/>
  <c r="P1979"/>
  <c r="K1979"/>
  <c r="H1979"/>
  <c r="N1979" s="1"/>
  <c r="P1978"/>
  <c r="K1978"/>
  <c r="H1978"/>
  <c r="N1978" s="1"/>
  <c r="P1977"/>
  <c r="K1977"/>
  <c r="H1977"/>
  <c r="N1977" s="1"/>
  <c r="P1976"/>
  <c r="K1976"/>
  <c r="H1976"/>
  <c r="N1976" s="1"/>
  <c r="P1975"/>
  <c r="K1975"/>
  <c r="H1975"/>
  <c r="N1975" s="1"/>
  <c r="P1974"/>
  <c r="H1974"/>
  <c r="E1974"/>
  <c r="K1974" s="1"/>
  <c r="F1973"/>
  <c r="P1968"/>
  <c r="N1968"/>
  <c r="K1968"/>
  <c r="H1968"/>
  <c r="P1967"/>
  <c r="N1967"/>
  <c r="K1967"/>
  <c r="H1967"/>
  <c r="P1966"/>
  <c r="N1966"/>
  <c r="K1966"/>
  <c r="H1966"/>
  <c r="P1965"/>
  <c r="N1965"/>
  <c r="K1965"/>
  <c r="H1965"/>
  <c r="P1964"/>
  <c r="N1964"/>
  <c r="K1964"/>
  <c r="H1964"/>
  <c r="P1963"/>
  <c r="N1963"/>
  <c r="K1963"/>
  <c r="H1963"/>
  <c r="P1962"/>
  <c r="N1962"/>
  <c r="K1962"/>
  <c r="H1962"/>
  <c r="P1961"/>
  <c r="N1961"/>
  <c r="K1961"/>
  <c r="H1961"/>
  <c r="P1960"/>
  <c r="N1960"/>
  <c r="K1960"/>
  <c r="H1960"/>
  <c r="P1959"/>
  <c r="N1959"/>
  <c r="K1959"/>
  <c r="H1959"/>
  <c r="P1958"/>
  <c r="N1958"/>
  <c r="K1958"/>
  <c r="H1958"/>
  <c r="P1957"/>
  <c r="N1957"/>
  <c r="K1957"/>
  <c r="H1957"/>
  <c r="P1956"/>
  <c r="N1956"/>
  <c r="K1956"/>
  <c r="H1956"/>
  <c r="P1955"/>
  <c r="N1955"/>
  <c r="N1969" s="1"/>
  <c r="N1971" s="1"/>
  <c r="K1955"/>
  <c r="H1955"/>
  <c r="P1954"/>
  <c r="H1954"/>
  <c r="P1947"/>
  <c r="N1947"/>
  <c r="K1947"/>
  <c r="P1946"/>
  <c r="P1945"/>
  <c r="K1945"/>
  <c r="N1945" s="1"/>
  <c r="P1944"/>
  <c r="P1943"/>
  <c r="P1942"/>
  <c r="P1941"/>
  <c r="K1941"/>
  <c r="N1941" s="1"/>
  <c r="P1940"/>
  <c r="P1939"/>
  <c r="P1938"/>
  <c r="P1937"/>
  <c r="K1937"/>
  <c r="N1937" s="1"/>
  <c r="P1936"/>
  <c r="P1928"/>
  <c r="N1928"/>
  <c r="P1927"/>
  <c r="K1927"/>
  <c r="K1946" s="1"/>
  <c r="N1946" s="1"/>
  <c r="P1926"/>
  <c r="N1926"/>
  <c r="K1926"/>
  <c r="P1925"/>
  <c r="K1925"/>
  <c r="K1944" s="1"/>
  <c r="N1944" s="1"/>
  <c r="P1924"/>
  <c r="K1924"/>
  <c r="K1943" s="1"/>
  <c r="N1943" s="1"/>
  <c r="P1923"/>
  <c r="K1923"/>
  <c r="K1942" s="1"/>
  <c r="N1942" s="1"/>
  <c r="P1922"/>
  <c r="N1922"/>
  <c r="K1922"/>
  <c r="P1921"/>
  <c r="K1921"/>
  <c r="K1940" s="1"/>
  <c r="N1940" s="1"/>
  <c r="P1920"/>
  <c r="K1920"/>
  <c r="K1939" s="1"/>
  <c r="N1939" s="1"/>
  <c r="P1919"/>
  <c r="N1919"/>
  <c r="K1919"/>
  <c r="K1938" s="1"/>
  <c r="N1938" s="1"/>
  <c r="P1918"/>
  <c r="N1918"/>
  <c r="K1918"/>
  <c r="P1917"/>
  <c r="K1917"/>
  <c r="K1936" s="1"/>
  <c r="N1936" s="1"/>
  <c r="O1908"/>
  <c r="F1908"/>
  <c r="O1907"/>
  <c r="M1907"/>
  <c r="F1907"/>
  <c r="O1906"/>
  <c r="O1905"/>
  <c r="I1905"/>
  <c r="I1906" s="1"/>
  <c r="F1905"/>
  <c r="F1906" s="1"/>
  <c r="O1904"/>
  <c r="I1904"/>
  <c r="M1904" s="1"/>
  <c r="O1903"/>
  <c r="I1903"/>
  <c r="M1903" s="1"/>
  <c r="O1902"/>
  <c r="I1902"/>
  <c r="F1902"/>
  <c r="M1902" s="1"/>
  <c r="O1901"/>
  <c r="N1894"/>
  <c r="P1893"/>
  <c r="P1892"/>
  <c r="N1889"/>
  <c r="P1888"/>
  <c r="P1887"/>
  <c r="P1880"/>
  <c r="K1880"/>
  <c r="N1880" s="1"/>
  <c r="P1879"/>
  <c r="K1879"/>
  <c r="I1879"/>
  <c r="N1879" s="1"/>
  <c r="P1878"/>
  <c r="K1878"/>
  <c r="I1878"/>
  <c r="N1878" s="1"/>
  <c r="P1877"/>
  <c r="K1877"/>
  <c r="I1877"/>
  <c r="N1877" s="1"/>
  <c r="O1864"/>
  <c r="O1873" s="1"/>
  <c r="O1860"/>
  <c r="O1869" s="1"/>
  <c r="P1856"/>
  <c r="P1855"/>
  <c r="K1855"/>
  <c r="N1855" s="1"/>
  <c r="N1856" s="1"/>
  <c r="P1854"/>
  <c r="P1851"/>
  <c r="N1851"/>
  <c r="K1851"/>
  <c r="P1850"/>
  <c r="K1850"/>
  <c r="N1850" s="1"/>
  <c r="P1849"/>
  <c r="K1849"/>
  <c r="N1849" s="1"/>
  <c r="N1852" s="1"/>
  <c r="N1854" s="1"/>
  <c r="N1857" s="1"/>
  <c r="N1858" s="1"/>
  <c r="O1844"/>
  <c r="P1839"/>
  <c r="H1839"/>
  <c r="P1838"/>
  <c r="N1838"/>
  <c r="K1838"/>
  <c r="H1838"/>
  <c r="P1837"/>
  <c r="N1837"/>
  <c r="K1837"/>
  <c r="H1837"/>
  <c r="P1836"/>
  <c r="N1836"/>
  <c r="K1836"/>
  <c r="H1836"/>
  <c r="P1835"/>
  <c r="P1834"/>
  <c r="N1834"/>
  <c r="K1834"/>
  <c r="H1834"/>
  <c r="H1835" s="1"/>
  <c r="P1833"/>
  <c r="N1833"/>
  <c r="K1833"/>
  <c r="H1833"/>
  <c r="P1832"/>
  <c r="N1832"/>
  <c r="K1832"/>
  <c r="H1832"/>
  <c r="O1829"/>
  <c r="P1824"/>
  <c r="N1824"/>
  <c r="K1824"/>
  <c r="H1824"/>
  <c r="P1823"/>
  <c r="N1823"/>
  <c r="K1823"/>
  <c r="H1823"/>
  <c r="P1822"/>
  <c r="N1822"/>
  <c r="K1822"/>
  <c r="H1822"/>
  <c r="P1821"/>
  <c r="P1820"/>
  <c r="H1820"/>
  <c r="H1821" s="1"/>
  <c r="N1821" s="1"/>
  <c r="P1819"/>
  <c r="N1819"/>
  <c r="K1819"/>
  <c r="H1819"/>
  <c r="P1818"/>
  <c r="N1818"/>
  <c r="K1818"/>
  <c r="H1818"/>
  <c r="P1816"/>
  <c r="N1816"/>
  <c r="K1816"/>
  <c r="H1816"/>
  <c r="P1815"/>
  <c r="N1815"/>
  <c r="K1815"/>
  <c r="H1815"/>
  <c r="P1813"/>
  <c r="N1813"/>
  <c r="K1813"/>
  <c r="H1813"/>
  <c r="P1812"/>
  <c r="K1812"/>
  <c r="K1821" s="1"/>
  <c r="P1811"/>
  <c r="N1811"/>
  <c r="K1811"/>
  <c r="H1811"/>
  <c r="H1812" s="1"/>
  <c r="N1812" s="1"/>
  <c r="P1810"/>
  <c r="N1810"/>
  <c r="K1810"/>
  <c r="H1810"/>
  <c r="P1809"/>
  <c r="N1809"/>
  <c r="K1809"/>
  <c r="H1809"/>
  <c r="O1805"/>
  <c r="P1800"/>
  <c r="K1800"/>
  <c r="N1800" s="1"/>
  <c r="H1800"/>
  <c r="P1799"/>
  <c r="K1799"/>
  <c r="N1799" s="1"/>
  <c r="H1799"/>
  <c r="P1798"/>
  <c r="K1798"/>
  <c r="N1798" s="1"/>
  <c r="H1798"/>
  <c r="P1797"/>
  <c r="K1797"/>
  <c r="N1797" s="1"/>
  <c r="H1797"/>
  <c r="P1796"/>
  <c r="K1796"/>
  <c r="N1796" s="1"/>
  <c r="H1796"/>
  <c r="P1795"/>
  <c r="K1795"/>
  <c r="P1794"/>
  <c r="K1794"/>
  <c r="N1794" s="1"/>
  <c r="H1794"/>
  <c r="P1793"/>
  <c r="K1793"/>
  <c r="N1793" s="1"/>
  <c r="H1793"/>
  <c r="H1795" s="1"/>
  <c r="N1795" s="1"/>
  <c r="P1792"/>
  <c r="K1792"/>
  <c r="N1792" s="1"/>
  <c r="H1792"/>
  <c r="P1791"/>
  <c r="K1791"/>
  <c r="N1791" s="1"/>
  <c r="H1791"/>
  <c r="O1783"/>
  <c r="I1778"/>
  <c r="L1770"/>
  <c r="O1770" s="1"/>
  <c r="I1765"/>
  <c r="I1766" s="1"/>
  <c r="L1760"/>
  <c r="O1760" s="1"/>
  <c r="I1752"/>
  <c r="O1747"/>
  <c r="L1744"/>
  <c r="L1757" s="1"/>
  <c r="O1757" s="1"/>
  <c r="L1743"/>
  <c r="L1756" s="1"/>
  <c r="L1769" s="1"/>
  <c r="L1782" s="1"/>
  <c r="I1739"/>
  <c r="O1732"/>
  <c r="L1732"/>
  <c r="I1730"/>
  <c r="I1728"/>
  <c r="I1729" s="1"/>
  <c r="O1720"/>
  <c r="L1720"/>
  <c r="I1716"/>
  <c r="I1718" s="1"/>
  <c r="I1704"/>
  <c r="I1706" s="1"/>
  <c r="O1698"/>
  <c r="L1698"/>
  <c r="L1696"/>
  <c r="O1696" s="1"/>
  <c r="I1691"/>
  <c r="I1692" s="1"/>
  <c r="O1684"/>
  <c r="L1684"/>
  <c r="L1683"/>
  <c r="L1695" s="1"/>
  <c r="L1707" s="1"/>
  <c r="L1719" s="1"/>
  <c r="L1731" s="1"/>
  <c r="I1679"/>
  <c r="I1680" s="1"/>
  <c r="O1672"/>
  <c r="L1672"/>
  <c r="L1708" s="1"/>
  <c r="O1708" s="1"/>
  <c r="L1671"/>
  <c r="I1668"/>
  <c r="I1670" s="1"/>
  <c r="O1662"/>
  <c r="O1659"/>
  <c r="L1659"/>
  <c r="O1658"/>
  <c r="I1656"/>
  <c r="I1655"/>
  <c r="I1657" s="1"/>
  <c r="L1647"/>
  <c r="O1647" s="1"/>
  <c r="O1646"/>
  <c r="I1642"/>
  <c r="O1634"/>
  <c r="I1632"/>
  <c r="I1631"/>
  <c r="I1633" s="1"/>
  <c r="O1622"/>
  <c r="I1619"/>
  <c r="I1621" s="1"/>
  <c r="O1610"/>
  <c r="I1607"/>
  <c r="I1608" s="1"/>
  <c r="O1598"/>
  <c r="I1597"/>
  <c r="I1600" s="1"/>
  <c r="I1596"/>
  <c r="I1595"/>
  <c r="O1586"/>
  <c r="I1583"/>
  <c r="I1585" s="1"/>
  <c r="O1574"/>
  <c r="I1572"/>
  <c r="I1571"/>
  <c r="I1573" s="1"/>
  <c r="O1562"/>
  <c r="I1561"/>
  <c r="I1564" s="1"/>
  <c r="I1559"/>
  <c r="I1560" s="1"/>
  <c r="L1551"/>
  <c r="L1563" s="1"/>
  <c r="O1550"/>
  <c r="I1549"/>
  <c r="I1552" s="1"/>
  <c r="I1548"/>
  <c r="I1547"/>
  <c r="O1539"/>
  <c r="L1539"/>
  <c r="L1538"/>
  <c r="I1537"/>
  <c r="I1538" s="1"/>
  <c r="O1538" s="1"/>
  <c r="I1535"/>
  <c r="I1536" s="1"/>
  <c r="O1536" s="1"/>
  <c r="I1523"/>
  <c r="I1524" s="1"/>
  <c r="L1515"/>
  <c r="L1527" s="1"/>
  <c r="O1527" s="1"/>
  <c r="I1513"/>
  <c r="I1516" s="1"/>
  <c r="I1512"/>
  <c r="O1512" s="1"/>
  <c r="I1511"/>
  <c r="I1499"/>
  <c r="I1500" s="1"/>
  <c r="L1491"/>
  <c r="L1503" s="1"/>
  <c r="O1503" s="1"/>
  <c r="L1489"/>
  <c r="L1501" s="1"/>
  <c r="L1513" s="1"/>
  <c r="L1525" s="1"/>
  <c r="L1537" s="1"/>
  <c r="L1549" s="1"/>
  <c r="L1561" s="1"/>
  <c r="L1573" s="1"/>
  <c r="L1585" s="1"/>
  <c r="L1597" s="1"/>
  <c r="L1609" s="1"/>
  <c r="L1621" s="1"/>
  <c r="L1633" s="1"/>
  <c r="L1645" s="1"/>
  <c r="L1657" s="1"/>
  <c r="L1670" s="1"/>
  <c r="L1682" s="1"/>
  <c r="L1694" s="1"/>
  <c r="L1706" s="1"/>
  <c r="L1718" s="1"/>
  <c r="L1730" s="1"/>
  <c r="L1742" s="1"/>
  <c r="L1755" s="1"/>
  <c r="L1768" s="1"/>
  <c r="L1781" s="1"/>
  <c r="I1489"/>
  <c r="I1492" s="1"/>
  <c r="O1492" s="1"/>
  <c r="I1488"/>
  <c r="I1487"/>
  <c r="O1481"/>
  <c r="L1481"/>
  <c r="L1493" s="1"/>
  <c r="L1480"/>
  <c r="L1492" s="1"/>
  <c r="L1504" s="1"/>
  <c r="L1516" s="1"/>
  <c r="L1528" s="1"/>
  <c r="L1540" s="1"/>
  <c r="L1552" s="1"/>
  <c r="L1564" s="1"/>
  <c r="L1576" s="1"/>
  <c r="L1588" s="1"/>
  <c r="L1600" s="1"/>
  <c r="L1612" s="1"/>
  <c r="L1624" s="1"/>
  <c r="L1636" s="1"/>
  <c r="L1648" s="1"/>
  <c r="L1660" s="1"/>
  <c r="L1673" s="1"/>
  <c r="L1685" s="1"/>
  <c r="L1697" s="1"/>
  <c r="L1709" s="1"/>
  <c r="L1721" s="1"/>
  <c r="L1733" s="1"/>
  <c r="L1745" s="1"/>
  <c r="L1758" s="1"/>
  <c r="L1771" s="1"/>
  <c r="L1784" s="1"/>
  <c r="O1479"/>
  <c r="L1479"/>
  <c r="L1478"/>
  <c r="L1490" s="1"/>
  <c r="L1477"/>
  <c r="L1476"/>
  <c r="L1488" s="1"/>
  <c r="L1500" s="1"/>
  <c r="L1512" s="1"/>
  <c r="L1524" s="1"/>
  <c r="L1536" s="1"/>
  <c r="L1548" s="1"/>
  <c r="L1560" s="1"/>
  <c r="L1572" s="1"/>
  <c r="L1584" s="1"/>
  <c r="L1596" s="1"/>
  <c r="L1608" s="1"/>
  <c r="L1620" s="1"/>
  <c r="L1632" s="1"/>
  <c r="L1644" s="1"/>
  <c r="L1656" s="1"/>
  <c r="L1669" s="1"/>
  <c r="L1681" s="1"/>
  <c r="L1693" s="1"/>
  <c r="L1705" s="1"/>
  <c r="L1717" s="1"/>
  <c r="L1729" s="1"/>
  <c r="L1741" s="1"/>
  <c r="L1754" s="1"/>
  <c r="L1767" s="1"/>
  <c r="L1780" s="1"/>
  <c r="L1475"/>
  <c r="L1487" s="1"/>
  <c r="I1475"/>
  <c r="I1476" s="1"/>
  <c r="O1476" s="1"/>
  <c r="O1474"/>
  <c r="L1474"/>
  <c r="L1486" s="1"/>
  <c r="N1454"/>
  <c r="P1451"/>
  <c r="K1451"/>
  <c r="H1451"/>
  <c r="N1451" s="1"/>
  <c r="P1450"/>
  <c r="K1450"/>
  <c r="H1450"/>
  <c r="N1450" s="1"/>
  <c r="P1449"/>
  <c r="K1449"/>
  <c r="H1449"/>
  <c r="N1449" s="1"/>
  <c r="P1448"/>
  <c r="K1448"/>
  <c r="H1448"/>
  <c r="N1448" s="1"/>
  <c r="P1447"/>
  <c r="K1447"/>
  <c r="H1447"/>
  <c r="N1447" s="1"/>
  <c r="P1446"/>
  <c r="K1446"/>
  <c r="H1446"/>
  <c r="N1446" s="1"/>
  <c r="P1445"/>
  <c r="K1445"/>
  <c r="H1445"/>
  <c r="N1445" s="1"/>
  <c r="P1444"/>
  <c r="K1444"/>
  <c r="H1444"/>
  <c r="N1444" s="1"/>
  <c r="P1443"/>
  <c r="K1443"/>
  <c r="H1443"/>
  <c r="N1443" s="1"/>
  <c r="P1442"/>
  <c r="K1442"/>
  <c r="H1442"/>
  <c r="N1442" s="1"/>
  <c r="P1441"/>
  <c r="K1441"/>
  <c r="H1441"/>
  <c r="N1441" s="1"/>
  <c r="P1440"/>
  <c r="K1440"/>
  <c r="H1440"/>
  <c r="N1440" s="1"/>
  <c r="P1439"/>
  <c r="K1439"/>
  <c r="H1439"/>
  <c r="N1439" s="1"/>
  <c r="P1438"/>
  <c r="K1438"/>
  <c r="H1438"/>
  <c r="N1438" s="1"/>
  <c r="P1437"/>
  <c r="K1437"/>
  <c r="H1437"/>
  <c r="N1437" s="1"/>
  <c r="P1436"/>
  <c r="K1436"/>
  <c r="H1436"/>
  <c r="N1436" s="1"/>
  <c r="P1435"/>
  <c r="K1435"/>
  <c r="H1435"/>
  <c r="N1435" s="1"/>
  <c r="P1434"/>
  <c r="K1434"/>
  <c r="H1434"/>
  <c r="N1434" s="1"/>
  <c r="P1433"/>
  <c r="K1433"/>
  <c r="H1433"/>
  <c r="N1433" s="1"/>
  <c r="P1432"/>
  <c r="K1432"/>
  <c r="H1432"/>
  <c r="N1432" s="1"/>
  <c r="P1431"/>
  <c r="K1431"/>
  <c r="H1431"/>
  <c r="N1431" s="1"/>
  <c r="P1430"/>
  <c r="H1430"/>
  <c r="E1430"/>
  <c r="K1430" s="1"/>
  <c r="F1429"/>
  <c r="P1424"/>
  <c r="K1424"/>
  <c r="H1424"/>
  <c r="N1424" s="1"/>
  <c r="P1423"/>
  <c r="K1423"/>
  <c r="H1423"/>
  <c r="N1423" s="1"/>
  <c r="P1422"/>
  <c r="K1422"/>
  <c r="H1422"/>
  <c r="N1422" s="1"/>
  <c r="P1421"/>
  <c r="K1421"/>
  <c r="H1421"/>
  <c r="N1421" s="1"/>
  <c r="P1420"/>
  <c r="K1420"/>
  <c r="H1420"/>
  <c r="N1420" s="1"/>
  <c r="P1419"/>
  <c r="K1419"/>
  <c r="H1419"/>
  <c r="N1419" s="1"/>
  <c r="P1418"/>
  <c r="K1418"/>
  <c r="H1418"/>
  <c r="N1418" s="1"/>
  <c r="P1417"/>
  <c r="K1417"/>
  <c r="H1417"/>
  <c r="N1417" s="1"/>
  <c r="P1416"/>
  <c r="K1416"/>
  <c r="H1416"/>
  <c r="N1416" s="1"/>
  <c r="P1415"/>
  <c r="K1415"/>
  <c r="H1415"/>
  <c r="N1415" s="1"/>
  <c r="P1414"/>
  <c r="K1414"/>
  <c r="H1414"/>
  <c r="N1414" s="1"/>
  <c r="P1413"/>
  <c r="K1413"/>
  <c r="H1413"/>
  <c r="N1413" s="1"/>
  <c r="P1412"/>
  <c r="K1412"/>
  <c r="H1412"/>
  <c r="N1412" s="1"/>
  <c r="P1411"/>
  <c r="K1411"/>
  <c r="H1411"/>
  <c r="N1411" s="1"/>
  <c r="N1425" s="1"/>
  <c r="N1427" s="1"/>
  <c r="P1410"/>
  <c r="H1410"/>
  <c r="M1404"/>
  <c r="M1403"/>
  <c r="M1402"/>
  <c r="M1405" s="1"/>
  <c r="M1398"/>
  <c r="M1399" s="1"/>
  <c r="P1389"/>
  <c r="N1389"/>
  <c r="K1389"/>
  <c r="H1389"/>
  <c r="P1388"/>
  <c r="H1388"/>
  <c r="P1387"/>
  <c r="H1387"/>
  <c r="P1386"/>
  <c r="N1386"/>
  <c r="K1386"/>
  <c r="H1386"/>
  <c r="P1385"/>
  <c r="H1385"/>
  <c r="P1384"/>
  <c r="N1384"/>
  <c r="K1384"/>
  <c r="P1383"/>
  <c r="K1383"/>
  <c r="N1383" s="1"/>
  <c r="P1382"/>
  <c r="P1376"/>
  <c r="K1376"/>
  <c r="H1376"/>
  <c r="N1376" s="1"/>
  <c r="P1375"/>
  <c r="H1375"/>
  <c r="P1374"/>
  <c r="H1374"/>
  <c r="P1373"/>
  <c r="H1373"/>
  <c r="P1372"/>
  <c r="H1372"/>
  <c r="P1371"/>
  <c r="H1371"/>
  <c r="P1370"/>
  <c r="H1370"/>
  <c r="P1369"/>
  <c r="H1369"/>
  <c r="P1368"/>
  <c r="H1368"/>
  <c r="P1367"/>
  <c r="H1367"/>
  <c r="P1366"/>
  <c r="H1366"/>
  <c r="P1359"/>
  <c r="K1359"/>
  <c r="N1359" s="1"/>
  <c r="H1359"/>
  <c r="P1358"/>
  <c r="H1358"/>
  <c r="P1357"/>
  <c r="H1357"/>
  <c r="P1356"/>
  <c r="H1356"/>
  <c r="P1355"/>
  <c r="H1355"/>
  <c r="P1354"/>
  <c r="H1354"/>
  <c r="P1353"/>
  <c r="H1353"/>
  <c r="P1352"/>
  <c r="H1352"/>
  <c r="P1351"/>
  <c r="H1351"/>
  <c r="P1350"/>
  <c r="H1350"/>
  <c r="P1349"/>
  <c r="H1349"/>
  <c r="P1348"/>
  <c r="H1348"/>
  <c r="P1347"/>
  <c r="H1347"/>
  <c r="P1346"/>
  <c r="H1346"/>
  <c r="P1345"/>
  <c r="H1345"/>
  <c r="P1344"/>
  <c r="H1344"/>
  <c r="J1342"/>
  <c r="P1329"/>
  <c r="H1329"/>
  <c r="P1328"/>
  <c r="H1328"/>
  <c r="P1327"/>
  <c r="H1327"/>
  <c r="P1326"/>
  <c r="H1326"/>
  <c r="P1325"/>
  <c r="H1325"/>
  <c r="P1324"/>
  <c r="H1324"/>
  <c r="P1323"/>
  <c r="H1323"/>
  <c r="P1322"/>
  <c r="H1322"/>
  <c r="P1321"/>
  <c r="H1321"/>
  <c r="P1320"/>
  <c r="H1320"/>
  <c r="P1319"/>
  <c r="H1319"/>
  <c r="P1318"/>
  <c r="H1318"/>
  <c r="P1317"/>
  <c r="H1317"/>
  <c r="P1316"/>
  <c r="H1316"/>
  <c r="P1315"/>
  <c r="H1315"/>
  <c r="P1314"/>
  <c r="H1314"/>
  <c r="J1312"/>
  <c r="P1303"/>
  <c r="K1303"/>
  <c r="H1303"/>
  <c r="N1303" s="1"/>
  <c r="P1302"/>
  <c r="K1302"/>
  <c r="I1302"/>
  <c r="H1302"/>
  <c r="N1302" s="1"/>
  <c r="P1301"/>
  <c r="N1301"/>
  <c r="K1301"/>
  <c r="I1301"/>
  <c r="H1301"/>
  <c r="P1294"/>
  <c r="K1294"/>
  <c r="K1329" s="1"/>
  <c r="N1329" s="1"/>
  <c r="I1294"/>
  <c r="H1294"/>
  <c r="N1294" s="1"/>
  <c r="P1293"/>
  <c r="I1293"/>
  <c r="H1293"/>
  <c r="P1292"/>
  <c r="I1292"/>
  <c r="H1292"/>
  <c r="P1291"/>
  <c r="I1291"/>
  <c r="H1291"/>
  <c r="P1290"/>
  <c r="I1290"/>
  <c r="H1290"/>
  <c r="P1289"/>
  <c r="I1289"/>
  <c r="H1289"/>
  <c r="P1288"/>
  <c r="I1288"/>
  <c r="H1288"/>
  <c r="P1287"/>
  <c r="I1287"/>
  <c r="H1287"/>
  <c r="P1286"/>
  <c r="I1286"/>
  <c r="H1286"/>
  <c r="P1285"/>
  <c r="I1285"/>
  <c r="H1285"/>
  <c r="P1284"/>
  <c r="I1284"/>
  <c r="H1284"/>
  <c r="P1283"/>
  <c r="I1283"/>
  <c r="H1283"/>
  <c r="P1282"/>
  <c r="I1282"/>
  <c r="H1282"/>
  <c r="P1281"/>
  <c r="I1281"/>
  <c r="H1281"/>
  <c r="P1280"/>
  <c r="K1280"/>
  <c r="K1315" s="1"/>
  <c r="I1280"/>
  <c r="H1280"/>
  <c r="N1280" s="1"/>
  <c r="P1279"/>
  <c r="I1279"/>
  <c r="H1279"/>
  <c r="J1277"/>
  <c r="L1276"/>
  <c r="N1273"/>
  <c r="P1270"/>
  <c r="K1270"/>
  <c r="H1270"/>
  <c r="N1270" s="1"/>
  <c r="P1269"/>
  <c r="H1269"/>
  <c r="P1268"/>
  <c r="H1268"/>
  <c r="P1267"/>
  <c r="H1267"/>
  <c r="P1266"/>
  <c r="H1266"/>
  <c r="P1265"/>
  <c r="H1265"/>
  <c r="P1264"/>
  <c r="H1264"/>
  <c r="P1263"/>
  <c r="H1263"/>
  <c r="P1262"/>
  <c r="H1262"/>
  <c r="P1261"/>
  <c r="K1261"/>
  <c r="H1261"/>
  <c r="N1261" s="1"/>
  <c r="P1260"/>
  <c r="H1260"/>
  <c r="F1259"/>
  <c r="P1253"/>
  <c r="H1253"/>
  <c r="P1252"/>
  <c r="H1252"/>
  <c r="P1251"/>
  <c r="H1251"/>
  <c r="P1250"/>
  <c r="H1250"/>
  <c r="P1249"/>
  <c r="H1249"/>
  <c r="P1248"/>
  <c r="H1248"/>
  <c r="P1247"/>
  <c r="H1247"/>
  <c r="P1246"/>
  <c r="H1246"/>
  <c r="P1245"/>
  <c r="H1245"/>
  <c r="P1244"/>
  <c r="H1244"/>
  <c r="P1237"/>
  <c r="H1237"/>
  <c r="P1236"/>
  <c r="H1236"/>
  <c r="P1235"/>
  <c r="H1235"/>
  <c r="P1234"/>
  <c r="H1234"/>
  <c r="P1233"/>
  <c r="H1233"/>
  <c r="P1232"/>
  <c r="H1232"/>
  <c r="P1231"/>
  <c r="H1231"/>
  <c r="P1230"/>
  <c r="H1230"/>
  <c r="P1229"/>
  <c r="H1229"/>
  <c r="P1228"/>
  <c r="H1228"/>
  <c r="P1227"/>
  <c r="H1227"/>
  <c r="P1226"/>
  <c r="H1226"/>
  <c r="P1225"/>
  <c r="H1225"/>
  <c r="P1224"/>
  <c r="H1224"/>
  <c r="P1223"/>
  <c r="H1223"/>
  <c r="P1222"/>
  <c r="H1222"/>
  <c r="G1221"/>
  <c r="N1240" s="1"/>
  <c r="H1220"/>
  <c r="P1215"/>
  <c r="H1215"/>
  <c r="P1214"/>
  <c r="H1214"/>
  <c r="P1213"/>
  <c r="H1213"/>
  <c r="P1212"/>
  <c r="H1212"/>
  <c r="P1211"/>
  <c r="H1211"/>
  <c r="P1210"/>
  <c r="H1210"/>
  <c r="P1209"/>
  <c r="H1209"/>
  <c r="P1208"/>
  <c r="H1208"/>
  <c r="P1207"/>
  <c r="H1207"/>
  <c r="P1206"/>
  <c r="H1206"/>
  <c r="P1205"/>
  <c r="H1205"/>
  <c r="P1204"/>
  <c r="H1204"/>
  <c r="P1203"/>
  <c r="H1203"/>
  <c r="P1202"/>
  <c r="H1202"/>
  <c r="P1201"/>
  <c r="H1201"/>
  <c r="P1200"/>
  <c r="H1200"/>
  <c r="G1199"/>
  <c r="N1218" s="1"/>
  <c r="H1198"/>
  <c r="P1193"/>
  <c r="H1193"/>
  <c r="P1192"/>
  <c r="H1192"/>
  <c r="P1191"/>
  <c r="H1191"/>
  <c r="P1190"/>
  <c r="H1190"/>
  <c r="P1189"/>
  <c r="H1189"/>
  <c r="P1188"/>
  <c r="H1188"/>
  <c r="P1187"/>
  <c r="H1187"/>
  <c r="P1186"/>
  <c r="H1186"/>
  <c r="P1185"/>
  <c r="H1185"/>
  <c r="P1184"/>
  <c r="H1184"/>
  <c r="P1183"/>
  <c r="H1183"/>
  <c r="P1182"/>
  <c r="H1182"/>
  <c r="P1181"/>
  <c r="H1181"/>
  <c r="P1180"/>
  <c r="H1180"/>
  <c r="P1179"/>
  <c r="H1179"/>
  <c r="P1178"/>
  <c r="H1178"/>
  <c r="G1177"/>
  <c r="N1196" s="1"/>
  <c r="H1176"/>
  <c r="P1171"/>
  <c r="N1171"/>
  <c r="K1171"/>
  <c r="K1193" s="1"/>
  <c r="H1171"/>
  <c r="P1170"/>
  <c r="H1170"/>
  <c r="P1169"/>
  <c r="H1169"/>
  <c r="P1168"/>
  <c r="H1168"/>
  <c r="P1167"/>
  <c r="H1167"/>
  <c r="P1166"/>
  <c r="H1166"/>
  <c r="P1165"/>
  <c r="H1165"/>
  <c r="P1164"/>
  <c r="H1164"/>
  <c r="P1163"/>
  <c r="H1163"/>
  <c r="P1162"/>
  <c r="H1162"/>
  <c r="P1161"/>
  <c r="H1161"/>
  <c r="P1160"/>
  <c r="H1160"/>
  <c r="P1159"/>
  <c r="H1159"/>
  <c r="P1158"/>
  <c r="H1158"/>
  <c r="P1157"/>
  <c r="H1157"/>
  <c r="P1156"/>
  <c r="H1156"/>
  <c r="G1155"/>
  <c r="N1174" s="1"/>
  <c r="H1154"/>
  <c r="P1145"/>
  <c r="N1145"/>
  <c r="K1145"/>
  <c r="K1167" s="1"/>
  <c r="H1145"/>
  <c r="P1144"/>
  <c r="H1144"/>
  <c r="P1143"/>
  <c r="H1143"/>
  <c r="P1142"/>
  <c r="H1142"/>
  <c r="P1141"/>
  <c r="H1141"/>
  <c r="P1140"/>
  <c r="H1140"/>
  <c r="P1139"/>
  <c r="H1139"/>
  <c r="P1138"/>
  <c r="H1138"/>
  <c r="P1137"/>
  <c r="H1137"/>
  <c r="P1136"/>
  <c r="N1136"/>
  <c r="K1136"/>
  <c r="K1157" s="1"/>
  <c r="H1136"/>
  <c r="P1135"/>
  <c r="H1135"/>
  <c r="F1134"/>
  <c r="N1148" s="1"/>
  <c r="P1126"/>
  <c r="H1126"/>
  <c r="P1125"/>
  <c r="H1125"/>
  <c r="P1124"/>
  <c r="H1124"/>
  <c r="P1123"/>
  <c r="H1123"/>
  <c r="P1122"/>
  <c r="H1122"/>
  <c r="P1121"/>
  <c r="H1121"/>
  <c r="P1120"/>
  <c r="H1120"/>
  <c r="P1119"/>
  <c r="H1119"/>
  <c r="P1118"/>
  <c r="H1118"/>
  <c r="P1117"/>
  <c r="H1117"/>
  <c r="P1116"/>
  <c r="H1116"/>
  <c r="P1115"/>
  <c r="H1115"/>
  <c r="P1114"/>
  <c r="H1114"/>
  <c r="P1108"/>
  <c r="H1108"/>
  <c r="P1107"/>
  <c r="H1107"/>
  <c r="P1106"/>
  <c r="H1106"/>
  <c r="P1105"/>
  <c r="H1105"/>
  <c r="P1104"/>
  <c r="H1104"/>
  <c r="P1103"/>
  <c r="H1103"/>
  <c r="P1102"/>
  <c r="H1102"/>
  <c r="P1101"/>
  <c r="H1101"/>
  <c r="P1100"/>
  <c r="H1100"/>
  <c r="P1099"/>
  <c r="H1099"/>
  <c r="P1098"/>
  <c r="H1098"/>
  <c r="P1097"/>
  <c r="H1097"/>
  <c r="P1096"/>
  <c r="H1096"/>
  <c r="P1090"/>
  <c r="H1090"/>
  <c r="P1089"/>
  <c r="H1089"/>
  <c r="P1088"/>
  <c r="H1088"/>
  <c r="P1087"/>
  <c r="H1087"/>
  <c r="P1086"/>
  <c r="H1086"/>
  <c r="P1085"/>
  <c r="H1085"/>
  <c r="P1084"/>
  <c r="H1084"/>
  <c r="P1083"/>
  <c r="H1083"/>
  <c r="P1082"/>
  <c r="H1082"/>
  <c r="P1081"/>
  <c r="H1081"/>
  <c r="P1080"/>
  <c r="H1080"/>
  <c r="P1079"/>
  <c r="H1079"/>
  <c r="P1078"/>
  <c r="H1078"/>
  <c r="P1072"/>
  <c r="H1072"/>
  <c r="P1071"/>
  <c r="H1071"/>
  <c r="P1070"/>
  <c r="H1070"/>
  <c r="P1069"/>
  <c r="H1069"/>
  <c r="P1068"/>
  <c r="H1068"/>
  <c r="P1067"/>
  <c r="H1067"/>
  <c r="P1066"/>
  <c r="H1066"/>
  <c r="P1065"/>
  <c r="H1065"/>
  <c r="P1064"/>
  <c r="H1064"/>
  <c r="P1063"/>
  <c r="H1063"/>
  <c r="P1062"/>
  <c r="H1062"/>
  <c r="P1061"/>
  <c r="H1061"/>
  <c r="P1060"/>
  <c r="H1060"/>
  <c r="P1054"/>
  <c r="H1054"/>
  <c r="P1053"/>
  <c r="H1053"/>
  <c r="P1052"/>
  <c r="H1052"/>
  <c r="P1051"/>
  <c r="H1051"/>
  <c r="P1050"/>
  <c r="H1050"/>
  <c r="P1049"/>
  <c r="H1049"/>
  <c r="P1048"/>
  <c r="H1048"/>
  <c r="P1047"/>
  <c r="H1047"/>
  <c r="P1046"/>
  <c r="H1046"/>
  <c r="P1045"/>
  <c r="H1045"/>
  <c r="P1044"/>
  <c r="H1044"/>
  <c r="P1043"/>
  <c r="H1043"/>
  <c r="P1042"/>
  <c r="H1042"/>
  <c r="P1036"/>
  <c r="H1036"/>
  <c r="P1035"/>
  <c r="H1035"/>
  <c r="P1034"/>
  <c r="H1034"/>
  <c r="P1033"/>
  <c r="H1033"/>
  <c r="P1032"/>
  <c r="H1032"/>
  <c r="P1031"/>
  <c r="H1031"/>
  <c r="P1030"/>
  <c r="H1030"/>
  <c r="P1029"/>
  <c r="H1029"/>
  <c r="P1028"/>
  <c r="H1028"/>
  <c r="P1027"/>
  <c r="H1027"/>
  <c r="P1026"/>
  <c r="H1026"/>
  <c r="P1025"/>
  <c r="H1025"/>
  <c r="P1024"/>
  <c r="H1024"/>
  <c r="P1018"/>
  <c r="H1018"/>
  <c r="P1017"/>
  <c r="H1017"/>
  <c r="P1016"/>
  <c r="H1016"/>
  <c r="P1015"/>
  <c r="H1015"/>
  <c r="P1014"/>
  <c r="H1014"/>
  <c r="P1013"/>
  <c r="H1013"/>
  <c r="P1012"/>
  <c r="H1012"/>
  <c r="P1011"/>
  <c r="H1011"/>
  <c r="P1010"/>
  <c r="H1010"/>
  <c r="P1009"/>
  <c r="H1009"/>
  <c r="P1008"/>
  <c r="H1008"/>
  <c r="P1007"/>
  <c r="H1007"/>
  <c r="P1006"/>
  <c r="H1006"/>
  <c r="P1000"/>
  <c r="H1000"/>
  <c r="P999"/>
  <c r="H999"/>
  <c r="P998"/>
  <c r="H998"/>
  <c r="P997"/>
  <c r="H997"/>
  <c r="P996"/>
  <c r="H996"/>
  <c r="P995"/>
  <c r="H995"/>
  <c r="P994"/>
  <c r="H994"/>
  <c r="P993"/>
  <c r="H993"/>
  <c r="P992"/>
  <c r="H992"/>
  <c r="P991"/>
  <c r="H991"/>
  <c r="P990"/>
  <c r="H990"/>
  <c r="P989"/>
  <c r="H989"/>
  <c r="P988"/>
  <c r="H988"/>
  <c r="P979"/>
  <c r="H979"/>
  <c r="P978"/>
  <c r="H978"/>
  <c r="P977"/>
  <c r="H977"/>
  <c r="P976"/>
  <c r="H976"/>
  <c r="P975"/>
  <c r="H975"/>
  <c r="P974"/>
  <c r="H974"/>
  <c r="P973"/>
  <c r="H973"/>
  <c r="P972"/>
  <c r="H972"/>
  <c r="P971"/>
  <c r="H971"/>
  <c r="P970"/>
  <c r="H970"/>
  <c r="P969"/>
  <c r="H969"/>
  <c r="P968"/>
  <c r="H968"/>
  <c r="P967"/>
  <c r="H967"/>
  <c r="P961"/>
  <c r="H961"/>
  <c r="P960"/>
  <c r="H960"/>
  <c r="P959"/>
  <c r="H959"/>
  <c r="P958"/>
  <c r="H958"/>
  <c r="P957"/>
  <c r="H957"/>
  <c r="P956"/>
  <c r="H956"/>
  <c r="P955"/>
  <c r="H955"/>
  <c r="P954"/>
  <c r="H954"/>
  <c r="P953"/>
  <c r="H953"/>
  <c r="P952"/>
  <c r="H952"/>
  <c r="P951"/>
  <c r="H951"/>
  <c r="P950"/>
  <c r="H950"/>
  <c r="P949"/>
  <c r="H949"/>
  <c r="P943"/>
  <c r="H943"/>
  <c r="P942"/>
  <c r="H942"/>
  <c r="P941"/>
  <c r="H941"/>
  <c r="P940"/>
  <c r="H940"/>
  <c r="P939"/>
  <c r="H939"/>
  <c r="P938"/>
  <c r="H938"/>
  <c r="P937"/>
  <c r="H937"/>
  <c r="P936"/>
  <c r="H936"/>
  <c r="P935"/>
  <c r="H935"/>
  <c r="P934"/>
  <c r="H934"/>
  <c r="P933"/>
  <c r="H933"/>
  <c r="P932"/>
  <c r="H932"/>
  <c r="P931"/>
  <c r="H931"/>
  <c r="P925"/>
  <c r="K925"/>
  <c r="K943" s="1"/>
  <c r="H925"/>
  <c r="N925" s="1"/>
  <c r="P924"/>
  <c r="K924"/>
  <c r="K942" s="1"/>
  <c r="H924"/>
  <c r="N924" s="1"/>
  <c r="P923"/>
  <c r="K923"/>
  <c r="K941" s="1"/>
  <c r="H923"/>
  <c r="N923" s="1"/>
  <c r="P922"/>
  <c r="K922"/>
  <c r="K940" s="1"/>
  <c r="H922"/>
  <c r="N922" s="1"/>
  <c r="P921"/>
  <c r="K921"/>
  <c r="K939" s="1"/>
  <c r="H921"/>
  <c r="N921" s="1"/>
  <c r="P920"/>
  <c r="K920"/>
  <c r="K938" s="1"/>
  <c r="H920"/>
  <c r="N920" s="1"/>
  <c r="P919"/>
  <c r="K919"/>
  <c r="K937" s="1"/>
  <c r="H919"/>
  <c r="N919" s="1"/>
  <c r="P918"/>
  <c r="K918"/>
  <c r="K936" s="1"/>
  <c r="H918"/>
  <c r="N918" s="1"/>
  <c r="P917"/>
  <c r="K917"/>
  <c r="K935" s="1"/>
  <c r="H917"/>
  <c r="N917" s="1"/>
  <c r="P916"/>
  <c r="K916"/>
  <c r="K934" s="1"/>
  <c r="H916"/>
  <c r="N916" s="1"/>
  <c r="P915"/>
  <c r="K915"/>
  <c r="K933" s="1"/>
  <c r="H915"/>
  <c r="N915" s="1"/>
  <c r="P914"/>
  <c r="K914"/>
  <c r="K932" s="1"/>
  <c r="H914"/>
  <c r="N914" s="1"/>
  <c r="P913"/>
  <c r="K913"/>
  <c r="N913" s="1"/>
  <c r="N926" s="1"/>
  <c r="N928" s="1"/>
  <c r="P908"/>
  <c r="P905"/>
  <c r="N905"/>
  <c r="H905"/>
  <c r="P904"/>
  <c r="K904"/>
  <c r="N904" s="1"/>
  <c r="H904"/>
  <c r="P903"/>
  <c r="K903"/>
  <c r="K1166" s="1"/>
  <c r="H903"/>
  <c r="P902"/>
  <c r="H902"/>
  <c r="P901"/>
  <c r="K901"/>
  <c r="N901" s="1"/>
  <c r="P900"/>
  <c r="N900"/>
  <c r="K900"/>
  <c r="P899"/>
  <c r="K899"/>
  <c r="P897"/>
  <c r="P894"/>
  <c r="N894"/>
  <c r="H894"/>
  <c r="P893"/>
  <c r="K893"/>
  <c r="N893" s="1"/>
  <c r="H893"/>
  <c r="P892"/>
  <c r="K892"/>
  <c r="N892" s="1"/>
  <c r="H892"/>
  <c r="P891"/>
  <c r="H891"/>
  <c r="P890"/>
  <c r="K890"/>
  <c r="N890" s="1"/>
  <c r="P889"/>
  <c r="N889"/>
  <c r="K889"/>
  <c r="P888"/>
  <c r="K888"/>
  <c r="P885"/>
  <c r="P882"/>
  <c r="N882"/>
  <c r="H882"/>
  <c r="P881"/>
  <c r="K881"/>
  <c r="N881" s="1"/>
  <c r="H881"/>
  <c r="P880"/>
  <c r="K880"/>
  <c r="N880" s="1"/>
  <c r="H880"/>
  <c r="P879"/>
  <c r="H879"/>
  <c r="P878"/>
  <c r="K878"/>
  <c r="N878" s="1"/>
  <c r="P877"/>
  <c r="N877"/>
  <c r="K877"/>
  <c r="P876"/>
  <c r="K876"/>
  <c r="H876"/>
  <c r="N876" s="1"/>
  <c r="P871"/>
  <c r="P868"/>
  <c r="H868"/>
  <c r="N868" s="1"/>
  <c r="P867"/>
  <c r="K867"/>
  <c r="H867"/>
  <c r="N867" s="1"/>
  <c r="P866"/>
  <c r="K866"/>
  <c r="H866"/>
  <c r="N866" s="1"/>
  <c r="P865"/>
  <c r="H865"/>
  <c r="P864"/>
  <c r="N864"/>
  <c r="K864"/>
  <c r="P863"/>
  <c r="K863"/>
  <c r="N863" s="1"/>
  <c r="P862"/>
  <c r="K862"/>
  <c r="P860"/>
  <c r="P857"/>
  <c r="H857"/>
  <c r="N857" s="1"/>
  <c r="P856"/>
  <c r="K856"/>
  <c r="H856"/>
  <c r="N856" s="1"/>
  <c r="P855"/>
  <c r="K855"/>
  <c r="H855"/>
  <c r="N855" s="1"/>
  <c r="P854"/>
  <c r="H854"/>
  <c r="P853"/>
  <c r="N853"/>
  <c r="K853"/>
  <c r="P852"/>
  <c r="K852"/>
  <c r="N852" s="1"/>
  <c r="P851"/>
  <c r="K851"/>
  <c r="P848"/>
  <c r="P845"/>
  <c r="H845"/>
  <c r="N845" s="1"/>
  <c r="P844"/>
  <c r="K844"/>
  <c r="H844"/>
  <c r="N844" s="1"/>
  <c r="P843"/>
  <c r="K843"/>
  <c r="H843"/>
  <c r="N843" s="1"/>
  <c r="P842"/>
  <c r="H842"/>
  <c r="P841"/>
  <c r="N841"/>
  <c r="K841"/>
  <c r="P840"/>
  <c r="K840"/>
  <c r="N840" s="1"/>
  <c r="P839"/>
  <c r="N839"/>
  <c r="K839"/>
  <c r="H839"/>
  <c r="H862" s="1"/>
  <c r="N862" s="1"/>
  <c r="P833"/>
  <c r="P830"/>
  <c r="N830"/>
  <c r="H830"/>
  <c r="P829"/>
  <c r="K829"/>
  <c r="H829"/>
  <c r="N829" s="1"/>
  <c r="P828"/>
  <c r="K828"/>
  <c r="H828"/>
  <c r="N828" s="1"/>
  <c r="P827"/>
  <c r="H827"/>
  <c r="P826"/>
  <c r="K826"/>
  <c r="N826" s="1"/>
  <c r="P825"/>
  <c r="N825"/>
  <c r="K825"/>
  <c r="P824"/>
  <c r="K824"/>
  <c r="N824" s="1"/>
  <c r="H824"/>
  <c r="P822"/>
  <c r="P819"/>
  <c r="N819"/>
  <c r="H819"/>
  <c r="P818"/>
  <c r="K818"/>
  <c r="H818"/>
  <c r="N818" s="1"/>
  <c r="P817"/>
  <c r="K817"/>
  <c r="H817"/>
  <c r="N817" s="1"/>
  <c r="P816"/>
  <c r="H816"/>
  <c r="P815"/>
  <c r="K815"/>
  <c r="N815" s="1"/>
  <c r="P814"/>
  <c r="N814"/>
  <c r="K814"/>
  <c r="P813"/>
  <c r="K813"/>
  <c r="N813" s="1"/>
  <c r="H813"/>
  <c r="P811"/>
  <c r="P808"/>
  <c r="N808"/>
  <c r="H808"/>
  <c r="P807"/>
  <c r="K807"/>
  <c r="H807"/>
  <c r="N807" s="1"/>
  <c r="P806"/>
  <c r="K806"/>
  <c r="H806"/>
  <c r="N806" s="1"/>
  <c r="P805"/>
  <c r="H805"/>
  <c r="P804"/>
  <c r="K804"/>
  <c r="N804" s="1"/>
  <c r="P803"/>
  <c r="N803"/>
  <c r="K803"/>
  <c r="P802"/>
  <c r="K802"/>
  <c r="N802" s="1"/>
  <c r="P797"/>
  <c r="P794"/>
  <c r="N794"/>
  <c r="H794"/>
  <c r="P793"/>
  <c r="K793"/>
  <c r="H793"/>
  <c r="N793" s="1"/>
  <c r="P792"/>
  <c r="K792"/>
  <c r="H792"/>
  <c r="N792" s="1"/>
  <c r="P791"/>
  <c r="H791"/>
  <c r="P790"/>
  <c r="K790"/>
  <c r="N790" s="1"/>
  <c r="P789"/>
  <c r="N789"/>
  <c r="K789"/>
  <c r="P788"/>
  <c r="K788"/>
  <c r="N788" s="1"/>
  <c r="H788"/>
  <c r="P775"/>
  <c r="P772"/>
  <c r="N772"/>
  <c r="H772"/>
  <c r="P771"/>
  <c r="K771"/>
  <c r="H771"/>
  <c r="N771" s="1"/>
  <c r="P770"/>
  <c r="K770"/>
  <c r="H770"/>
  <c r="N770" s="1"/>
  <c r="P769"/>
  <c r="H769"/>
  <c r="P768"/>
  <c r="K768"/>
  <c r="N768" s="1"/>
  <c r="P767"/>
  <c r="N767"/>
  <c r="K767"/>
  <c r="P766"/>
  <c r="K766"/>
  <c r="N766" s="1"/>
  <c r="H766"/>
  <c r="P764"/>
  <c r="P761"/>
  <c r="N761"/>
  <c r="H761"/>
  <c r="P760"/>
  <c r="K760"/>
  <c r="K1388" s="1"/>
  <c r="N1388" s="1"/>
  <c r="H760"/>
  <c r="N760" s="1"/>
  <c r="P759"/>
  <c r="K759"/>
  <c r="K1387" s="1"/>
  <c r="N1387" s="1"/>
  <c r="H759"/>
  <c r="N759" s="1"/>
  <c r="P758"/>
  <c r="H758"/>
  <c r="P757"/>
  <c r="K757"/>
  <c r="N757" s="1"/>
  <c r="P756"/>
  <c r="N756"/>
  <c r="K756"/>
  <c r="P755"/>
  <c r="K755"/>
  <c r="N755" s="1"/>
  <c r="P748"/>
  <c r="P747"/>
  <c r="K747"/>
  <c r="N747" s="1"/>
  <c r="H747"/>
  <c r="P746"/>
  <c r="P745"/>
  <c r="H745"/>
  <c r="P744"/>
  <c r="N744"/>
  <c r="K744"/>
  <c r="P743"/>
  <c r="K743"/>
  <c r="H743"/>
  <c r="H748" s="1"/>
  <c r="N748" s="1"/>
  <c r="P742"/>
  <c r="K742"/>
  <c r="N742" s="1"/>
  <c r="L715"/>
  <c r="E715"/>
  <c r="L714"/>
  <c r="L708"/>
  <c r="L718" s="1"/>
  <c r="L705"/>
  <c r="E705"/>
  <c r="L704"/>
  <c r="L703"/>
  <c r="L713" s="1"/>
  <c r="P674"/>
  <c r="H674"/>
  <c r="P673"/>
  <c r="H673"/>
  <c r="P672"/>
  <c r="H672"/>
  <c r="P664"/>
  <c r="H664"/>
  <c r="P663"/>
  <c r="H663"/>
  <c r="P662"/>
  <c r="H662"/>
  <c r="P661"/>
  <c r="H661"/>
  <c r="P660"/>
  <c r="H660"/>
  <c r="P654"/>
  <c r="H654"/>
  <c r="P653"/>
  <c r="H653"/>
  <c r="P652"/>
  <c r="H652"/>
  <c r="P651"/>
  <c r="H651"/>
  <c r="P650"/>
  <c r="H650"/>
  <c r="P649"/>
  <c r="H649"/>
  <c r="P648"/>
  <c r="H648"/>
  <c r="P642"/>
  <c r="H642"/>
  <c r="P641"/>
  <c r="H641"/>
  <c r="P640"/>
  <c r="H640"/>
  <c r="P639"/>
  <c r="H639"/>
  <c r="P638"/>
  <c r="H638"/>
  <c r="P637"/>
  <c r="H637"/>
  <c r="P636"/>
  <c r="H636"/>
  <c r="P635"/>
  <c r="H635"/>
  <c r="P634"/>
  <c r="H634"/>
  <c r="P633"/>
  <c r="H633"/>
  <c r="P632"/>
  <c r="H632"/>
  <c r="P631"/>
  <c r="H631"/>
  <c r="F630"/>
  <c r="P623"/>
  <c r="H623"/>
  <c r="P622"/>
  <c r="H622"/>
  <c r="P621"/>
  <c r="H621"/>
  <c r="N618"/>
  <c r="P615"/>
  <c r="H615"/>
  <c r="P614"/>
  <c r="H614"/>
  <c r="P613"/>
  <c r="H613"/>
  <c r="P612"/>
  <c r="N612"/>
  <c r="H612"/>
  <c r="P611"/>
  <c r="H611"/>
  <c r="P605"/>
  <c r="N605"/>
  <c r="I605"/>
  <c r="I654" s="1"/>
  <c r="H605"/>
  <c r="P604"/>
  <c r="H604"/>
  <c r="P603"/>
  <c r="I603"/>
  <c r="I652" s="1"/>
  <c r="H603"/>
  <c r="P602"/>
  <c r="H602"/>
  <c r="P601"/>
  <c r="H601"/>
  <c r="P600"/>
  <c r="H600"/>
  <c r="P599"/>
  <c r="H599"/>
  <c r="P594"/>
  <c r="H594"/>
  <c r="P593"/>
  <c r="H593"/>
  <c r="P592"/>
  <c r="H592"/>
  <c r="P591"/>
  <c r="H591"/>
  <c r="P590"/>
  <c r="H590"/>
  <c r="P589"/>
  <c r="H589"/>
  <c r="P588"/>
  <c r="H588"/>
  <c r="P587"/>
  <c r="H587"/>
  <c r="P586"/>
  <c r="H586"/>
  <c r="P585"/>
  <c r="H585"/>
  <c r="P584"/>
  <c r="H584"/>
  <c r="P583"/>
  <c r="H583"/>
  <c r="F582"/>
  <c r="P575"/>
  <c r="I575"/>
  <c r="I623" s="1"/>
  <c r="I674" s="1"/>
  <c r="H575"/>
  <c r="P574"/>
  <c r="I574"/>
  <c r="I622" s="1"/>
  <c r="I673" s="1"/>
  <c r="H574"/>
  <c r="P573"/>
  <c r="K573"/>
  <c r="K621" s="1"/>
  <c r="K672" s="1"/>
  <c r="N672" s="1"/>
  <c r="I573"/>
  <c r="I621" s="1"/>
  <c r="I672" s="1"/>
  <c r="H573"/>
  <c r="P567"/>
  <c r="K567"/>
  <c r="K615" s="1"/>
  <c r="K664" s="1"/>
  <c r="I567"/>
  <c r="I615" s="1"/>
  <c r="I664" s="1"/>
  <c r="H567"/>
  <c r="N567" s="1"/>
  <c r="P566"/>
  <c r="I566"/>
  <c r="I614" s="1"/>
  <c r="I663" s="1"/>
  <c r="H566"/>
  <c r="P565"/>
  <c r="I565"/>
  <c r="I613" s="1"/>
  <c r="I662" s="1"/>
  <c r="H565"/>
  <c r="P564"/>
  <c r="I564"/>
  <c r="I612" s="1"/>
  <c r="I661" s="1"/>
  <c r="H564"/>
  <c r="P563"/>
  <c r="I563"/>
  <c r="I611" s="1"/>
  <c r="I660" s="1"/>
  <c r="H563"/>
  <c r="P557"/>
  <c r="N557"/>
  <c r="H557"/>
  <c r="P556"/>
  <c r="K556"/>
  <c r="K604" s="1"/>
  <c r="K653" s="1"/>
  <c r="I556"/>
  <c r="I604" s="1"/>
  <c r="I653" s="1"/>
  <c r="H556"/>
  <c r="P555"/>
  <c r="I555"/>
  <c r="H555"/>
  <c r="P554"/>
  <c r="I554"/>
  <c r="I602" s="1"/>
  <c r="I651" s="1"/>
  <c r="H554"/>
  <c r="P553"/>
  <c r="I553"/>
  <c r="I601" s="1"/>
  <c r="I650" s="1"/>
  <c r="H553"/>
  <c r="P552"/>
  <c r="K552"/>
  <c r="K600" s="1"/>
  <c r="K649" s="1"/>
  <c r="I552"/>
  <c r="I600" s="1"/>
  <c r="I649" s="1"/>
  <c r="H552"/>
  <c r="P551"/>
  <c r="I551"/>
  <c r="I599" s="1"/>
  <c r="I648" s="1"/>
  <c r="H551"/>
  <c r="N548"/>
  <c r="P545"/>
  <c r="K545"/>
  <c r="K594" s="1"/>
  <c r="K642" s="1"/>
  <c r="H545"/>
  <c r="P544"/>
  <c r="K544"/>
  <c r="K593" s="1"/>
  <c r="K641" s="1"/>
  <c r="H544"/>
  <c r="P543"/>
  <c r="K543"/>
  <c r="K592" s="1"/>
  <c r="K640" s="1"/>
  <c r="H543"/>
  <c r="P542"/>
  <c r="H542"/>
  <c r="P541"/>
  <c r="H541"/>
  <c r="P540"/>
  <c r="H540"/>
  <c r="P539"/>
  <c r="H539"/>
  <c r="P538"/>
  <c r="H538"/>
  <c r="P537"/>
  <c r="H537"/>
  <c r="P536"/>
  <c r="H536"/>
  <c r="P535"/>
  <c r="H535"/>
  <c r="P534"/>
  <c r="H534"/>
  <c r="F533"/>
  <c r="P524"/>
  <c r="I524"/>
  <c r="H524"/>
  <c r="N524" s="1"/>
  <c r="P523"/>
  <c r="N523"/>
  <c r="K523"/>
  <c r="K566" s="1"/>
  <c r="I523"/>
  <c r="H523"/>
  <c r="P522"/>
  <c r="K522"/>
  <c r="K565" s="1"/>
  <c r="I522"/>
  <c r="H522"/>
  <c r="N522" s="1"/>
  <c r="P521"/>
  <c r="N521"/>
  <c r="K521"/>
  <c r="K564" s="1"/>
  <c r="K612" s="1"/>
  <c r="K661" s="1"/>
  <c r="N661" s="1"/>
  <c r="I521"/>
  <c r="H521"/>
  <c r="P520"/>
  <c r="K520"/>
  <c r="K563" s="1"/>
  <c r="K611" s="1"/>
  <c r="K660" s="1"/>
  <c r="I520"/>
  <c r="H520"/>
  <c r="N520" s="1"/>
  <c r="P514"/>
  <c r="N514"/>
  <c r="K514"/>
  <c r="K557" s="1"/>
  <c r="K605" s="1"/>
  <c r="K654" s="1"/>
  <c r="N654" s="1"/>
  <c r="H514"/>
  <c r="P513"/>
  <c r="N513"/>
  <c r="I513"/>
  <c r="H513"/>
  <c r="P512"/>
  <c r="N512"/>
  <c r="K512"/>
  <c r="K555" s="1"/>
  <c r="I512"/>
  <c r="H512"/>
  <c r="P511"/>
  <c r="K511"/>
  <c r="K554" s="1"/>
  <c r="K602" s="1"/>
  <c r="K651" s="1"/>
  <c r="I511"/>
  <c r="H511"/>
  <c r="N511" s="1"/>
  <c r="P510"/>
  <c r="N510"/>
  <c r="K510"/>
  <c r="K553" s="1"/>
  <c r="I510"/>
  <c r="H510"/>
  <c r="P509"/>
  <c r="N509"/>
  <c r="I509"/>
  <c r="H509"/>
  <c r="P508"/>
  <c r="K508"/>
  <c r="K551" s="1"/>
  <c r="I508"/>
  <c r="H508"/>
  <c r="N508" s="1"/>
  <c r="P503"/>
  <c r="K503"/>
  <c r="H503"/>
  <c r="N503" s="1"/>
  <c r="P502"/>
  <c r="K502"/>
  <c r="H502"/>
  <c r="N502" s="1"/>
  <c r="P501"/>
  <c r="K501"/>
  <c r="H501"/>
  <c r="N501" s="1"/>
  <c r="F501"/>
  <c r="P500"/>
  <c r="K500"/>
  <c r="K542" s="1"/>
  <c r="H500"/>
  <c r="P499"/>
  <c r="K499"/>
  <c r="K541" s="1"/>
  <c r="H499"/>
  <c r="P498"/>
  <c r="K498"/>
  <c r="K540" s="1"/>
  <c r="H498"/>
  <c r="P497"/>
  <c r="K497"/>
  <c r="K539" s="1"/>
  <c r="H497"/>
  <c r="P496"/>
  <c r="K496"/>
  <c r="K538" s="1"/>
  <c r="H496"/>
  <c r="P495"/>
  <c r="K495"/>
  <c r="K537" s="1"/>
  <c r="H495"/>
  <c r="N495" s="1"/>
  <c r="P494"/>
  <c r="K494"/>
  <c r="K536" s="1"/>
  <c r="H494"/>
  <c r="N494" s="1"/>
  <c r="P493"/>
  <c r="K493"/>
  <c r="K535" s="1"/>
  <c r="H493"/>
  <c r="N493" s="1"/>
  <c r="P492"/>
  <c r="H492"/>
  <c r="F491"/>
  <c r="N517" s="1"/>
  <c r="J485"/>
  <c r="I485"/>
  <c r="I484" s="1"/>
  <c r="I483" s="1"/>
  <c r="I482" s="1"/>
  <c r="I481" s="1"/>
  <c r="H485"/>
  <c r="J484"/>
  <c r="J483" s="1"/>
  <c r="J482" s="1"/>
  <c r="J481" s="1"/>
  <c r="H484"/>
  <c r="H483" s="1"/>
  <c r="H482" s="1"/>
  <c r="H481" s="1"/>
  <c r="J480"/>
  <c r="J479" s="1"/>
  <c r="J478" s="1"/>
  <c r="J477" s="1"/>
  <c r="I480"/>
  <c r="H480"/>
  <c r="H479" s="1"/>
  <c r="H478" s="1"/>
  <c r="H477" s="1"/>
  <c r="I479"/>
  <c r="I478" s="1"/>
  <c r="I477" s="1"/>
  <c r="L430"/>
  <c r="I430"/>
  <c r="L424"/>
  <c r="L427" s="1"/>
  <c r="L428" s="1"/>
  <c r="L421"/>
  <c r="L418"/>
  <c r="G418"/>
  <c r="L410"/>
  <c r="L411" s="1"/>
  <c r="L412" s="1"/>
  <c r="K409"/>
  <c r="H432" s="1"/>
  <c r="G407"/>
  <c r="B407"/>
  <c r="G406"/>
  <c r="B406"/>
  <c r="G405"/>
  <c r="B405"/>
  <c r="L403"/>
  <c r="G403"/>
  <c r="B403"/>
  <c r="L402"/>
  <c r="G402"/>
  <c r="B402"/>
  <c r="L401"/>
  <c r="G401"/>
  <c r="B401"/>
  <c r="B400"/>
  <c r="L393"/>
  <c r="L447" s="1"/>
  <c r="L382"/>
  <c r="L436" s="1"/>
  <c r="G366"/>
  <c r="B366"/>
  <c r="G365"/>
  <c r="B365"/>
  <c r="G364"/>
  <c r="B364"/>
  <c r="L362"/>
  <c r="G362"/>
  <c r="B362"/>
  <c r="L361"/>
  <c r="G361"/>
  <c r="B361"/>
  <c r="L360"/>
  <c r="G360"/>
  <c r="B360"/>
  <c r="B359"/>
  <c r="L356"/>
  <c r="I356"/>
  <c r="L355"/>
  <c r="L429" s="1"/>
  <c r="L352"/>
  <c r="L426" s="1"/>
  <c r="G352"/>
  <c r="G426" s="1"/>
  <c r="L350"/>
  <c r="L353" s="1"/>
  <c r="L354" s="1"/>
  <c r="L348"/>
  <c r="L422" s="1"/>
  <c r="G348"/>
  <c r="G422" s="1"/>
  <c r="L347"/>
  <c r="L349" s="1"/>
  <c r="L344"/>
  <c r="G344"/>
  <c r="L337"/>
  <c r="L338" s="1"/>
  <c r="L339" s="1"/>
  <c r="K336"/>
  <c r="K692" s="1"/>
  <c r="L328"/>
  <c r="L323"/>
  <c r="L324" s="1"/>
  <c r="L321"/>
  <c r="L322" s="1"/>
  <c r="L320"/>
  <c r="E320"/>
  <c r="L319"/>
  <c r="E316"/>
  <c r="L313"/>
  <c r="E313"/>
  <c r="L312"/>
  <c r="L314" s="1"/>
  <c r="L315" s="1"/>
  <c r="L309"/>
  <c r="E309"/>
  <c r="L308"/>
  <c r="L310" s="1"/>
  <c r="L311" s="1"/>
  <c r="L303"/>
  <c r="L300"/>
  <c r="E300"/>
  <c r="L299"/>
  <c r="L301" s="1"/>
  <c r="L302" s="1"/>
  <c r="L304" s="1"/>
  <c r="L305" s="1"/>
  <c r="L294"/>
  <c r="L292"/>
  <c r="L293" s="1"/>
  <c r="F292"/>
  <c r="L316" s="1"/>
  <c r="G317" s="1"/>
  <c r="L291"/>
  <c r="L288"/>
  <c r="E288"/>
  <c r="L287"/>
  <c r="L289" s="1"/>
  <c r="L290" s="1"/>
  <c r="L285"/>
  <c r="L286" s="1"/>
  <c r="L284"/>
  <c r="E284"/>
  <c r="L283"/>
  <c r="L257"/>
  <c r="L255"/>
  <c r="L256" s="1"/>
  <c r="L258" s="1"/>
  <c r="L259" s="1"/>
  <c r="L130" s="1"/>
  <c r="E254"/>
  <c r="G251"/>
  <c r="B251"/>
  <c r="G250"/>
  <c r="B250"/>
  <c r="G249"/>
  <c r="B249"/>
  <c r="L247"/>
  <c r="G247"/>
  <c r="B247"/>
  <c r="L246"/>
  <c r="G246"/>
  <c r="B246"/>
  <c r="L245"/>
  <c r="G245"/>
  <c r="B245"/>
  <c r="B244"/>
  <c r="L240"/>
  <c r="L239"/>
  <c r="L241" s="1"/>
  <c r="L242" s="1"/>
  <c r="L238"/>
  <c r="E237"/>
  <c r="L226"/>
  <c r="L227" s="1"/>
  <c r="L228" s="1"/>
  <c r="L230" s="1"/>
  <c r="L231" s="1"/>
  <c r="D226"/>
  <c r="L224"/>
  <c r="L219"/>
  <c r="D219"/>
  <c r="L218"/>
  <c r="L217"/>
  <c r="L220" s="1"/>
  <c r="L221" s="1"/>
  <c r="L211"/>
  <c r="L210"/>
  <c r="L209"/>
  <c r="L208"/>
  <c r="L204"/>
  <c r="L212" s="1"/>
  <c r="L213" s="1"/>
  <c r="L190"/>
  <c r="L188"/>
  <c r="L189" s="1"/>
  <c r="L187"/>
  <c r="L183"/>
  <c r="L169"/>
  <c r="L167"/>
  <c r="L166"/>
  <c r="L159"/>
  <c r="L158"/>
  <c r="L157"/>
  <c r="L156"/>
  <c r="L160" s="1"/>
  <c r="L161" s="1"/>
  <c r="L149"/>
  <c r="G149"/>
  <c r="B149"/>
  <c r="L148"/>
  <c r="G148"/>
  <c r="B148"/>
  <c r="L147"/>
  <c r="G147"/>
  <c r="B147"/>
  <c r="L145"/>
  <c r="G145"/>
  <c r="B145"/>
  <c r="L144"/>
  <c r="G144"/>
  <c r="B144"/>
  <c r="L143"/>
  <c r="G143"/>
  <c r="B143"/>
  <c r="B142"/>
  <c r="L133"/>
  <c r="G131"/>
  <c r="L126"/>
  <c r="L127" s="1"/>
  <c r="L125"/>
  <c r="D125"/>
  <c r="L124"/>
  <c r="L120"/>
  <c r="L119"/>
  <c r="L116"/>
  <c r="D116"/>
  <c r="L115"/>
  <c r="L117" s="1"/>
  <c r="L118" s="1"/>
  <c r="L121" s="1"/>
  <c r="L122" s="1"/>
  <c r="L110"/>
  <c r="L107"/>
  <c r="D107"/>
  <c r="L106"/>
  <c r="L105"/>
  <c r="L108" s="1"/>
  <c r="L109" s="1"/>
  <c r="L111" s="1"/>
  <c r="L112" s="1"/>
  <c r="L100"/>
  <c r="L97"/>
  <c r="D97"/>
  <c r="L96"/>
  <c r="L95"/>
  <c r="L98" s="1"/>
  <c r="L99" s="1"/>
  <c r="L101" s="1"/>
  <c r="L102" s="1"/>
  <c r="L82"/>
  <c r="L79"/>
  <c r="D79"/>
  <c r="L77"/>
  <c r="L80" s="1"/>
  <c r="L81" s="1"/>
  <c r="L83" s="1"/>
  <c r="L84" s="1"/>
  <c r="L72"/>
  <c r="L69"/>
  <c r="D69"/>
  <c r="L68"/>
  <c r="L67"/>
  <c r="L70" s="1"/>
  <c r="L71" s="1"/>
  <c r="L73" s="1"/>
  <c r="L74" s="1"/>
  <c r="L64"/>
  <c r="K1169" s="1"/>
  <c r="L63"/>
  <c r="L54"/>
  <c r="L50"/>
  <c r="L52" s="1"/>
  <c r="L53" s="1"/>
  <c r="L55" s="1"/>
  <c r="L56" s="1"/>
  <c r="L46"/>
  <c r="L45"/>
  <c r="L47" s="1"/>
  <c r="L48" s="1"/>
  <c r="L42"/>
  <c r="L41"/>
  <c r="J40"/>
  <c r="L37"/>
  <c r="J36"/>
  <c r="G38" s="1"/>
  <c r="L38" s="1"/>
  <c r="L39" s="1"/>
  <c r="L32"/>
  <c r="J31"/>
  <c r="G33" s="1"/>
  <c r="D27"/>
  <c r="N26"/>
  <c r="N24"/>
  <c r="L24"/>
  <c r="G23"/>
  <c r="L25" s="1"/>
  <c r="G22"/>
  <c r="N20"/>
  <c r="L20"/>
  <c r="L12"/>
  <c r="L11"/>
  <c r="E10"/>
  <c r="F5"/>
  <c r="D5"/>
  <c r="A5"/>
  <c r="D4"/>
  <c r="A4"/>
  <c r="D3"/>
  <c r="L2"/>
  <c r="J2"/>
  <c r="A2"/>
  <c r="T56" i="2" l="1"/>
  <c r="Q104"/>
  <c r="Q253"/>
  <c r="Q213"/>
  <c r="Q221"/>
  <c r="Q268"/>
  <c r="Q272"/>
  <c r="Q276"/>
  <c r="Q60"/>
  <c r="T66"/>
  <c r="P66"/>
  <c r="S66" s="1"/>
  <c r="O72"/>
  <c r="Q66"/>
  <c r="T67"/>
  <c r="P67"/>
  <c r="S67" s="1"/>
  <c r="Q67"/>
  <c r="O73"/>
  <c r="T109"/>
  <c r="P109"/>
  <c r="S109" s="1"/>
  <c r="Q109"/>
  <c r="Q199"/>
  <c r="S45"/>
  <c r="T45" s="1"/>
  <c r="Q48"/>
  <c r="S50"/>
  <c r="T50" s="1"/>
  <c r="P51"/>
  <c r="S51" s="1"/>
  <c r="T51" s="1"/>
  <c r="P54"/>
  <c r="S54" s="1"/>
  <c r="S55"/>
  <c r="T55" s="1"/>
  <c r="Q56"/>
  <c r="P58"/>
  <c r="S58" s="1"/>
  <c r="T58" s="1"/>
  <c r="P60"/>
  <c r="S60" s="1"/>
  <c r="T60"/>
  <c r="P62"/>
  <c r="S62" s="1"/>
  <c r="T62" s="1"/>
  <c r="Q68"/>
  <c r="S70"/>
  <c r="T70" s="1"/>
  <c r="S76"/>
  <c r="T76" s="1"/>
  <c r="T80"/>
  <c r="T82"/>
  <c r="S85"/>
  <c r="T85" s="1"/>
  <c r="S87"/>
  <c r="T87" s="1"/>
  <c r="T89"/>
  <c r="T91"/>
  <c r="P96"/>
  <c r="S96" s="1"/>
  <c r="T96" s="1"/>
  <c r="Q98"/>
  <c r="P104"/>
  <c r="S104" s="1"/>
  <c r="T104"/>
  <c r="S106"/>
  <c r="T106" s="1"/>
  <c r="P150"/>
  <c r="S150" s="1"/>
  <c r="T150" s="1"/>
  <c r="S153"/>
  <c r="T153" s="1"/>
  <c r="P154"/>
  <c r="S154" s="1"/>
  <c r="T154" s="1"/>
  <c r="S185"/>
  <c r="T185" s="1"/>
  <c r="P186"/>
  <c r="S186" s="1"/>
  <c r="T186" s="1"/>
  <c r="S189"/>
  <c r="T189" s="1"/>
  <c r="P190"/>
  <c r="S190" s="1"/>
  <c r="T190"/>
  <c r="S193"/>
  <c r="T193" s="1"/>
  <c r="P194"/>
  <c r="S194" s="1"/>
  <c r="T194" s="1"/>
  <c r="S198"/>
  <c r="T198" s="1"/>
  <c r="P199"/>
  <c r="S199" s="1"/>
  <c r="T199" s="1"/>
  <c r="S201"/>
  <c r="T201" s="1"/>
  <c r="S202"/>
  <c r="T202" s="1"/>
  <c r="S203"/>
  <c r="T203" s="1"/>
  <c r="S204"/>
  <c r="T204" s="1"/>
  <c r="Q205"/>
  <c r="U205"/>
  <c r="S212"/>
  <c r="T212" s="1"/>
  <c r="P213"/>
  <c r="P216"/>
  <c r="S216" s="1"/>
  <c r="T216" s="1"/>
  <c r="P221"/>
  <c r="S221" s="1"/>
  <c r="T221" s="1"/>
  <c r="S227"/>
  <c r="T227" s="1"/>
  <c r="S228"/>
  <c r="T228" s="1"/>
  <c r="S237"/>
  <c r="T237" s="1"/>
  <c r="S239"/>
  <c r="T239" s="1"/>
  <c r="S243"/>
  <c r="T243" s="1"/>
  <c r="S245"/>
  <c r="T245" s="1"/>
  <c r="P249"/>
  <c r="S249" s="1"/>
  <c r="T249" s="1"/>
  <c r="P251"/>
  <c r="S251" s="1"/>
  <c r="T251" s="1"/>
  <c r="P253"/>
  <c r="S253" s="1"/>
  <c r="T253" s="1"/>
  <c r="S259"/>
  <c r="T259" s="1"/>
  <c r="P266"/>
  <c r="S266" s="1"/>
  <c r="T266" s="1"/>
  <c r="P268"/>
  <c r="S268" s="1"/>
  <c r="T268"/>
  <c r="P270"/>
  <c r="S270" s="1"/>
  <c r="T270" s="1"/>
  <c r="P272"/>
  <c r="S272" s="1"/>
  <c r="T272"/>
  <c r="P274"/>
  <c r="S274" s="1"/>
  <c r="T274" s="1"/>
  <c r="P276"/>
  <c r="S276" s="1"/>
  <c r="T276"/>
  <c r="P278"/>
  <c r="S278" s="1"/>
  <c r="T278" s="1"/>
  <c r="Q292"/>
  <c r="Q296"/>
  <c r="Q300"/>
  <c r="Q304"/>
  <c r="Q308"/>
  <c r="Q312"/>
  <c r="Q316"/>
  <c r="Q320"/>
  <c r="Q330"/>
  <c r="T54"/>
  <c r="Q329"/>
  <c r="P47"/>
  <c r="P53"/>
  <c r="P59"/>
  <c r="P61"/>
  <c r="P95"/>
  <c r="P97"/>
  <c r="P111"/>
  <c r="P152"/>
  <c r="P188"/>
  <c r="P192"/>
  <c r="P196"/>
  <c r="O217"/>
  <c r="P218"/>
  <c r="P223"/>
  <c r="P226"/>
  <c r="P250"/>
  <c r="P252"/>
  <c r="P254"/>
  <c r="P265"/>
  <c r="P267"/>
  <c r="P269"/>
  <c r="P271"/>
  <c r="P273"/>
  <c r="P275"/>
  <c r="P277"/>
  <c r="K588" i="1"/>
  <c r="K636" s="1"/>
  <c r="N539"/>
  <c r="K603"/>
  <c r="N555"/>
  <c r="L340"/>
  <c r="L346" s="1"/>
  <c r="L342"/>
  <c r="L345" s="1"/>
  <c r="L357" s="1"/>
  <c r="L379" s="1"/>
  <c r="K587"/>
  <c r="K635" s="1"/>
  <c r="N538"/>
  <c r="K591"/>
  <c r="K639" s="1"/>
  <c r="N542"/>
  <c r="L33"/>
  <c r="L34" s="1"/>
  <c r="L191"/>
  <c r="L192" s="1"/>
  <c r="N515"/>
  <c r="L413"/>
  <c r="L420" s="1"/>
  <c r="L416"/>
  <c r="L435"/>
  <c r="L392"/>
  <c r="L381"/>
  <c r="L446"/>
  <c r="K585"/>
  <c r="K633" s="1"/>
  <c r="N536"/>
  <c r="K589"/>
  <c r="K637" s="1"/>
  <c r="N540"/>
  <c r="K599"/>
  <c r="N551"/>
  <c r="K601"/>
  <c r="N553"/>
  <c r="L295"/>
  <c r="L296" s="1"/>
  <c r="L423"/>
  <c r="N525"/>
  <c r="N554"/>
  <c r="K584"/>
  <c r="K632" s="1"/>
  <c r="N535"/>
  <c r="K827"/>
  <c r="N827" s="1"/>
  <c r="N831" s="1"/>
  <c r="N833" s="1"/>
  <c r="K816"/>
  <c r="K805"/>
  <c r="K791"/>
  <c r="K769"/>
  <c r="N769" s="1"/>
  <c r="N773" s="1"/>
  <c r="N775" s="1"/>
  <c r="K758"/>
  <c r="K1385"/>
  <c r="N1385" s="1"/>
  <c r="K865"/>
  <c r="K854"/>
  <c r="N854" s="1"/>
  <c r="K842"/>
  <c r="K902"/>
  <c r="N902" s="1"/>
  <c r="K891"/>
  <c r="N891" s="1"/>
  <c r="K879"/>
  <c r="N879" s="1"/>
  <c r="N883" s="1"/>
  <c r="N885" s="1"/>
  <c r="K745"/>
  <c r="L343"/>
  <c r="L380" s="1"/>
  <c r="L417"/>
  <c r="L434" s="1"/>
  <c r="K586"/>
  <c r="K634" s="1"/>
  <c r="N634" s="1"/>
  <c r="N537"/>
  <c r="K590"/>
  <c r="K638" s="1"/>
  <c r="N541"/>
  <c r="K574"/>
  <c r="K622" s="1"/>
  <c r="K673" s="1"/>
  <c r="N565"/>
  <c r="K613"/>
  <c r="K662" s="1"/>
  <c r="K575"/>
  <c r="K623" s="1"/>
  <c r="K614"/>
  <c r="N566"/>
  <c r="L431"/>
  <c r="L419"/>
  <c r="K1191"/>
  <c r="N1169"/>
  <c r="N626"/>
  <c r="N608"/>
  <c r="N677"/>
  <c r="N657"/>
  <c r="K952"/>
  <c r="K970" s="1"/>
  <c r="N934"/>
  <c r="K956"/>
  <c r="K974" s="1"/>
  <c r="N938"/>
  <c r="K960"/>
  <c r="K978" s="1"/>
  <c r="N942"/>
  <c r="O1486"/>
  <c r="L1498"/>
  <c r="L27"/>
  <c r="L28" s="1"/>
  <c r="L29" s="1"/>
  <c r="G343"/>
  <c r="I380"/>
  <c r="N496"/>
  <c r="N497"/>
  <c r="N498"/>
  <c r="N499"/>
  <c r="N500"/>
  <c r="N506"/>
  <c r="N527"/>
  <c r="N543"/>
  <c r="N544"/>
  <c r="N545"/>
  <c r="N552"/>
  <c r="N556"/>
  <c r="N564"/>
  <c r="N584"/>
  <c r="N588"/>
  <c r="N592"/>
  <c r="N600"/>
  <c r="N615"/>
  <c r="N622"/>
  <c r="N632"/>
  <c r="N636"/>
  <c r="N640"/>
  <c r="N653"/>
  <c r="N660"/>
  <c r="L706"/>
  <c r="N1452"/>
  <c r="O1516"/>
  <c r="H698"/>
  <c r="H700" s="1"/>
  <c r="K697"/>
  <c r="K953"/>
  <c r="K971" s="1"/>
  <c r="N935"/>
  <c r="K957"/>
  <c r="K975" s="1"/>
  <c r="N939"/>
  <c r="K961"/>
  <c r="K979" s="1"/>
  <c r="N943"/>
  <c r="K1179"/>
  <c r="N1157"/>
  <c r="K1189"/>
  <c r="N1167"/>
  <c r="K1215"/>
  <c r="N1193"/>
  <c r="O1487"/>
  <c r="L1499"/>
  <c r="L1511" s="1"/>
  <c r="H443"/>
  <c r="N585"/>
  <c r="N589"/>
  <c r="N593"/>
  <c r="N602"/>
  <c r="N633"/>
  <c r="N637"/>
  <c r="N641"/>
  <c r="N662"/>
  <c r="N745"/>
  <c r="N795"/>
  <c r="N797" s="1"/>
  <c r="N953"/>
  <c r="N957"/>
  <c r="N961"/>
  <c r="K1188"/>
  <c r="N1166"/>
  <c r="K950"/>
  <c r="K968" s="1"/>
  <c r="N932"/>
  <c r="K954"/>
  <c r="K972" s="1"/>
  <c r="N936"/>
  <c r="K958"/>
  <c r="K976" s="1"/>
  <c r="N940"/>
  <c r="O1490"/>
  <c r="L1502"/>
  <c r="O1493"/>
  <c r="L1505"/>
  <c r="L317"/>
  <c r="L318" s="1"/>
  <c r="L325" s="1"/>
  <c r="L327" s="1"/>
  <c r="L329" s="1"/>
  <c r="L333" s="1"/>
  <c r="N563"/>
  <c r="N568" s="1"/>
  <c r="N586"/>
  <c r="N590"/>
  <c r="N594"/>
  <c r="N597"/>
  <c r="N604"/>
  <c r="N611"/>
  <c r="N621"/>
  <c r="N638"/>
  <c r="N642"/>
  <c r="N649"/>
  <c r="N664"/>
  <c r="N673"/>
  <c r="N758"/>
  <c r="N762" s="1"/>
  <c r="N764" s="1"/>
  <c r="N798" s="1"/>
  <c r="N791"/>
  <c r="N809"/>
  <c r="N811" s="1"/>
  <c r="N842"/>
  <c r="N846" s="1"/>
  <c r="N848" s="1"/>
  <c r="N865"/>
  <c r="O1524"/>
  <c r="N578"/>
  <c r="N560"/>
  <c r="K951"/>
  <c r="K969" s="1"/>
  <c r="N933"/>
  <c r="K955"/>
  <c r="K973" s="1"/>
  <c r="N937"/>
  <c r="K959"/>
  <c r="K977" s="1"/>
  <c r="N941"/>
  <c r="K1345"/>
  <c r="N1345" s="1"/>
  <c r="N1315"/>
  <c r="G417"/>
  <c r="I434" s="1"/>
  <c r="N570"/>
  <c r="N573"/>
  <c r="N587"/>
  <c r="N591"/>
  <c r="N613"/>
  <c r="N635"/>
  <c r="N639"/>
  <c r="N645"/>
  <c r="N651"/>
  <c r="N667"/>
  <c r="N805"/>
  <c r="N816"/>
  <c r="N820" s="1"/>
  <c r="N822" s="1"/>
  <c r="N869"/>
  <c r="N871" s="1"/>
  <c r="N952"/>
  <c r="N954"/>
  <c r="N956"/>
  <c r="N960"/>
  <c r="N1304"/>
  <c r="N1306" s="1"/>
  <c r="O1488"/>
  <c r="O1500"/>
  <c r="L1575"/>
  <c r="O1563"/>
  <c r="I1576"/>
  <c r="O1576" s="1"/>
  <c r="O1573"/>
  <c r="H2084"/>
  <c r="N2084" s="1"/>
  <c r="N2083"/>
  <c r="K2369"/>
  <c r="M2359"/>
  <c r="M2373"/>
  <c r="K2383"/>
  <c r="K2671"/>
  <c r="H2686"/>
  <c r="H888"/>
  <c r="N888" s="1"/>
  <c r="N895" s="1"/>
  <c r="N897" s="1"/>
  <c r="H899"/>
  <c r="N899" s="1"/>
  <c r="N903"/>
  <c r="K1382"/>
  <c r="N1382" s="1"/>
  <c r="N1390" s="1"/>
  <c r="N1392" s="1"/>
  <c r="O1475"/>
  <c r="I1477"/>
  <c r="O1478"/>
  <c r="O1489"/>
  <c r="O1491"/>
  <c r="O1499"/>
  <c r="I1501"/>
  <c r="O1513"/>
  <c r="O1515"/>
  <c r="I1525"/>
  <c r="O1656"/>
  <c r="N1801"/>
  <c r="N1803" s="1"/>
  <c r="N1881"/>
  <c r="N1883" s="1"/>
  <c r="N2100"/>
  <c r="N2104"/>
  <c r="N2107"/>
  <c r="O1537"/>
  <c r="I1540"/>
  <c r="O1540" s="1"/>
  <c r="I1588"/>
  <c r="O1588" s="1"/>
  <c r="O1585"/>
  <c r="I1624"/>
  <c r="O1624" s="1"/>
  <c r="O1621"/>
  <c r="I1660"/>
  <c r="O1660" s="1"/>
  <c r="O1657"/>
  <c r="I1768"/>
  <c r="I1767"/>
  <c r="O1767" s="1"/>
  <c r="K2370"/>
  <c r="M2360"/>
  <c r="K2372"/>
  <c r="M2362"/>
  <c r="H851"/>
  <c r="N851" s="1"/>
  <c r="K931"/>
  <c r="O1600"/>
  <c r="N2116"/>
  <c r="I1721"/>
  <c r="O1721" s="1"/>
  <c r="O1718"/>
  <c r="I1719"/>
  <c r="O1719" s="1"/>
  <c r="M2384"/>
  <c r="K2394"/>
  <c r="N743"/>
  <c r="O1552"/>
  <c r="O1564"/>
  <c r="O1596"/>
  <c r="O1632"/>
  <c r="O1730"/>
  <c r="N1948"/>
  <c r="N1950" s="1"/>
  <c r="N2096"/>
  <c r="N2097"/>
  <c r="N2098"/>
  <c r="N2102"/>
  <c r="N2159"/>
  <c r="N2168" s="1"/>
  <c r="N2163"/>
  <c r="N2231"/>
  <c r="I1636"/>
  <c r="O1636" s="1"/>
  <c r="O1633"/>
  <c r="O1670"/>
  <c r="I1671"/>
  <c r="O1671" s="1"/>
  <c r="I1673"/>
  <c r="O1673" s="1"/>
  <c r="I1682"/>
  <c r="I1681"/>
  <c r="O1681" s="1"/>
  <c r="I1694"/>
  <c r="I1693"/>
  <c r="O1693" s="1"/>
  <c r="I1707"/>
  <c r="O1707" s="1"/>
  <c r="I1709"/>
  <c r="O1709" s="1"/>
  <c r="O1706"/>
  <c r="K1835"/>
  <c r="N1835" s="1"/>
  <c r="N1840" s="1"/>
  <c r="N1842" s="1"/>
  <c r="K1820"/>
  <c r="N1820" s="1"/>
  <c r="N1825" s="1"/>
  <c r="N1827" s="1"/>
  <c r="H2131"/>
  <c r="N2131" s="1"/>
  <c r="N2130"/>
  <c r="K2371"/>
  <c r="M2361"/>
  <c r="H2689"/>
  <c r="K2689" s="1"/>
  <c r="K2674"/>
  <c r="O1548"/>
  <c r="O1560"/>
  <c r="O1572"/>
  <c r="O1608"/>
  <c r="O1729"/>
  <c r="M1906"/>
  <c r="N1996"/>
  <c r="N2115"/>
  <c r="N2119"/>
  <c r="N2121"/>
  <c r="N2162"/>
  <c r="N2166"/>
  <c r="N2203"/>
  <c r="N2210"/>
  <c r="N2212" s="1"/>
  <c r="O1551"/>
  <c r="I1609"/>
  <c r="I1669"/>
  <c r="O1669" s="1"/>
  <c r="I1733"/>
  <c r="O1733" s="1"/>
  <c r="L1773"/>
  <c r="O1773" s="1"/>
  <c r="M1905"/>
  <c r="N1917"/>
  <c r="N1921"/>
  <c r="N1925"/>
  <c r="N2050"/>
  <c r="N2062" s="1"/>
  <c r="N2064" s="1"/>
  <c r="K2081" s="1"/>
  <c r="N2081" s="1"/>
  <c r="N2053"/>
  <c r="N2057"/>
  <c r="N2061"/>
  <c r="N2140"/>
  <c r="N2145"/>
  <c r="N2149"/>
  <c r="N2150"/>
  <c r="N2151" s="1"/>
  <c r="N2153" s="1"/>
  <c r="N2215"/>
  <c r="N2217" s="1"/>
  <c r="M2363"/>
  <c r="M2482"/>
  <c r="K2657"/>
  <c r="K2660" s="1"/>
  <c r="G2661" s="1"/>
  <c r="K2661" s="1"/>
  <c r="K2663" s="1"/>
  <c r="K2664" s="1"/>
  <c r="K2659"/>
  <c r="K2677"/>
  <c r="I1584"/>
  <c r="O1584" s="1"/>
  <c r="I1705"/>
  <c r="O1705" s="1"/>
  <c r="I1731"/>
  <c r="O1731" s="1"/>
  <c r="O1744"/>
  <c r="I1753"/>
  <c r="I1779"/>
  <c r="T2082"/>
  <c r="K2177"/>
  <c r="N2177" s="1"/>
  <c r="N2186" s="1"/>
  <c r="H2238"/>
  <c r="N2238" s="1"/>
  <c r="N2239" s="1"/>
  <c r="O1561"/>
  <c r="I1620"/>
  <c r="O1620" s="1"/>
  <c r="I1643"/>
  <c r="I1717"/>
  <c r="O1717" s="1"/>
  <c r="I1740"/>
  <c r="K1839"/>
  <c r="N1839" s="1"/>
  <c r="O1897"/>
  <c r="N1923"/>
  <c r="N1927"/>
  <c r="K2070"/>
  <c r="K2073"/>
  <c r="N2087"/>
  <c r="H2129"/>
  <c r="O1549"/>
  <c r="O1597"/>
  <c r="N1920"/>
  <c r="N1924"/>
  <c r="S273" i="2" l="1"/>
  <c r="T273" s="1"/>
  <c r="Q273"/>
  <c r="S265"/>
  <c r="T265" s="1"/>
  <c r="Q265"/>
  <c r="S196"/>
  <c r="T196" s="1"/>
  <c r="Q196"/>
  <c r="S111"/>
  <c r="T111" s="1"/>
  <c r="Q111"/>
  <c r="S59"/>
  <c r="T59" s="1"/>
  <c r="Q59"/>
  <c r="S275"/>
  <c r="T275" s="1"/>
  <c r="Q275"/>
  <c r="S267"/>
  <c r="T267" s="1"/>
  <c r="Q267"/>
  <c r="S250"/>
  <c r="T250" s="1"/>
  <c r="Q250"/>
  <c r="T217"/>
  <c r="Q217"/>
  <c r="S152"/>
  <c r="T152" s="1"/>
  <c r="Q152"/>
  <c r="S61"/>
  <c r="T61" s="1"/>
  <c r="Q61"/>
  <c r="P73"/>
  <c r="S73" s="1"/>
  <c r="T73" s="1"/>
  <c r="S277"/>
  <c r="T277" s="1"/>
  <c r="Q277"/>
  <c r="S269"/>
  <c r="T269" s="1"/>
  <c r="Q269"/>
  <c r="S252"/>
  <c r="T252" s="1"/>
  <c r="Q252"/>
  <c r="S218"/>
  <c r="T218" s="1"/>
  <c r="Q218"/>
  <c r="S188"/>
  <c r="T188" s="1"/>
  <c r="Q188"/>
  <c r="S95"/>
  <c r="T95" s="1"/>
  <c r="Q95"/>
  <c r="S47"/>
  <c r="T47" s="1"/>
  <c r="Q47"/>
  <c r="P217"/>
  <c r="S217" s="1"/>
  <c r="S213"/>
  <c r="T213" s="1"/>
  <c r="S271"/>
  <c r="T271" s="1"/>
  <c r="Q271"/>
  <c r="S254"/>
  <c r="T254" s="1"/>
  <c r="Q254"/>
  <c r="S223"/>
  <c r="T223" s="1"/>
  <c r="Q223"/>
  <c r="S192"/>
  <c r="T192" s="1"/>
  <c r="Q192"/>
  <c r="S97"/>
  <c r="T97" s="1"/>
  <c r="Q97"/>
  <c r="S53"/>
  <c r="T53" s="1"/>
  <c r="Q53"/>
  <c r="Q62"/>
  <c r="Q278"/>
  <c r="Q270"/>
  <c r="Q216"/>
  <c r="Q51"/>
  <c r="Q96"/>
  <c r="Q186"/>
  <c r="Q249"/>
  <c r="Q54"/>
  <c r="Q190"/>
  <c r="Q154"/>
  <c r="Q58"/>
  <c r="Q274"/>
  <c r="Q266"/>
  <c r="Q194"/>
  <c r="Q251"/>
  <c r="Q150"/>
  <c r="S226"/>
  <c r="T226" s="1"/>
  <c r="Q226"/>
  <c r="Q72"/>
  <c r="T72"/>
  <c r="P72"/>
  <c r="S72" s="1"/>
  <c r="K2667" i="1"/>
  <c r="K2668"/>
  <c r="L390"/>
  <c r="L397" s="1"/>
  <c r="L398" s="1"/>
  <c r="I445"/>
  <c r="E439"/>
  <c r="I435"/>
  <c r="K989"/>
  <c r="N968"/>
  <c r="K1000"/>
  <c r="N979"/>
  <c r="O1694"/>
  <c r="I1695"/>
  <c r="O1695" s="1"/>
  <c r="I1697"/>
  <c r="O1697" s="1"/>
  <c r="K949"/>
  <c r="N931"/>
  <c r="N944" s="1"/>
  <c r="N946" s="1"/>
  <c r="O1768"/>
  <c r="I1769"/>
  <c r="O1769" s="1"/>
  <c r="I1771"/>
  <c r="O1771" s="1"/>
  <c r="O1477"/>
  <c r="O1482" s="1"/>
  <c r="O1483" s="1"/>
  <c r="I1480"/>
  <c r="O1480" s="1"/>
  <c r="M2383"/>
  <c r="K2393"/>
  <c r="L1514"/>
  <c r="O1502"/>
  <c r="K999"/>
  <c r="N978"/>
  <c r="K991"/>
  <c r="N970"/>
  <c r="K674"/>
  <c r="N674" s="1"/>
  <c r="N675" s="1"/>
  <c r="N623"/>
  <c r="L445"/>
  <c r="L449" s="1"/>
  <c r="L438"/>
  <c r="K648"/>
  <c r="N648" s="1"/>
  <c r="N599"/>
  <c r="K2675"/>
  <c r="G2676" s="1"/>
  <c r="K2676" s="1"/>
  <c r="K2678" s="1"/>
  <c r="K2679" s="1"/>
  <c r="N2109"/>
  <c r="N2111" s="1"/>
  <c r="K2128" s="1"/>
  <c r="N2128" s="1"/>
  <c r="N906"/>
  <c r="N908" s="1"/>
  <c r="N909" s="1"/>
  <c r="N959"/>
  <c r="N951"/>
  <c r="N574"/>
  <c r="K2418"/>
  <c r="M2418" s="1"/>
  <c r="M2394"/>
  <c r="K998"/>
  <c r="N977"/>
  <c r="K992"/>
  <c r="N971"/>
  <c r="K663"/>
  <c r="N663" s="1"/>
  <c r="N614"/>
  <c r="N558"/>
  <c r="I1612"/>
  <c r="O1612" s="1"/>
  <c r="O1609"/>
  <c r="O1525"/>
  <c r="I1528"/>
  <c r="O1528" s="1"/>
  <c r="M2369"/>
  <c r="K2379"/>
  <c r="K1211"/>
  <c r="N1189"/>
  <c r="K2117"/>
  <c r="N2117" s="1"/>
  <c r="K2071"/>
  <c r="N2070"/>
  <c r="I1644"/>
  <c r="O1644" s="1"/>
  <c r="I1645"/>
  <c r="I1781"/>
  <c r="I1780"/>
  <c r="O1780" s="1"/>
  <c r="M2371"/>
  <c r="K2381"/>
  <c r="H2688"/>
  <c r="K2688" s="1"/>
  <c r="K2686"/>
  <c r="K2690" s="1"/>
  <c r="G2691" s="1"/>
  <c r="K2691" s="1"/>
  <c r="K2693" s="1"/>
  <c r="K2694" s="1"/>
  <c r="O1505"/>
  <c r="L1517"/>
  <c r="O1511"/>
  <c r="L1523"/>
  <c r="I391"/>
  <c r="F385"/>
  <c r="I381"/>
  <c r="K995"/>
  <c r="N974"/>
  <c r="K1213"/>
  <c r="N1191"/>
  <c r="K650"/>
  <c r="N650" s="1"/>
  <c r="N601"/>
  <c r="K652"/>
  <c r="N652" s="1"/>
  <c r="N603"/>
  <c r="N834"/>
  <c r="M2365"/>
  <c r="M2366" s="1"/>
  <c r="N616"/>
  <c r="N955"/>
  <c r="N665"/>
  <c r="O1494"/>
  <c r="O1495" s="1"/>
  <c r="N575"/>
  <c r="I1741"/>
  <c r="O1741" s="1"/>
  <c r="I1742"/>
  <c r="I1755"/>
  <c r="I1754"/>
  <c r="O1754" s="1"/>
  <c r="O1682"/>
  <c r="I1683"/>
  <c r="O1683" s="1"/>
  <c r="I1685"/>
  <c r="O1685" s="1"/>
  <c r="M2372"/>
  <c r="K2382"/>
  <c r="O1501"/>
  <c r="I1504"/>
  <c r="O1504" s="1"/>
  <c r="K990"/>
  <c r="N969"/>
  <c r="K997"/>
  <c r="N976"/>
  <c r="L168"/>
  <c r="L330"/>
  <c r="L331"/>
  <c r="K2120"/>
  <c r="N2120" s="1"/>
  <c r="N2073"/>
  <c r="M2370"/>
  <c r="K2380"/>
  <c r="L1587"/>
  <c r="O1575"/>
  <c r="K994"/>
  <c r="N973"/>
  <c r="K993"/>
  <c r="N972"/>
  <c r="K1210"/>
  <c r="N1188"/>
  <c r="K1237"/>
  <c r="N1237" s="1"/>
  <c r="N1215"/>
  <c r="K1201"/>
  <c r="N1179"/>
  <c r="K996"/>
  <c r="N975"/>
  <c r="L716"/>
  <c r="L707"/>
  <c r="O1498"/>
  <c r="O1506" s="1"/>
  <c r="O1507" s="1"/>
  <c r="L1510"/>
  <c r="L433"/>
  <c r="L440" s="1"/>
  <c r="L441" s="1"/>
  <c r="L131"/>
  <c r="L132" s="1"/>
  <c r="L134" s="1"/>
  <c r="L135" s="1"/>
  <c r="L444"/>
  <c r="L384"/>
  <c r="L386" s="1"/>
  <c r="L387" s="1"/>
  <c r="L391"/>
  <c r="L395" s="1"/>
  <c r="N1929"/>
  <c r="N1931" s="1"/>
  <c r="N1951" s="1"/>
  <c r="N858"/>
  <c r="N860" s="1"/>
  <c r="N872" s="1"/>
  <c r="N958"/>
  <c r="N950"/>
  <c r="N576"/>
  <c r="N624"/>
  <c r="T112" i="2" l="1"/>
  <c r="Q73"/>
  <c r="Q112" s="1"/>
  <c r="K1008" i="1"/>
  <c r="N990"/>
  <c r="O1742"/>
  <c r="I1743"/>
  <c r="O1743" s="1"/>
  <c r="I1745"/>
  <c r="O1745" s="1"/>
  <c r="L1535"/>
  <c r="O1523"/>
  <c r="K1014"/>
  <c r="N996"/>
  <c r="K1011"/>
  <c r="N993"/>
  <c r="L1599"/>
  <c r="O1587"/>
  <c r="K1010"/>
  <c r="N992"/>
  <c r="M2393"/>
  <c r="K2407"/>
  <c r="K967"/>
  <c r="N949"/>
  <c r="N962" s="1"/>
  <c r="N964" s="1"/>
  <c r="M2375"/>
  <c r="M2376" s="1"/>
  <c r="L451"/>
  <c r="L452" s="1"/>
  <c r="N606"/>
  <c r="K1013"/>
  <c r="N995"/>
  <c r="K1009"/>
  <c r="N991"/>
  <c r="O1514"/>
  <c r="L1526"/>
  <c r="O1526" s="1"/>
  <c r="K1223"/>
  <c r="N1201"/>
  <c r="K1232"/>
  <c r="N1210"/>
  <c r="K1012"/>
  <c r="N994"/>
  <c r="M2382"/>
  <c r="K2392"/>
  <c r="F396"/>
  <c r="I392"/>
  <c r="K2118"/>
  <c r="N2118" s="1"/>
  <c r="N2123" s="1"/>
  <c r="N2125" s="1"/>
  <c r="K2129" s="1"/>
  <c r="N2129" s="1"/>
  <c r="N2132" s="1"/>
  <c r="N2071"/>
  <c r="M2379"/>
  <c r="K2389"/>
  <c r="K1016"/>
  <c r="N998"/>
  <c r="K2682"/>
  <c r="K2683"/>
  <c r="E450"/>
  <c r="I446"/>
  <c r="O1510"/>
  <c r="O1518" s="1"/>
  <c r="O1519" s="1"/>
  <c r="L1522"/>
  <c r="L138"/>
  <c r="L139" s="1"/>
  <c r="L170"/>
  <c r="L171" s="1"/>
  <c r="K2697"/>
  <c r="K2698"/>
  <c r="I1648"/>
  <c r="O1648" s="1"/>
  <c r="O1645"/>
  <c r="K1007"/>
  <c r="N989"/>
  <c r="L717"/>
  <c r="L719" s="1"/>
  <c r="L720" s="1"/>
  <c r="L709"/>
  <c r="L710" s="1"/>
  <c r="M2380"/>
  <c r="K2390"/>
  <c r="K1015"/>
  <c r="N997"/>
  <c r="I1758"/>
  <c r="O1758" s="1"/>
  <c r="O1755"/>
  <c r="I1756"/>
  <c r="O1756" s="1"/>
  <c r="K1235"/>
  <c r="N1213"/>
  <c r="O1517"/>
  <c r="L1529"/>
  <c r="M2381"/>
  <c r="K2391"/>
  <c r="O1781"/>
  <c r="I1784"/>
  <c r="O1784" s="1"/>
  <c r="I1782"/>
  <c r="O1782" s="1"/>
  <c r="K1233"/>
  <c r="N1211"/>
  <c r="K1017"/>
  <c r="N999"/>
  <c r="K1018"/>
  <c r="N1000"/>
  <c r="N2076"/>
  <c r="N2078" s="1"/>
  <c r="K2082" s="1"/>
  <c r="N2082" s="1"/>
  <c r="N2085" s="1"/>
  <c r="N655"/>
  <c r="T113" i="2" l="1"/>
  <c r="Q114" s="1"/>
  <c r="K2417" i="1"/>
  <c r="M2417" s="1"/>
  <c r="M2407"/>
  <c r="K1292"/>
  <c r="N1235"/>
  <c r="M2392"/>
  <c r="K2406"/>
  <c r="L1611"/>
  <c r="O1599"/>
  <c r="K1032"/>
  <c r="N1014"/>
  <c r="K1290"/>
  <c r="N1233"/>
  <c r="M2391"/>
  <c r="K2405"/>
  <c r="K1025"/>
  <c r="N1007"/>
  <c r="K1030"/>
  <c r="N1012"/>
  <c r="K1027"/>
  <c r="N1009"/>
  <c r="K1026"/>
  <c r="N1008"/>
  <c r="M2390"/>
  <c r="K2404"/>
  <c r="L1534"/>
  <c r="O1522"/>
  <c r="O1530" s="1"/>
  <c r="O1531" s="1"/>
  <c r="M2389"/>
  <c r="K2403"/>
  <c r="K988"/>
  <c r="N967"/>
  <c r="N980" s="1"/>
  <c r="N982" s="1"/>
  <c r="K1028"/>
  <c r="N1010"/>
  <c r="K1029"/>
  <c r="N1011"/>
  <c r="L1547"/>
  <c r="O1535"/>
  <c r="M2385"/>
  <c r="M2386" s="1"/>
  <c r="K1036"/>
  <c r="N1018"/>
  <c r="N1223"/>
  <c r="K1245"/>
  <c r="K1035"/>
  <c r="N1017"/>
  <c r="O1529"/>
  <c r="L1541"/>
  <c r="K1033"/>
  <c r="N1015"/>
  <c r="K1034"/>
  <c r="N1016"/>
  <c r="K1289"/>
  <c r="N1232"/>
  <c r="K1031"/>
  <c r="N1013"/>
  <c r="T279" i="2" l="1"/>
  <c r="Q279"/>
  <c r="Q344" s="1"/>
  <c r="L1553" i="1"/>
  <c r="O1541"/>
  <c r="K1367"/>
  <c r="N1367" s="1"/>
  <c r="N1245"/>
  <c r="K1047"/>
  <c r="N1029"/>
  <c r="K1006"/>
  <c r="N988"/>
  <c r="N1001" s="1"/>
  <c r="N1003" s="1"/>
  <c r="O1534"/>
  <c r="L1546"/>
  <c r="K1044"/>
  <c r="N1026"/>
  <c r="K1048"/>
  <c r="N1030"/>
  <c r="K1050"/>
  <c r="N1032"/>
  <c r="K1324"/>
  <c r="N1289"/>
  <c r="K1051"/>
  <c r="N1033"/>
  <c r="K1053"/>
  <c r="N1035"/>
  <c r="K1054"/>
  <c r="N1036"/>
  <c r="K2415"/>
  <c r="M2405"/>
  <c r="L1559"/>
  <c r="O1547"/>
  <c r="K1046"/>
  <c r="N1028"/>
  <c r="K1045"/>
  <c r="N1027"/>
  <c r="K1043"/>
  <c r="N1025"/>
  <c r="K1325"/>
  <c r="N1290"/>
  <c r="L1623"/>
  <c r="O1611"/>
  <c r="K1327"/>
  <c r="N1292"/>
  <c r="M2395"/>
  <c r="M2396" s="1"/>
  <c r="K2416"/>
  <c r="M2416" s="1"/>
  <c r="M2406"/>
  <c r="K1049"/>
  <c r="N1031"/>
  <c r="K1052"/>
  <c r="N1034"/>
  <c r="K2413"/>
  <c r="M2403"/>
  <c r="K2414"/>
  <c r="M2404"/>
  <c r="U279" i="2" l="1"/>
  <c r="T346"/>
  <c r="L1635" i="1"/>
  <c r="O1635" s="1"/>
  <c r="O1623"/>
  <c r="K1061"/>
  <c r="N1043"/>
  <c r="K1064"/>
  <c r="N1046"/>
  <c r="K2457"/>
  <c r="M2415"/>
  <c r="K1071"/>
  <c r="N1053"/>
  <c r="K1354"/>
  <c r="N1354" s="1"/>
  <c r="N1324"/>
  <c r="K1066"/>
  <c r="N1048"/>
  <c r="K1065"/>
  <c r="N1047"/>
  <c r="L1565"/>
  <c r="O1553"/>
  <c r="M2409"/>
  <c r="M2410" s="1"/>
  <c r="K492" s="1"/>
  <c r="O1542"/>
  <c r="O1543" s="1"/>
  <c r="M2414"/>
  <c r="K2456"/>
  <c r="K1357"/>
  <c r="N1357" s="1"/>
  <c r="N1327"/>
  <c r="K1355"/>
  <c r="N1355" s="1"/>
  <c r="N1325"/>
  <c r="K1063"/>
  <c r="N1045"/>
  <c r="L1571"/>
  <c r="O1559"/>
  <c r="K1072"/>
  <c r="N1054"/>
  <c r="K1069"/>
  <c r="N1051"/>
  <c r="K1068"/>
  <c r="N1050"/>
  <c r="K1062"/>
  <c r="N1044"/>
  <c r="K1024"/>
  <c r="N1006"/>
  <c r="N1019" s="1"/>
  <c r="N1021" s="1"/>
  <c r="K1070"/>
  <c r="N1052"/>
  <c r="L1558"/>
  <c r="O1546"/>
  <c r="O1554" s="1"/>
  <c r="O1555" s="1"/>
  <c r="K2455"/>
  <c r="M2413"/>
  <c r="M2419" s="1"/>
  <c r="M2420" s="1"/>
  <c r="K1067"/>
  <c r="N1049"/>
  <c r="K2463" l="1"/>
  <c r="M2455"/>
  <c r="K1088"/>
  <c r="N1070"/>
  <c r="K1080"/>
  <c r="N1062"/>
  <c r="K1087"/>
  <c r="N1069"/>
  <c r="L1583"/>
  <c r="O1571"/>
  <c r="L1577"/>
  <c r="O1565"/>
  <c r="K1084"/>
  <c r="N1066"/>
  <c r="K1089"/>
  <c r="N1071"/>
  <c r="K1082"/>
  <c r="N1064"/>
  <c r="K2464"/>
  <c r="M2456"/>
  <c r="K1085"/>
  <c r="N1067"/>
  <c r="L1570"/>
  <c r="O1558"/>
  <c r="O1566" s="1"/>
  <c r="O1567" s="1"/>
  <c r="K1042"/>
  <c r="N1024"/>
  <c r="N1037" s="1"/>
  <c r="N1039" s="1"/>
  <c r="K1086"/>
  <c r="N1068"/>
  <c r="K1090"/>
  <c r="N1072"/>
  <c r="K1081"/>
  <c r="N1063"/>
  <c r="K534"/>
  <c r="N492"/>
  <c r="N504" s="1"/>
  <c r="K1083"/>
  <c r="N1065"/>
  <c r="K2465"/>
  <c r="M2457"/>
  <c r="K1079"/>
  <c r="N1061"/>
  <c r="K2473" l="1"/>
  <c r="M2465"/>
  <c r="K583"/>
  <c r="N534"/>
  <c r="N546" s="1"/>
  <c r="K1108"/>
  <c r="N1090"/>
  <c r="K1060"/>
  <c r="K1168"/>
  <c r="N1042"/>
  <c r="N1055" s="1"/>
  <c r="N1057" s="1"/>
  <c r="K1103"/>
  <c r="N1085"/>
  <c r="K1100"/>
  <c r="N1082"/>
  <c r="K1102"/>
  <c r="N1084"/>
  <c r="L1595"/>
  <c r="O1583"/>
  <c r="K1098"/>
  <c r="N1080"/>
  <c r="K2471"/>
  <c r="M2463"/>
  <c r="M2459"/>
  <c r="M2460" s="1"/>
  <c r="K746" s="1"/>
  <c r="N746" s="1"/>
  <c r="N749" s="1"/>
  <c r="N751" s="1"/>
  <c r="K1097"/>
  <c r="N1079"/>
  <c r="K1101"/>
  <c r="N1083"/>
  <c r="K1099"/>
  <c r="N1081"/>
  <c r="K1104"/>
  <c r="N1086"/>
  <c r="L1582"/>
  <c r="O1570"/>
  <c r="K2472"/>
  <c r="M2464"/>
  <c r="K1107"/>
  <c r="N1089"/>
  <c r="L1589"/>
  <c r="O1577"/>
  <c r="K1105"/>
  <c r="N1087"/>
  <c r="K1106"/>
  <c r="N1088"/>
  <c r="K1124" l="1"/>
  <c r="N1106"/>
  <c r="L1601"/>
  <c r="O1589"/>
  <c r="M2472"/>
  <c r="K2480"/>
  <c r="K1122"/>
  <c r="N1104"/>
  <c r="K1119"/>
  <c r="N1101"/>
  <c r="K1126"/>
  <c r="N1126" s="1"/>
  <c r="N1108"/>
  <c r="K2481"/>
  <c r="M2473"/>
  <c r="M2467"/>
  <c r="M2468" s="1"/>
  <c r="K1116"/>
  <c r="N1116" s="1"/>
  <c r="N1098"/>
  <c r="K1120"/>
  <c r="N1102"/>
  <c r="K1121"/>
  <c r="N1103"/>
  <c r="K1123"/>
  <c r="N1105"/>
  <c r="K1125"/>
  <c r="N1125" s="1"/>
  <c r="N1107"/>
  <c r="L1594"/>
  <c r="O1582"/>
  <c r="O1590" s="1"/>
  <c r="O1591" s="1"/>
  <c r="K1117"/>
  <c r="N1099"/>
  <c r="K1115"/>
  <c r="N1097"/>
  <c r="K1078"/>
  <c r="N1060"/>
  <c r="N1073" s="1"/>
  <c r="N1075" s="1"/>
  <c r="K631"/>
  <c r="N631" s="1"/>
  <c r="N643" s="1"/>
  <c r="N583"/>
  <c r="N595" s="1"/>
  <c r="K2479"/>
  <c r="M2471"/>
  <c r="M2475" s="1"/>
  <c r="M2476" s="1"/>
  <c r="L1607"/>
  <c r="O1595"/>
  <c r="K1118"/>
  <c r="N1100"/>
  <c r="K1190"/>
  <c r="N1168"/>
  <c r="O1578"/>
  <c r="O1579" s="1"/>
  <c r="M2481" l="1"/>
  <c r="K2489"/>
  <c r="M2489" s="1"/>
  <c r="K1139"/>
  <c r="N1119"/>
  <c r="K1144"/>
  <c r="N1124"/>
  <c r="K1212"/>
  <c r="N1190"/>
  <c r="L1619"/>
  <c r="O1607"/>
  <c r="K1135"/>
  <c r="K1260"/>
  <c r="N1260" s="1"/>
  <c r="N1115"/>
  <c r="L1606"/>
  <c r="O1594"/>
  <c r="K1143"/>
  <c r="N1123"/>
  <c r="K1140"/>
  <c r="N1120"/>
  <c r="K2488"/>
  <c r="M2488" s="1"/>
  <c r="M2480"/>
  <c r="K1142"/>
  <c r="N1122"/>
  <c r="L1613"/>
  <c r="O1601"/>
  <c r="K1138"/>
  <c r="N1118"/>
  <c r="M2479"/>
  <c r="K2487"/>
  <c r="M2487" s="1"/>
  <c r="M2491" s="1"/>
  <c r="M2492" s="1"/>
  <c r="K1096"/>
  <c r="N1078"/>
  <c r="N1091" s="1"/>
  <c r="N1093" s="1"/>
  <c r="K1137"/>
  <c r="N1117"/>
  <c r="K1141"/>
  <c r="N1121"/>
  <c r="L1631" l="1"/>
  <c r="O1619"/>
  <c r="K1165"/>
  <c r="K1269"/>
  <c r="N1269" s="1"/>
  <c r="N1144"/>
  <c r="K1162"/>
  <c r="K1266"/>
  <c r="N1266" s="1"/>
  <c r="N1141"/>
  <c r="I1908"/>
  <c r="M1908" s="1"/>
  <c r="M1909" s="1"/>
  <c r="M1911" s="1"/>
  <c r="K1114"/>
  <c r="N1114" s="1"/>
  <c r="N1127" s="1"/>
  <c r="N1129" s="1"/>
  <c r="N1096"/>
  <c r="N1109" s="1"/>
  <c r="N1111" s="1"/>
  <c r="K1159"/>
  <c r="K1263"/>
  <c r="N1263" s="1"/>
  <c r="N1271" s="1"/>
  <c r="N1138"/>
  <c r="K1163"/>
  <c r="K1267"/>
  <c r="N1267" s="1"/>
  <c r="N1142"/>
  <c r="K1161"/>
  <c r="K1265"/>
  <c r="N1265" s="1"/>
  <c r="N1140"/>
  <c r="L1618"/>
  <c r="O1606"/>
  <c r="O1614" s="1"/>
  <c r="O1615" s="1"/>
  <c r="K1156"/>
  <c r="N1135"/>
  <c r="K1234"/>
  <c r="N1212"/>
  <c r="K1160"/>
  <c r="K1264"/>
  <c r="N1264" s="1"/>
  <c r="N1139"/>
  <c r="O1602"/>
  <c r="O1603" s="1"/>
  <c r="K1158"/>
  <c r="K1262"/>
  <c r="N1262" s="1"/>
  <c r="N1137"/>
  <c r="L1625"/>
  <c r="O1613"/>
  <c r="K1164"/>
  <c r="K1268"/>
  <c r="N1268" s="1"/>
  <c r="N1143"/>
  <c r="M2483"/>
  <c r="M2484" s="1"/>
  <c r="N1234" l="1"/>
  <c r="K1291"/>
  <c r="L1630"/>
  <c r="O1618"/>
  <c r="L1643"/>
  <c r="O1631"/>
  <c r="K1183"/>
  <c r="N1161"/>
  <c r="K1184"/>
  <c r="N1162"/>
  <c r="K1180"/>
  <c r="N1158"/>
  <c r="K1182"/>
  <c r="N1160"/>
  <c r="K1178"/>
  <c r="K1170"/>
  <c r="N1156"/>
  <c r="K1185"/>
  <c r="N1163"/>
  <c r="K1187"/>
  <c r="N1165"/>
  <c r="L1637"/>
  <c r="O1625"/>
  <c r="K1186"/>
  <c r="N1164"/>
  <c r="K1181"/>
  <c r="N1159"/>
  <c r="N1146"/>
  <c r="K1204" l="1"/>
  <c r="N1182"/>
  <c r="K1206"/>
  <c r="N1184"/>
  <c r="L1655"/>
  <c r="O1643"/>
  <c r="L1649"/>
  <c r="O1637"/>
  <c r="N1291"/>
  <c r="K1326"/>
  <c r="K1203"/>
  <c r="N1181"/>
  <c r="K1200"/>
  <c r="N1178"/>
  <c r="K1202"/>
  <c r="N1180"/>
  <c r="K1205"/>
  <c r="N1183"/>
  <c r="O1630"/>
  <c r="O1638" s="1"/>
  <c r="O1639" s="1"/>
  <c r="L1642"/>
  <c r="K1207"/>
  <c r="N1185"/>
  <c r="K1208"/>
  <c r="N1186"/>
  <c r="K1209"/>
  <c r="N1187"/>
  <c r="K1192"/>
  <c r="N1170"/>
  <c r="N1172" s="1"/>
  <c r="O1626"/>
  <c r="O1627" s="1"/>
  <c r="K1227" l="1"/>
  <c r="N1205"/>
  <c r="K1222"/>
  <c r="N1200"/>
  <c r="L1668"/>
  <c r="O1655"/>
  <c r="K1226"/>
  <c r="N1204"/>
  <c r="K1231"/>
  <c r="N1209"/>
  <c r="K1229"/>
  <c r="N1207"/>
  <c r="K1356"/>
  <c r="N1356" s="1"/>
  <c r="N1326"/>
  <c r="K1224"/>
  <c r="N1202"/>
  <c r="K1225"/>
  <c r="N1203"/>
  <c r="L1661"/>
  <c r="O1649"/>
  <c r="K1228"/>
  <c r="N1206"/>
  <c r="K1214"/>
  <c r="N1192"/>
  <c r="N1194" s="1"/>
  <c r="K1230"/>
  <c r="N1208"/>
  <c r="L1654"/>
  <c r="O1642"/>
  <c r="O1650" s="1"/>
  <c r="O1651" s="1"/>
  <c r="K1288" l="1"/>
  <c r="N1231"/>
  <c r="K1253"/>
  <c r="N1253" s="1"/>
  <c r="L1680"/>
  <c r="O1668"/>
  <c r="K1284"/>
  <c r="N1227"/>
  <c r="K1249"/>
  <c r="N1249" s="1"/>
  <c r="N1230"/>
  <c r="K1287"/>
  <c r="K1252"/>
  <c r="N1252" s="1"/>
  <c r="K1285"/>
  <c r="N1228"/>
  <c r="K1250"/>
  <c r="N1250" s="1"/>
  <c r="K1282"/>
  <c r="N1225"/>
  <c r="K1247"/>
  <c r="N1247" s="1"/>
  <c r="K1286"/>
  <c r="N1229"/>
  <c r="K1251"/>
  <c r="N1251" s="1"/>
  <c r="N1226"/>
  <c r="K1283"/>
  <c r="K1248"/>
  <c r="N1248" s="1"/>
  <c r="N1222"/>
  <c r="K1279"/>
  <c r="K1244"/>
  <c r="N1244" s="1"/>
  <c r="O1654"/>
  <c r="O1663" s="1"/>
  <c r="O1664" s="1"/>
  <c r="L1667"/>
  <c r="K1236"/>
  <c r="N1214"/>
  <c r="N1216" s="1"/>
  <c r="L1674"/>
  <c r="O1661"/>
  <c r="K1281"/>
  <c r="N1224"/>
  <c r="K1246"/>
  <c r="N1246" s="1"/>
  <c r="K1316" l="1"/>
  <c r="N1281"/>
  <c r="K1293"/>
  <c r="N1236"/>
  <c r="N1279"/>
  <c r="N1295" s="1"/>
  <c r="N1297" s="1"/>
  <c r="K1314"/>
  <c r="K1323"/>
  <c r="N1288"/>
  <c r="N1283"/>
  <c r="K1318"/>
  <c r="K1321"/>
  <c r="N1286"/>
  <c r="N1287"/>
  <c r="K1322"/>
  <c r="K1319"/>
  <c r="N1284"/>
  <c r="N1254"/>
  <c r="N1256" s="1"/>
  <c r="L1710"/>
  <c r="O1710" s="1"/>
  <c r="L1686"/>
  <c r="O1674"/>
  <c r="K1317"/>
  <c r="N1282"/>
  <c r="L1679"/>
  <c r="O1667"/>
  <c r="O1675" s="1"/>
  <c r="O1676" s="1"/>
  <c r="K1320"/>
  <c r="N1285"/>
  <c r="L1692"/>
  <c r="O1680"/>
  <c r="N1238"/>
  <c r="K1350" l="1"/>
  <c r="N1320"/>
  <c r="K1347"/>
  <c r="N1317"/>
  <c r="K1346"/>
  <c r="N1316"/>
  <c r="K1352"/>
  <c r="N1322"/>
  <c r="K1348"/>
  <c r="N1318"/>
  <c r="K1344"/>
  <c r="N1314"/>
  <c r="L1704"/>
  <c r="O1692"/>
  <c r="L1691"/>
  <c r="O1679"/>
  <c r="O1686"/>
  <c r="L1722"/>
  <c r="K1349"/>
  <c r="N1319"/>
  <c r="K1351"/>
  <c r="N1321"/>
  <c r="K1353"/>
  <c r="N1323"/>
  <c r="K1328"/>
  <c r="N1293"/>
  <c r="K1358" l="1"/>
  <c r="N1358" s="1"/>
  <c r="N1328"/>
  <c r="N1351"/>
  <c r="K1373"/>
  <c r="N1373" s="1"/>
  <c r="L1716"/>
  <c r="O1704"/>
  <c r="N1348"/>
  <c r="K1370"/>
  <c r="N1370" s="1"/>
  <c r="N1346"/>
  <c r="K1368"/>
  <c r="N1368" s="1"/>
  <c r="N1350"/>
  <c r="K1372"/>
  <c r="N1372" s="1"/>
  <c r="O1722"/>
  <c r="L1734"/>
  <c r="N1353"/>
  <c r="K1375"/>
  <c r="N1375" s="1"/>
  <c r="N1349"/>
  <c r="K1371"/>
  <c r="N1371" s="1"/>
  <c r="L1703"/>
  <c r="O1691"/>
  <c r="O1699" s="1"/>
  <c r="O1700" s="1"/>
  <c r="N1344"/>
  <c r="N1360" s="1"/>
  <c r="N1362" s="1"/>
  <c r="K1366"/>
  <c r="N1366" s="1"/>
  <c r="N1352"/>
  <c r="K1374"/>
  <c r="N1374" s="1"/>
  <c r="N1347"/>
  <c r="K1369"/>
  <c r="N1369" s="1"/>
  <c r="O1687"/>
  <c r="O1688" s="1"/>
  <c r="N1330"/>
  <c r="N1332" s="1"/>
  <c r="L1728" l="1"/>
  <c r="O1716"/>
  <c r="L1746"/>
  <c r="O1734"/>
  <c r="N1377"/>
  <c r="N1379" s="1"/>
  <c r="L1715"/>
  <c r="O1703"/>
  <c r="O1711" s="1"/>
  <c r="O1712" s="1"/>
  <c r="L1740" l="1"/>
  <c r="O1728"/>
  <c r="O1715"/>
  <c r="O1723" s="1"/>
  <c r="O1724" s="1"/>
  <c r="L1727"/>
  <c r="L1759"/>
  <c r="O1746"/>
  <c r="O1759" l="1"/>
  <c r="L1772"/>
  <c r="L1753"/>
  <c r="O1740"/>
  <c r="O1727"/>
  <c r="O1735" s="1"/>
  <c r="O1736" s="1"/>
  <c r="L1739"/>
  <c r="L1752" l="1"/>
  <c r="O1739"/>
  <c r="O1748" s="1"/>
  <c r="O1749" s="1"/>
  <c r="L1785"/>
  <c r="O1785" s="1"/>
  <c r="O1772"/>
  <c r="L1766"/>
  <c r="O1753"/>
  <c r="L1779" l="1"/>
  <c r="O1779" s="1"/>
  <c r="O1766"/>
  <c r="L1765"/>
  <c r="O1752"/>
  <c r="O1761" s="1"/>
  <c r="O1762" s="1"/>
  <c r="L1778" l="1"/>
  <c r="O1778" s="1"/>
  <c r="O1786" s="1"/>
  <c r="O1787" s="1"/>
  <c r="O1765"/>
  <c r="O1774" s="1"/>
  <c r="O1775" s="1"/>
</calcChain>
</file>

<file path=xl/sharedStrings.xml><?xml version="1.0" encoding="utf-8"?>
<sst xmlns="http://schemas.openxmlformats.org/spreadsheetml/2006/main" count="10778" uniqueCount="1222">
  <si>
    <t>ราคาต้นทุนต่อหน่วย</t>
  </si>
  <si>
    <t>สถานที่ก่อสร้าง</t>
  </si>
  <si>
    <t>งานปรับปรุงโครงสร้างทาง</t>
  </si>
  <si>
    <t>งานกรุยทางถางป่า</t>
  </si>
  <si>
    <t>พิจารณาตามสภาพพื้นที่</t>
  </si>
  <si>
    <t xml:space="preserve">ค่าดำเนินการ + ค่าเสื่อมราคาเครื่องจักร  </t>
  </si>
  <si>
    <t>=</t>
  </si>
  <si>
    <t>บาท/ตร.ม.</t>
  </si>
  <si>
    <t>(จากตารางค่าดำเนินการฯ)</t>
  </si>
  <si>
    <t xml:space="preserve">ค่างานต้นทุน                                           </t>
  </si>
  <si>
    <t>หมายเหตุ</t>
  </si>
  <si>
    <t>งานถางป่าขุดตอขนาดเบา</t>
  </si>
  <si>
    <t>มีเฉพาะการถากถางวัชพืชเท่านั้น</t>
  </si>
  <si>
    <t>งานถางป่าขุดตอขนาดกลาง</t>
  </si>
  <si>
    <t>มีการถากถางวัชพืช และปาดหน้าดินเดิมออกด้วย</t>
  </si>
  <si>
    <t>งานถางป่าขุดตอขนาดหนัก</t>
  </si>
  <si>
    <t xml:space="preserve">มีการตัดโค่นต้นไม้ ขุดตอ ถากถางวัชพืช </t>
  </si>
  <si>
    <t>และปาดหน้าดินเดิมออกด้วย</t>
  </si>
  <si>
    <t xml:space="preserve">งานรื้อผิวจราจรลาดยางเดิม (ความหนา </t>
  </si>
  <si>
    <t>ซม.)</t>
  </si>
  <si>
    <t>คิดจากความหนาของผิวทางแอสฟัลท์คอนกรีต  =  5  ซม.</t>
  </si>
  <si>
    <t>ค่าดำเนินการ  +  ค่าเสื่อม  รื้อผิวทางเดิมหนา  5  ซม.</t>
  </si>
  <si>
    <t>คิดจากพื้นที่  1  ตร.ม.</t>
  </si>
  <si>
    <t>ปริมาตรวัสดุที่รื้อออก</t>
  </si>
  <si>
    <t xml:space="preserve"> =     </t>
  </si>
  <si>
    <t>ลบ.ม.</t>
  </si>
  <si>
    <t>ส่วนขยาย   =   0.05 x 1.60</t>
  </si>
  <si>
    <t>ค่าดำเนินการ + ค่าเสื่อมดันและตัก</t>
  </si>
  <si>
    <t>บาท/ลบ.ม.</t>
  </si>
  <si>
    <t>[3] = [2] x 0.08</t>
  </si>
  <si>
    <t>([2] จากตารางค่าดำเนินการฯ)</t>
  </si>
  <si>
    <t>ค่าขนทิ้ง</t>
  </si>
  <si>
    <t>กม.</t>
  </si>
  <si>
    <t>(จากตารางค่าขนส่ง)</t>
  </si>
  <si>
    <t>ขนทิ้ง</t>
  </si>
  <si>
    <t>[5] = [4] x 0.08</t>
  </si>
  <si>
    <t>([4] จากตารางค่าขนส่ง)</t>
  </si>
  <si>
    <t>รวมค่าใช้จ่าย [1]+[3]+[5]</t>
  </si>
  <si>
    <t>[6] = [1] + [3] + [5]</t>
  </si>
  <si>
    <t xml:space="preserve">ค่างานต้นทุน                                                                 </t>
  </si>
  <si>
    <t>งานเกลี่ยปรับไหล่ทางเดิมแล้วบดทับ</t>
  </si>
  <si>
    <t>(ขุดรื้อหินคลุกความหนา</t>
  </si>
  <si>
    <t xml:space="preserve">ค่าดำเนินการ+ค่าเสื่อมราคา รื้อพื้นทางเดิมชนิดหินคลุกหนา 10 ซม. แล้วบดทับ </t>
  </si>
  <si>
    <t>[1]</t>
  </si>
  <si>
    <t xml:space="preserve">ค่าดำเนินการ+ค่าเสื่อมราคา รื้อพื้นทางเดิมชนิดหินคลุกหนา </t>
  </si>
  <si>
    <t xml:space="preserve">ซม. แล้วบดทับ </t>
  </si>
  <si>
    <t>[2]</t>
  </si>
  <si>
    <t>งานปรับพื้นทางเดิมแล้วบดทับ</t>
  </si>
  <si>
    <t>[1] (จากตารางค่าดำเนินการฯ)</t>
  </si>
  <si>
    <t>งานปรับคันทางเดิมแล้วบดทับ</t>
  </si>
  <si>
    <t>(ขุดรื้อลูกรังความหนา</t>
  </si>
  <si>
    <t xml:space="preserve">ค่าดำเนินการ+ค่าเสื่อมราคา รื้อคันทางชนิดลูกรังหนา 10 ซม. แล้วบดทับ </t>
  </si>
  <si>
    <t>งานตัดแต่งขั้นบันได</t>
  </si>
  <si>
    <t>ค่าดำเนินการ+ค่าเสื่อมราคา งานขุดตัดดินขั้นบันได</t>
  </si>
  <si>
    <t>ค่าดำเนินการ+ค่าเสื่อมราคา งานบดทับ</t>
  </si>
  <si>
    <t>รวมค่าใช้จ่าย [1]+[2]</t>
  </si>
  <si>
    <t>[3] = [1] + [2]</t>
  </si>
  <si>
    <t>ค่างานต้นทุน</t>
  </si>
  <si>
    <t>งานดินตัด</t>
  </si>
  <si>
    <t>ค่าดำเนินการ + ค่าเสื่อมราคา (ตัก)</t>
  </si>
  <si>
    <t>รวม</t>
  </si>
  <si>
    <t xml:space="preserve"> ส่วนขยายตัว………… x (1.25)</t>
  </si>
  <si>
    <t>[4] = [3] x 1.25</t>
  </si>
  <si>
    <t>ค่าดำเนินการ + ค่าเสื่อมราคา (ขุดตัด)</t>
  </si>
  <si>
    <t>[5]</t>
  </si>
  <si>
    <t>รวมค่าใช้จ่าย [4]+[5]</t>
  </si>
  <si>
    <t>[6] = [4] + [5]</t>
  </si>
  <si>
    <t>ส่วนขยายตัวของทราย</t>
  </si>
  <si>
    <t xml:space="preserve"> =</t>
  </si>
  <si>
    <t>ส่วนขยายตัวของดิน, ดินปนทราย</t>
  </si>
  <si>
    <t>งานดินถม วัสดุจากงานดินตัด</t>
  </si>
  <si>
    <t>ค่าดำเนินการและค่าเสื่อมราคา (บดทับ)</t>
  </si>
  <si>
    <t>งานดินถม วัสดุจากแหล่งนอกโครงการ</t>
  </si>
  <si>
    <t>ค่าวัสดุจากแหล่ง</t>
  </si>
  <si>
    <t>ค่าดำเนินการ + ค่าเสื่อมราคา (ขุด-ขน)</t>
  </si>
  <si>
    <t>ค่าขนส่ง</t>
  </si>
  <si>
    <t>[3]</t>
  </si>
  <si>
    <t>[4] = [1] + [2] + [3]</t>
  </si>
  <si>
    <t xml:space="preserve"> ส่วนยุบตัว ……………. x (1.60)</t>
  </si>
  <si>
    <t>[5] = [4] x 1.60</t>
  </si>
  <si>
    <t>ค่าดำเนินการ + ค่าเสื่อมราคา (บดทับ)</t>
  </si>
  <si>
    <t>[6]</t>
  </si>
  <si>
    <t>รวมค่าใช้จ่าย [5]+[6]</t>
  </si>
  <si>
    <t>[7] = [5] + [6]</t>
  </si>
  <si>
    <t>1.10</t>
  </si>
  <si>
    <t>งานทรายถม</t>
  </si>
  <si>
    <t>(ไม่คิดค่าใช้จ่าย)</t>
  </si>
  <si>
    <t xml:space="preserve"> ส่วนยุบตัว ……………. x (1.40)</t>
  </si>
  <si>
    <t>[4] = [3] x 1.40</t>
  </si>
  <si>
    <t>ค่าดำเนินการ + ค่าเสื่อมราคา (บดทับ) 75%</t>
  </si>
  <si>
    <t>แนวเก่า</t>
  </si>
  <si>
    <t>แนวใหม่</t>
  </si>
  <si>
    <t>ส่วนยุบตัวของทรายถมคันทาง</t>
  </si>
  <si>
    <t>ดิน, ดินปนทราย ถมคันทาง</t>
  </si>
  <si>
    <t>ดินเหนียว ถมคันทาง</t>
  </si>
  <si>
    <t>(ดินเหนียวมีค่า CBR น้อยกว่า 2)</t>
  </si>
  <si>
    <r>
      <t xml:space="preserve"> ค่าดินที่แหล่ง  =  </t>
    </r>
    <r>
      <rPr>
        <u/>
        <sz val="14"/>
        <rFont val="CordiaUPC"/>
        <family val="2"/>
        <charset val="222"/>
      </rPr>
      <t>ราคาที่ดิน</t>
    </r>
    <r>
      <rPr>
        <sz val="14"/>
        <rFont val="CordiaUPC"/>
        <family val="2"/>
        <charset val="222"/>
      </rPr>
      <t xml:space="preserve"> (บาท/ไร่) x </t>
    </r>
    <r>
      <rPr>
        <u/>
        <sz val="14"/>
        <rFont val="CordiaUPC"/>
        <family val="2"/>
        <charset val="222"/>
      </rPr>
      <t xml:space="preserve">  1   </t>
    </r>
    <r>
      <rPr>
        <sz val="14"/>
        <rFont val="CordiaUPC"/>
        <family val="2"/>
        <charset val="222"/>
      </rPr>
      <t xml:space="preserve"> x </t>
    </r>
    <r>
      <rPr>
        <u/>
        <sz val="14"/>
        <rFont val="CordiaUPC"/>
        <family val="2"/>
        <charset val="222"/>
      </rPr>
      <t xml:space="preserve">1 </t>
    </r>
    <r>
      <rPr>
        <sz val="14"/>
        <rFont val="CordiaUPC"/>
        <family val="2"/>
        <charset val="222"/>
      </rPr>
      <t>=…………………………….บาท/ลบ.ม.</t>
    </r>
  </si>
  <si>
    <t xml:space="preserve">         2                            1600    3</t>
  </si>
  <si>
    <t>1.11</t>
  </si>
  <si>
    <t>งานวัสดุคัดเลือก</t>
  </si>
  <si>
    <t>ส่วนยุบตัว ……………. x 1.60</t>
  </si>
  <si>
    <t>ค่าใช้จ่ายรวม</t>
  </si>
  <si>
    <t>1.12</t>
  </si>
  <si>
    <t>งานรองพื้นทาง(ลูกรังบดอัดแน่น)</t>
  </si>
  <si>
    <t>งานหินคลุกบดอัดแน่น</t>
  </si>
  <si>
    <t>ค่าวัสดุจากโรงโม่  (รวมค่าตัก)</t>
  </si>
  <si>
    <t xml:space="preserve">                        </t>
  </si>
  <si>
    <t>ส่วนยุบตัว ……………. x 1.50</t>
  </si>
  <si>
    <t>[4] = [3] x 1.50</t>
  </si>
  <si>
    <t>ค่าดำเนินการ + ค่าเสื่อมราคา (ผสม)</t>
  </si>
  <si>
    <t>[7] = [4] + [5] + [6]</t>
  </si>
  <si>
    <t>1.14</t>
  </si>
  <si>
    <t>พื้นทางหินคลุกปรับระดับ(หลวม)บนพื้นทางเดิม</t>
  </si>
  <si>
    <t>1.15</t>
  </si>
  <si>
    <t>Skin  Patch</t>
  </si>
  <si>
    <t>(สำหรับงานเสริมผิว AC.)</t>
  </si>
  <si>
    <t>Tack Coat</t>
  </si>
  <si>
    <t>(จากค่างาน Tack Coat)</t>
  </si>
  <si>
    <t>Hot Mix</t>
  </si>
  <si>
    <t>ความหนา</t>
  </si>
  <si>
    <t xml:space="preserve"> ซม.(</t>
  </si>
  <si>
    <t xml:space="preserve"> ตร.ม./ตัน )</t>
  </si>
  <si>
    <t>(จากค่างานผิวทาง  Tack Coat)</t>
  </si>
  <si>
    <t>AC.)</t>
  </si>
  <si>
    <t>รวมค่าวัสดุ</t>
  </si>
  <si>
    <t>[3]=[1]+[2]</t>
  </si>
  <si>
    <t>ค่าดำเนินการและค่าเสื่อมราคางานปูลาดและบดทับ บนTack Coat</t>
  </si>
  <si>
    <t>[4]</t>
  </si>
  <si>
    <t>รวมค่าวัสดุและค่าแรงเป็นเงิน</t>
  </si>
  <si>
    <t>[5]=[3]+[4]</t>
  </si>
  <si>
    <t>งานต้นทุน Skin  Patch</t>
  </si>
  <si>
    <t>1.16</t>
  </si>
  <si>
    <t>(สำหรับงานฉาบผิว SS.)</t>
  </si>
  <si>
    <t>ค่าวัสดุ+ค่าแรงงาน ( SST. )</t>
  </si>
  <si>
    <t>บาท</t>
  </si>
  <si>
    <t>(จากค่างาน SST.ในงาน CAPE SEAL)</t>
  </si>
  <si>
    <t>1.17</t>
  </si>
  <si>
    <t>Deep  Patch</t>
  </si>
  <si>
    <t>ค่าดำเนินการและค่าเสื่อมราคางานขุดรื้อพื้นทางเดิมแล้วบดทับ</t>
  </si>
  <si>
    <t xml:space="preserve">        ผิวทาง (ขนทิ้ง)</t>
  </si>
  <si>
    <t>N=(ค่าแรงงาน+0.01286X+0.00123Y+0.01222D)</t>
  </si>
  <si>
    <t xml:space="preserve">         หินคลุก</t>
  </si>
  <si>
    <t>(</t>
  </si>
  <si>
    <t>ม. )</t>
  </si>
  <si>
    <t>X=ราคาหิน+ค่าขนส่ง</t>
  </si>
  <si>
    <t>ค่าวัสดุหินคลุก</t>
  </si>
  <si>
    <t>Y=ราคายางCRS-2+ค่าขนส่ง</t>
  </si>
  <si>
    <t>ค่าดำเนินการและค่าเสื่อมราคาผสมและบดทับ (หินคลุก)</t>
  </si>
  <si>
    <t>[5]=[1]+[2]+[3]+[4]</t>
  </si>
  <si>
    <t>งานต้นทุน Deep  Patch</t>
  </si>
  <si>
    <t>1.18</t>
  </si>
  <si>
    <t>[6]=[1]+[2]+[3]+[4]+[5]</t>
  </si>
  <si>
    <t>1.19</t>
  </si>
  <si>
    <t>Pavement In-Place Recycling</t>
  </si>
  <si>
    <t>1.19.1</t>
  </si>
  <si>
    <t>Pavement In-Place Recycling(กรณีเสริมหินคลุกบนพื้นทางเดิม)</t>
  </si>
  <si>
    <t xml:space="preserve">สูตรค่างาน Pavement In-Place Recycling </t>
  </si>
  <si>
    <t xml:space="preserve">        N  =   [ Operating Cost + AY + SC ]</t>
  </si>
  <si>
    <t xml:space="preserve">        N  =  ค่างาน Pavement In-Place Recycling</t>
  </si>
  <si>
    <t xml:space="preserve">        A  =  ปริมาณยางแอสฟัลต์</t>
  </si>
  <si>
    <t xml:space="preserve"> ตัน/ตร.ม.</t>
  </si>
  <si>
    <t xml:space="preserve">        Y  =  ราคายางแอสฟัลต์บวกค่าขนส่ง</t>
  </si>
  <si>
    <t xml:space="preserve"> บาท/ตัน</t>
  </si>
  <si>
    <t xml:space="preserve">        S  =  ปริมาณปูนซีเมนต์</t>
  </si>
  <si>
    <t xml:space="preserve">        C  =  ราคาปริมาณปูนซีเมนต์บวกค่าขนส่ง</t>
  </si>
  <si>
    <t>ข้อมูลประกอบการคิดค่างาน</t>
  </si>
  <si>
    <t xml:space="preserve">                                          =</t>
  </si>
  <si>
    <t>Operating Cost</t>
  </si>
  <si>
    <t>ขุดลึกเฉลี่ย 20 ซม.</t>
  </si>
  <si>
    <t xml:space="preserve">                                      =</t>
  </si>
  <si>
    <t>ความลึกในการขุดกัด</t>
  </si>
  <si>
    <t>ม.</t>
  </si>
  <si>
    <t xml:space="preserve">                          =</t>
  </si>
  <si>
    <t>ปริมาณซีเมนต์ที่ใช้ (โดยน้ำหนัก)</t>
  </si>
  <si>
    <t>%</t>
  </si>
  <si>
    <t xml:space="preserve">หน่วยน้ำหนักของวัสดุพื้นทางที่ขุดกัด </t>
  </si>
  <si>
    <t xml:space="preserve"> กก./ลบ.ม.</t>
  </si>
  <si>
    <t>ค่าปูนซีเมนต์ + ค่าขนส่ง</t>
  </si>
  <si>
    <t>ปริมาณปูนซีเมนต์ต่อตารางเมตร</t>
  </si>
  <si>
    <t>ค่าปูนซีเมนต์</t>
  </si>
  <si>
    <t xml:space="preserve"> บาท/ตร.ม.</t>
  </si>
  <si>
    <t xml:space="preserve">[7]  </t>
  </si>
  <si>
    <t>ค่าเสื่อมราคาบดทับหินคลุกปรับระดับ</t>
  </si>
  <si>
    <t>[8]</t>
  </si>
  <si>
    <t>รวมค่างาน Pavement In-Place Recycling</t>
  </si>
  <si>
    <t>[9] =[1]+[7]+[8]</t>
  </si>
  <si>
    <t>งานต้นทุน Pavement In-Place Recycling</t>
  </si>
  <si>
    <t>(กรณีเสริมหินคลุกบนพื้นทางเดิม)</t>
  </si>
  <si>
    <t>1.19.2</t>
  </si>
  <si>
    <t>Pavement In-Place Recycling(กรณีเสริมลูกรังบนพื้นทางเดิม)</t>
  </si>
  <si>
    <t>ค่าเสื่อมราคาบดทับลูกรังปรับระดับ</t>
  </si>
  <si>
    <t>(กรณีเสริมลูกรังบนพื้นทางเดิม)</t>
  </si>
  <si>
    <t>1.20</t>
  </si>
  <si>
    <t>พื้นทางลูกรังปรับระดับ(หลวม)บนพื้นทางเดิม</t>
  </si>
  <si>
    <t xml:space="preserve">ค่าดำเนินการ + ค่าเสื่อมราคา (ขุด – ขน)  </t>
  </si>
  <si>
    <t>1.21</t>
  </si>
  <si>
    <t>งานทรายหยาบอัดแน่น(รองผิวทาง คสล. ด้วยแรงงานคน)</t>
  </si>
  <si>
    <t xml:space="preserve"> ส่วนยุบตัว ……………. x (1.25)</t>
  </si>
  <si>
    <t>ค่าแรงเพื่อปรับระดับ</t>
  </si>
  <si>
    <t>บาท (จากบัญชีค่าแรงฯ)</t>
  </si>
  <si>
    <t>งานผิวทางและไหล่ทาง</t>
  </si>
  <si>
    <t>งานผิวทาง</t>
  </si>
  <si>
    <t>2.1.1</t>
  </si>
  <si>
    <t>PRIME  COAT  &amp;  TACK  COAT   สำหรับผิวทาง</t>
  </si>
  <si>
    <t>2.1.1(1)</t>
  </si>
  <si>
    <t>PRIME  COAT</t>
  </si>
  <si>
    <t xml:space="preserve">จากตารางที่ 1 </t>
  </si>
  <si>
    <t>ลิตร / ตร.ม.</t>
  </si>
  <si>
    <t>ค่ายาง CSS-1 (รวมค่าขนส่ง)</t>
  </si>
  <si>
    <t>บาท/ตัน</t>
  </si>
  <si>
    <t xml:space="preserve">ค่ายาง CSS-1 (MC-70)  จากตารางที่ 1 </t>
  </si>
  <si>
    <t>ค่าดำเนินการ + ค่าเสื่อมราคา</t>
  </si>
  <si>
    <t xml:space="preserve">งานต้นทุน </t>
  </si>
  <si>
    <t xml:space="preserve">   รักษาการในตำแหน่ง หัวหน้าฝ่าย</t>
  </si>
  <si>
    <t xml:space="preserve">   การผังเมืองและงานอาคารสถานที่</t>
  </si>
  <si>
    <t>2.1.1(2)</t>
  </si>
  <si>
    <t>TACK  COAT</t>
  </si>
  <si>
    <t>ค่ายาง CRS-2 (รวมค่าขนส่ง)</t>
  </si>
  <si>
    <t xml:space="preserve">ค่ายาง CRS-2 </t>
  </si>
  <si>
    <t>[2] (จากตารางค่าดำเนินการฯ)</t>
  </si>
  <si>
    <t>การใช้อัตรายางแอสฟัลท์ในการคำนวณราคากลางสำหรับงาน Prime Coat และ Asphalt Concrete</t>
  </si>
  <si>
    <t>1.  งาน Prime Coat กำหนดแนวทาง ให้ใช้คัตแบคแอสฟัลท์หรือแอสฟัลท์อิมัลชันตามตารางที่ 1</t>
  </si>
  <si>
    <t>ตารางที่ 1</t>
  </si>
  <si>
    <t>ชนิดพื้นทาง</t>
  </si>
  <si>
    <t>อัตราการลาด Prime Coat</t>
  </si>
  <si>
    <t>อัตราที่ใช้คิดราคากลาง</t>
  </si>
  <si>
    <t>(เป็นลิตรต่อตารางเมตร)</t>
  </si>
  <si>
    <t>พื้นทางดินซีเมนต์</t>
  </si>
  <si>
    <t>0.6 – 1.0</t>
  </si>
  <si>
    <t>พื้นทางหินคลุกซีเมนต์</t>
  </si>
  <si>
    <t>พื้นทางหินคลุก</t>
  </si>
  <si>
    <t>0.8 – 1.4</t>
  </si>
  <si>
    <t xml:space="preserve">2.  งานแอสฟัลท์คอนกรีต กำหนดแนวทางให้ใช้เปอร์เซ็นต์แอสฟัลท์ซีเมนต์โดยน้ำหนักของวัสดุมวลรวมตามตารางที่ 2 </t>
  </si>
  <si>
    <t>ตารางที่ 2</t>
  </si>
  <si>
    <t>ชนิดวัสดุมวลรวม</t>
  </si>
  <si>
    <t>ปริมาณแอสฟัลท์ซีเมนต์เป็นเปอร์เซ็นต์โดยน้ำหนัก</t>
  </si>
  <si>
    <t>Asphaltic</t>
  </si>
  <si>
    <t>ของวัสดุมวลรวม</t>
  </si>
  <si>
    <t>Boundbase</t>
  </si>
  <si>
    <t>ชั้นรองผิวทาง (Binder Course)</t>
  </si>
  <si>
    <t>ชั้นผิวทาง (Wearing Couse)</t>
  </si>
  <si>
    <t>หินปูน (Limestone)</t>
  </si>
  <si>
    <t>หินแกรนิต (Granite)</t>
  </si>
  <si>
    <t>-</t>
  </si>
  <si>
    <t>หินบะซอลต์(Basalt)</t>
  </si>
  <si>
    <t>2.1.2</t>
  </si>
  <si>
    <t>งานผิวทาง  Cape  Seal</t>
  </si>
  <si>
    <t xml:space="preserve">Cape Seal  </t>
  </si>
  <si>
    <t>Single Surface Treatment + Fog Spray + Slurry Seal</t>
  </si>
  <si>
    <t>Chip Seal + Fog Spray + Slurry Seal</t>
  </si>
  <si>
    <t>CHIP SEAL</t>
  </si>
  <si>
    <t>ค่าวัสดุหิน 1/2" จากแหล่ง</t>
  </si>
  <si>
    <t xml:space="preserve">ปริมาณหิน 1/2"  =  0.01286 </t>
  </si>
  <si>
    <t>[4] = [3] x 0.01286</t>
  </si>
  <si>
    <t>ค่ายาง CRS-2 จากแหล่ง</t>
  </si>
  <si>
    <t>[6] (จากตารางค่าขนส่ง)</t>
  </si>
  <si>
    <t xml:space="preserve">ปริมาณยาง CRS-2  =  0.00123 </t>
  </si>
  <si>
    <t>[8] = [7] x 0.00123</t>
  </si>
  <si>
    <t>ระยะทางปูผิว L</t>
  </si>
  <si>
    <t>[9]</t>
  </si>
  <si>
    <t>ค่าขนส่งวัสดุผสม L/4</t>
  </si>
  <si>
    <t>[10]=[9]/4xค่าขนส่ง/กม.</t>
  </si>
  <si>
    <t xml:space="preserve">ปริมาณวัสดุผสม  =  0.01222 </t>
  </si>
  <si>
    <t>[11] = [10] x 0.01222</t>
  </si>
  <si>
    <t>ค่าดำเนินการ + ค่าเสื่อมราคา งานผิวทางแบบบาง ชั้นเดียว (1/2")</t>
  </si>
  <si>
    <t>[12](จากตารางค่าดำเนินการฯ)</t>
  </si>
  <si>
    <t>[13]=[4]+[8]+[11]+[12]</t>
  </si>
  <si>
    <t>[14] = [13]</t>
  </si>
  <si>
    <t>FOG SPRAY</t>
  </si>
  <si>
    <t>ค่ายาง CSS-1h จากแหล่ง</t>
  </si>
  <si>
    <t>[15]</t>
  </si>
  <si>
    <t>[16] (จากตารางค่าขนส่ง)</t>
  </si>
  <si>
    <t>[17] = [15] + [16]</t>
  </si>
  <si>
    <t>ค่าแอสฟัลท์ซีเมนต์ (CSS-1h)</t>
  </si>
  <si>
    <t>[18] = [17] x 0.00031</t>
  </si>
  <si>
    <t>ค่าดำเนินการ + ค่าเสื่อมราคางาน FOG SPRAY</t>
  </si>
  <si>
    <t>[19](จากตารางค่าดำเนินการฯ)</t>
  </si>
  <si>
    <t>[20] = [18] + [19]</t>
  </si>
  <si>
    <t>[21] = [20]</t>
  </si>
  <si>
    <t>SLURRY SEAL</t>
  </si>
  <si>
    <t>ค่าวัสดุหินฝุ่นจากแหล่ง</t>
  </si>
  <si>
    <t>[22]</t>
  </si>
  <si>
    <t>[23] (จากตารางค่าขนส่ง)</t>
  </si>
  <si>
    <t>[24] = [22] + [23]</t>
  </si>
  <si>
    <t xml:space="preserve">ปริมาณหินฝุ่น  =  1.2155 </t>
  </si>
  <si>
    <t>[25] = [24] x 1.2155</t>
  </si>
  <si>
    <t>ค่ายางอิมัลชั่นแอสฟัลท์ (CSS-1h)</t>
  </si>
  <si>
    <t>[26]</t>
  </si>
  <si>
    <t>[27] (จากตารางค่าขนส่ง)</t>
  </si>
  <si>
    <t>[28] = [26] + [27]</t>
  </si>
  <si>
    <t xml:space="preserve">ปริมาณยาง CSS-1h  =  0.25779 </t>
  </si>
  <si>
    <t>[29] = [28] x0.25779</t>
  </si>
  <si>
    <t>ระยะทางปูผิว</t>
  </si>
  <si>
    <t>คิดระยะ 1/4</t>
  </si>
  <si>
    <t>[30]</t>
  </si>
  <si>
    <t>ค่าขนส่งวัสดุผสม SLURRY SEAL</t>
  </si>
  <si>
    <t>กม. [30]/4 (จำนวนเต็ม)</t>
  </si>
  <si>
    <t>[31] = [30]/4xค่าขนส่ง/กม.</t>
  </si>
  <si>
    <t xml:space="preserve">ปริมาณวัสดุผสม  =  1.85 </t>
  </si>
  <si>
    <t>[32] = [31] x 1.85</t>
  </si>
  <si>
    <t>ปูนซีเมนต์</t>
  </si>
  <si>
    <t>[33]</t>
  </si>
  <si>
    <t>[34] (จากตารางค่าขนส่ง)</t>
  </si>
  <si>
    <t>[35] = [33] + [34]</t>
  </si>
  <si>
    <t xml:space="preserve">ปริมาณปูนซีเมนต์  =  0.01450 </t>
  </si>
  <si>
    <t>[36] = [35] x 0.01450</t>
  </si>
  <si>
    <t>ราคาน้ำ ณ กึ่งกลางระยะทางที่จะทำการฉาบผิว</t>
  </si>
  <si>
    <t>บาท/ลบ.ม.  (5 - 10 บาท/ลบ.ม.)</t>
  </si>
  <si>
    <t>[37]</t>
  </si>
  <si>
    <t xml:space="preserve">ปริมาณน้ำ  =  0.15961 </t>
  </si>
  <si>
    <t>[38] = [37] x 0.15961</t>
  </si>
  <si>
    <t>[39] = [25] + [29] + [32]</t>
  </si>
  <si>
    <t xml:space="preserve">           + [36] + [38]</t>
  </si>
  <si>
    <t>ค่าใช้จ่าย</t>
  </si>
  <si>
    <t>[40] = [39] / 185</t>
  </si>
  <si>
    <t>ค่าดำเนินการ + ค่าเสื่อมราคางาน SLURRY SEAL</t>
  </si>
  <si>
    <t>[41](จากตารางค่าดำเนินการฯ)</t>
  </si>
  <si>
    <t>[42] = [40] + [41]</t>
  </si>
  <si>
    <t>ค่างานต้นทุนงานผิวทาง  Cape  Seal</t>
  </si>
  <si>
    <t>[43] = [14] + [21] + [42]</t>
  </si>
  <si>
    <t>ค่างานต้นทุนงานผิวทาง ชั้น SST+fogspray</t>
  </si>
  <si>
    <t>2.1.3</t>
  </si>
  <si>
    <t>งานผิวทาง Slurry Seal</t>
  </si>
  <si>
    <t>2.1.4</t>
  </si>
  <si>
    <t xml:space="preserve">งานผิวทาง  Asphaltic concrete  </t>
  </si>
  <si>
    <t>4.1.3(1)</t>
  </si>
  <si>
    <t>งานผิวทางแอสฟัลติกคอนกรีตชั้น  Wearing Course</t>
  </si>
  <si>
    <t xml:space="preserve">หนา </t>
  </si>
  <si>
    <t>ซม.</t>
  </si>
  <si>
    <t>ปริมาณ ASPHALTIC CONCRETE ทั้งหมด</t>
  </si>
  <si>
    <t>………….x 2.4</t>
  </si>
  <si>
    <t>ตัน</t>
  </si>
  <si>
    <t>ปริมาณ ASPHALTIC CONCRETE ที่ใช้คำนวณ</t>
  </si>
  <si>
    <t>ค่าติดตั้งเครื่องผสม  250,000  บาท</t>
  </si>
  <si>
    <t>250,000 / ……………</t>
  </si>
  <si>
    <t>บาท/ตัน AC</t>
  </si>
  <si>
    <t>[4] = 250,000/[3]</t>
  </si>
  <si>
    <t>ปริมาณ ASPHALTIC CONCRETE</t>
  </si>
  <si>
    <t>[5] = [3]</t>
  </si>
  <si>
    <t>ปริมาณ AC 1 ตัน   หนา</t>
  </si>
  <si>
    <t>ตร.ม.</t>
  </si>
  <si>
    <t>[6] (ตารางที่ 3)</t>
  </si>
  <si>
    <t>ค่าขนส่งอุปกรณ์ AC</t>
  </si>
  <si>
    <t>บาท/ตันอุปกรณ์</t>
  </si>
  <si>
    <t>[7] (จากตารางค่าขนส่ง)</t>
  </si>
  <si>
    <t>ค่าขนส่งอุปกรณ์ 80 ตัน 100 กม.</t>
  </si>
  <si>
    <t>…………...x 80 / …………..</t>
  </si>
  <si>
    <t>[8] = [7] x 80 / [5]</t>
  </si>
  <si>
    <t>ค่าติดตั้งเครื่องผสม  250,000  บาท/ครั้ง</t>
  </si>
  <si>
    <t>[9] = [4]</t>
  </si>
  <si>
    <t>ค่าวัสดุยาง AC 60/70</t>
  </si>
  <si>
    <t>บาท/ตันวัสดุ</t>
  </si>
  <si>
    <t>[10]</t>
  </si>
  <si>
    <t>ค่าขนส่งยาง AC 60/70</t>
  </si>
  <si>
    <t>[11] (จากตารางค่าขนส่ง)</t>
  </si>
  <si>
    <t>ค่ายาง AC 5.2% ของปริมาณวัสดุมวลรวม+ค่าขึ้นลงยาง 35 บาท/ตัน</t>
  </si>
  <si>
    <t>[12] = ([10]+[11]) x 5.2</t>
  </si>
  <si>
    <t>ค่าหินจากแหล่ง</t>
  </si>
  <si>
    <t>[13]</t>
  </si>
  <si>
    <t>(คิดเฉลี่ยขนาดต่างๆ หินฝุ่น 0.50 ลบ.ม., หิน 3/4" 0.25 ลบ.ม., หิน 1/2" 0.10 ลบ.ม., หิน 3/8" 0.15 ลบ.ม.)</t>
  </si>
  <si>
    <t>ค่าขนส่งหินจากแหล่ง</t>
  </si>
  <si>
    <t>[14] (จากตารางต่าขนส่ง)</t>
  </si>
  <si>
    <t>รวมราคาหิน</t>
  </si>
  <si>
    <t>[15] = [13] + [14]</t>
  </si>
  <si>
    <t>ค่าหิน 0.74 ลบ.ม. @</t>
  </si>
  <si>
    <t>…………</t>
  </si>
  <si>
    <t>x</t>
  </si>
  <si>
    <t>[16] = [15] x 0.74</t>
  </si>
  <si>
    <t>ค่าดำเนินการ + ค่าเสื่อมราคาค่าผสมวัสดุแอสฟัลท์</t>
  </si>
  <si>
    <t xml:space="preserve">บาท/ตัน AC                    </t>
  </si>
  <si>
    <t>[17](จากตารางค่าดำเนินการฯ)</t>
  </si>
  <si>
    <t>ค่าขนส่ง AC กำหนดให้ไม่เกินระยะ L/4</t>
  </si>
  <si>
    <t>[18] (จากตารางค่าขนส่ง)</t>
  </si>
  <si>
    <t>ค่าวัสดุ HOT MIXED ที่หน้างาน</t>
  </si>
  <si>
    <t>[19]=[8]+[9]+[12]+[16]+[17]+[18]</t>
  </si>
  <si>
    <t>4.1.3(1.1)</t>
  </si>
  <si>
    <t>บนผิว</t>
  </si>
  <si>
    <t>ปริมาณ AC. 1 ตัน   หนา</t>
  </si>
  <si>
    <t>[2] (ตารางที่ 3)</t>
  </si>
  <si>
    <t>ค่าสัมประสิทธิ์การบดทับ ที่หนา</t>
  </si>
  <si>
    <t>[3] (ตารางที่ 3)</t>
  </si>
  <si>
    <t>ค่าดำเนินการ+เสื่อมราคาปูลาดและบดทับหนา</t>
  </si>
  <si>
    <t>[4](จากตารางค่าดำเนินการฯ)</t>
  </si>
  <si>
    <t>[5] = [2] x [3] x [4]</t>
  </si>
  <si>
    <t>[6] = [1]+[5]</t>
  </si>
  <si>
    <t>[7] = [6] / [1]</t>
  </si>
  <si>
    <t>4.1.3(1.2)</t>
  </si>
  <si>
    <t>งานผิวทางแอสฟัลติกคอนกรีตชั้น  Wearing  Course</t>
  </si>
  <si>
    <t>[12] = ([10]+[11]+35) x 5.2/100</t>
  </si>
  <si>
    <t>2.1.4(1)</t>
  </si>
  <si>
    <t>ปูบน Prime Coat  ความหนา</t>
  </si>
  <si>
    <t>2.1.4(2)</t>
  </si>
  <si>
    <t>ปูบน Tack Coat  ความหนา</t>
  </si>
  <si>
    <t>ตารางที่ 3  ตัวแปรค่าดำเนินการปูลาดและบดทับตามความหนา</t>
  </si>
  <si>
    <t>ตัวแปร</t>
  </si>
  <si>
    <t>พื้นที่</t>
  </si>
  <si>
    <t>(ซม.)</t>
  </si>
  <si>
    <t>ตร.ม./ตัน</t>
  </si>
  <si>
    <t>หมายเหตุ  กรณีที่ปริมาณงานรวมของ AC ทุกรายการน้อยกว่า  10,000  ตัน  ให้ใช้ค่าติดตั้งเครื่องผสมสำหรับปริมาณงาน AC ที่ 10,000  ตัน  ในการประเมินราคา</t>
  </si>
  <si>
    <t>2.1.5</t>
  </si>
  <si>
    <t xml:space="preserve">งานผิวทางคอนกรีตเสริมเหล็ก กว้าง 4.00 ม.  ความหนา </t>
  </si>
  <si>
    <t>2.1.5(1)</t>
  </si>
  <si>
    <t xml:space="preserve">งานผิวทางคอนกรีตเสริมเหล็ก </t>
  </si>
  <si>
    <t>ความยาว</t>
  </si>
  <si>
    <t>เมตร</t>
  </si>
  <si>
    <t>งานคอนกรีต ค.3</t>
  </si>
  <si>
    <t>@</t>
  </si>
  <si>
    <t>งานเหล็กเสริม(SR24,SD30)</t>
  </si>
  <si>
    <t>กก.</t>
  </si>
  <si>
    <t>RB6</t>
  </si>
  <si>
    <t>RB9</t>
  </si>
  <si>
    <t>DB12</t>
  </si>
  <si>
    <t>DB16</t>
  </si>
  <si>
    <t>DB20</t>
  </si>
  <si>
    <t>DB25</t>
  </si>
  <si>
    <t>ลวดผูกเหล็ก</t>
  </si>
  <si>
    <t>ค่าแบบ</t>
  </si>
  <si>
    <t>ข้าง</t>
  </si>
  <si>
    <t>ค่าปูผิว</t>
  </si>
  <si>
    <t>ค่าบ่ม</t>
  </si>
  <si>
    <t>[13]=sum([1]</t>
  </si>
  <si>
    <t>…[12])</t>
  </si>
  <si>
    <t>2.1.5(2)</t>
  </si>
  <si>
    <t>Expansion  Joint</t>
  </si>
  <si>
    <t>DOWEL BAR  RB19</t>
  </si>
  <si>
    <t>METAL CAP+ทาสี+จาระบี</t>
  </si>
  <si>
    <t>JOINT FILLER กว้าง 2.5 ซม.ลึก 20 ซม.</t>
  </si>
  <si>
    <t>JOINT SEALER กว้าง 2.5 ซม.ลึก 2 ซม.</t>
  </si>
  <si>
    <t>ค่าหยอดยาง</t>
  </si>
  <si>
    <t>แผ่นพลาสติก</t>
  </si>
  <si>
    <t>ไม้แบบ(2)</t>
  </si>
  <si>
    <t>[8]=sum([1]</t>
  </si>
  <si>
    <t>…[7])</t>
  </si>
  <si>
    <t>บาท/ม.</t>
  </si>
  <si>
    <t>2.1.5(3)</t>
  </si>
  <si>
    <t>Contraction  Joint</t>
  </si>
  <si>
    <t>ทาสี+จาระบี</t>
  </si>
  <si>
    <t>JOINT SEALER กว้าง 1 ซม.ลึก 2 ซม.</t>
  </si>
  <si>
    <t>ค่าตัด JOINT และหยอดยาง</t>
  </si>
  <si>
    <t>[6]=sum([1]</t>
  </si>
  <si>
    <t>…[5])</t>
  </si>
  <si>
    <t>2.1.5(4)</t>
  </si>
  <si>
    <t xml:space="preserve"> Longitudinal  Joint</t>
  </si>
  <si>
    <t>(ไม่มี Longitudinal  Joint)</t>
  </si>
  <si>
    <t>2.1.6</t>
  </si>
  <si>
    <t xml:space="preserve">งานผิวทางคอนกรีตเสริมเหล็ก กว้าง 5.00 ม.  ความหนา </t>
  </si>
  <si>
    <t>2.1.6(1)</t>
  </si>
  <si>
    <t>2.1.6(2)</t>
  </si>
  <si>
    <t>2.1.6(3)</t>
  </si>
  <si>
    <t>2.1.6(4)</t>
  </si>
  <si>
    <t>TIE BAR DB12</t>
  </si>
  <si>
    <t>[4]=sum([1]</t>
  </si>
  <si>
    <t>…[3])</t>
  </si>
  <si>
    <t>2.1.7</t>
  </si>
  <si>
    <t xml:space="preserve">งานผิวทางคอนกรีตเสริมเหล็ก กว้าง 6.00 ม.  ความหนา </t>
  </si>
  <si>
    <t>2.1.7(1)</t>
  </si>
  <si>
    <t>2.1.7(2)</t>
  </si>
  <si>
    <t>2.1.7(3)</t>
  </si>
  <si>
    <t>2.1.7(4)</t>
  </si>
  <si>
    <t>2.1.8</t>
  </si>
  <si>
    <t>2.1.8(1)</t>
  </si>
  <si>
    <t>2.1.8(2)</t>
  </si>
  <si>
    <t>2.1.8(3)</t>
  </si>
  <si>
    <t>2.1.8(4)</t>
  </si>
  <si>
    <t>งานไหล่ทาง</t>
  </si>
  <si>
    <t>2.2.1</t>
  </si>
  <si>
    <t>PRIME  COAT  &amp;  TACK  COAT   สำหรับไหล่ทาง</t>
  </si>
  <si>
    <t>2.2.1(1)</t>
  </si>
  <si>
    <t>ใช้ราคาต่อหน่วยเดียวกับงานผิวทาง หัวข้อ 2.1.1(1)</t>
  </si>
  <si>
    <t>2.2.2(2)</t>
  </si>
  <si>
    <t>ใช้ราคาต่อหน่วยเดียวกับงานผิวทาง หัวข้อ 2.1.1(2)</t>
  </si>
  <si>
    <t>2.2.2</t>
  </si>
  <si>
    <t>งานไหล่ทาง  Cape  Seal</t>
  </si>
  <si>
    <t>ใช้ราคาต่อหน่วยเดียวกับงานผิวทาง หัวข้อ 2.1.2</t>
  </si>
  <si>
    <t>2.2.3</t>
  </si>
  <si>
    <t>งานไหล่ทาง  Slurry Seal</t>
  </si>
  <si>
    <t>ใช้ราคาต่อหน่วยเดียวกับงานผิวทาง หัวข้อ 2.1.3</t>
  </si>
  <si>
    <t>2.2.4</t>
  </si>
  <si>
    <t xml:space="preserve">งานไหล่ทาง  Asphaltic concrete  </t>
  </si>
  <si>
    <t>2.2.3(1)</t>
  </si>
  <si>
    <t>งานไหล่ทางแอสฟัลติกคอนกรีตชั้น  Wearing Course</t>
  </si>
  <si>
    <t>4.2.3(1.1)</t>
  </si>
  <si>
    <t>ใช้ราคาต่อหน่วยเดียวกับงานผิวทาง หัวข้อ 4.1.3(1.1)</t>
  </si>
  <si>
    <t>4.2.3(1.2)</t>
  </si>
  <si>
    <t>ใช้ราคาต่อหน่วยเดียวกับงานผิวทาง หัวข้อ 4.1.3(1.2)</t>
  </si>
  <si>
    <t>4.2.3(2)</t>
  </si>
  <si>
    <t>งานไหล่ทางแอสฟัลติกคอนกรีตชั้น  Binder Course</t>
  </si>
  <si>
    <t>2.2.4(1)</t>
  </si>
  <si>
    <t>ใช้ราคาต่อหน่วยเดียวกับงานผิวทาง หัวข้อ 2.1.4(1)</t>
  </si>
  <si>
    <t>2.2.4(2)</t>
  </si>
  <si>
    <t>ใช้ราคาต่อหน่วยเดียวกับงานผิวทาง หัวข้อ 2.1.4(2)</t>
  </si>
  <si>
    <t>งานไหล่ทางลูกรัง</t>
  </si>
  <si>
    <t>ค่าดำเนินการ + ค่าเสื่อมราคา (บดทับ 75%)</t>
  </si>
  <si>
    <t>\</t>
  </si>
  <si>
    <t>2.2.9</t>
  </si>
  <si>
    <t>งานตีเส้นจราจร</t>
  </si>
  <si>
    <t>สีเทอร์โมพลาสติก</t>
  </si>
  <si>
    <t>(ใช้ราคามาตรฐานกรมฯ)</t>
  </si>
  <si>
    <t>สี Traffic Paint</t>
  </si>
  <si>
    <t>Rumble Strips</t>
  </si>
  <si>
    <t>ทางม้าลาย</t>
  </si>
  <si>
    <t>งานเบ็ดเตล็ด</t>
  </si>
  <si>
    <t>งานระบบระบายน้ำ</t>
  </si>
  <si>
    <t>4.1.1</t>
  </si>
  <si>
    <t xml:space="preserve">งานท่อระบายน้ำ คสล. ชนิดกลม </t>
  </si>
  <si>
    <t>4.1.1(1)</t>
  </si>
  <si>
    <t>ท่อลอดกลม คสล.</t>
  </si>
  <si>
    <t>ขนาด</t>
  </si>
  <si>
    <t>f</t>
  </si>
  <si>
    <t>สำหรับทางเชื่อม</t>
  </si>
  <si>
    <t>แถว   -</t>
  </si>
  <si>
    <t>ขุดดิน ฝังกลบ</t>
  </si>
  <si>
    <t>ค่าท่อ คสล.</t>
  </si>
  <si>
    <t>ค่าขนส่งท่อ</t>
  </si>
  <si>
    <t>ทรายถมหลังท่อ</t>
  </si>
  <si>
    <t>คอนกรีตหยาบ 1:3:5</t>
  </si>
  <si>
    <t>ค่ายาแนวท่อ</t>
  </si>
  <si>
    <t>ค่าดำเนินการวางท่อ(ขุดดิน ฝังกลบ)</t>
  </si>
  <si>
    <t>4.1.1(2)</t>
  </si>
  <si>
    <t xml:space="preserve">ท่อลอดกลม คสล. </t>
  </si>
  <si>
    <t>[17]=sum([10]</t>
  </si>
  <si>
    <t>…[16])</t>
  </si>
  <si>
    <t>[26]=sum([19]</t>
  </si>
  <si>
    <t>…[25])</t>
  </si>
  <si>
    <t>สรุปค่างานต้นทุน</t>
  </si>
  <si>
    <t>[28]=([9]</t>
  </si>
  <si>
    <t>+2*[18]+3*[27])/6</t>
  </si>
  <si>
    <t>4.1.1(3)</t>
  </si>
  <si>
    <t>4.1.1(4)</t>
  </si>
  <si>
    <t>4.1.1(5)</t>
  </si>
  <si>
    <t>4.1.2</t>
  </si>
  <si>
    <t>งานกำแพง คสล. ปากท่อ</t>
  </si>
  <si>
    <t>4.1.2(1)</t>
  </si>
  <si>
    <t xml:space="preserve">สำหรับท่อกลมขนาด </t>
  </si>
  <si>
    <t>ม. (HW +EW   =  )</t>
  </si>
  <si>
    <t>ขุดดิน</t>
  </si>
  <si>
    <t xml:space="preserve"> @</t>
  </si>
  <si>
    <t>บาท/2ด้าน</t>
  </si>
  <si>
    <t>คอนกรีต ค.2</t>
  </si>
  <si>
    <t>ไม้แบบ (1)</t>
  </si>
  <si>
    <t xml:space="preserve"> RB6</t>
  </si>
  <si>
    <t xml:space="preserve"> RB9</t>
  </si>
  <si>
    <t xml:space="preserve"> RB12</t>
  </si>
  <si>
    <t>JOINT  SEALER ขนาด 2 X 2 ซม.</t>
  </si>
  <si>
    <t>JOINT  FILLER ขนาดกว้าง 2 ซม.</t>
  </si>
  <si>
    <t>[14]=sum([1]</t>
  </si>
  <si>
    <t>…[13])</t>
  </si>
  <si>
    <t>บาท/ด้าน</t>
  </si>
  <si>
    <t>4.1.2(2)</t>
  </si>
  <si>
    <t>สำหรับท่อกลมขนาด</t>
  </si>
  <si>
    <t>4.1.2(3)</t>
  </si>
  <si>
    <t>4.1.2(4)</t>
  </si>
  <si>
    <t>4.1.2(5)</t>
  </si>
  <si>
    <t>4.1.2(6)</t>
  </si>
  <si>
    <t>4.1.2(7)</t>
  </si>
  <si>
    <t>4.1.2(8)</t>
  </si>
  <si>
    <t>4.1.2(9)</t>
  </si>
  <si>
    <t>4.1.2(10)</t>
  </si>
  <si>
    <t>4.1.2(11)</t>
  </si>
  <si>
    <t>4.1.2(12)</t>
  </si>
  <si>
    <t>4.1.3</t>
  </si>
  <si>
    <t>รางระบายน้ำ คสล.</t>
  </si>
  <si>
    <t>แบบตัววี</t>
  </si>
  <si>
    <t>5.1.3(3)</t>
  </si>
  <si>
    <t>แบบรางตื้น(RC.GUTTER)</t>
  </si>
  <si>
    <t>งานคอนกรีต ค.2</t>
  </si>
  <si>
    <t>งานไม้แบบ(2)</t>
  </si>
  <si>
    <t>RB12</t>
  </si>
  <si>
    <t>งานทรายหยาบรองพื้น</t>
  </si>
  <si>
    <t>[12]=sum([1]</t>
  </si>
  <si>
    <t>…[11])</t>
  </si>
  <si>
    <t>4.1.3(2)</t>
  </si>
  <si>
    <t>แบบตัวยู กว้าง 0.50 ม. พร้อมฝาปิด คสล.</t>
  </si>
  <si>
    <t>4.1.3(2.1)</t>
  </si>
  <si>
    <t>รางขนาด</t>
  </si>
  <si>
    <t>ลึกเฉลี่ย</t>
  </si>
  <si>
    <t>(ช่วงความลึก 0.71-1.00 ม.)</t>
  </si>
  <si>
    <t>คอนกรีตหยาบ</t>
  </si>
  <si>
    <t>งานทรายหยาบอัดแน่น</t>
  </si>
  <si>
    <t>งานดินขุด</t>
  </si>
  <si>
    <t>งานดินถมข้างรางระบายน้ำ  จากงานดินขุด</t>
  </si>
  <si>
    <t>งานผิวคอนกรีตปรับผิวจราจรเข้ากับผิวจราจรเดิม (ถ้ามี)</t>
  </si>
  <si>
    <t>L-50 x 50 x 4มม.</t>
  </si>
  <si>
    <t>[17]=sum([1]</t>
  </si>
  <si>
    <t>4.1.3(2.2)</t>
  </si>
  <si>
    <t>(ช่วงความลึก 0.51-0.70 ม.)</t>
  </si>
  <si>
    <t>4.1.3(2.3)</t>
  </si>
  <si>
    <t>(ช่วงความลึก 0.31-0.50 ม.)</t>
  </si>
  <si>
    <t>4.1.3(2.4)</t>
  </si>
  <si>
    <t>(ช่วงความลึก 0.30 ม.)</t>
  </si>
  <si>
    <t>4.1.3(2.5)</t>
  </si>
  <si>
    <t xml:space="preserve">ฝาปิด คสล. ขนาด </t>
  </si>
  <si>
    <t>กว้าง</t>
  </si>
  <si>
    <t>จำนวน</t>
  </si>
  <si>
    <t>ฝา</t>
  </si>
  <si>
    <t>[11]=sum([1]</t>
  </si>
  <si>
    <t>…[10])</t>
  </si>
  <si>
    <t>บาท/ฝา</t>
  </si>
  <si>
    <t>4.1.3(3)</t>
  </si>
  <si>
    <t>4.1.4</t>
  </si>
  <si>
    <t>งานบ่อรับน้ำ คสล. ขนาด 0.80 x 0.80 ม.</t>
  </si>
  <si>
    <t>4.1.4(1)</t>
  </si>
  <si>
    <t xml:space="preserve">บ่อรับน้ำ คสล.ระหว่างรางระบายน้ำ คสล.แบบตัวยู สำหรับท่อ </t>
  </si>
  <si>
    <t>4.1.4(1.1)</t>
  </si>
  <si>
    <t>บ่อรับน้ำ คสล.</t>
  </si>
  <si>
    <t>Hav.</t>
  </si>
  <si>
    <t>บ่อ</t>
  </si>
  <si>
    <t>งานไม้แบบ(1)</t>
  </si>
  <si>
    <t>งานดินถมข้างบ่อพักน้ำ  จากงานดินขุด</t>
  </si>
  <si>
    <t>L-50 x 50 x 6มม.</t>
  </si>
  <si>
    <t>บาท/บ่อ</t>
  </si>
  <si>
    <t>4.1.4(1.2)</t>
  </si>
  <si>
    <t xml:space="preserve">ฝาปิดตะแกรงเหล็ก ขนาด </t>
  </si>
  <si>
    <t>แผ่นเหล็กหนา 9 มม.กว้าง 0.10 ม. ยาว 0.89 ม.</t>
  </si>
  <si>
    <t>แผ่นเหล็กหนา 4 มม.กว้าง 0.05 ม. ยาว 0.21 ม.</t>
  </si>
  <si>
    <t>ทาสีกันสนิม( 2 ครั้ง)</t>
  </si>
  <si>
    <t>4.1.4(1.3)</t>
  </si>
  <si>
    <t>ท่อ คสล.</t>
  </si>
  <si>
    <t>ใช้ราคาต่อหน่วยเดียวกับงานวางท่อ คสล. หัวข้อ 4.1.1(1)</t>
  </si>
  <si>
    <t>4.1.4(2)</t>
  </si>
  <si>
    <t xml:space="preserve">บ่อพักน้ำ คสล.ระหว่างรางระบายน้ำ คสล.แบบตัวยู สำหรับท่อ คสล. </t>
  </si>
  <si>
    <t>4.1.4(2.1)</t>
  </si>
  <si>
    <t>บ่อพักน้ำ คสล.</t>
  </si>
  <si>
    <t>4.1.4(2.2)</t>
  </si>
  <si>
    <t>ใช้ราคาต่อหน่วยเดียวกับฝาปิดตะแกรงเหล็ก หัวข้อ 4.1.4(1.2)</t>
  </si>
  <si>
    <t>4.1.4(2.3)</t>
  </si>
  <si>
    <t>ใช้ราคาต่อหน่วยเดียวกับงานวางท่อ คสล. หัวข้อ 4.1.1(2)</t>
  </si>
  <si>
    <t>4.1.5</t>
  </si>
  <si>
    <t xml:space="preserve">งานบ่อพักน้ำ คสล. ขนาด 0.85 x 0.60 ม. </t>
  </si>
  <si>
    <t>4.1.5(1)</t>
  </si>
  <si>
    <t>บ่อพักน้ำ คสล.ระหว่างรางระบายน้ำ คสล.แบบรางตื้น สำหรับ ท่อ คสล.</t>
  </si>
  <si>
    <t>4.1.5(1.1)</t>
  </si>
  <si>
    <t>ลวดผูกเหล็ก(ใช้ 2.5% ของ นน.เหล็กเสริม)</t>
  </si>
  <si>
    <t>L-50 x 50 x 4 มม.</t>
  </si>
  <si>
    <t>4.1.5(1.2)</t>
  </si>
  <si>
    <t>4.1.5(1.3)</t>
  </si>
  <si>
    <t>ทรายรองพื้นอัดแน่น</t>
  </si>
  <si>
    <t>ค่าดำเนินการวางท่อ</t>
  </si>
  <si>
    <t>[9]=sum([1]</t>
  </si>
  <si>
    <t>…[8])</t>
  </si>
  <si>
    <t>งานปลูกหญ้า</t>
  </si>
  <si>
    <t>4.2.1</t>
  </si>
  <si>
    <t>แบบ ปักแถว</t>
  </si>
  <si>
    <t>ค่าหญ้า</t>
  </si>
  <si>
    <t xml:space="preserve"> ค่าแรงปลูก  +  ค่าขนส่ง (ค่าแรง)</t>
  </si>
  <si>
    <t xml:space="preserve"> ค่ารดน้ำ - บำรุงรักษา (ค่าบำรุงรักษา)</t>
  </si>
  <si>
    <t>[4] = [1] + [2] + [3] + [4]</t>
  </si>
  <si>
    <t>4.2.2</t>
  </si>
  <si>
    <t>แบบ ปูแผ่น</t>
  </si>
  <si>
    <t>งาน Concrete Slope Protection</t>
  </si>
  <si>
    <t>พิจารณาพื้นที่</t>
  </si>
  <si>
    <t>(คิด 2 ด้านแล้ว)</t>
  </si>
  <si>
    <t>งานเหล็กเสริม(SR24,SD40)</t>
  </si>
  <si>
    <t xml:space="preserve">กรวดหยาบ </t>
  </si>
  <si>
    <t>MASTIC JOINT  SEALER ขนาด 1 x 1 ซม.</t>
  </si>
  <si>
    <t>ท่อ PVC. Dia.2"</t>
  </si>
  <si>
    <t>งานดินถม สำหรับทำ SLOPE PROTECTION</t>
  </si>
  <si>
    <t>[16]=sum([2]</t>
  </si>
  <si>
    <t>…[15])</t>
  </si>
  <si>
    <t>[17]=[16]/[1]</t>
  </si>
  <si>
    <t xml:space="preserve">Approach Slab  </t>
  </si>
  <si>
    <t>คิคที่ความกว้าง</t>
  </si>
  <si>
    <t>ทรายถมอัดแน่น</t>
  </si>
  <si>
    <t>หินย่อย Dia.3/8"-2"</t>
  </si>
  <si>
    <t>แผ่นใยสังเคราะห์</t>
  </si>
  <si>
    <t>ท่อ PVC. Dia.4"สีเทา เจาะรู Dia.1 ซม.@0.10 cm" โดยรอบ</t>
  </si>
  <si>
    <t>แผ่นยางรองพื้น ขนาดกว้าง 15 ซม. หนา 1 ซม.</t>
  </si>
  <si>
    <t>แผ่น</t>
  </si>
  <si>
    <t>Dowel  DB25 @ 1.00 ม. ยาว 0.60 ม.</t>
  </si>
  <si>
    <t>ทรายรองพื้น หนา 0.10 ม.</t>
  </si>
  <si>
    <t>JOINT  SEALER ขนาด 1 x 2 ซม.</t>
  </si>
  <si>
    <t>(ถ้ามี)</t>
  </si>
  <si>
    <t>JOINT  FILLER ขนาด 1 ซม.</t>
  </si>
  <si>
    <t>ดินถม</t>
  </si>
  <si>
    <t>ชั้นรองพื้นทางลูกรัง</t>
  </si>
  <si>
    <t>[23]=sum([2]</t>
  </si>
  <si>
    <t>…[22])</t>
  </si>
  <si>
    <t>[24]=[23]/[1]</t>
  </si>
  <si>
    <t>งานจราจรสงเคราะห์</t>
  </si>
  <si>
    <t>งานปรับปรุง</t>
  </si>
  <si>
    <t>5.1.1</t>
  </si>
  <si>
    <t xml:space="preserve">หลักนำโค้ง </t>
  </si>
  <si>
    <t>(ใช้ราคาตามมาตรฐานกรมฯ)</t>
  </si>
  <si>
    <t>5.1.2</t>
  </si>
  <si>
    <t>หลักกิโลเมตร</t>
  </si>
  <si>
    <t>5.1.3</t>
  </si>
  <si>
    <t>ป้ายจราจร</t>
  </si>
  <si>
    <t>5.1.4</t>
  </si>
  <si>
    <t>Guard rail</t>
  </si>
  <si>
    <t>งานติดตั้ง</t>
  </si>
  <si>
    <t xml:space="preserve">    5.2.1-5.2.40 งานป้ายจราจร  ใช้แผ่นสะท้อนแสงตาม มาตรฐานกรม ฯ</t>
  </si>
  <si>
    <t>ป้ายจราจรแบบ บ.1</t>
  </si>
  <si>
    <t>แผ่นป้าย</t>
  </si>
  <si>
    <t>แผ่นพื้นสะท้อนแสง</t>
  </si>
  <si>
    <t>แผ่นตัวอักษร,เส้นขอบหรือเครื่องหมาย(คิด 40%ของพื้นที่ป้าย)</t>
  </si>
  <si>
    <t>ค่าพ่นสีหลังป้าย</t>
  </si>
  <si>
    <t>ค่าเฟรม รวมทาสี</t>
  </si>
  <si>
    <t>ค่า Bolt &amp; Nut ชุบสังกะสี</t>
  </si>
  <si>
    <t>ชุด</t>
  </si>
  <si>
    <t>ค่าติดตั้งแผ่นป้าย</t>
  </si>
  <si>
    <t>ค่าเสาป้ายขนาด 0.12 x 0.12 ม.ยาว 3.50 ม.รวมค่าแรงติดตั้ง</t>
  </si>
  <si>
    <t>ต้น</t>
  </si>
  <si>
    <t>บาท/ชุด</t>
  </si>
  <si>
    <t>ป้ายจราจรแบบ บ.2</t>
  </si>
  <si>
    <t>ป้ายจราจรแบบ บ (บ.3-บ.36)</t>
  </si>
  <si>
    <t>ป้ายจราจรแบบ ต (ต.1-ต.60,ต.62,ต.75)</t>
  </si>
  <si>
    <t>ป้ายจราจรแบบ ต.61</t>
  </si>
  <si>
    <t>ป้ายจราจรแบบ ต.63+ต.66</t>
  </si>
  <si>
    <t>ป้ายจราจรแบบ ต (ต.64,ต.67)</t>
  </si>
  <si>
    <t>ป้ายจราจรแบบ ต (ต.65,ต.68,ต.70)</t>
  </si>
  <si>
    <t>ป้ายจราจรแบบ ต (ต.69)</t>
  </si>
  <si>
    <t>ป้ายจราจรแบบ ต (ต.71-ต.73)</t>
  </si>
  <si>
    <t>ป้ายจราจรแบบ ต.74</t>
  </si>
  <si>
    <t>ป้ายจราจรแบบ ต.76</t>
  </si>
  <si>
    <t>ป้ายจราจรแบบ ต.77</t>
  </si>
  <si>
    <t>ป้ายจราจรแบบ ต.78</t>
  </si>
  <si>
    <t>ป้ายจราจรแบบ (ต.1-ต.10)+ต.76</t>
  </si>
  <si>
    <t>ป้ายจราจรแบบ น.1_ทช</t>
  </si>
  <si>
    <t>ตรากรม</t>
  </si>
  <si>
    <t>ป้ายจราจรแบบ น.2(1 แผ่นป้าย)</t>
  </si>
  <si>
    <t>ป้ายจราจรแบบ น.2(2 แผ่นป้าย)</t>
  </si>
  <si>
    <t>ป้ายจราจรแบบ น.2(3 แผ่นป้าย)</t>
  </si>
  <si>
    <t>ค่าเสาป้ายขนาด 0.15 x 0.15 ม.ยาว 3.50 ม.รวมค่าแรงติดตั้ง</t>
  </si>
  <si>
    <t>ป้ายจราจรแบบ น.3(1 แผ่นป้าย)</t>
  </si>
  <si>
    <t>ป้ายจราจรแบบ น.4</t>
  </si>
  <si>
    <t>ป้ายจราจรแบบ น.5</t>
  </si>
  <si>
    <t>ป้ายแนะนำหัว-ท้าย (น.1_ทล+น.1_ทช+2*(น.6-น.19)) รวม 4 แผ่นป้าย)</t>
  </si>
  <si>
    <t>ป้ายแนะนำหัว-ท้าย (น.1_ทช+น.1_ทช+2*(น.6-น.19)) รวม 4 แผ่นป้าย)</t>
  </si>
  <si>
    <t>ป้ายแนะนำหัว-ท้าย (น.1_ทช+1*(น.6-น.19)) รวม 2 แผ่นป้าย)</t>
  </si>
  <si>
    <t>ป้ายกำหนดน้ำหนักบรรทุก (ทช. 3-121/49)</t>
  </si>
  <si>
    <t>5.3.2</t>
  </si>
  <si>
    <t>งานหลักนำโค้ง หลักกิโลเมตร หลักเขตทาง</t>
  </si>
  <si>
    <t>5.3.2(1)</t>
  </si>
  <si>
    <t>เหล็กเสริม</t>
  </si>
  <si>
    <t>ค่าแรงผูกเหล็ก</t>
  </si>
  <si>
    <t>ทาสีขาว</t>
  </si>
  <si>
    <t>ทาสีดำ</t>
  </si>
  <si>
    <t>สติกเกอร์สะท้อนแสง</t>
  </si>
  <si>
    <t>ค่าขุดหลุม,ติดตั้งเสา</t>
  </si>
  <si>
    <t>หลัก</t>
  </si>
  <si>
    <t>บาท/หลัก</t>
  </si>
  <si>
    <t>หรือใช้ราคาต่อหน่วยเดียวกับงานหลักนำโค้ง ในราคาต่อหน่วยงานทั่วไป ข้อที่ 34.27</t>
  </si>
  <si>
    <t>5.3.2(2)</t>
  </si>
  <si>
    <t>เสาคอนกรีต 0.125x0.125x1.50 ม. สำหรับหลัก กม.</t>
  </si>
  <si>
    <t>แผ่นปูนสำเร็จ สำหรับหลัก กม.</t>
  </si>
  <si>
    <t>ฐานหลัก กม.</t>
  </si>
  <si>
    <t>ตัวอักษร,ตรากรม</t>
  </si>
  <si>
    <t>[15]=sum([1]</t>
  </si>
  <si>
    <t>…[14])</t>
  </si>
  <si>
    <t>หรือใช้ราคาต่อหน่วยเดียวกับงานหลักกิโลเมตร  ในราคาต่อหน่วยงานทั่วไป ข้อที่ 34.31</t>
  </si>
  <si>
    <t>5.3.2(3)</t>
  </si>
  <si>
    <t>หลักเขตทาง</t>
  </si>
  <si>
    <t>ตัวอักษร</t>
  </si>
  <si>
    <t>หรือใช้ราคาต่อหน่วยเดียวกับงานหลักเขตทาง  ในราคาต่อหน่วยงานทั่วไป ข้อที่ 34.33</t>
  </si>
  <si>
    <t>5.3.3</t>
  </si>
  <si>
    <t>งานเครื่องหมายจราจรบนผิวทาง</t>
  </si>
  <si>
    <t>5.3.3(1)</t>
  </si>
  <si>
    <t>สีเหลือง</t>
  </si>
  <si>
    <t>5.3.3(1.1)</t>
  </si>
  <si>
    <t>สี Thermoplastic</t>
  </si>
  <si>
    <t>สี Thermoplastic ระดับ 1</t>
  </si>
  <si>
    <t>ค่าลูกแก้ว</t>
  </si>
  <si>
    <t>ค่า Primer(กาวรองพื้น)</t>
  </si>
  <si>
    <t>กำหนดค่าวัสดุ</t>
  </si>
  <si>
    <t>ค่าดำเนินการตีเส้นจราจร</t>
  </si>
  <si>
    <t>กำหนดค่าแรง</t>
  </si>
  <si>
    <t>[8]=[5]+[7]</t>
  </si>
  <si>
    <t>หรือใช้ราคาต่อหน่วยเดียวกับงานThermoplastic  ในราคาต่อหน่วยงานทั่วไป ข้อที่ 32</t>
  </si>
  <si>
    <t>5.3.3(1.2)</t>
  </si>
  <si>
    <t>ใช้ราคาต่อหน่วยเดียวกับงานTraffic Paint  ในราคาต่อหน่วยงานทั่วไป ข้อที่ 33</t>
  </si>
  <si>
    <t>5.3.3(2)</t>
  </si>
  <si>
    <t>สีขาว</t>
  </si>
  <si>
    <t>5.3.3(2.1)</t>
  </si>
  <si>
    <t>ใช้ราคาต่อหน่วยเดียวกับงานThermoplastic  ในราคาต่อหน่วยงานทั่วไป ข้อที่ 32</t>
  </si>
  <si>
    <t>5.3.3(2.2)</t>
  </si>
  <si>
    <t>5.3.3(3)</t>
  </si>
  <si>
    <t xml:space="preserve">ทางม้าลายคนเดินข้าม </t>
  </si>
  <si>
    <t>1 แห่ง = 4.5  ตร.ม. ใช้วัสดุดังนี้</t>
  </si>
  <si>
    <t>ค่าสีรวมค่าขนส่ง</t>
  </si>
  <si>
    <t>กก.@</t>
  </si>
  <si>
    <t>ค่าลูกแก้วรวมค่าขนส่ง</t>
  </si>
  <si>
    <t>ค่ากาวรองพื้น(น้ำยา Primer)รวมค่าขนส่ง</t>
  </si>
  <si>
    <t>ค่าดำเนินการและค่าเสื่อมราคางานตีเส้นจราจร</t>
  </si>
  <si>
    <t>ตร.ม.@</t>
  </si>
  <si>
    <t>[5]=sum([1]</t>
  </si>
  <si>
    <t>…[4])</t>
  </si>
  <si>
    <t>5.3.4</t>
  </si>
  <si>
    <t xml:space="preserve">หมุดสะท้อนแสง </t>
  </si>
  <si>
    <t>5.3.4(1)</t>
  </si>
  <si>
    <t>ชนิดทิศทางเดียว</t>
  </si>
  <si>
    <t>หมุดสะท้อนแสงชนิดทิศทางเดียว</t>
  </si>
  <si>
    <t>บาท/ปุ่ม</t>
  </si>
  <si>
    <t>ค่าแรง + ค่าติดตั้ง</t>
  </si>
  <si>
    <t>5.3.4(2)</t>
  </si>
  <si>
    <t>ชนิดสองทิศทาง</t>
  </si>
  <si>
    <t>Rumble  Strip</t>
  </si>
  <si>
    <t>(คิดจากค่างานต้นทุนงานตีเส้นจราจร ข้อที่ 5.3.3(1.1) คูณ 5 หาร 3</t>
  </si>
  <si>
    <t>(เนื่องจาก Rumble  Strip ใช้ สี Thermoplastic หนา 5 มม.)</t>
  </si>
  <si>
    <t>Timber  Barricade</t>
  </si>
  <si>
    <t>คิดที่ความยาว</t>
  </si>
  <si>
    <t>เเผ่นไม้เนื้อแข็ง 2" x 6"</t>
  </si>
  <si>
    <t>ลบ.ฟ.</t>
  </si>
  <si>
    <t>น็อตขนาด dia. 0.5"</t>
  </si>
  <si>
    <t>ตัว</t>
  </si>
  <si>
    <t>เสา คสล.ขนาด 0.15x0.15 ม. ยาว 1.70 ม.</t>
  </si>
  <si>
    <t>งานทาสีรองพื้น</t>
  </si>
  <si>
    <t>งานทาสีแผงกันชนไม้ + หลัก คสล.</t>
  </si>
  <si>
    <t>งานทาสีสะท้อนแสงสีขาวชั้นสุดท้าย</t>
  </si>
  <si>
    <t>งานขุดหลุมปักเสา คสล.</t>
  </si>
  <si>
    <t>[10]=[9]/[1]</t>
  </si>
  <si>
    <t>(1) ความยาวแห่งละไม่น้อยกว่า  64  เมตร</t>
  </si>
  <si>
    <t>Guard Rail(Class 2 Type 2)</t>
  </si>
  <si>
    <t>คิดที่ความยาว 64.00 เมตร</t>
  </si>
  <si>
    <t>แผ่นเหล็กลูกฟูก หนา 2.5  มม. ยาว 4.32 ม.</t>
  </si>
  <si>
    <t>แผ่นเหล็กลูกฟูก หนา 2.5  มม. ยาว 4.32 ม.(แผ่นดัดปลาย)</t>
  </si>
  <si>
    <t>แผ่นปลายปิดหัว</t>
  </si>
  <si>
    <t>แผ่นปะกับเฉียง Splice</t>
  </si>
  <si>
    <t>เสา</t>
  </si>
  <si>
    <t>BOLT &amp;  NUT Dia. 5/8" ยาว 6 1/4"</t>
  </si>
  <si>
    <t>BOLT &amp;  NUT Dia. 5/8" ยาว 1 1/4"</t>
  </si>
  <si>
    <t>แผ่นเป้านำทางสะท้อนแสง 1 หน้า(Prismatic)</t>
  </si>
  <si>
    <t>แผ่นสะท้อนแสงติดเสา(High Density)</t>
  </si>
  <si>
    <t>แผ่นสะท้อนแสงติดแผ่นปลาย(High Density)</t>
  </si>
  <si>
    <t>ค่าขนส่ง(เหมารวม)</t>
  </si>
  <si>
    <t>LS.</t>
  </si>
  <si>
    <t>ค่าแรงติดตั้ง</t>
  </si>
  <si>
    <t>[14]=[13]/64</t>
  </si>
  <si>
    <t>(2) ความยาวแห่งละน้อยกว่า         64  เมตร</t>
  </si>
  <si>
    <t>คิดการติดตั้งบริเวณคอสะพาน ความยาว 32 เมตร(ข้างะ 16.00 เมตร)</t>
  </si>
  <si>
    <t>[27]=sum([15]</t>
  </si>
  <si>
    <t>…[26])</t>
  </si>
  <si>
    <t>[28]=[27]/32</t>
  </si>
  <si>
    <t>งานสะพาน คสล.</t>
  </si>
  <si>
    <t>งานสะพาน ที่ กม.</t>
  </si>
  <si>
    <t>ถึง กม.</t>
  </si>
  <si>
    <t>ความกว้าง</t>
  </si>
  <si>
    <t>ไม่มีทางเท้า</t>
  </si>
  <si>
    <t xml:space="preserve">SKEW  =  </t>
  </si>
  <si>
    <t>องศา</t>
  </si>
  <si>
    <t>1.1.1</t>
  </si>
  <si>
    <t>งานเสาเข็ม</t>
  </si>
  <si>
    <t>1.1.1(1)</t>
  </si>
  <si>
    <t>เสาเข็มตับริม ขนาด</t>
  </si>
  <si>
    <t>ม.  X</t>
  </si>
  <si>
    <t>บาท/ต้น</t>
  </si>
  <si>
    <t>นั่งร้านตอกเสาเข็ม(ถ้ามี)</t>
  </si>
  <si>
    <t>กำหนดคิดที่</t>
  </si>
  <si>
    <r>
      <t xml:space="preserve">เสาเข็มไม้ </t>
    </r>
    <r>
      <rPr>
        <sz val="14"/>
        <rFont val="Symbol"/>
        <family val="1"/>
        <charset val="2"/>
      </rPr>
      <t>f</t>
    </r>
    <r>
      <rPr>
        <sz val="14"/>
        <rFont val="CordiaUPC"/>
        <family val="2"/>
        <charset val="222"/>
      </rPr>
      <t xml:space="preserve"> 6" x 6.00 ม.</t>
    </r>
  </si>
  <si>
    <t>คานไม้ 2" x 6" x 5.00 ม.</t>
  </si>
  <si>
    <t>ตงไม้ 2" x 6" x 5.00 ม.</t>
  </si>
  <si>
    <t>พื้นไม้ 2" x 6" x 5.00 ม.</t>
  </si>
  <si>
    <r>
      <t xml:space="preserve">น๊อต </t>
    </r>
    <r>
      <rPr>
        <sz val="14"/>
        <rFont val="Symbol"/>
        <family val="1"/>
        <charset val="2"/>
      </rPr>
      <t>f</t>
    </r>
    <r>
      <rPr>
        <sz val="14"/>
        <rFont val="CordiaUPC"/>
        <family val="2"/>
        <charset val="222"/>
      </rPr>
      <t xml:space="preserve"> 1/2" x 8"</t>
    </r>
  </si>
  <si>
    <r>
      <t xml:space="preserve">น๊อต </t>
    </r>
    <r>
      <rPr>
        <sz val="14"/>
        <rFont val="Symbol"/>
        <family val="1"/>
        <charset val="2"/>
      </rPr>
      <t>f</t>
    </r>
    <r>
      <rPr>
        <sz val="14"/>
        <rFont val="CordiaUPC"/>
        <family val="2"/>
        <charset val="222"/>
      </rPr>
      <t xml:space="preserve"> 1/2" x 10"</t>
    </r>
  </si>
  <si>
    <t>ตะปูยึดนั่งร้าน</t>
  </si>
  <si>
    <t>ค่าแรงประกอบและรื้อถอน</t>
  </si>
  <si>
    <t>สรุปงานเสาเข็มตับริม</t>
  </si>
  <si>
    <t>เสาเข็มตับริม</t>
  </si>
  <si>
    <t>ค่าตอกเสาเข็มตับริม</t>
  </si>
  <si>
    <t>ค่าสกัดหัวเสาเข็ม</t>
  </si>
  <si>
    <t>1.1.1(2)</t>
  </si>
  <si>
    <t>เสาเข็มตับกลาง ขนาด</t>
  </si>
  <si>
    <t>สรุปงานเสาเข็มตับกลาง</t>
  </si>
  <si>
    <t>เสาเข็มตับกลาง</t>
  </si>
  <si>
    <t>1.1.2</t>
  </si>
  <si>
    <t>งานตอม่อรับพื้นสะพาน</t>
  </si>
  <si>
    <t>1.1.2(1)</t>
  </si>
  <si>
    <t>งานตอม่อรับพื้นและกำแพงกันดินตับริม</t>
  </si>
  <si>
    <t>รับพื้นช่วง</t>
  </si>
  <si>
    <t>คิดจำนวน</t>
  </si>
  <si>
    <t>ตับ</t>
  </si>
  <si>
    <t>ไม้แบบ(3)</t>
  </si>
  <si>
    <t>แผ่นยางรองพื้นสะพาน</t>
  </si>
  <si>
    <t>บาท/ตับ</t>
  </si>
  <si>
    <t>1.1.2(2)</t>
  </si>
  <si>
    <t>งานตอม่อรับพื้นตับกลาง</t>
  </si>
  <si>
    <t>1.1.3</t>
  </si>
  <si>
    <t>งานพื้นสะพานหล่อในที่</t>
  </si>
  <si>
    <r>
      <t xml:space="preserve">ไม้ค้ำยัน </t>
    </r>
    <r>
      <rPr>
        <sz val="14"/>
        <rFont val="Symbol"/>
        <family val="1"/>
        <charset val="2"/>
      </rPr>
      <t>f</t>
    </r>
    <r>
      <rPr>
        <sz val="14"/>
        <rFont val="CordiaUPC"/>
        <family val="2"/>
        <charset val="222"/>
      </rPr>
      <t xml:space="preserve"> 6" x 6 ม.</t>
    </r>
  </si>
  <si>
    <t>1.1.5</t>
  </si>
  <si>
    <t>งานทางเท้า ราวสะพาน และงานเบ็ดเตล็ดอื่น ๆ</t>
  </si>
  <si>
    <t>1.1.5(1)</t>
  </si>
  <si>
    <t>งานราวสะพาน</t>
  </si>
  <si>
    <t>พิจารณาความยาว</t>
  </si>
  <si>
    <t>[10]=sum([1]</t>
  </si>
  <si>
    <t>…[9])</t>
  </si>
  <si>
    <t>1.1.5(3)</t>
  </si>
  <si>
    <t>งานป้ายชื่อสะพานชนิด</t>
  </si>
  <si>
    <t>ค่าวัสดุ</t>
  </si>
  <si>
    <t>ค่าแรง</t>
  </si>
  <si>
    <t>[3]=sum([1]</t>
  </si>
  <si>
    <t>…[2])</t>
  </si>
  <si>
    <t>บาท/ป้าย</t>
  </si>
  <si>
    <t>1.1.5(4)</t>
  </si>
  <si>
    <t>กระดาษชานอ้อย</t>
  </si>
  <si>
    <t>1.1.5(5)</t>
  </si>
  <si>
    <t>แอสฟัลท์อุดรอยต่อ</t>
  </si>
  <si>
    <t>1.1.5(6)</t>
  </si>
  <si>
    <t>สีสะท้อนแสงคอสะพาน</t>
  </si>
  <si>
    <t>บาท/แห่ง</t>
  </si>
  <si>
    <t>1.1.5(7)</t>
  </si>
  <si>
    <t>ท่อระบายน้ำเหล็กล่องชุบสีกันสนิม ขนาด 2" x 4" หนา 2.3 มม.</t>
  </si>
  <si>
    <t>งานท่อลอดเหลี่ยม คสล.</t>
  </si>
  <si>
    <t>ท่อลอดเหลี่ยม ที่ กม.</t>
  </si>
  <si>
    <t>งานขุดดิน</t>
  </si>
  <si>
    <r>
      <t xml:space="preserve">ไม้ค้ำยัน </t>
    </r>
    <r>
      <rPr>
        <sz val="14"/>
        <rFont val="Symbol"/>
        <family val="1"/>
        <charset val="2"/>
      </rPr>
      <t>f</t>
    </r>
    <r>
      <rPr>
        <sz val="14"/>
        <rFont val="CordiaUPC"/>
        <family val="2"/>
        <charset val="222"/>
      </rPr>
      <t xml:space="preserve"> 3" x 3.00 ม.</t>
    </r>
  </si>
  <si>
    <r>
      <t xml:space="preserve">ไม้ค้ำยัน </t>
    </r>
    <r>
      <rPr>
        <sz val="14"/>
        <rFont val="Symbol"/>
        <family val="1"/>
        <charset val="2"/>
      </rPr>
      <t>f</t>
    </r>
    <r>
      <rPr>
        <sz val="14"/>
        <rFont val="CordiaUPC"/>
        <family val="2"/>
        <charset val="222"/>
      </rPr>
      <t xml:space="preserve"> 4" x 4.00 ม.</t>
    </r>
  </si>
  <si>
    <t>งานเหล็กเสริม</t>
  </si>
  <si>
    <t>ค่าแรงงานเหล็ก</t>
  </si>
  <si>
    <t>MASTIC  JOINT  SEALER ขนาด 1 X 2.5 ซม.</t>
  </si>
  <si>
    <t>[16]=sum([1]</t>
  </si>
  <si>
    <t>วัสดุสำหรับคอนกรีตเสริมเหล็ก</t>
  </si>
  <si>
    <t>งานคอนกรีต</t>
  </si>
  <si>
    <t>การคิดงานคอนกรีตแบ่งเป็นสองกรณีคือ</t>
  </si>
  <si>
    <t>1.1  กรณีผิวทางคอนกรีตเสริมเหล็ก</t>
  </si>
  <si>
    <t>1.2  กรณีผิวทางอื่นๆ</t>
  </si>
  <si>
    <t>ปูนซีเมนต์ปอร์ตแลนด์</t>
  </si>
  <si>
    <t>ราคาวัสดุ</t>
  </si>
  <si>
    <t>ค่าขนขึ้น-ลง</t>
  </si>
  <si>
    <t>ราคาที่กำหนด</t>
  </si>
  <si>
    <t>[5] = [4]</t>
  </si>
  <si>
    <t>ทรายผสมคอนกรีต</t>
  </si>
  <si>
    <t>[4] = [3]</t>
  </si>
  <si>
    <t>หินผสมคอนกรีต</t>
  </si>
  <si>
    <t>1.1  กรณีติดตั้งโรงผสมคอนกรีต (ผิวทางเป็น คสล.)</t>
  </si>
  <si>
    <t>ปริมาณงานคอนกรีตทั้งโครงการ</t>
  </si>
  <si>
    <t xml:space="preserve">ค่าติดตั้งเครื่องผสม </t>
  </si>
  <si>
    <t>บาท/ครั้ง</t>
  </si>
  <si>
    <t xml:space="preserve"> (จากตารางค่าดำเนินการฯ)</t>
  </si>
  <si>
    <t>ค่าติดตั้งเครื่องผสมคอนกรีต = ค่าติดตั้งเครื่องผสม / ปริมาณงานคอนกรีตทั้งโครงการ</t>
  </si>
  <si>
    <t xml:space="preserve">                             </t>
  </si>
  <si>
    <t xml:space="preserve">= 150,000 / ปริมาณงานคอนกรีตทั้งโครงการ = </t>
  </si>
  <si>
    <r>
      <t xml:space="preserve">หมายเหตุ  </t>
    </r>
    <r>
      <rPr>
        <sz val="14"/>
        <rFont val="Cordia New"/>
        <family val="2"/>
      </rPr>
      <t>กรณีที่ปริมาณงานน้อยกว่า  7,000  ลบ.ม.  ให้ใช้ค่าติดตั้งเครื่องผสมสำหรับปริมาณงาน  7,000  ลบ.ม.  ในการประเมินราคา</t>
    </r>
  </si>
  <si>
    <t>งานคอนกรีต ค1 (Lean)</t>
  </si>
  <si>
    <t>ซีเมนต์</t>
  </si>
  <si>
    <t>เผื่อ 5%</t>
  </si>
  <si>
    <t xml:space="preserve">กก. </t>
  </si>
  <si>
    <t>บาท =</t>
  </si>
  <si>
    <t>ทราย</t>
  </si>
  <si>
    <t>เผื่อ 20%</t>
  </si>
  <si>
    <t>หิน</t>
  </si>
  <si>
    <t>เผื่อ 15%</t>
  </si>
  <si>
    <t>ค่าติดตั้งเครื่องผสมคอนกรีต</t>
  </si>
  <si>
    <t>ค่าผสมคอนกรีต</t>
  </si>
  <si>
    <t>[5](จากตารางค่าดำเนินการฯ)</t>
  </si>
  <si>
    <t>ค่าแรงเทคอนกรีต</t>
  </si>
  <si>
    <t>[6](จากบัญชีค่าแรงงานฯ)</t>
  </si>
  <si>
    <t>[7] = [1] + …… + [6]</t>
  </si>
  <si>
    <t>งานคอนกรีต ค1</t>
  </si>
  <si>
    <t>งานคอนกรีต ค2</t>
  </si>
  <si>
    <t>งานคอนกรีต ค3</t>
  </si>
  <si>
    <t>งานคอนกรีต ค3 (สำหรับงานผิวทาง)</t>
  </si>
  <si>
    <t>(ไม่คิดค่าใช้จ่ายให้)</t>
  </si>
  <si>
    <t>งานคอนกรีต ค4</t>
  </si>
  <si>
    <t>หมายเหตุ  - ค่าเทคอนกรีตผสมเสร็จใช้ตามบัญชีค่าแรงงาน/ดำเนินการสำหรับถอดแบบคำนวณราคากลางงานก่อสร้าง ฉบับปรับปรุงครั้งที่ 2  เดือนมิถุนายน 2554</t>
  </si>
  <si>
    <t xml:space="preserve">                     กรมบัญชีกลาง กระทรวงการคลัง</t>
  </si>
  <si>
    <t xml:space="preserve">                  - ค่าขนขึ้น-ลงปูนซีเมนต์ใช้ตามหลักเกณฑ์การคำนวณราคากลางงานก่อสร้างทาง สะพาน และท่อเหลี่ยม กรมบัญชีกลาง กระทรวงการคลัง</t>
  </si>
  <si>
    <t xml:space="preserve">                  - เปอร์เซนต์เผื่อของส่วนผสมคอนกรีตใช้ตามหลักเกณฑ์การคำนวณราคากลางงานก่อสร้างทาง สะพาน และท่อเหลี่ยม กรมบัญชีกลาง </t>
  </si>
  <si>
    <t xml:space="preserve">                    กระทรวงการคลัง</t>
  </si>
  <si>
    <t xml:space="preserve">                   - การเผื่อความเสียหายของปริมาณวัสดุผสมคอนกรีต ให้คิดในราคาต่อหน่วยดังนี้</t>
  </si>
  <si>
    <t xml:space="preserve">                      - ปริมาณปูนซีเมนต์คิดเผื่อร้อยละ 5</t>
  </si>
  <si>
    <t xml:space="preserve">                      - ปริมาณทรายหยาบคิดเผื่อร้อยละ 20</t>
  </si>
  <si>
    <t xml:space="preserve">                      - ปริมาณหินคิดเผื่อร้อยละ 15</t>
  </si>
  <si>
    <t>1.2  กรณีไม่ติดตั้งโรงผสมคอนกรีต</t>
  </si>
  <si>
    <t>ค่าผสมและเทคอนกรีต</t>
  </si>
  <si>
    <t>[5] = [1] + …… + [4]</t>
  </si>
  <si>
    <t>หมายเหตุ  - ค่าผสมและเทคอนกรีตใช้ตามบัญชีค่าแรงงาน/ดำเนินการสำหรับถอดแบบคำนวณราคากลางงานก่อสร้าง ฉบับปรับปรุงครั้งที่ 2  เดือนมิถุนายน 2554</t>
  </si>
  <si>
    <t>งานเหล็ก</t>
  </si>
  <si>
    <t>เหล็กเสริม  SR24  RB6</t>
  </si>
  <si>
    <t>รวมค่างานต้นทุน (บาท/ตัน)</t>
  </si>
  <si>
    <t>[4] = [1] + ….. + [3]</t>
  </si>
  <si>
    <t>รวมค่างานต้นทุน (บาท/กก.)</t>
  </si>
  <si>
    <t>บาท/กก.</t>
  </si>
  <si>
    <t>[5] = [4] / 1000</t>
  </si>
  <si>
    <t>เหล็กเสริม  SR24  RB9</t>
  </si>
  <si>
    <t>เหล็กเสริม  SR24  RB12</t>
  </si>
  <si>
    <t>เหล็กเสริม  SR24  RB15</t>
  </si>
  <si>
    <t>เหล็กเสริม  SR24  RB19</t>
  </si>
  <si>
    <t>เหล็กเสริม  SR24  RB25</t>
  </si>
  <si>
    <t>เหล็กเสริม  SD30  DB12</t>
  </si>
  <si>
    <t>เหล็กเสริม  SD30  DB16</t>
  </si>
  <si>
    <t>เหล็กเสริม  SD30  DB20</t>
  </si>
  <si>
    <t>เหล็กเสริม  SD30  DB25</t>
  </si>
  <si>
    <t>เหล็กเสริม  SD40  DB12</t>
  </si>
  <si>
    <t>เหล็กเสริม  SD40  DB16</t>
  </si>
  <si>
    <t>เหล็กเสริม  SD40  DB20</t>
  </si>
  <si>
    <t>เหล็กเสริม  SD40  DB25</t>
  </si>
  <si>
    <t xml:space="preserve">หมายเหตุ  - ค่าแรงผูกเหล็กใช้ตามบัญชีค่าแรงงาน/ดำเนินการสำหรับถอดแบบคำนวณราคากลางงานก่อสร้าง ฉบับปรับปรุงครั้งที่ 2 เดือนมิถุนายน 2554 </t>
  </si>
  <si>
    <t xml:space="preserve">                     กรมบัญชีกลางกระทรวงการคลัง</t>
  </si>
  <si>
    <t xml:space="preserve">                  - ค่าขนขึ้น-ลงเหล็กใช้ตามหลักเกณฑ์การคำนวณราคากลางงานก่อสร้างทาง สะพาน และท่อเหลี่ยม กรมบัญชีกลาง กระทรวงการคลัง</t>
  </si>
  <si>
    <t xml:space="preserve">                  - เปอร์เซนต์ลวดผูกเหล็กใช้ตามหลักเกณฑ์การคำนวณราคากลางงานก่อสร้างทาง สะพาน และท่อเหลี่ยม กรมบัญชีกลาง กระทรวงการคลัง</t>
  </si>
  <si>
    <t xml:space="preserve">                     และจะแสดงไว้ในราคาต่อหน่วยของงานส่วนที่มีการเสริมเหล็ก</t>
  </si>
  <si>
    <t>งานไม้แบบ</t>
  </si>
  <si>
    <t>ค่างานไม้แบบทั่วไป = ไม้แบบ(1)</t>
  </si>
  <si>
    <t>คิดจากพื้นที่</t>
  </si>
  <si>
    <t>ไม้กระบาก</t>
  </si>
  <si>
    <t>ลบ.ฟ. @</t>
  </si>
  <si>
    <t>ไม้คร่าว</t>
  </si>
  <si>
    <t>ไม้ค้ำยันแบบ</t>
  </si>
  <si>
    <t>ต้น @</t>
  </si>
  <si>
    <t>ตะปู</t>
  </si>
  <si>
    <t>กก. @</t>
  </si>
  <si>
    <t>[5] = [1] + [2] + [3] + [4]</t>
  </si>
  <si>
    <t>ใช้งานได้  4  ครั้ง</t>
  </si>
  <si>
    <t>/</t>
  </si>
  <si>
    <t>[6] = [5] / 4</t>
  </si>
  <si>
    <t>น้ำมันทาผิวไม้</t>
  </si>
  <si>
    <t>ลิตร @</t>
  </si>
  <si>
    <t>[7]</t>
  </si>
  <si>
    <t>ค่าวัสดุที่กำหนด</t>
  </si>
  <si>
    <t>ค่าแรงไม้แบบ</t>
  </si>
  <si>
    <t>ตร.ม. @</t>
  </si>
  <si>
    <t xml:space="preserve"> (จากบัญชีค่าแรงงานฯ)</t>
  </si>
  <si>
    <t>ค่าแรงที่กำหนด</t>
  </si>
  <si>
    <t>[11]</t>
  </si>
  <si>
    <t>รวมค่างานต้นทุน</t>
  </si>
  <si>
    <t>[12] = [9] + [11]</t>
  </si>
  <si>
    <t>ค่างานไม้แบบอย่างง่าย = ไม้แบบ(2)</t>
  </si>
  <si>
    <t>ใช้งานได้  5  ครั้ง</t>
  </si>
  <si>
    <t>[6] = [5] / 5</t>
  </si>
  <si>
    <t>ค่าไม้แบบงานสะพานและท่อเหลี่ยม = ไม้แบบ(3)</t>
  </si>
  <si>
    <t>ไม้อัดยางหนา 4 มม.</t>
  </si>
  <si>
    <t>ใช้งานได้  3  ครั้ง</t>
  </si>
  <si>
    <t>[6] = [5] / 3</t>
  </si>
  <si>
    <t>หมายเหตุ  - ค่าแรงไม้แบบใช้ตามบัญชีค่าแรงงาน/ดำเนินการสำหรับถอดแบบคำนวณราคากลางงานก่อสร้าง ฉบับปรับปรุง(ครั้งที่2 เดือนมิถุนายน 2554</t>
  </si>
  <si>
    <t>ส่วนราชการ องค์การบริหารส่วนจังหวัดลำปาง  แบบประเมินราคากลางงานทาง</t>
  </si>
  <si>
    <t>ชื่อโครงการ</t>
  </si>
  <si>
    <t>สายทาง</t>
  </si>
  <si>
    <t>งานก่อสร้างถนนลาดยางเคพซีล</t>
  </si>
  <si>
    <t>ระยะทาง</t>
  </si>
  <si>
    <t>กิโลเมตร</t>
  </si>
  <si>
    <t>ผิวทาง</t>
  </si>
  <si>
    <t>เคพซีล</t>
  </si>
  <si>
    <t>ไหล่ทาง</t>
  </si>
  <si>
    <t>กว้างข้างละ</t>
  </si>
  <si>
    <t xml:space="preserve">งานก่อสร้างถนนคอนกรีตเสริมเหล็ก </t>
  </si>
  <si>
    <t>ผิวกว้าง</t>
  </si>
  <si>
    <t>หนา</t>
  </si>
  <si>
    <t xml:space="preserve">เมตร </t>
  </si>
  <si>
    <t>คสล.</t>
  </si>
  <si>
    <t>ลูกรัง</t>
  </si>
  <si>
    <t>งานซ่อมสร้างผิวทางแอสฟัลท์ติกคอนกรีต โดยวิธี Pavement In-Place Recycling</t>
  </si>
  <si>
    <t>แอสฟัลท์ติกคอนกรีต</t>
  </si>
  <si>
    <t>งานเสริมผิวทางแอสฟัลท์ติกคอนกรีต</t>
  </si>
  <si>
    <t>งานฉาบผิวทางแอสฟัลท์(Slurry Seal)</t>
  </si>
  <si>
    <t>Slurry Seal</t>
  </si>
  <si>
    <t>งานซ่อมสร้างผิวทางเคพซีล</t>
  </si>
  <si>
    <t>งานซ่อมสร้างผิวทางแอสฟัลท์ติกคอนกรีต</t>
  </si>
  <si>
    <t>งานรางระบายน้ำ คสล.แบบรางตื้น(RC.GUTTER)</t>
  </si>
  <si>
    <t>ลำดับที่</t>
  </si>
  <si>
    <t>รายการ</t>
  </si>
  <si>
    <t>หน่วย</t>
  </si>
  <si>
    <t>ปริมาณ</t>
  </si>
  <si>
    <t>ค่างานต้นทุน(บาท)</t>
  </si>
  <si>
    <t>Factor  F</t>
  </si>
  <si>
    <t>ราคาประเมิน(บาท)</t>
  </si>
  <si>
    <t>ราคาต่อหน่วย</t>
  </si>
  <si>
    <t>ก.</t>
  </si>
  <si>
    <t>ประเภทงานทาง</t>
  </si>
  <si>
    <t>)</t>
  </si>
  <si>
    <t xml:space="preserve">งานขุดรื้อผิวจราจรและไหล่ทางเดิม </t>
  </si>
  <si>
    <t>(ความหนา</t>
  </si>
  <si>
    <t>งานเกลี่ยปรับพื้นทางเดิมแล้วบดทับ</t>
  </si>
  <si>
    <t xml:space="preserve">งานเกลี่ยปรับคันทางเดิมแล้วบดทับ  </t>
  </si>
  <si>
    <t>.</t>
  </si>
  <si>
    <t>(หนา 15.00 ซม.)</t>
  </si>
  <si>
    <t>งานปรับปรุงซ่อมแซมผิวทาง</t>
  </si>
  <si>
    <t>2.3.1</t>
  </si>
  <si>
    <t>ลูกรังปรับระดับ(หลวม)</t>
  </si>
  <si>
    <t>3.1.1</t>
  </si>
  <si>
    <t>3.1.2</t>
  </si>
  <si>
    <t>งานผิวทาง Sst + Fog Spray</t>
  </si>
  <si>
    <t>งานฉาบผิวทาง paraslurry seal type 3</t>
  </si>
  <si>
    <t>3.2.1</t>
  </si>
  <si>
    <t>3.2.2</t>
  </si>
  <si>
    <t>2.1.9</t>
  </si>
  <si>
    <t>2.1.9(1)</t>
  </si>
  <si>
    <t>2.1.9(2)</t>
  </si>
  <si>
    <t>2.1.9(3)</t>
  </si>
  <si>
    <t>2.1.9(4)</t>
  </si>
  <si>
    <t>ทางเชื่อมและลานจอดรถ</t>
  </si>
  <si>
    <t xml:space="preserve">PRIME  COAT  &amp;  TACK  COAT  </t>
  </si>
  <si>
    <t>2.2.1(2)</t>
  </si>
  <si>
    <t>งาน Cape  Seal</t>
  </si>
  <si>
    <t>งาน Slurry Seal</t>
  </si>
  <si>
    <t>งานฉาบผิวทางเชื่อมและลานจอดรถ paraslurry seal type 3</t>
  </si>
  <si>
    <t>2.2.5</t>
  </si>
  <si>
    <t>4.2.3(1)</t>
  </si>
  <si>
    <t xml:space="preserve">ความหนา </t>
  </si>
  <si>
    <t>2.2.5(1)</t>
  </si>
  <si>
    <t>2.2.5(2)</t>
  </si>
  <si>
    <t>หมุดสะท้อนแสง ชนิด 2 ด้าน</t>
  </si>
  <si>
    <t>แห่ง</t>
  </si>
  <si>
    <t>รวมค่างานต้นทุนงานทาง</t>
  </si>
  <si>
    <t xml:space="preserve">       คิดเป็นเงินประมาณ</t>
  </si>
  <si>
    <t>(ตัวอักษร)</t>
  </si>
  <si>
    <t>รักษาการในตำแหน่ง หัวหน้าฝ่าย</t>
  </si>
  <si>
    <t>การผังเมืองและงานอาคารสถานที่</t>
  </si>
  <si>
    <t xml:space="preserve">ท่อลอดกลม คสล. ขนาด </t>
  </si>
  <si>
    <t>ตำแหน่ง</t>
  </si>
  <si>
    <t>นายช่างโยธาชำนาญงาน</t>
  </si>
  <si>
    <t>แบบรูปตัววี</t>
  </si>
  <si>
    <t>(ท้องราง  0.50  ม.)</t>
  </si>
  <si>
    <t>5.1.3(2.1)</t>
  </si>
  <si>
    <t>5.1.3(2.2)</t>
  </si>
  <si>
    <t xml:space="preserve">รางขนาด </t>
  </si>
  <si>
    <t>5.1.3(2.3)</t>
  </si>
  <si>
    <t>รางขนาด ข30</t>
  </si>
  <si>
    <t>5.1.3(2.4)</t>
  </si>
  <si>
    <t>5.1.3(2.5)</t>
  </si>
  <si>
    <t>ผู้ประมาณราคา</t>
  </si>
  <si>
    <t>งานบ่อพักน้ำ คสล. ขนาด 0.80 x 0.80 ม.</t>
  </si>
  <si>
    <t>5.1.4(1.1)</t>
  </si>
  <si>
    <t>5.1.4(1.2)</t>
  </si>
  <si>
    <t>5.1.4(1.3)</t>
  </si>
  <si>
    <t>5.1.4(2.1)</t>
  </si>
  <si>
    <t>5.1.4(2.2)</t>
  </si>
  <si>
    <t>5.1.4(2.3)</t>
  </si>
  <si>
    <t>5.1.5(1.1)</t>
  </si>
  <si>
    <t>5.1.5(1.2)</t>
  </si>
  <si>
    <t>5.1.5(1.3)</t>
  </si>
  <si>
    <t>งานจราจรสังเคราะห์</t>
  </si>
  <si>
    <t>หลักแนวโค้ง คสล.</t>
  </si>
  <si>
    <t>ป้าย</t>
  </si>
  <si>
    <t>5.2.1</t>
  </si>
  <si>
    <t>5.2.2</t>
  </si>
  <si>
    <t>5.2.3</t>
  </si>
  <si>
    <t>5.2.4</t>
  </si>
  <si>
    <t>5.2.5</t>
  </si>
  <si>
    <t>5.2.6</t>
  </si>
  <si>
    <t>5.2.7</t>
  </si>
  <si>
    <t>ป้ายเตือนแนวทางโค้งขวาและโค้งซ้ายแบบ ต.63 ,ต.66</t>
  </si>
  <si>
    <t>5.2.8</t>
  </si>
  <si>
    <t>5.2.9</t>
  </si>
  <si>
    <t>5.2.10</t>
  </si>
  <si>
    <t>5.2.11</t>
  </si>
  <si>
    <t>5.2.12</t>
  </si>
  <si>
    <t>5.2.13</t>
  </si>
  <si>
    <t>5.2.14</t>
  </si>
  <si>
    <t>ป้ายจราจรแบบ ต.77 + ต.76</t>
  </si>
  <si>
    <t>5.2.15</t>
  </si>
  <si>
    <t>5.2.16</t>
  </si>
  <si>
    <t>ป้ายจราจรแบบ น.1_ทช(ขนาดป้ายจราจร 2)</t>
  </si>
  <si>
    <t>5.2.17</t>
  </si>
  <si>
    <t>5.2.18</t>
  </si>
  <si>
    <t>5.2.19</t>
  </si>
  <si>
    <t>5.2.20</t>
  </si>
  <si>
    <t>5.2.21</t>
  </si>
  <si>
    <t>5.2.22</t>
  </si>
  <si>
    <t>5.2.26</t>
  </si>
  <si>
    <t xml:space="preserve">หลักนำโค้งและหลักแสดงตำแหน่งท่อระบายน้ำ </t>
  </si>
  <si>
    <t>5.2.27</t>
  </si>
  <si>
    <t>5.2.28</t>
  </si>
  <si>
    <t>5.2.30</t>
  </si>
  <si>
    <t>Guard rail บริเวณทางตรง</t>
  </si>
  <si>
    <t>5.2.31</t>
  </si>
  <si>
    <t>Guard rail บริเวณทางโค้งและคอสะพาน</t>
  </si>
  <si>
    <t>5.2.33</t>
  </si>
  <si>
    <t>หมุดสะท้อนแสง  2 หน้า</t>
  </si>
  <si>
    <t>ปุ่ม</t>
  </si>
  <si>
    <t>5.2.34</t>
  </si>
  <si>
    <t>5.2.37</t>
  </si>
  <si>
    <t>5.2.38</t>
  </si>
  <si>
    <t>ป้ายแนะนำหัว-ท้าย (น.1/1ทถ+น.1/1ทช+2*(น.7-น.20)) รวม 4 แผ่นป้าย) ขนาดป้ายจราจร 3</t>
  </si>
  <si>
    <t>5.2.39</t>
  </si>
  <si>
    <t>5.2.40</t>
  </si>
  <si>
    <t>งานไฟฟ้าแสงสว่าง</t>
  </si>
  <si>
    <t>งานเสาไฟฟ้าแสงสว่างและอุปกรณ์ประกอบ</t>
  </si>
  <si>
    <t>6.1.1</t>
  </si>
  <si>
    <t>เสาไฟสูง        9.00        เมตร กิ่งเดี่ยว</t>
  </si>
  <si>
    <t>งานดวงโคมและอุปกรณ์ประกอบ</t>
  </si>
  <si>
    <t>6.2.1</t>
  </si>
  <si>
    <t>โคมไฟถนนขนาดกำลัง..........วัตต์  ชนิด.................</t>
  </si>
  <si>
    <t>งานฐานรากของเสาไฟฟ้าแสงสว่าง และอุปกรณ์ประกอบ</t>
  </si>
  <si>
    <t>ตู้ควบคุมไฟถนนพร้อมอุปกรณ์ประกอบ</t>
  </si>
  <si>
    <t>กล่องดึงสาย บ่อพักสาย และอุปกรณ์ประกอบ</t>
  </si>
  <si>
    <t>สายไฟฟ้า</t>
  </si>
  <si>
    <t>6.6.1</t>
  </si>
  <si>
    <t>สายไฟชนิด NYY</t>
  </si>
  <si>
    <t>6.6.1(1)</t>
  </si>
  <si>
    <t>สายไฟชนิด NYY ขนาด.......................ตร.มม.</t>
  </si>
  <si>
    <t>6.6.1(2)</t>
  </si>
  <si>
    <t>6.6.2</t>
  </si>
  <si>
    <t>สายไฟชนิด THW</t>
  </si>
  <si>
    <t>6.6.2(1)</t>
  </si>
  <si>
    <t>สายไฟชนิด THW ขนาด.......................ตร.มม.</t>
  </si>
  <si>
    <t>6.6.2(2)</t>
  </si>
  <si>
    <t>ท่อร้อยสายไฟฟ้า</t>
  </si>
  <si>
    <t>6.7.1</t>
  </si>
  <si>
    <t>ท่อร้อยสายไฟฟ้า ชนิด HDPE และอุปกรณ์ประกอบ</t>
  </si>
  <si>
    <t>6.7.1(1)</t>
  </si>
  <si>
    <t>ขนาดเส้นผ่านศูนย์กลาง...............มม.</t>
  </si>
  <si>
    <t>6.7.1(2)</t>
  </si>
  <si>
    <t>6.7.2</t>
  </si>
  <si>
    <t>ท่อร้อยสายไฟฟ้า ชนิด RSC และอุปกรณ์ประกอบ</t>
  </si>
  <si>
    <t>6.7.2(1)</t>
  </si>
  <si>
    <t>6.7.2(2)</t>
  </si>
  <si>
    <t>6.7.3</t>
  </si>
  <si>
    <t>ท่อร้อยสายไฟฟ้า ชนิด IMC และอุปกรณ์ประกอบ</t>
  </si>
  <si>
    <t>6.7.3(1)</t>
  </si>
  <si>
    <t>6.7.3(2)</t>
  </si>
  <si>
    <t>6.7.4</t>
  </si>
  <si>
    <t>ท่อร้อยสายไฟฟ้า ชนิด PVC และอุปกรณ์ประกอบ</t>
  </si>
  <si>
    <t>6.7.4(1)</t>
  </si>
  <si>
    <t>6.7.4(2)</t>
  </si>
  <si>
    <t>สัญญาณไฟกระพริบพลังงานแสงอาทิตย์ ขนาดดวงโคม ............... มม.</t>
  </si>
  <si>
    <t>งานอื่นฯ</t>
  </si>
  <si>
    <t>งานป้องกันการกัดเซาะ</t>
  </si>
  <si>
    <t>(พร้อมติดตั้ง)</t>
  </si>
  <si>
    <t>6.1.2</t>
  </si>
  <si>
    <t>(พร้อมติดตั้งและบรรจุหิน)</t>
  </si>
  <si>
    <t>6.1.3</t>
  </si>
  <si>
    <t>6.1.4</t>
  </si>
  <si>
    <t>6.1.6</t>
  </si>
  <si>
    <t>6.1.7</t>
  </si>
  <si>
    <t>6.1.8</t>
  </si>
  <si>
    <t>6.1.9</t>
  </si>
  <si>
    <t>งานหินเรียง หนา 0.50 ม.</t>
  </si>
  <si>
    <t>6.1.10</t>
  </si>
  <si>
    <t>งานดินตัดและดินถมข้างกล่อง Gabion</t>
  </si>
  <si>
    <t xml:space="preserve">         </t>
  </si>
  <si>
    <t/>
  </si>
  <si>
    <t>เป็นเงินค่างานประเมินสำหรับงานทาง</t>
  </si>
</sst>
</file>

<file path=xl/styles.xml><?xml version="1.0" encoding="utf-8"?>
<styleSheet xmlns="http://schemas.openxmlformats.org/spreadsheetml/2006/main">
  <numFmts count="26">
    <numFmt numFmtId="43" formatCode="_-* #,##0.00_-;\-* #,##0.00_-;_-* &quot;-&quot;??_-;_-@_-"/>
    <numFmt numFmtId="187" formatCode="[$-107041E]d\ mmmm\ yyyy;@"/>
    <numFmt numFmtId="188" formatCode="_-* #,##0.000_-;\-* #,##0.000_-;_-* &quot;-&quot;??_-;_-@_-"/>
    <numFmt numFmtId="189" formatCode="_-* #,##0_-;\-* #,##0_-;_-* &quot;-&quot;??_-;_-@_-"/>
    <numFmt numFmtId="190" formatCode="0.000"/>
    <numFmt numFmtId="191" formatCode="_-* #,##0.0_-;\-* #,##0.0_-;_-* &quot;-&quot;??_-;_-@_-"/>
    <numFmt numFmtId="192" formatCode="0\+000.000"/>
    <numFmt numFmtId="193" formatCode="0\+000"/>
    <numFmt numFmtId="194" formatCode="General_)"/>
    <numFmt numFmtId="195" formatCode="#,##0.000000&quot; &quot;"/>
    <numFmt numFmtId="196" formatCode="dd\-mm\-yy"/>
    <numFmt numFmtId="197" formatCode="#,###&quot;   &quot;"/>
    <numFmt numFmtId="198" formatCode="&quot;฿&quot;\t#,##0_);\(&quot;฿&quot;\t#,##0\)"/>
    <numFmt numFmtId="199" formatCode="\t0.00E+00"/>
    <numFmt numFmtId="200" formatCode="#,##0.0_);\(#,##0.0\)"/>
    <numFmt numFmtId="201" formatCode="_(&quot;$&quot;* #,##0.000_);_(&quot;$&quot;* \(#,##0.000\);_(&quot;$&quot;* &quot;-&quot;??_);_(@_)"/>
    <numFmt numFmtId="202" formatCode="0.0&quot;  &quot;"/>
    <numFmt numFmtId="203" formatCode="&quot;ฃ&quot;#,##0;[Red]\-&quot;ฃ&quot;#,##0"/>
    <numFmt numFmtId="204" formatCode="dd\-mmm\-yy_)"/>
    <numFmt numFmtId="205" formatCode="0.0%"/>
    <numFmt numFmtId="206" formatCode="_-* #,##0.00000_-;\-* #,##0.00000_-;_-* &quot;-&quot;?????_-;_-@_-"/>
    <numFmt numFmtId="207" formatCode="m/d/yy\ hh:mm"/>
    <numFmt numFmtId="208" formatCode="_(&quot;$&quot;* #,##0.0000_);_(&quot;$&quot;* \(#,##0.0000\);_(&quot;$&quot;* &quot;-&quot;??_);_(@_)"/>
    <numFmt numFmtId="209" formatCode="_(* #,##0.00_);_(* \(#,##0.00\);_(* &quot;-&quot;??_);_(@_)"/>
    <numFmt numFmtId="210" formatCode="&quot;$&quot;#,##0.00_);[Red]\(&quot;$&quot;#,##0.00\)"/>
    <numFmt numFmtId="211" formatCode="_-* #,##0.0000_-;\-* #,##0.0000_-;_-* &quot;-&quot;??_-;_-@_-"/>
  </numFmts>
  <fonts count="96">
    <font>
      <sz val="16"/>
      <name val="Courier New"/>
      <family val="3"/>
    </font>
    <font>
      <sz val="14"/>
      <name val="Cordia New"/>
      <family val="2"/>
    </font>
    <font>
      <b/>
      <sz val="16"/>
      <name val="Cordia New"/>
      <family val="2"/>
    </font>
    <font>
      <sz val="16"/>
      <name val="Courier New"/>
      <family val="3"/>
    </font>
    <font>
      <sz val="16"/>
      <name val="Cordia News"/>
      <family val="2"/>
    </font>
    <font>
      <b/>
      <sz val="14"/>
      <name val="Cordia New"/>
      <family val="2"/>
    </font>
    <font>
      <b/>
      <sz val="14"/>
      <name val="CordiaUPC"/>
      <family val="2"/>
    </font>
    <font>
      <sz val="14"/>
      <name val="CordiaUPC"/>
      <family val="2"/>
      <charset val="222"/>
    </font>
    <font>
      <b/>
      <sz val="14"/>
      <name val="CordiaUPC"/>
      <family val="2"/>
      <charset val="222"/>
    </font>
    <font>
      <sz val="16"/>
      <name val="CordiaUPC"/>
      <family val="2"/>
      <charset val="222"/>
    </font>
    <font>
      <b/>
      <sz val="16"/>
      <name val="CordiaUPC"/>
      <family val="2"/>
      <charset val="222"/>
    </font>
    <font>
      <sz val="14"/>
      <color indexed="10"/>
      <name val="CordiaUPC"/>
      <family val="2"/>
      <charset val="222"/>
    </font>
    <font>
      <sz val="14"/>
      <color indexed="8"/>
      <name val="CordiaUPC"/>
      <family val="2"/>
      <charset val="222"/>
    </font>
    <font>
      <sz val="12"/>
      <name val="CordiaUPC"/>
      <family val="2"/>
      <charset val="222"/>
    </font>
    <font>
      <sz val="16"/>
      <name val="AngsanaUPC"/>
      <family val="1"/>
      <charset val="222"/>
    </font>
    <font>
      <sz val="14"/>
      <name val="AngsanaUPC"/>
      <family val="1"/>
      <charset val="222"/>
    </font>
    <font>
      <u/>
      <sz val="14"/>
      <name val="CordiaUPC"/>
      <family val="2"/>
      <charset val="222"/>
    </font>
    <font>
      <b/>
      <sz val="14"/>
      <color indexed="8"/>
      <name val="CordiaUPC"/>
      <family val="2"/>
      <charset val="222"/>
    </font>
    <font>
      <sz val="14"/>
      <color indexed="8"/>
      <name val="Cordia News"/>
      <family val="2"/>
    </font>
    <font>
      <sz val="10"/>
      <name val="CordiaUPC"/>
      <family val="2"/>
      <charset val="222"/>
    </font>
    <font>
      <sz val="16"/>
      <color indexed="10"/>
      <name val="Courier New"/>
      <family val="3"/>
    </font>
    <font>
      <sz val="16"/>
      <name val="Cordia New"/>
      <family val="2"/>
    </font>
    <font>
      <b/>
      <sz val="16"/>
      <color indexed="8"/>
      <name val="CordiaUPC"/>
      <family val="2"/>
      <charset val="222"/>
    </font>
    <font>
      <sz val="16"/>
      <color indexed="8"/>
      <name val="CordiaUPC"/>
      <family val="2"/>
      <charset val="222"/>
    </font>
    <font>
      <b/>
      <sz val="16"/>
      <color indexed="8"/>
      <name val="Cordia News"/>
      <family val="2"/>
    </font>
    <font>
      <b/>
      <sz val="16"/>
      <name val="AngsanaUPC"/>
      <family val="1"/>
    </font>
    <font>
      <sz val="16"/>
      <name val="AngsanaUPC"/>
      <family val="1"/>
    </font>
    <font>
      <sz val="14"/>
      <name val="AngsanaUPC"/>
      <family val="1"/>
    </font>
    <font>
      <sz val="14"/>
      <name val="Cordia News"/>
      <family val="2"/>
    </font>
    <font>
      <sz val="20"/>
      <name val="BrowalliaUPC"/>
      <family val="2"/>
    </font>
    <font>
      <b/>
      <sz val="14"/>
      <name val="Cordia News"/>
      <family val="2"/>
    </font>
    <font>
      <b/>
      <sz val="16"/>
      <name val="Cordia News"/>
      <family val="2"/>
    </font>
    <font>
      <b/>
      <sz val="14"/>
      <color indexed="10"/>
      <name val="CordiaUPC"/>
      <family val="2"/>
      <charset val="222"/>
    </font>
    <font>
      <b/>
      <sz val="14"/>
      <name val="Angsana New"/>
      <family val="1"/>
    </font>
    <font>
      <sz val="14"/>
      <name val="Angsana New"/>
      <family val="1"/>
    </font>
    <font>
      <sz val="14"/>
      <name val="Courier New"/>
      <family val="3"/>
    </font>
    <font>
      <sz val="12"/>
      <name val="Cordia New"/>
      <family val="2"/>
    </font>
    <font>
      <b/>
      <sz val="16"/>
      <color indexed="10"/>
      <name val="CordiaUPC"/>
      <family val="2"/>
      <charset val="222"/>
    </font>
    <font>
      <b/>
      <sz val="16"/>
      <name val="Courier New"/>
      <family val="3"/>
    </font>
    <font>
      <b/>
      <sz val="14"/>
      <name val="Symbol"/>
      <family val="1"/>
      <charset val="2"/>
    </font>
    <font>
      <sz val="16"/>
      <name val="Symbol"/>
      <family val="1"/>
      <charset val="2"/>
    </font>
    <font>
      <sz val="14"/>
      <name val="Symbol"/>
      <family val="1"/>
      <charset val="2"/>
    </font>
    <font>
      <sz val="14"/>
      <color indexed="10"/>
      <name val="Cordia New"/>
      <family val="2"/>
    </font>
    <font>
      <sz val="14"/>
      <color indexed="10"/>
      <name val="Cordia News"/>
      <family val="2"/>
    </font>
    <font>
      <sz val="16"/>
      <color indexed="10"/>
      <name val="CordiaUPC"/>
      <family val="2"/>
      <charset val="222"/>
    </font>
    <font>
      <sz val="10"/>
      <name val="Arial"/>
      <family val="2"/>
    </font>
    <font>
      <b/>
      <sz val="16"/>
      <name val="Arial"/>
      <family val="2"/>
    </font>
    <font>
      <sz val="12"/>
      <color indexed="10"/>
      <name val="CordiaUPC"/>
      <family val="2"/>
      <charset val="222"/>
    </font>
    <font>
      <sz val="12"/>
      <color indexed="10"/>
      <name val="Arial"/>
      <family val="2"/>
    </font>
    <font>
      <sz val="12"/>
      <name val="Arial"/>
      <family val="2"/>
    </font>
    <font>
      <b/>
      <sz val="16"/>
      <color indexed="10"/>
      <name val="Courier New"/>
      <family val="3"/>
    </font>
    <font>
      <b/>
      <sz val="16"/>
      <color indexed="10"/>
      <name val="Cordia News"/>
      <family val="2"/>
    </font>
    <font>
      <sz val="16"/>
      <color indexed="10"/>
      <name val="Cordia News"/>
      <family val="2"/>
    </font>
    <font>
      <b/>
      <sz val="15"/>
      <name val="CordiaUPC"/>
      <family val="2"/>
      <charset val="222"/>
    </font>
    <font>
      <sz val="15"/>
      <name val="CordiaUPC"/>
      <family val="2"/>
      <charset val="222"/>
    </font>
    <font>
      <b/>
      <sz val="10"/>
      <name val="CordiaUPC"/>
      <family val="2"/>
      <charset val="222"/>
    </font>
    <font>
      <b/>
      <sz val="12"/>
      <name val="CordiaUPC"/>
      <family val="2"/>
      <charset val="222"/>
    </font>
    <font>
      <b/>
      <sz val="18"/>
      <name val="Cordia New"/>
      <family val="2"/>
    </font>
    <font>
      <b/>
      <u/>
      <sz val="14"/>
      <name val="Cordia New"/>
      <family val="2"/>
    </font>
    <font>
      <b/>
      <sz val="16"/>
      <color indexed="10"/>
      <name val="Cordia New"/>
      <family val="2"/>
    </font>
    <font>
      <b/>
      <sz val="14"/>
      <color indexed="10"/>
      <name val="Cordia New"/>
      <family val="2"/>
    </font>
    <font>
      <sz val="14"/>
      <name val="SV Rojchana"/>
      <charset val="66"/>
    </font>
    <font>
      <sz val="10"/>
      <name val="Helv"/>
      <family val="2"/>
    </font>
    <font>
      <sz val="16"/>
      <name val="DilleniaUPC"/>
      <family val="1"/>
      <charset val="222"/>
    </font>
    <font>
      <sz val="11"/>
      <name val="?? ?????"/>
      <family val="3"/>
      <charset val="255"/>
    </font>
    <font>
      <sz val="11"/>
      <name val="??"/>
      <family val="1"/>
    </font>
    <font>
      <sz val="12"/>
      <name val="Helv"/>
      <family val="2"/>
    </font>
    <font>
      <b/>
      <i/>
      <sz val="24"/>
      <color indexed="49"/>
      <name val="Arial Narrow"/>
      <family val="2"/>
    </font>
    <font>
      <sz val="12"/>
      <name val="Times New Roman"/>
      <family val="1"/>
    </font>
    <font>
      <sz val="12"/>
      <name val="????"/>
      <charset val="136"/>
    </font>
    <font>
      <sz val="12"/>
      <name val="EucrosiaUPC"/>
      <family val="1"/>
    </font>
    <font>
      <sz val="10"/>
      <color indexed="8"/>
      <name val="Arial"/>
      <family val="2"/>
    </font>
    <font>
      <b/>
      <sz val="14"/>
      <name val="AngsanaUPC"/>
      <family val="1"/>
      <charset val="222"/>
    </font>
    <font>
      <sz val="8"/>
      <name val="Arial"/>
      <family val="2"/>
    </font>
    <font>
      <b/>
      <sz val="12"/>
      <name val="Arial"/>
      <family val="2"/>
    </font>
    <font>
      <sz val="7"/>
      <name val="Small Fonts"/>
      <family val="2"/>
    </font>
    <font>
      <sz val="10"/>
      <name val="Courier"/>
      <family val="3"/>
    </font>
    <font>
      <sz val="14"/>
      <name val="Cordia New"/>
      <family val="3"/>
    </font>
    <font>
      <b/>
      <i/>
      <sz val="18"/>
      <color indexed="28"/>
      <name val="AngsanaUPC"/>
      <family val="1"/>
    </font>
    <font>
      <b/>
      <sz val="11"/>
      <color indexed="8"/>
      <name val="Tahoma"/>
      <family val="2"/>
      <charset val="222"/>
    </font>
    <font>
      <b/>
      <sz val="11"/>
      <color indexed="52"/>
      <name val="Tahoma"/>
      <family val="2"/>
      <charset val="222"/>
    </font>
    <font>
      <sz val="14"/>
      <name val="CordiaUPC"/>
      <family val="2"/>
    </font>
    <font>
      <sz val="11"/>
      <color indexed="62"/>
      <name val="Tahoma"/>
      <family val="2"/>
      <charset val="222"/>
    </font>
    <font>
      <b/>
      <sz val="11"/>
      <color indexed="63"/>
      <name val="Tahoma"/>
      <family val="2"/>
      <charset val="222"/>
    </font>
    <font>
      <b/>
      <sz val="18"/>
      <name val="CordiaUPC"/>
      <family val="2"/>
      <charset val="222"/>
    </font>
    <font>
      <b/>
      <sz val="16"/>
      <name val="CordiaUPC"/>
      <family val="2"/>
    </font>
    <font>
      <b/>
      <sz val="14"/>
      <color indexed="10"/>
      <name val="CordiaUPC"/>
      <family val="2"/>
    </font>
    <font>
      <sz val="14"/>
      <color rgb="FFFF0000"/>
      <name val="CordiaUPC"/>
      <family val="2"/>
      <charset val="222"/>
    </font>
    <font>
      <sz val="14"/>
      <color indexed="13"/>
      <name val="CordiaUPC"/>
      <family val="2"/>
    </font>
    <font>
      <sz val="14"/>
      <color theme="0"/>
      <name val="CordiaUPC"/>
      <family val="2"/>
      <charset val="222"/>
    </font>
    <font>
      <sz val="16"/>
      <name val="CordiaUPC"/>
      <family val="2"/>
    </font>
    <font>
      <sz val="14"/>
      <color theme="0"/>
      <name val="Cordia New"/>
      <family val="2"/>
    </font>
    <font>
      <b/>
      <sz val="14"/>
      <name val="AngsanaUPC"/>
      <family val="1"/>
    </font>
    <font>
      <sz val="14"/>
      <color theme="0"/>
      <name val="AngsanaUPC"/>
      <family val="1"/>
    </font>
    <font>
      <b/>
      <sz val="14"/>
      <color rgb="FFFF0000"/>
      <name val="CordiaUPC"/>
      <family val="2"/>
    </font>
    <font>
      <sz val="14"/>
      <color indexed="10"/>
      <name val="CordiaUPC"/>
      <family val="2"/>
    </font>
  </fonts>
  <fills count="1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</fills>
  <borders count="33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</borders>
  <cellStyleXfs count="136">
    <xf numFmtId="0" fontId="0" fillId="0" borderId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" fillId="0" borderId="0"/>
    <xf numFmtId="0" fontId="29" fillId="0" borderId="0"/>
    <xf numFmtId="0" fontId="1" fillId="0" borderId="0"/>
    <xf numFmtId="0" fontId="15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201" fontId="27" fillId="0" borderId="0"/>
    <xf numFmtId="0" fontId="1" fillId="0" borderId="0"/>
    <xf numFmtId="187" fontId="27" fillId="0" borderId="0" applyBorder="0"/>
    <xf numFmtId="0" fontId="27" fillId="0" borderId="0"/>
    <xf numFmtId="187" fontId="15" fillId="0" borderId="0" applyFont="0" applyFill="0" applyBorder="0" applyAlignment="0" applyProtection="0"/>
    <xf numFmtId="0" fontId="61" fillId="0" borderId="0">
      <alignment vertical="center"/>
    </xf>
    <xf numFmtId="194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7" fontId="15" fillId="0" borderId="0" applyFont="0" applyFill="0" applyBorder="0" applyAlignment="0" applyProtection="0"/>
    <xf numFmtId="4" fontId="62" fillId="0" borderId="0" applyFont="0" applyFill="0" applyBorder="0" applyAlignment="0" applyProtection="0"/>
    <xf numFmtId="198" fontId="63" fillId="0" borderId="0" applyFont="0" applyFill="0" applyBorder="0" applyAlignment="0" applyProtection="0"/>
    <xf numFmtId="199" fontId="63" fillId="0" borderId="0" applyFont="0" applyFill="0" applyBorder="0" applyAlignment="0" applyProtection="0"/>
    <xf numFmtId="197" fontId="15" fillId="0" borderId="0" applyFont="0" applyFill="0" applyBorder="0" applyAlignment="0" applyProtection="0"/>
    <xf numFmtId="38" fontId="64" fillId="0" borderId="0" applyFont="0" applyFill="0" applyBorder="0" applyAlignment="0" applyProtection="0"/>
    <xf numFmtId="40" fontId="64" fillId="0" borderId="0" applyFont="0" applyFill="0" applyBorder="0" applyAlignment="0" applyProtection="0"/>
    <xf numFmtId="0" fontId="65" fillId="0" borderId="0"/>
    <xf numFmtId="0" fontId="66" fillId="0" borderId="0"/>
    <xf numFmtId="9" fontId="45" fillId="4" borderId="0"/>
    <xf numFmtId="9" fontId="45" fillId="4" borderId="0"/>
    <xf numFmtId="9" fontId="45" fillId="4" borderId="0"/>
    <xf numFmtId="9" fontId="45" fillId="4" borderId="0"/>
    <xf numFmtId="0" fontId="67" fillId="5" borderId="10">
      <alignment horizontal="centerContinuous" vertical="top"/>
    </xf>
    <xf numFmtId="0" fontId="67" fillId="5" borderId="10">
      <alignment horizontal="centerContinuous" vertical="top"/>
    </xf>
    <xf numFmtId="0" fontId="45" fillId="0" borderId="0" applyFill="0" applyBorder="0" applyAlignment="0"/>
    <xf numFmtId="0" fontId="45" fillId="0" borderId="0" applyFill="0" applyBorder="0" applyAlignment="0"/>
    <xf numFmtId="0" fontId="45" fillId="0" borderId="0" applyFill="0" applyBorder="0" applyAlignment="0"/>
    <xf numFmtId="0" fontId="45" fillId="0" borderId="0" applyFill="0" applyBorder="0" applyAlignment="0"/>
    <xf numFmtId="200" fontId="62" fillId="0" borderId="0" applyFill="0" applyBorder="0" applyAlignment="0"/>
    <xf numFmtId="0" fontId="68" fillId="0" borderId="0" applyFill="0" applyBorder="0" applyAlignment="0"/>
    <xf numFmtId="0" fontId="69" fillId="0" borderId="0" applyFill="0" applyBorder="0" applyAlignment="0"/>
    <xf numFmtId="0" fontId="69" fillId="0" borderId="0" applyFill="0" applyBorder="0" applyAlignment="0"/>
    <xf numFmtId="201" fontId="15" fillId="0" borderId="0" applyFill="0" applyBorder="0" applyAlignment="0"/>
    <xf numFmtId="202" fontId="63" fillId="0" borderId="0" applyFill="0" applyBorder="0" applyAlignment="0"/>
    <xf numFmtId="200" fontId="62" fillId="0" borderId="0" applyFill="0" applyBorder="0" applyAlignment="0"/>
    <xf numFmtId="201" fontId="15" fillId="0" borderId="0" applyFont="0" applyFill="0" applyBorder="0" applyAlignment="0" applyProtection="0"/>
    <xf numFmtId="203" fontId="70" fillId="0" borderId="0"/>
    <xf numFmtId="0" fontId="67" fillId="5" borderId="10">
      <alignment horizontal="centerContinuous" vertical="top"/>
    </xf>
    <xf numFmtId="200" fontId="62" fillId="0" borderId="0" applyFont="0" applyFill="0" applyBorder="0" applyAlignment="0" applyProtection="0"/>
    <xf numFmtId="204" fontId="27" fillId="0" borderId="0"/>
    <xf numFmtId="204" fontId="27" fillId="0" borderId="0"/>
    <xf numFmtId="204" fontId="27" fillId="0" borderId="0"/>
    <xf numFmtId="204" fontId="27" fillId="0" borderId="0"/>
    <xf numFmtId="14" fontId="71" fillId="0" borderId="0" applyFill="0" applyBorder="0" applyAlignment="0"/>
    <xf numFmtId="15" fontId="72" fillId="6" borderId="0">
      <alignment horizontal="centerContinuous"/>
    </xf>
    <xf numFmtId="205" fontId="27" fillId="0" borderId="0"/>
    <xf numFmtId="205" fontId="27" fillId="0" borderId="0"/>
    <xf numFmtId="205" fontId="27" fillId="0" borderId="0"/>
    <xf numFmtId="205" fontId="27" fillId="0" borderId="0"/>
    <xf numFmtId="201" fontId="15" fillId="0" borderId="0" applyFill="0" applyBorder="0" applyAlignment="0"/>
    <xf numFmtId="200" fontId="62" fillId="0" borderId="0" applyFill="0" applyBorder="0" applyAlignment="0"/>
    <xf numFmtId="201" fontId="15" fillId="0" borderId="0" applyFill="0" applyBorder="0" applyAlignment="0"/>
    <xf numFmtId="202" fontId="63" fillId="0" borderId="0" applyFill="0" applyBorder="0" applyAlignment="0"/>
    <xf numFmtId="200" fontId="62" fillId="0" borderId="0" applyFill="0" applyBorder="0" applyAlignment="0"/>
    <xf numFmtId="38" fontId="73" fillId="5" borderId="0" applyNumberFormat="0" applyBorder="0" applyAlignment="0" applyProtection="0"/>
    <xf numFmtId="38" fontId="73" fillId="5" borderId="0" applyNumberFormat="0" applyBorder="0" applyAlignment="0" applyProtection="0"/>
    <xf numFmtId="38" fontId="73" fillId="5" borderId="0" applyNumberFormat="0" applyBorder="0" applyAlignment="0" applyProtection="0"/>
    <xf numFmtId="38" fontId="73" fillId="5" borderId="0" applyNumberFormat="0" applyBorder="0" applyAlignment="0" applyProtection="0"/>
    <xf numFmtId="0" fontId="74" fillId="0" borderId="11" applyNumberFormat="0" applyAlignment="0" applyProtection="0">
      <alignment horizontal="left" vertical="center"/>
    </xf>
    <xf numFmtId="0" fontId="74" fillId="0" borderId="12">
      <alignment horizontal="left" vertical="center"/>
    </xf>
    <xf numFmtId="0" fontId="74" fillId="0" borderId="12">
      <alignment horizontal="left" vertical="center"/>
    </xf>
    <xf numFmtId="10" fontId="73" fillId="7" borderId="4" applyNumberFormat="0" applyBorder="0" applyAlignment="0" applyProtection="0"/>
    <xf numFmtId="10" fontId="73" fillId="7" borderId="4" applyNumberFormat="0" applyBorder="0" applyAlignment="0" applyProtection="0"/>
    <xf numFmtId="10" fontId="73" fillId="7" borderId="4" applyNumberFormat="0" applyBorder="0" applyAlignment="0" applyProtection="0"/>
    <xf numFmtId="10" fontId="73" fillId="7" borderId="4" applyNumberFormat="0" applyBorder="0" applyAlignment="0" applyProtection="0"/>
    <xf numFmtId="201" fontId="15" fillId="0" borderId="0" applyFill="0" applyBorder="0" applyAlignment="0"/>
    <xf numFmtId="200" fontId="62" fillId="0" borderId="0" applyFill="0" applyBorder="0" applyAlignment="0"/>
    <xf numFmtId="201" fontId="15" fillId="0" borderId="0" applyFill="0" applyBorder="0" applyAlignment="0"/>
    <xf numFmtId="202" fontId="63" fillId="0" borderId="0" applyFill="0" applyBorder="0" applyAlignment="0"/>
    <xf numFmtId="200" fontId="62" fillId="0" borderId="0" applyFill="0" applyBorder="0" applyAlignment="0"/>
    <xf numFmtId="37" fontId="75" fillId="0" borderId="0"/>
    <xf numFmtId="206" fontId="1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39" fontId="76" fillId="0" borderId="0"/>
    <xf numFmtId="0" fontId="15" fillId="0" borderId="0"/>
    <xf numFmtId="0" fontId="77" fillId="0" borderId="0" applyFont="0" applyFill="0" applyBorder="0" applyAlignment="0" applyProtection="0"/>
    <xf numFmtId="201" fontId="15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10" fontId="45" fillId="0" borderId="0" applyFont="0" applyFill="0" applyBorder="0" applyAlignment="0" applyProtection="0"/>
    <xf numFmtId="10" fontId="45" fillId="0" borderId="0" applyFont="0" applyFill="0" applyBorder="0" applyAlignment="0" applyProtection="0"/>
    <xf numFmtId="10" fontId="45" fillId="0" borderId="0" applyFont="0" applyFill="0" applyBorder="0" applyAlignment="0" applyProtection="0"/>
    <xf numFmtId="10" fontId="45" fillId="0" borderId="0" applyFont="0" applyFill="0" applyBorder="0" applyAlignment="0" applyProtection="0"/>
    <xf numFmtId="201" fontId="15" fillId="0" borderId="0" applyFill="0" applyBorder="0" applyAlignment="0"/>
    <xf numFmtId="200" fontId="62" fillId="0" borderId="0" applyFill="0" applyBorder="0" applyAlignment="0"/>
    <xf numFmtId="201" fontId="15" fillId="0" borderId="0" applyFill="0" applyBorder="0" applyAlignment="0"/>
    <xf numFmtId="202" fontId="63" fillId="0" borderId="0" applyFill="0" applyBorder="0" applyAlignment="0"/>
    <xf numFmtId="200" fontId="62" fillId="0" borderId="0" applyFill="0" applyBorder="0" applyAlignment="0"/>
    <xf numFmtId="1" fontId="45" fillId="0" borderId="13" applyNumberFormat="0" applyFill="0" applyAlignment="0" applyProtection="0">
      <alignment horizontal="center" vertical="center"/>
    </xf>
    <xf numFmtId="1" fontId="45" fillId="0" borderId="13" applyNumberFormat="0" applyFill="0" applyAlignment="0" applyProtection="0">
      <alignment horizontal="center" vertical="center"/>
    </xf>
    <xf numFmtId="1" fontId="45" fillId="0" borderId="13" applyNumberFormat="0" applyFill="0" applyAlignment="0" applyProtection="0">
      <alignment horizontal="center" vertical="center"/>
    </xf>
    <xf numFmtId="1" fontId="45" fillId="0" borderId="13" applyNumberFormat="0" applyFill="0" applyAlignment="0" applyProtection="0">
      <alignment horizontal="center" vertical="center"/>
    </xf>
    <xf numFmtId="0" fontId="78" fillId="4" borderId="0"/>
    <xf numFmtId="49" fontId="71" fillId="0" borderId="0" applyFill="0" applyBorder="0" applyAlignment="0"/>
    <xf numFmtId="0" fontId="69" fillId="0" borderId="0" applyFill="0" applyBorder="0" applyAlignment="0"/>
    <xf numFmtId="0" fontId="69" fillId="0" borderId="0" applyFill="0" applyBorder="0" applyAlignment="0"/>
    <xf numFmtId="0" fontId="79" fillId="0" borderId="14" applyNumberFormat="0" applyFill="0" applyAlignment="0" applyProtection="0"/>
    <xf numFmtId="0" fontId="79" fillId="0" borderId="14" applyNumberFormat="0" applyFill="0" applyAlignment="0" applyProtection="0"/>
    <xf numFmtId="207" fontId="15" fillId="0" borderId="0" applyFont="0" applyFill="0" applyBorder="0" applyAlignment="0" applyProtection="0"/>
    <xf numFmtId="208" fontId="15" fillId="0" borderId="0" applyFont="0" applyFill="0" applyBorder="0" applyAlignment="0" applyProtection="0"/>
    <xf numFmtId="0" fontId="80" fillId="8" borderId="15" applyNumberFormat="0" applyAlignment="0" applyProtection="0"/>
    <xf numFmtId="209" fontId="15" fillId="0" borderId="0" applyFont="0" applyFill="0" applyBorder="0" applyAlignment="0" applyProtection="0"/>
    <xf numFmtId="209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210" fontId="15" fillId="0" borderId="0" applyFont="0" applyFill="0" applyBorder="0" applyAlignment="0" applyProtection="0"/>
    <xf numFmtId="210" fontId="15" fillId="0" borderId="0" applyFont="0" applyFill="0" applyBorder="0" applyAlignment="0" applyProtection="0"/>
    <xf numFmtId="0" fontId="15" fillId="0" borderId="0"/>
    <xf numFmtId="0" fontId="1" fillId="0" borderId="0"/>
    <xf numFmtId="0" fontId="15" fillId="0" borderId="0"/>
    <xf numFmtId="0" fontId="3" fillId="0" borderId="0"/>
    <xf numFmtId="0" fontId="15" fillId="0" borderId="0"/>
    <xf numFmtId="0" fontId="3" fillId="0" borderId="0"/>
    <xf numFmtId="0" fontId="82" fillId="9" borderId="15" applyNumberForma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8" borderId="16" applyNumberFormat="0" applyAlignment="0" applyProtection="0"/>
    <xf numFmtId="0" fontId="1" fillId="10" borderId="17" applyNumberFormat="0" applyFont="0" applyAlignment="0" applyProtection="0"/>
  </cellStyleXfs>
  <cellXfs count="714">
    <xf numFmtId="0" fontId="0" fillId="0" borderId="0" xfId="0"/>
    <xf numFmtId="0" fontId="2" fillId="0" borderId="0" xfId="2" applyFont="1" applyAlignment="1">
      <alignment horizontal="center"/>
    </xf>
    <xf numFmtId="0" fontId="2" fillId="0" borderId="0" xfId="2" applyFont="1" applyAlignment="1"/>
    <xf numFmtId="0" fontId="4" fillId="0" borderId="0" xfId="0" applyFont="1"/>
    <xf numFmtId="0" fontId="1" fillId="0" borderId="0" xfId="2" applyAlignment="1">
      <alignment horizontal="right"/>
    </xf>
    <xf numFmtId="43" fontId="1" fillId="0" borderId="1" xfId="2" applyNumberFormat="1" applyBorder="1" applyAlignment="1">
      <alignment horizontal="center"/>
    </xf>
    <xf numFmtId="43" fontId="1" fillId="0" borderId="0" xfId="2" applyNumberFormat="1" applyAlignment="1"/>
    <xf numFmtId="0" fontId="1" fillId="0" borderId="0" xfId="2" applyAlignment="1"/>
    <xf numFmtId="0" fontId="5" fillId="0" borderId="0" xfId="2" applyFont="1"/>
    <xf numFmtId="0" fontId="1" fillId="0" borderId="0" xfId="2"/>
    <xf numFmtId="43" fontId="1" fillId="0" borderId="0" xfId="2" applyNumberFormat="1"/>
    <xf numFmtId="0" fontId="6" fillId="0" borderId="0" xfId="3" applyFont="1" applyProtection="1"/>
    <xf numFmtId="0" fontId="7" fillId="0" borderId="0" xfId="3" applyFont="1" applyProtection="1"/>
    <xf numFmtId="187" fontId="1" fillId="0" borderId="0" xfId="2" applyNumberFormat="1" applyFont="1" applyAlignment="1">
      <alignment horizontal="center"/>
    </xf>
    <xf numFmtId="0" fontId="1" fillId="0" borderId="2" xfId="2" applyBorder="1"/>
    <xf numFmtId="0" fontId="8" fillId="0" borderId="0" xfId="0" applyFont="1" applyBorder="1" applyAlignment="1">
      <alignment horizontal="center"/>
    </xf>
    <xf numFmtId="0" fontId="8" fillId="0" borderId="0" xfId="0" applyFont="1" applyBorder="1"/>
    <xf numFmtId="0" fontId="9" fillId="0" borderId="0" xfId="4" applyFont="1" applyBorder="1"/>
    <xf numFmtId="0" fontId="7" fillId="0" borderId="0" xfId="4" applyFont="1" applyBorder="1"/>
    <xf numFmtId="0" fontId="10" fillId="0" borderId="0" xfId="4" applyFont="1" applyFill="1" applyBorder="1" applyAlignment="1">
      <alignment horizontal="center"/>
    </xf>
    <xf numFmtId="0" fontId="8" fillId="0" borderId="0" xfId="0" applyFont="1" applyBorder="1" applyAlignment="1">
      <alignment horizontal="right"/>
    </xf>
    <xf numFmtId="0" fontId="7" fillId="0" borderId="0" xfId="0" applyFont="1" applyBorder="1" applyAlignment="1">
      <alignment horizontal="right"/>
    </xf>
    <xf numFmtId="0" fontId="7" fillId="0" borderId="0" xfId="0" applyNumberFormat="1" applyFont="1"/>
    <xf numFmtId="0" fontId="7" fillId="0" borderId="0" xfId="0" applyNumberFormat="1" applyFont="1" applyAlignment="1">
      <alignment horizontal="center"/>
    </xf>
    <xf numFmtId="43" fontId="7" fillId="0" borderId="0" xfId="0" quotePrefix="1" applyNumberFormat="1" applyFont="1" applyBorder="1" applyAlignment="1">
      <alignment horizontal="center"/>
    </xf>
    <xf numFmtId="43" fontId="7" fillId="0" borderId="0" xfId="0" quotePrefix="1" applyNumberFormat="1" applyFont="1" applyAlignment="1">
      <alignment horizontal="center"/>
    </xf>
    <xf numFmtId="0" fontId="9" fillId="0" borderId="0" xfId="0" applyFont="1" applyBorder="1" applyAlignment="1">
      <alignment horizontal="right"/>
    </xf>
    <xf numFmtId="0" fontId="10" fillId="0" borderId="0" xfId="0" applyNumberFormat="1" applyFont="1"/>
    <xf numFmtId="0" fontId="10" fillId="0" borderId="0" xfId="0" applyNumberFormat="1" applyFont="1" applyAlignment="1">
      <alignment horizontal="center"/>
    </xf>
    <xf numFmtId="43" fontId="10" fillId="0" borderId="0" xfId="0" applyNumberFormat="1" applyFont="1" applyBorder="1"/>
    <xf numFmtId="43" fontId="10" fillId="0" borderId="3" xfId="0" applyNumberFormat="1" applyFont="1" applyBorder="1"/>
    <xf numFmtId="0" fontId="9" fillId="0" borderId="0" xfId="0" applyNumberFormat="1" applyFont="1"/>
    <xf numFmtId="0" fontId="3" fillId="0" borderId="0" xfId="0" applyFont="1"/>
    <xf numFmtId="0" fontId="8" fillId="0" borderId="0" xfId="0" applyNumberFormat="1" applyFont="1"/>
    <xf numFmtId="0" fontId="8" fillId="0" borderId="0" xfId="4" applyFont="1" applyBorder="1"/>
    <xf numFmtId="0" fontId="11" fillId="2" borderId="4" xfId="4" applyFont="1" applyFill="1" applyBorder="1"/>
    <xf numFmtId="0" fontId="7" fillId="0" borderId="0" xfId="0" applyNumberFormat="1" applyFont="1" applyAlignment="1">
      <alignment horizontal="left"/>
    </xf>
    <xf numFmtId="0" fontId="7" fillId="0" borderId="0" xfId="0" applyNumberFormat="1" applyFont="1" applyAlignment="1">
      <alignment horizontal="left" indent="2"/>
    </xf>
    <xf numFmtId="43" fontId="7" fillId="0" borderId="0" xfId="0" applyNumberFormat="1" applyFont="1" applyAlignment="1">
      <alignment horizontal="center"/>
    </xf>
    <xf numFmtId="43" fontId="7" fillId="0" borderId="0" xfId="0" applyNumberFormat="1" applyFont="1"/>
    <xf numFmtId="0" fontId="12" fillId="0" borderId="0" xfId="0" applyFont="1" applyProtection="1">
      <protection hidden="1"/>
    </xf>
    <xf numFmtId="188" fontId="11" fillId="2" borderId="4" xfId="1" applyNumberFormat="1" applyFont="1" applyFill="1" applyBorder="1" applyAlignment="1">
      <alignment horizontal="left"/>
    </xf>
    <xf numFmtId="43" fontId="11" fillId="2" borderId="4" xfId="0" applyNumberFormat="1" applyFont="1" applyFill="1" applyBorder="1" applyAlignment="1">
      <alignment horizontal="center"/>
    </xf>
    <xf numFmtId="188" fontId="7" fillId="0" borderId="0" xfId="1" applyNumberFormat="1" applyFont="1" applyAlignment="1">
      <alignment horizontal="left"/>
    </xf>
    <xf numFmtId="0" fontId="10" fillId="0" borderId="0" xfId="0" applyNumberFormat="1" applyFont="1" applyAlignment="1">
      <alignment horizontal="left"/>
    </xf>
    <xf numFmtId="0" fontId="10" fillId="0" borderId="0" xfId="0" applyNumberFormat="1" applyFont="1" applyAlignment="1">
      <alignment horizontal="left" indent="2"/>
    </xf>
    <xf numFmtId="43" fontId="10" fillId="0" borderId="5" xfId="0" applyNumberFormat="1" applyFont="1" applyBorder="1"/>
    <xf numFmtId="43" fontId="10" fillId="0" borderId="0" xfId="0" applyNumberFormat="1" applyFont="1"/>
    <xf numFmtId="0" fontId="7" fillId="0" borderId="0" xfId="0" applyFont="1" applyBorder="1"/>
    <xf numFmtId="43" fontId="7" fillId="0" borderId="0" xfId="1" applyFont="1" applyBorder="1"/>
    <xf numFmtId="189" fontId="7" fillId="0" borderId="0" xfId="1" applyNumberFormat="1" applyFont="1" applyBorder="1"/>
    <xf numFmtId="0" fontId="13" fillId="0" borderId="0" xfId="0" applyNumberFormat="1" applyFont="1" applyAlignment="1">
      <alignment horizontal="left"/>
    </xf>
    <xf numFmtId="43" fontId="7" fillId="0" borderId="0" xfId="0" applyNumberFormat="1" applyFont="1" applyAlignment="1">
      <alignment horizontal="left"/>
    </xf>
    <xf numFmtId="189" fontId="7" fillId="0" borderId="0" xfId="4" applyNumberFormat="1" applyFont="1" applyBorder="1"/>
    <xf numFmtId="0" fontId="9" fillId="0" borderId="0" xfId="0" applyFont="1"/>
    <xf numFmtId="43" fontId="7" fillId="0" borderId="0" xfId="1" applyFont="1"/>
    <xf numFmtId="43" fontId="11" fillId="2" borderId="4" xfId="1" applyFont="1" applyFill="1" applyBorder="1"/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right"/>
    </xf>
    <xf numFmtId="0" fontId="7" fillId="0" borderId="0" xfId="0" applyNumberFormat="1" applyFont="1" applyBorder="1"/>
    <xf numFmtId="0" fontId="7" fillId="0" borderId="0" xfId="0" applyNumberFormat="1" applyFont="1" applyBorder="1" applyAlignment="1">
      <alignment horizontal="center"/>
    </xf>
    <xf numFmtId="0" fontId="7" fillId="0" borderId="0" xfId="0" applyNumberFormat="1" applyFont="1" applyFill="1" applyBorder="1" applyAlignment="1">
      <alignment horizontal="right"/>
    </xf>
    <xf numFmtId="0" fontId="9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right"/>
    </xf>
    <xf numFmtId="0" fontId="10" fillId="0" borderId="0" xfId="0" applyNumberFormat="1" applyFont="1" applyBorder="1"/>
    <xf numFmtId="0" fontId="10" fillId="0" borderId="0" xfId="0" applyNumberFormat="1" applyFont="1" applyBorder="1" applyAlignment="1">
      <alignment horizontal="center"/>
    </xf>
    <xf numFmtId="0" fontId="10" fillId="0" borderId="0" xfId="0" applyNumberFormat="1" applyFont="1" applyFill="1" applyBorder="1" applyAlignment="1">
      <alignment horizontal="right"/>
    </xf>
    <xf numFmtId="0" fontId="10" fillId="0" borderId="0" xfId="0" applyNumberFormat="1" applyFont="1" applyBorder="1" applyAlignment="1">
      <alignment horizontal="right"/>
    </xf>
    <xf numFmtId="188" fontId="7" fillId="0" borderId="0" xfId="1" applyNumberFormat="1" applyFont="1"/>
    <xf numFmtId="0" fontId="14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8" fillId="0" borderId="0" xfId="0" quotePrefix="1" applyFont="1" applyBorder="1" applyAlignment="1">
      <alignment horizontal="right"/>
    </xf>
    <xf numFmtId="0" fontId="11" fillId="0" borderId="0" xfId="0" applyNumberFormat="1" applyFont="1"/>
    <xf numFmtId="0" fontId="14" fillId="0" borderId="0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8" fillId="0" borderId="0" xfId="0" applyNumberFormat="1" applyFont="1" applyAlignment="1">
      <alignment horizontal="left"/>
    </xf>
    <xf numFmtId="0" fontId="9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0" xfId="0" applyFont="1" applyBorder="1"/>
    <xf numFmtId="43" fontId="10" fillId="0" borderId="5" xfId="1" applyFont="1" applyBorder="1"/>
    <xf numFmtId="0" fontId="8" fillId="0" borderId="0" xfId="0" applyFont="1" applyFill="1" applyBorder="1"/>
    <xf numFmtId="0" fontId="10" fillId="0" borderId="0" xfId="0" applyFont="1" applyFill="1" applyBorder="1"/>
    <xf numFmtId="0" fontId="12" fillId="0" borderId="0" xfId="0" applyFont="1" applyFill="1" applyBorder="1" applyProtection="1">
      <protection hidden="1"/>
    </xf>
    <xf numFmtId="0" fontId="7" fillId="0" borderId="0" xfId="4" applyFont="1" applyFill="1" applyBorder="1"/>
    <xf numFmtId="0" fontId="7" fillId="0" borderId="0" xfId="0" applyFont="1" applyFill="1" applyBorder="1"/>
    <xf numFmtId="43" fontId="7" fillId="0" borderId="0" xfId="1" applyNumberFormat="1" applyFont="1"/>
    <xf numFmtId="0" fontId="9" fillId="0" borderId="0" xfId="0" applyFont="1" applyFill="1" applyBorder="1"/>
    <xf numFmtId="0" fontId="17" fillId="0" borderId="0" xfId="0" applyFont="1" applyFill="1" applyProtection="1">
      <protection hidden="1"/>
    </xf>
    <xf numFmtId="0" fontId="8" fillId="0" borderId="0" xfId="4" applyFont="1" applyFill="1" applyBorder="1"/>
    <xf numFmtId="0" fontId="1" fillId="0" borderId="0" xfId="0" applyFont="1" applyFill="1" applyBorder="1" applyAlignment="1">
      <alignment horizontal="centerContinuous"/>
    </xf>
    <xf numFmtId="0" fontId="1" fillId="0" borderId="0" xfId="0" quotePrefix="1" applyFont="1" applyFill="1" applyBorder="1" applyAlignment="1">
      <alignment horizontal="right"/>
    </xf>
    <xf numFmtId="0" fontId="12" fillId="0" borderId="0" xfId="0" applyFont="1" applyAlignment="1" applyProtection="1">
      <protection hidden="1"/>
    </xf>
    <xf numFmtId="0" fontId="12" fillId="0" borderId="0" xfId="0" applyFont="1" applyAlignment="1" applyProtection="1">
      <alignment horizontal="center"/>
      <protection hidden="1"/>
    </xf>
    <xf numFmtId="43" fontId="7" fillId="0" borderId="0" xfId="0" applyNumberFormat="1" applyFont="1" applyProtection="1">
      <protection hidden="1"/>
    </xf>
    <xf numFmtId="0" fontId="7" fillId="0" borderId="0" xfId="0" applyFont="1" applyProtection="1">
      <protection hidden="1"/>
    </xf>
    <xf numFmtId="0" fontId="13" fillId="0" borderId="0" xfId="0" applyNumberFormat="1" applyFont="1"/>
    <xf numFmtId="43" fontId="18" fillId="0" borderId="0" xfId="1" applyFont="1" applyAlignment="1" applyProtection="1">
      <alignment horizontal="left"/>
      <protection hidden="1"/>
    </xf>
    <xf numFmtId="0" fontId="7" fillId="2" borderId="4" xfId="3" applyFont="1" applyFill="1" applyBorder="1" applyProtection="1">
      <protection locked="0"/>
    </xf>
    <xf numFmtId="0" fontId="7" fillId="0" borderId="0" xfId="3" applyFont="1" applyAlignment="1" applyProtection="1">
      <alignment horizontal="center"/>
    </xf>
    <xf numFmtId="0" fontId="19" fillId="0" borderId="0" xfId="3" applyFont="1" applyAlignment="1" applyProtection="1">
      <alignment horizontal="left"/>
    </xf>
    <xf numFmtId="0" fontId="7" fillId="0" borderId="0" xfId="0" applyFont="1" applyAlignment="1" applyProtection="1">
      <alignment horizontal="center"/>
      <protection hidden="1"/>
    </xf>
    <xf numFmtId="43" fontId="7" fillId="0" borderId="0" xfId="1" applyFont="1" applyProtection="1">
      <protection hidden="1"/>
    </xf>
    <xf numFmtId="0" fontId="20" fillId="0" borderId="0" xfId="0" applyFont="1"/>
    <xf numFmtId="43" fontId="12" fillId="0" borderId="0" xfId="0" applyNumberFormat="1" applyFont="1" applyProtection="1">
      <protection hidden="1"/>
    </xf>
    <xf numFmtId="43" fontId="12" fillId="0" borderId="0" xfId="1" applyNumberFormat="1" applyFont="1" applyProtection="1">
      <protection hidden="1"/>
    </xf>
    <xf numFmtId="0" fontId="21" fillId="0" borderId="0" xfId="0" applyFont="1" applyFill="1" applyBorder="1" applyAlignment="1">
      <alignment horizontal="centerContinuous"/>
    </xf>
    <xf numFmtId="0" fontId="21" fillId="0" borderId="0" xfId="0" quotePrefix="1" applyFont="1" applyFill="1" applyBorder="1" applyAlignment="1">
      <alignment horizontal="right"/>
    </xf>
    <xf numFmtId="0" fontId="22" fillId="0" borderId="0" xfId="0" applyFont="1" applyProtection="1">
      <protection hidden="1"/>
    </xf>
    <xf numFmtId="0" fontId="10" fillId="0" borderId="0" xfId="4" applyFont="1" applyFill="1" applyBorder="1"/>
    <xf numFmtId="0" fontId="10" fillId="0" borderId="0" xfId="4" applyFont="1" applyBorder="1"/>
    <xf numFmtId="0" fontId="22" fillId="0" borderId="0" xfId="0" applyFont="1" applyAlignment="1" applyProtection="1">
      <protection hidden="1"/>
    </xf>
    <xf numFmtId="0" fontId="22" fillId="0" borderId="0" xfId="0" applyFont="1" applyAlignment="1" applyProtection="1">
      <alignment horizontal="center"/>
      <protection hidden="1"/>
    </xf>
    <xf numFmtId="43" fontId="10" fillId="0" borderId="5" xfId="1" applyFont="1" applyBorder="1" applyProtection="1">
      <protection hidden="1"/>
    </xf>
    <xf numFmtId="43" fontId="10" fillId="0" borderId="0" xfId="1" applyFont="1" applyBorder="1" applyProtection="1">
      <protection hidden="1"/>
    </xf>
    <xf numFmtId="0" fontId="2" fillId="0" borderId="0" xfId="2" applyFont="1"/>
    <xf numFmtId="43" fontId="7" fillId="0" borderId="0" xfId="3" applyNumberFormat="1" applyFont="1" applyAlignment="1" applyProtection="1">
      <alignment horizontal="center"/>
    </xf>
    <xf numFmtId="43" fontId="7" fillId="0" borderId="0" xfId="3" applyNumberFormat="1" applyFont="1" applyBorder="1" applyAlignment="1" applyProtection="1">
      <alignment horizontal="center"/>
    </xf>
    <xf numFmtId="0" fontId="18" fillId="0" borderId="0" xfId="0" applyFont="1" applyProtection="1">
      <protection hidden="1"/>
    </xf>
    <xf numFmtId="0" fontId="9" fillId="0" borderId="0" xfId="4" applyFont="1" applyFill="1" applyBorder="1"/>
    <xf numFmtId="0" fontId="23" fillId="0" borderId="0" xfId="0" applyFont="1" applyAlignment="1" applyProtection="1">
      <alignment horizontal="center"/>
      <protection hidden="1"/>
    </xf>
    <xf numFmtId="0" fontId="22" fillId="0" borderId="0" xfId="0" applyFont="1" applyBorder="1" applyProtection="1">
      <protection hidden="1"/>
    </xf>
    <xf numFmtId="0" fontId="22" fillId="0" borderId="0" xfId="0" applyFont="1" applyBorder="1" applyAlignment="1" applyProtection="1">
      <alignment horizontal="center"/>
      <protection hidden="1"/>
    </xf>
    <xf numFmtId="0" fontId="24" fillId="0" borderId="0" xfId="0" applyFont="1" applyProtection="1">
      <protection hidden="1"/>
    </xf>
    <xf numFmtId="0" fontId="25" fillId="0" borderId="0" xfId="0" applyFont="1" applyFill="1" applyBorder="1" applyAlignment="1" applyProtection="1">
      <alignment horizontal="left"/>
    </xf>
    <xf numFmtId="0" fontId="25" fillId="0" borderId="0" xfId="0" applyFont="1" applyFill="1" applyBorder="1" applyAlignment="1" applyProtection="1">
      <alignment horizontal="center" vertical="center"/>
    </xf>
    <xf numFmtId="0" fontId="25" fillId="0" borderId="0" xfId="0" applyFont="1" applyFill="1" applyBorder="1" applyAlignment="1" applyProtection="1">
      <alignment horizontal="center"/>
    </xf>
    <xf numFmtId="43" fontId="25" fillId="0" borderId="0" xfId="1" applyFont="1" applyFill="1" applyBorder="1" applyAlignment="1" applyProtection="1">
      <alignment horizontal="center"/>
    </xf>
    <xf numFmtId="43" fontId="25" fillId="0" borderId="0" xfId="1" applyFont="1" applyFill="1" applyBorder="1" applyAlignment="1" applyProtection="1"/>
    <xf numFmtId="0" fontId="10" fillId="0" borderId="0" xfId="0" applyFont="1" applyAlignment="1" applyProtection="1">
      <protection hidden="1"/>
    </xf>
    <xf numFmtId="0" fontId="26" fillId="0" borderId="0" xfId="0" applyFont="1" applyFill="1" applyBorder="1" applyProtection="1"/>
    <xf numFmtId="0" fontId="26" fillId="0" borderId="0" xfId="0" applyFont="1" applyFill="1" applyBorder="1" applyAlignment="1" applyProtection="1">
      <alignment horizontal="centerContinuous"/>
    </xf>
    <xf numFmtId="0" fontId="26" fillId="0" borderId="0" xfId="0" applyFont="1" applyBorder="1" applyAlignment="1" applyProtection="1">
      <alignment horizontal="center"/>
    </xf>
    <xf numFmtId="0" fontId="27" fillId="0" borderId="0" xfId="0" applyFont="1" applyFill="1" applyBorder="1" applyProtection="1"/>
    <xf numFmtId="43" fontId="27" fillId="0" borderId="0" xfId="1" applyFont="1" applyBorder="1" applyAlignment="1" applyProtection="1">
      <alignment horizontal="center"/>
    </xf>
    <xf numFmtId="43" fontId="27" fillId="0" borderId="0" xfId="1" applyFont="1" applyBorder="1" applyAlignment="1" applyProtection="1">
      <alignment horizontal="centerContinuous"/>
    </xf>
    <xf numFmtId="0" fontId="17" fillId="0" borderId="0" xfId="0" applyFont="1" applyFill="1" applyBorder="1" applyProtection="1">
      <protection hidden="1"/>
    </xf>
    <xf numFmtId="0" fontId="7" fillId="0" borderId="0" xfId="3" applyFont="1" applyBorder="1" applyProtection="1"/>
    <xf numFmtId="0" fontId="28" fillId="0" borderId="0" xfId="3" applyFont="1" applyProtection="1"/>
    <xf numFmtId="43" fontId="12" fillId="0" borderId="0" xfId="1" applyFont="1" applyAlignment="1" applyProtection="1">
      <alignment horizontal="center"/>
      <protection hidden="1"/>
    </xf>
    <xf numFmtId="43" fontId="8" fillId="0" borderId="0" xfId="1" applyNumberFormat="1" applyFont="1" applyProtection="1">
      <protection hidden="1"/>
    </xf>
    <xf numFmtId="39" fontId="7" fillId="0" borderId="0" xfId="3" applyNumberFormat="1" applyFont="1" applyAlignment="1" applyProtection="1">
      <alignment horizontal="left"/>
    </xf>
    <xf numFmtId="0" fontId="7" fillId="0" borderId="0" xfId="3" applyFont="1" applyAlignment="1" applyProtection="1">
      <alignment horizontal="right"/>
    </xf>
    <xf numFmtId="2" fontId="11" fillId="2" borderId="4" xfId="3" applyNumberFormat="1" applyFont="1" applyFill="1" applyBorder="1" applyAlignment="1" applyProtection="1">
      <alignment horizontal="center"/>
      <protection locked="0"/>
    </xf>
    <xf numFmtId="43" fontId="7" fillId="0" borderId="0" xfId="1" applyFont="1" applyFill="1" applyProtection="1"/>
    <xf numFmtId="43" fontId="7" fillId="0" borderId="0" xfId="1" applyFont="1" applyProtection="1"/>
    <xf numFmtId="0" fontId="9" fillId="0" borderId="0" xfId="3" applyFont="1" applyProtection="1"/>
    <xf numFmtId="0" fontId="4" fillId="0" borderId="0" xfId="3" applyFont="1" applyProtection="1"/>
    <xf numFmtId="43" fontId="7" fillId="0" borderId="0" xfId="1" applyNumberFormat="1" applyFont="1" applyProtection="1">
      <protection hidden="1"/>
    </xf>
    <xf numFmtId="2" fontId="11" fillId="0" borderId="0" xfId="3" applyNumberFormat="1" applyFont="1" applyFill="1" applyBorder="1" applyAlignment="1" applyProtection="1">
      <alignment horizontal="center"/>
      <protection locked="0"/>
    </xf>
    <xf numFmtId="0" fontId="28" fillId="0" borderId="0" xfId="0" applyFont="1" applyProtection="1">
      <protection hidden="1"/>
    </xf>
    <xf numFmtId="0" fontId="7" fillId="0" borderId="0" xfId="5" applyFont="1"/>
    <xf numFmtId="43" fontId="7" fillId="0" borderId="0" xfId="5" applyNumberFormat="1" applyFont="1"/>
    <xf numFmtId="37" fontId="7" fillId="0" borderId="0" xfId="0" applyNumberFormat="1" applyFont="1" applyAlignment="1" applyProtection="1">
      <alignment horizontal="left"/>
    </xf>
    <xf numFmtId="39" fontId="8" fillId="0" borderId="0" xfId="0" applyNumberFormat="1" applyFont="1" applyAlignment="1" applyProtection="1">
      <alignment horizontal="left"/>
    </xf>
    <xf numFmtId="37" fontId="8" fillId="0" borderId="0" xfId="0" applyNumberFormat="1" applyFont="1" applyAlignment="1" applyProtection="1">
      <alignment horizontal="left"/>
    </xf>
    <xf numFmtId="0" fontId="7" fillId="0" borderId="0" xfId="0" applyFont="1" applyProtection="1"/>
    <xf numFmtId="0" fontId="28" fillId="0" borderId="0" xfId="5" applyFont="1"/>
    <xf numFmtId="39" fontId="7" fillId="0" borderId="0" xfId="0" applyNumberFormat="1" applyFont="1" applyAlignment="1" applyProtection="1">
      <alignment horizontal="left"/>
    </xf>
    <xf numFmtId="0" fontId="7" fillId="0" borderId="0" xfId="0" applyFont="1" applyAlignment="1" applyProtection="1">
      <alignment horizontal="center"/>
    </xf>
    <xf numFmtId="39" fontId="7" fillId="0" borderId="0" xfId="0" applyNumberFormat="1" applyFont="1" applyProtection="1"/>
    <xf numFmtId="0" fontId="7" fillId="0" borderId="0" xfId="0" applyFont="1" applyBorder="1" applyProtection="1"/>
    <xf numFmtId="39" fontId="7" fillId="0" borderId="0" xfId="0" applyNumberFormat="1" applyFont="1" applyAlignment="1" applyProtection="1"/>
    <xf numFmtId="0" fontId="1" fillId="0" borderId="0" xfId="6" applyFont="1" applyFill="1" applyBorder="1"/>
    <xf numFmtId="2" fontId="7" fillId="0" borderId="0" xfId="0" applyNumberFormat="1" applyFont="1" applyFill="1" applyProtection="1"/>
    <xf numFmtId="43" fontId="7" fillId="0" borderId="2" xfId="1" applyFont="1" applyFill="1" applyBorder="1" applyProtection="1"/>
    <xf numFmtId="2" fontId="7" fillId="0" borderId="0" xfId="0" applyNumberFormat="1" applyFont="1" applyProtection="1"/>
    <xf numFmtId="43" fontId="11" fillId="2" borderId="4" xfId="1" applyFont="1" applyFill="1" applyBorder="1" applyProtection="1"/>
    <xf numFmtId="3" fontId="7" fillId="0" borderId="0" xfId="0" applyNumberFormat="1" applyFont="1" applyProtection="1"/>
    <xf numFmtId="43" fontId="7" fillId="0" borderId="0" xfId="1" applyFont="1" applyAlignment="1" applyProtection="1"/>
    <xf numFmtId="188" fontId="7" fillId="0" borderId="0" xfId="1" applyNumberFormat="1" applyFont="1" applyAlignment="1" applyProtection="1"/>
    <xf numFmtId="0" fontId="10" fillId="0" borderId="0" xfId="0" applyFont="1" applyFill="1" applyBorder="1" applyAlignment="1">
      <alignment horizontal="right"/>
    </xf>
    <xf numFmtId="0" fontId="22" fillId="0" borderId="0" xfId="0" applyFont="1" applyFill="1" applyBorder="1" applyProtection="1">
      <protection hidden="1"/>
    </xf>
    <xf numFmtId="0" fontId="8" fillId="0" borderId="0" xfId="0" applyFont="1" applyFill="1" applyBorder="1" applyAlignment="1">
      <alignment horizontal="right"/>
    </xf>
    <xf numFmtId="0" fontId="7" fillId="0" borderId="0" xfId="0" applyNumberFormat="1" applyFont="1" applyAlignment="1"/>
    <xf numFmtId="43" fontId="9" fillId="0" borderId="0" xfId="1" applyFont="1" applyBorder="1"/>
    <xf numFmtId="0" fontId="1" fillId="0" borderId="0" xfId="2" applyFont="1" applyBorder="1"/>
    <xf numFmtId="0" fontId="8" fillId="0" borderId="0" xfId="0" applyFont="1" applyFill="1" applyBorder="1" applyAlignment="1">
      <alignment horizontal="center"/>
    </xf>
    <xf numFmtId="0" fontId="12" fillId="0" borderId="0" xfId="0" applyFont="1" applyAlignment="1" applyProtection="1">
      <alignment horizontal="right"/>
      <protection hidden="1"/>
    </xf>
    <xf numFmtId="0" fontId="1" fillId="0" borderId="0" xfId="0" applyFont="1" applyFill="1" applyBorder="1"/>
    <xf numFmtId="43" fontId="11" fillId="2" borderId="4" xfId="1" applyFont="1" applyFill="1" applyBorder="1" applyProtection="1">
      <protection hidden="1"/>
    </xf>
    <xf numFmtId="43" fontId="12" fillId="0" borderId="0" xfId="1" applyFont="1" applyProtection="1">
      <protection hidden="1"/>
    </xf>
    <xf numFmtId="0" fontId="26" fillId="0" borderId="0" xfId="0" applyFont="1" applyFill="1" applyBorder="1" applyAlignment="1" applyProtection="1"/>
    <xf numFmtId="0" fontId="27" fillId="0" borderId="0" xfId="0" applyFont="1" applyFill="1" applyBorder="1" applyAlignment="1" applyProtection="1"/>
    <xf numFmtId="0" fontId="28" fillId="0" borderId="0" xfId="0" applyNumberFormat="1" applyFont="1"/>
    <xf numFmtId="0" fontId="7" fillId="0" borderId="6" xfId="0" applyNumberFormat="1" applyFont="1" applyBorder="1" applyAlignment="1">
      <alignment horizontal="center"/>
    </xf>
    <xf numFmtId="0" fontId="7" fillId="0" borderId="6" xfId="0" applyNumberFormat="1" applyFont="1" applyBorder="1" applyAlignment="1">
      <alignment horizontal="center" vertical="top"/>
    </xf>
    <xf numFmtId="0" fontId="7" fillId="0" borderId="7" xfId="0" applyNumberFormat="1" applyFont="1" applyBorder="1" applyAlignment="1">
      <alignment horizontal="center"/>
    </xf>
    <xf numFmtId="0" fontId="7" fillId="0" borderId="7" xfId="0" applyNumberFormat="1" applyFont="1" applyBorder="1" applyAlignment="1">
      <alignment horizontal="center" vertical="top"/>
    </xf>
    <xf numFmtId="0" fontId="7" fillId="0" borderId="6" xfId="0" applyNumberFormat="1" applyFont="1" applyBorder="1" applyAlignment="1">
      <alignment horizontal="left" vertical="top"/>
    </xf>
    <xf numFmtId="0" fontId="7" fillId="0" borderId="8" xfId="0" applyNumberFormat="1" applyFont="1" applyBorder="1" applyAlignment="1">
      <alignment horizontal="left" vertical="top"/>
    </xf>
    <xf numFmtId="0" fontId="7" fillId="0" borderId="8" xfId="0" applyNumberFormat="1" applyFont="1" applyBorder="1" applyAlignment="1">
      <alignment horizontal="center" vertical="top"/>
    </xf>
    <xf numFmtId="0" fontId="7" fillId="0" borderId="7" xfId="0" applyNumberFormat="1" applyFont="1" applyBorder="1" applyAlignment="1">
      <alignment horizontal="left" vertical="top"/>
    </xf>
    <xf numFmtId="0" fontId="7" fillId="0" borderId="8" xfId="0" applyNumberFormat="1" applyFont="1" applyBorder="1" applyAlignment="1">
      <alignment horizontal="center"/>
    </xf>
    <xf numFmtId="0" fontId="7" fillId="0" borderId="9" xfId="0" applyNumberFormat="1" applyFont="1" applyBorder="1" applyAlignment="1">
      <alignment horizontal="center" vertical="top"/>
    </xf>
    <xf numFmtId="0" fontId="8" fillId="0" borderId="0" xfId="0" applyNumberFormat="1" applyFont="1" applyAlignment="1">
      <alignment horizontal="center"/>
    </xf>
    <xf numFmtId="0" fontId="7" fillId="0" borderId="0" xfId="0" applyNumberFormat="1" applyFont="1" applyBorder="1" applyAlignment="1">
      <alignment horizontal="right"/>
    </xf>
    <xf numFmtId="0" fontId="16" fillId="0" borderId="0" xfId="0" applyNumberFormat="1" applyFont="1" applyBorder="1" applyAlignment="1">
      <alignment horizontal="right"/>
    </xf>
    <xf numFmtId="0" fontId="7" fillId="0" borderId="0" xfId="0" applyNumberFormat="1" applyFont="1" applyAlignment="1" applyProtection="1">
      <alignment horizontal="left"/>
      <protection hidden="1"/>
    </xf>
    <xf numFmtId="43" fontId="7" fillId="0" borderId="0" xfId="0" applyNumberFormat="1" applyFont="1" applyBorder="1"/>
    <xf numFmtId="0" fontId="7" fillId="0" borderId="0" xfId="0" applyNumberFormat="1" applyFont="1" applyProtection="1">
      <protection hidden="1"/>
    </xf>
    <xf numFmtId="0" fontId="7" fillId="0" borderId="0" xfId="0" applyNumberFormat="1" applyFont="1" applyAlignment="1" applyProtection="1">
      <alignment horizontal="center"/>
      <protection hidden="1"/>
    </xf>
    <xf numFmtId="43" fontId="7" fillId="0" borderId="0" xfId="1" applyNumberFormat="1" applyFont="1" applyAlignment="1" applyProtection="1">
      <alignment horizontal="left"/>
      <protection hidden="1"/>
    </xf>
    <xf numFmtId="188" fontId="7" fillId="0" borderId="0" xfId="1" applyNumberFormat="1" applyFont="1" applyFill="1" applyBorder="1" applyAlignment="1" applyProtection="1">
      <alignment horizontal="left"/>
      <protection hidden="1"/>
    </xf>
    <xf numFmtId="188" fontId="7" fillId="0" borderId="0" xfId="1" applyNumberFormat="1" applyFont="1" applyFill="1" applyBorder="1"/>
    <xf numFmtId="43" fontId="7" fillId="0" borderId="0" xfId="1" applyFont="1" applyFill="1" applyBorder="1" applyAlignment="1" applyProtection="1">
      <alignment horizontal="left"/>
      <protection hidden="1"/>
    </xf>
    <xf numFmtId="0" fontId="8" fillId="0" borderId="0" xfId="0" applyNumberFormat="1" applyFont="1" applyProtection="1">
      <protection hidden="1"/>
    </xf>
    <xf numFmtId="0" fontId="8" fillId="0" borderId="0" xfId="0" applyNumberFormat="1" applyFont="1" applyAlignment="1" applyProtection="1">
      <alignment horizontal="center"/>
      <protection hidden="1"/>
    </xf>
    <xf numFmtId="0" fontId="8" fillId="0" borderId="0" xfId="0" applyNumberFormat="1" applyFont="1" applyAlignment="1" applyProtection="1">
      <alignment horizontal="left"/>
      <protection hidden="1"/>
    </xf>
    <xf numFmtId="0" fontId="8" fillId="0" borderId="0" xfId="0" applyNumberFormat="1" applyFont="1" applyBorder="1" applyAlignment="1">
      <alignment horizontal="right"/>
    </xf>
    <xf numFmtId="0" fontId="8" fillId="0" borderId="0" xfId="0" applyFont="1" applyAlignment="1" applyProtection="1">
      <alignment horizontal="center"/>
    </xf>
    <xf numFmtId="43" fontId="10" fillId="0" borderId="2" xfId="1" applyFont="1" applyBorder="1" applyProtection="1">
      <protection hidden="1"/>
    </xf>
    <xf numFmtId="0" fontId="30" fillId="0" borderId="0" xfId="0" applyNumberFormat="1" applyFont="1"/>
    <xf numFmtId="0" fontId="7" fillId="0" borderId="0" xfId="1" applyNumberFormat="1" applyFont="1" applyAlignment="1" applyProtection="1">
      <alignment horizontal="left"/>
      <protection hidden="1"/>
    </xf>
    <xf numFmtId="43" fontId="7" fillId="0" borderId="0" xfId="1" applyFont="1" applyAlignment="1" applyProtection="1">
      <alignment horizontal="left"/>
      <protection hidden="1"/>
    </xf>
    <xf numFmtId="43" fontId="7" fillId="0" borderId="0" xfId="1" applyFont="1" applyFill="1" applyBorder="1"/>
    <xf numFmtId="0" fontId="7" fillId="0" borderId="0" xfId="0" applyNumberFormat="1" applyFont="1" applyBorder="1" applyAlignment="1">
      <alignment horizontal="left"/>
    </xf>
    <xf numFmtId="43" fontId="8" fillId="0" borderId="2" xfId="0" applyNumberFormat="1" applyFont="1" applyBorder="1"/>
    <xf numFmtId="0" fontId="10" fillId="0" borderId="0" xfId="0" applyNumberFormat="1" applyFont="1" applyProtection="1">
      <protection hidden="1"/>
    </xf>
    <xf numFmtId="0" fontId="10" fillId="0" borderId="0" xfId="0" applyNumberFormat="1" applyFont="1" applyAlignment="1" applyProtection="1">
      <alignment horizontal="center"/>
      <protection hidden="1"/>
    </xf>
    <xf numFmtId="0" fontId="10" fillId="0" borderId="0" xfId="0" applyNumberFormat="1" applyFont="1" applyAlignment="1" applyProtection="1">
      <alignment horizontal="left"/>
      <protection hidden="1"/>
    </xf>
    <xf numFmtId="0" fontId="10" fillId="0" borderId="0" xfId="0" applyFont="1" applyAlignment="1" applyProtection="1">
      <alignment horizontal="center"/>
    </xf>
    <xf numFmtId="0" fontId="31" fillId="0" borderId="0" xfId="0" applyNumberFormat="1" applyFont="1"/>
    <xf numFmtId="189" fontId="8" fillId="0" borderId="0" xfId="1" applyNumberFormat="1" applyFont="1" applyFill="1" applyBorder="1"/>
    <xf numFmtId="43" fontId="7" fillId="0" borderId="0" xfId="1" applyFont="1" applyFill="1" applyBorder="1" applyAlignment="1">
      <alignment horizontal="center"/>
    </xf>
    <xf numFmtId="0" fontId="7" fillId="0" borderId="0" xfId="0" applyNumberFormat="1" applyFont="1" applyFill="1" applyBorder="1"/>
    <xf numFmtId="43" fontId="7" fillId="0" borderId="0" xfId="1" applyFont="1" applyBorder="1" applyAlignment="1">
      <alignment horizontal="center"/>
    </xf>
    <xf numFmtId="0" fontId="8" fillId="0" borderId="0" xfId="0" applyNumberFormat="1" applyFont="1" applyBorder="1"/>
    <xf numFmtId="0" fontId="7" fillId="0" borderId="0" xfId="0" applyNumberFormat="1" applyFont="1" applyFill="1" applyBorder="1" applyAlignment="1">
      <alignment horizontal="center"/>
    </xf>
    <xf numFmtId="0" fontId="13" fillId="0" borderId="0" xfId="0" applyNumberFormat="1" applyFont="1" applyBorder="1" applyAlignment="1">
      <alignment horizontal="left"/>
    </xf>
    <xf numFmtId="188" fontId="7" fillId="0" borderId="0" xfId="0" applyNumberFormat="1" applyFont="1" applyFill="1" applyBorder="1" applyAlignment="1">
      <alignment horizontal="center"/>
    </xf>
    <xf numFmtId="188" fontId="8" fillId="0" borderId="0" xfId="0" applyNumberFormat="1" applyFont="1" applyBorder="1" applyAlignment="1">
      <alignment horizontal="center"/>
    </xf>
    <xf numFmtId="0" fontId="8" fillId="0" borderId="0" xfId="0" applyNumberFormat="1" applyFont="1" applyBorder="1" applyAlignment="1">
      <alignment horizontal="center"/>
    </xf>
    <xf numFmtId="43" fontId="8" fillId="0" borderId="0" xfId="1" applyFont="1" applyBorder="1" applyAlignment="1">
      <alignment horizontal="center"/>
    </xf>
    <xf numFmtId="0" fontId="8" fillId="0" borderId="0" xfId="0" applyNumberFormat="1" applyFont="1" applyBorder="1" applyAlignment="1">
      <alignment horizontal="left"/>
    </xf>
    <xf numFmtId="188" fontId="7" fillId="0" borderId="0" xfId="0" applyNumberFormat="1" applyFont="1" applyBorder="1" applyAlignment="1">
      <alignment horizontal="center"/>
    </xf>
    <xf numFmtId="43" fontId="8" fillId="0" borderId="0" xfId="1" applyFont="1" applyFill="1" applyBorder="1"/>
    <xf numFmtId="0" fontId="10" fillId="0" borderId="0" xfId="0" applyFont="1" applyFill="1" applyBorder="1" applyAlignment="1">
      <alignment horizontal="center"/>
    </xf>
    <xf numFmtId="0" fontId="10" fillId="0" borderId="0" xfId="0" applyNumberFormat="1" applyFont="1" applyBorder="1" applyAlignment="1">
      <alignment horizontal="left"/>
    </xf>
    <xf numFmtId="43" fontId="10" fillId="0" borderId="5" xfId="1" applyFont="1" applyBorder="1" applyAlignment="1">
      <alignment horizontal="center"/>
    </xf>
    <xf numFmtId="0" fontId="31" fillId="0" borderId="0" xfId="0" applyFont="1"/>
    <xf numFmtId="0" fontId="10" fillId="0" borderId="0" xfId="0" applyFont="1"/>
    <xf numFmtId="189" fontId="32" fillId="0" borderId="0" xfId="1" applyNumberFormat="1" applyFont="1" applyFill="1" applyBorder="1"/>
    <xf numFmtId="43" fontId="10" fillId="0" borderId="0" xfId="1" applyFont="1" applyBorder="1" applyAlignment="1">
      <alignment horizontal="center"/>
    </xf>
    <xf numFmtId="43" fontId="7" fillId="0" borderId="0" xfId="1" applyNumberFormat="1" applyFont="1" applyFill="1" applyBorder="1" applyAlignment="1">
      <alignment horizontal="center"/>
    </xf>
    <xf numFmtId="43" fontId="11" fillId="0" borderId="0" xfId="1" applyFont="1" applyFill="1" applyBorder="1"/>
    <xf numFmtId="0" fontId="33" fillId="0" borderId="0" xfId="0" applyNumberFormat="1" applyFont="1"/>
    <xf numFmtId="0" fontId="34" fillId="0" borderId="0" xfId="0" applyNumberFormat="1" applyFont="1"/>
    <xf numFmtId="0" fontId="34" fillId="0" borderId="6" xfId="0" applyNumberFormat="1" applyFont="1" applyBorder="1" applyAlignment="1">
      <alignment horizontal="center" vertical="top"/>
    </xf>
    <xf numFmtId="0" fontId="34" fillId="0" borderId="6" xfId="0" applyNumberFormat="1" applyFont="1" applyBorder="1" applyAlignment="1">
      <alignment horizontal="center" vertical="top"/>
    </xf>
    <xf numFmtId="0" fontId="34" fillId="0" borderId="7" xfId="0" applyNumberFormat="1" applyFont="1" applyBorder="1" applyAlignment="1">
      <alignment horizontal="center" vertical="top"/>
    </xf>
    <xf numFmtId="0" fontId="34" fillId="0" borderId="7" xfId="0" applyNumberFormat="1" applyFont="1" applyBorder="1" applyAlignment="1">
      <alignment horizontal="center" vertical="top"/>
    </xf>
    <xf numFmtId="0" fontId="34" fillId="0" borderId="8" xfId="0" applyNumberFormat="1" applyFont="1" applyBorder="1" applyAlignment="1">
      <alignment horizontal="center" vertical="top"/>
    </xf>
    <xf numFmtId="0" fontId="34" fillId="0" borderId="8" xfId="0" applyNumberFormat="1" applyFont="1" applyBorder="1" applyAlignment="1">
      <alignment horizontal="center" vertical="top"/>
    </xf>
    <xf numFmtId="0" fontId="33" fillId="0" borderId="0" xfId="0" applyNumberFormat="1" applyFont="1" applyAlignment="1">
      <alignment horizontal="left"/>
    </xf>
    <xf numFmtId="0" fontId="32" fillId="0" borderId="0" xfId="0" applyFont="1" applyFill="1" applyBorder="1" applyAlignment="1">
      <alignment horizontal="right"/>
    </xf>
    <xf numFmtId="43" fontId="32" fillId="0" borderId="0" xfId="1" applyFont="1" applyFill="1" applyBorder="1"/>
    <xf numFmtId="0" fontId="11" fillId="0" borderId="0" xfId="0" applyFont="1" applyFill="1" applyBorder="1" applyAlignment="1">
      <alignment horizontal="right"/>
    </xf>
    <xf numFmtId="0" fontId="35" fillId="0" borderId="0" xfId="0" applyFont="1"/>
    <xf numFmtId="0" fontId="28" fillId="0" borderId="0" xfId="0" applyFont="1"/>
    <xf numFmtId="43" fontId="1" fillId="0" borderId="0" xfId="2" applyNumberFormat="1" applyFont="1" applyFill="1" applyBorder="1" applyAlignment="1"/>
    <xf numFmtId="43" fontId="1" fillId="0" borderId="0" xfId="2" applyNumberFormat="1" applyFont="1" applyBorder="1"/>
    <xf numFmtId="0" fontId="1" fillId="0" borderId="0" xfId="2" applyFont="1" applyBorder="1" applyAlignment="1">
      <alignment horizontal="center"/>
    </xf>
    <xf numFmtId="0" fontId="7" fillId="0" borderId="0" xfId="4" applyFont="1" applyBorder="1" applyAlignment="1">
      <alignment horizontal="center"/>
    </xf>
    <xf numFmtId="43" fontId="1" fillId="0" borderId="0" xfId="2" applyNumberFormat="1" applyFont="1" applyBorder="1" applyAlignment="1">
      <alignment horizontal="center"/>
    </xf>
    <xf numFmtId="0" fontId="1" fillId="0" borderId="0" xfId="2" applyFont="1" applyBorder="1" applyAlignment="1">
      <alignment horizontal="left"/>
    </xf>
    <xf numFmtId="43" fontId="13" fillId="0" borderId="0" xfId="4" applyNumberFormat="1" applyFont="1" applyBorder="1"/>
    <xf numFmtId="43" fontId="7" fillId="0" borderId="0" xfId="4" applyNumberFormat="1" applyFont="1" applyBorder="1"/>
    <xf numFmtId="43" fontId="1" fillId="0" borderId="0" xfId="2" applyNumberFormat="1" applyFont="1" applyFill="1" applyBorder="1" applyAlignment="1">
      <alignment horizontal="right"/>
    </xf>
    <xf numFmtId="43" fontId="1" fillId="0" borderId="0" xfId="2" applyNumberFormat="1" applyFont="1" applyFill="1" applyBorder="1" applyAlignment="1">
      <alignment horizontal="left"/>
    </xf>
    <xf numFmtId="43" fontId="1" fillId="3" borderId="0" xfId="2" applyNumberFormat="1" applyFont="1" applyFill="1" applyBorder="1" applyAlignment="1"/>
    <xf numFmtId="43" fontId="36" fillId="0" borderId="0" xfId="2" applyNumberFormat="1" applyFont="1" applyFill="1" applyBorder="1" applyAlignment="1"/>
    <xf numFmtId="43" fontId="13" fillId="0" borderId="0" xfId="0" applyNumberFormat="1" applyFont="1"/>
    <xf numFmtId="0" fontId="37" fillId="0" borderId="0" xfId="0" applyFont="1" applyFill="1" applyBorder="1" applyAlignment="1">
      <alignment horizontal="right"/>
    </xf>
    <xf numFmtId="43" fontId="37" fillId="0" borderId="0" xfId="1" applyFont="1" applyFill="1" applyBorder="1"/>
    <xf numFmtId="0" fontId="10" fillId="0" borderId="0" xfId="4" applyFont="1" applyBorder="1" applyAlignment="1">
      <alignment horizontal="center"/>
    </xf>
    <xf numFmtId="0" fontId="1" fillId="0" borderId="0" xfId="2" applyFont="1" applyBorder="1" applyAlignment="1">
      <alignment horizontal="right"/>
    </xf>
    <xf numFmtId="43" fontId="1" fillId="0" borderId="0" xfId="2" applyNumberFormat="1" applyFont="1" applyBorder="1" applyAlignment="1">
      <alignment horizontal="left"/>
    </xf>
    <xf numFmtId="43" fontId="7" fillId="0" borderId="0" xfId="4" applyNumberFormat="1" applyFont="1" applyBorder="1" applyAlignment="1">
      <alignment horizontal="center"/>
    </xf>
    <xf numFmtId="43" fontId="10" fillId="0" borderId="0" xfId="1" applyFont="1"/>
    <xf numFmtId="43" fontId="1" fillId="2" borderId="4" xfId="2" applyNumberFormat="1" applyFont="1" applyFill="1" applyBorder="1" applyAlignment="1"/>
    <xf numFmtId="0" fontId="1" fillId="0" borderId="0" xfId="2" applyNumberFormat="1" applyFont="1" applyFill="1" applyBorder="1" applyAlignment="1">
      <alignment horizontal="left"/>
    </xf>
    <xf numFmtId="43" fontId="10" fillId="0" borderId="0" xfId="1" applyFont="1" applyBorder="1"/>
    <xf numFmtId="0" fontId="38" fillId="0" borderId="0" xfId="0" applyFont="1"/>
    <xf numFmtId="0" fontId="8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center"/>
    </xf>
    <xf numFmtId="0" fontId="39" fillId="0" borderId="0" xfId="0" applyFont="1" applyFill="1" applyBorder="1" applyAlignment="1">
      <alignment horizontal="center"/>
    </xf>
    <xf numFmtId="2" fontId="5" fillId="0" borderId="0" xfId="0" quotePrefix="1" applyNumberFormat="1" applyFont="1" applyFill="1" applyBorder="1" applyAlignment="1">
      <alignment horizontal="left"/>
    </xf>
    <xf numFmtId="0" fontId="5" fillId="0" borderId="0" xfId="0" applyFont="1" applyFill="1" applyBorder="1"/>
    <xf numFmtId="43" fontId="1" fillId="0" borderId="0" xfId="1" applyFont="1"/>
    <xf numFmtId="190" fontId="12" fillId="0" borderId="0" xfId="0" applyNumberFormat="1" applyFont="1" applyProtection="1">
      <protection hidden="1"/>
    </xf>
    <xf numFmtId="0" fontId="1" fillId="0" borderId="0" xfId="7" applyFont="1" applyBorder="1" applyAlignment="1">
      <alignment horizontal="center"/>
    </xf>
    <xf numFmtId="43" fontId="1" fillId="0" borderId="0" xfId="0" applyNumberFormat="1" applyFont="1" applyFill="1" applyBorder="1" applyAlignment="1">
      <alignment horizontal="center"/>
    </xf>
    <xf numFmtId="43" fontId="1" fillId="0" borderId="0" xfId="0" applyNumberFormat="1" applyFont="1" applyFill="1" applyBorder="1"/>
    <xf numFmtId="188" fontId="1" fillId="0" borderId="0" xfId="1" applyNumberFormat="1" applyFont="1" applyFill="1" applyBorder="1" applyAlignment="1">
      <alignment horizontal="center"/>
    </xf>
    <xf numFmtId="0" fontId="9" fillId="0" borderId="0" xfId="0" applyFont="1" applyBorder="1"/>
    <xf numFmtId="0" fontId="21" fillId="0" borderId="0" xfId="0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/>
    </xf>
    <xf numFmtId="2" fontId="21" fillId="0" borderId="0" xfId="0" quotePrefix="1" applyNumberFormat="1" applyFont="1" applyFill="1" applyBorder="1" applyAlignment="1">
      <alignment horizontal="left"/>
    </xf>
    <xf numFmtId="0" fontId="21" fillId="0" borderId="0" xfId="0" applyFont="1" applyFill="1" applyBorder="1"/>
    <xf numFmtId="0" fontId="9" fillId="0" borderId="0" xfId="4" applyFont="1" applyBorder="1" applyAlignment="1">
      <alignment horizontal="center"/>
    </xf>
    <xf numFmtId="2" fontId="5" fillId="0" borderId="0" xfId="0" applyNumberFormat="1" applyFont="1" applyFill="1" applyBorder="1" applyAlignment="1">
      <alignment horizontal="left"/>
    </xf>
    <xf numFmtId="0" fontId="1" fillId="0" borderId="0" xfId="0" applyFont="1" applyFill="1" applyBorder="1" applyAlignment="1">
      <alignment horizontal="center"/>
    </xf>
    <xf numFmtId="0" fontId="41" fillId="0" borderId="0" xfId="0" applyFont="1" applyFill="1" applyBorder="1" applyAlignment="1">
      <alignment horizontal="center"/>
    </xf>
    <xf numFmtId="2" fontId="1" fillId="0" borderId="0" xfId="0" applyNumberFormat="1" applyFont="1" applyFill="1" applyBorder="1" applyAlignment="1">
      <alignment horizontal="left"/>
    </xf>
    <xf numFmtId="0" fontId="7" fillId="0" borderId="0" xfId="0" quotePrefix="1" applyNumberFormat="1" applyFont="1" applyAlignment="1">
      <alignment horizontal="left"/>
    </xf>
    <xf numFmtId="2" fontId="1" fillId="0" borderId="0" xfId="0" quotePrefix="1" applyNumberFormat="1" applyFont="1" applyFill="1" applyBorder="1" applyAlignment="1">
      <alignment horizontal="left"/>
    </xf>
    <xf numFmtId="0" fontId="12" fillId="0" borderId="0" xfId="0" applyFont="1" applyFill="1" applyProtection="1">
      <protection hidden="1"/>
    </xf>
    <xf numFmtId="0" fontId="7" fillId="0" borderId="0" xfId="8" applyNumberFormat="1" applyFont="1" applyBorder="1"/>
    <xf numFmtId="0" fontId="7" fillId="0" borderId="0" xfId="8" applyNumberFormat="1" applyFont="1" applyBorder="1" applyAlignment="1">
      <alignment horizontal="center"/>
    </xf>
    <xf numFmtId="0" fontId="7" fillId="0" borderId="0" xfId="8" applyNumberFormat="1" applyFont="1" applyBorder="1" applyAlignment="1">
      <alignment horizontal="right"/>
    </xf>
    <xf numFmtId="0" fontId="11" fillId="0" borderId="0" xfId="0" applyFont="1" applyBorder="1" applyAlignment="1">
      <alignment horizontal="center"/>
    </xf>
    <xf numFmtId="0" fontId="11" fillId="0" borderId="0" xfId="0" applyFont="1" applyBorder="1"/>
    <xf numFmtId="0" fontId="42" fillId="0" borderId="0" xfId="9" applyFont="1" applyBorder="1"/>
    <xf numFmtId="0" fontId="11" fillId="0" borderId="0" xfId="8" applyNumberFormat="1" applyFont="1" applyBorder="1"/>
    <xf numFmtId="43" fontId="11" fillId="0" borderId="0" xfId="0" applyNumberFormat="1" applyFont="1"/>
    <xf numFmtId="0" fontId="11" fillId="0" borderId="0" xfId="0" applyNumberFormat="1" applyFont="1" applyAlignment="1">
      <alignment horizontal="center"/>
    </xf>
    <xf numFmtId="0" fontId="11" fillId="0" borderId="0" xfId="0" applyNumberFormat="1" applyFont="1" applyBorder="1" applyAlignment="1">
      <alignment horizontal="center"/>
    </xf>
    <xf numFmtId="0" fontId="11" fillId="0" borderId="0" xfId="4" applyFont="1" applyBorder="1" applyAlignment="1">
      <alignment horizontal="center"/>
    </xf>
    <xf numFmtId="43" fontId="11" fillId="0" borderId="0" xfId="0" applyNumberFormat="1" applyFont="1" applyAlignment="1">
      <alignment horizontal="left"/>
    </xf>
    <xf numFmtId="0" fontId="11" fillId="0" borderId="0" xfId="0" applyNumberFormat="1" applyFont="1" applyAlignment="1">
      <alignment horizontal="left"/>
    </xf>
    <xf numFmtId="0" fontId="43" fillId="0" borderId="0" xfId="0" applyFont="1"/>
    <xf numFmtId="0" fontId="44" fillId="0" borderId="0" xfId="0" applyFont="1"/>
    <xf numFmtId="43" fontId="7" fillId="0" borderId="0" xfId="1" applyFont="1" applyAlignment="1">
      <alignment horizontal="left"/>
    </xf>
    <xf numFmtId="0" fontId="1" fillId="0" borderId="0" xfId="9" applyBorder="1"/>
    <xf numFmtId="0" fontId="45" fillId="0" borderId="0" xfId="10" applyBorder="1"/>
    <xf numFmtId="0" fontId="1" fillId="0" borderId="0" xfId="9" applyFont="1" applyBorder="1"/>
    <xf numFmtId="0" fontId="1" fillId="0" borderId="0" xfId="9" applyBorder="1" applyAlignment="1">
      <alignment horizontal="right"/>
    </xf>
    <xf numFmtId="0" fontId="7" fillId="0" borderId="0" xfId="11" applyFont="1" applyBorder="1"/>
    <xf numFmtId="0" fontId="7" fillId="0" borderId="0" xfId="9" applyFont="1" applyBorder="1"/>
    <xf numFmtId="43" fontId="9" fillId="0" borderId="0" xfId="0" applyNumberFormat="1" applyFont="1"/>
    <xf numFmtId="0" fontId="10" fillId="0" borderId="0" xfId="9" applyFont="1" applyBorder="1"/>
    <xf numFmtId="0" fontId="46" fillId="0" borderId="0" xfId="10" applyFont="1" applyBorder="1"/>
    <xf numFmtId="0" fontId="5" fillId="0" borderId="0" xfId="0" applyFont="1" applyFill="1" applyBorder="1" applyAlignment="1">
      <alignment horizontal="left"/>
    </xf>
    <xf numFmtId="43" fontId="5" fillId="0" borderId="0" xfId="1" quotePrefix="1" applyFont="1" applyFill="1" applyBorder="1" applyAlignment="1">
      <alignment horizontal="left"/>
    </xf>
    <xf numFmtId="43" fontId="1" fillId="0" borderId="0" xfId="1" quotePrefix="1" applyFont="1" applyFill="1" applyBorder="1" applyAlignment="1">
      <alignment horizontal="left"/>
    </xf>
    <xf numFmtId="0" fontId="36" fillId="0" borderId="0" xfId="9" applyFont="1" applyBorder="1"/>
    <xf numFmtId="0" fontId="1" fillId="0" borderId="0" xfId="7" applyBorder="1" applyAlignment="1">
      <alignment horizontal="center"/>
    </xf>
    <xf numFmtId="0" fontId="36" fillId="0" borderId="0" xfId="9" applyFont="1" applyBorder="1" applyAlignment="1">
      <alignment horizontal="right"/>
    </xf>
    <xf numFmtId="0" fontId="13" fillId="0" borderId="0" xfId="11" applyFont="1" applyBorder="1"/>
    <xf numFmtId="0" fontId="13" fillId="0" borderId="0" xfId="9" applyFont="1" applyBorder="1"/>
    <xf numFmtId="0" fontId="47" fillId="0" borderId="0" xfId="11" applyFont="1" applyBorder="1"/>
    <xf numFmtId="0" fontId="48" fillId="0" borderId="0" xfId="11" applyFont="1" applyBorder="1"/>
    <xf numFmtId="43" fontId="42" fillId="0" borderId="0" xfId="1" quotePrefix="1" applyFont="1" applyFill="1" applyBorder="1" applyAlignment="1">
      <alignment horizontal="left"/>
    </xf>
    <xf numFmtId="0" fontId="42" fillId="0" borderId="0" xfId="7" applyFont="1" applyBorder="1" applyAlignment="1">
      <alignment horizontal="center"/>
    </xf>
    <xf numFmtId="0" fontId="49" fillId="0" borderId="0" xfId="11" applyFont="1" applyBorder="1"/>
    <xf numFmtId="0" fontId="1" fillId="0" borderId="0" xfId="7" applyFont="1" applyFill="1" applyBorder="1" applyAlignment="1">
      <alignment horizontal="center"/>
    </xf>
    <xf numFmtId="2" fontId="21" fillId="0" borderId="0" xfId="0" applyNumberFormat="1" applyFont="1" applyFill="1" applyBorder="1" applyAlignment="1">
      <alignment horizontal="left"/>
    </xf>
    <xf numFmtId="43" fontId="21" fillId="0" borderId="0" xfId="1" quotePrefix="1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2" fontId="5" fillId="0" borderId="0" xfId="0" applyNumberFormat="1" applyFont="1" applyFill="1" applyBorder="1" applyAlignment="1">
      <alignment horizontal="center"/>
    </xf>
    <xf numFmtId="2" fontId="1" fillId="0" borderId="0" xfId="0" applyNumberFormat="1" applyFont="1" applyFill="1" applyBorder="1" applyAlignment="1">
      <alignment horizontal="center"/>
    </xf>
    <xf numFmtId="43" fontId="8" fillId="0" borderId="0" xfId="4" applyNumberFormat="1" applyFont="1" applyFill="1" applyBorder="1"/>
    <xf numFmtId="0" fontId="32" fillId="0" borderId="0" xfId="0" applyFont="1" applyBorder="1" applyAlignment="1">
      <alignment horizontal="center"/>
    </xf>
    <xf numFmtId="0" fontId="32" fillId="0" borderId="0" xfId="0" applyFont="1" applyBorder="1"/>
    <xf numFmtId="0" fontId="32" fillId="0" borderId="0" xfId="0" applyFont="1" applyBorder="1" applyAlignment="1">
      <alignment horizontal="right"/>
    </xf>
    <xf numFmtId="0" fontId="47" fillId="0" borderId="0" xfId="12" applyFont="1"/>
    <xf numFmtId="0" fontId="47" fillId="0" borderId="0" xfId="9" applyFont="1" applyBorder="1"/>
    <xf numFmtId="2" fontId="42" fillId="0" borderId="0" xfId="0" applyNumberFormat="1" applyFont="1" applyFill="1" applyBorder="1" applyAlignment="1">
      <alignment horizontal="center"/>
    </xf>
    <xf numFmtId="0" fontId="50" fillId="0" borderId="0" xfId="0" applyFont="1"/>
    <xf numFmtId="0" fontId="48" fillId="0" borderId="0" xfId="12" applyFont="1"/>
    <xf numFmtId="43" fontId="7" fillId="0" borderId="0" xfId="4" applyNumberFormat="1" applyFont="1" applyFill="1" applyBorder="1"/>
    <xf numFmtId="0" fontId="13" fillId="0" borderId="0" xfId="12" applyFont="1"/>
    <xf numFmtId="0" fontId="13" fillId="0" borderId="0" xfId="12" applyFont="1" applyBorder="1"/>
    <xf numFmtId="0" fontId="11" fillId="0" borderId="0" xfId="0" applyFont="1" applyBorder="1" applyAlignment="1">
      <alignment horizontal="right"/>
    </xf>
    <xf numFmtId="0" fontId="47" fillId="0" borderId="0" xfId="12" applyFont="1" applyBorder="1"/>
    <xf numFmtId="0" fontId="48" fillId="0" borderId="0" xfId="12" applyFont="1" applyBorder="1"/>
    <xf numFmtId="43" fontId="1" fillId="0" borderId="0" xfId="1" applyFont="1" applyFill="1" applyBorder="1" applyAlignment="1">
      <alignment horizontal="center"/>
    </xf>
    <xf numFmtId="0" fontId="13" fillId="0" borderId="0" xfId="11" applyFont="1"/>
    <xf numFmtId="0" fontId="49" fillId="0" borderId="0" xfId="11" applyFont="1"/>
    <xf numFmtId="0" fontId="10" fillId="0" borderId="0" xfId="0" applyFont="1" applyBorder="1" applyAlignment="1">
      <alignment horizontal="right"/>
    </xf>
    <xf numFmtId="43" fontId="10" fillId="0" borderId="0" xfId="0" applyNumberFormat="1" applyFont="1" applyAlignment="1">
      <alignment horizontal="left"/>
    </xf>
    <xf numFmtId="43" fontId="8" fillId="0" borderId="0" xfId="1" applyFont="1" applyBorder="1"/>
    <xf numFmtId="43" fontId="1" fillId="0" borderId="0" xfId="2" applyNumberFormat="1" applyFill="1" applyBorder="1" applyAlignment="1"/>
    <xf numFmtId="0" fontId="1" fillId="0" borderId="0" xfId="2" applyBorder="1" applyAlignment="1">
      <alignment horizontal="center"/>
    </xf>
    <xf numFmtId="43" fontId="1" fillId="0" borderId="0" xfId="2" applyNumberFormat="1" applyFill="1" applyBorder="1" applyAlignment="1">
      <alignment horizontal="right"/>
    </xf>
    <xf numFmtId="43" fontId="1" fillId="0" borderId="0" xfId="2" applyNumberFormat="1" applyFill="1" applyBorder="1" applyAlignment="1">
      <alignment horizontal="left"/>
    </xf>
    <xf numFmtId="0" fontId="7" fillId="0" borderId="0" xfId="4" applyFont="1" applyBorder="1" applyAlignment="1">
      <alignment horizontal="left" vertical="center"/>
    </xf>
    <xf numFmtId="0" fontId="37" fillId="0" borderId="0" xfId="0" applyFont="1" applyBorder="1" applyAlignment="1">
      <alignment horizontal="center"/>
    </xf>
    <xf numFmtId="0" fontId="37" fillId="0" borderId="0" xfId="0" applyFont="1" applyBorder="1"/>
    <xf numFmtId="43" fontId="42" fillId="0" borderId="0" xfId="2" applyNumberFormat="1" applyFont="1" applyFill="1" applyBorder="1" applyAlignment="1">
      <alignment horizontal="left"/>
    </xf>
    <xf numFmtId="43" fontId="42" fillId="0" borderId="0" xfId="2" applyNumberFormat="1" applyFont="1" applyFill="1" applyBorder="1" applyAlignment="1"/>
    <xf numFmtId="0" fontId="11" fillId="0" borderId="0" xfId="4" applyFont="1" applyBorder="1"/>
    <xf numFmtId="43" fontId="32" fillId="0" borderId="0" xfId="1" applyFont="1" applyBorder="1"/>
    <xf numFmtId="0" fontId="42" fillId="0" borderId="0" xfId="2" applyFont="1" applyBorder="1" applyAlignment="1">
      <alignment horizontal="center"/>
    </xf>
    <xf numFmtId="43" fontId="11" fillId="0" borderId="0" xfId="4" applyNumberFormat="1" applyFont="1" applyBorder="1"/>
    <xf numFmtId="0" fontId="51" fillId="0" borderId="0" xfId="0" applyFont="1"/>
    <xf numFmtId="0" fontId="37" fillId="0" borderId="0" xfId="0" applyFont="1"/>
    <xf numFmtId="0" fontId="11" fillId="0" borderId="0" xfId="4" applyFont="1" applyBorder="1" applyAlignment="1">
      <alignment horizontal="left" vertical="center"/>
    </xf>
    <xf numFmtId="0" fontId="7" fillId="0" borderId="0" xfId="13" applyNumberFormat="1" applyFont="1" applyAlignment="1">
      <alignment horizontal="center"/>
    </xf>
    <xf numFmtId="43" fontId="7" fillId="0" borderId="0" xfId="0" applyNumberFormat="1" applyFont="1" applyAlignment="1">
      <alignment horizontal="left" vertical="center"/>
    </xf>
    <xf numFmtId="43" fontId="8" fillId="0" borderId="0" xfId="4" applyNumberFormat="1" applyFont="1" applyBorder="1"/>
    <xf numFmtId="0" fontId="7" fillId="0" borderId="0" xfId="0" applyFont="1" applyFill="1" applyBorder="1" applyAlignment="1">
      <alignment horizontal="left"/>
    </xf>
    <xf numFmtId="0" fontId="11" fillId="0" borderId="0" xfId="0" applyFont="1" applyFill="1" applyBorder="1"/>
    <xf numFmtId="0" fontId="52" fillId="0" borderId="0" xfId="0" applyFont="1"/>
    <xf numFmtId="0" fontId="8" fillId="0" borderId="0" xfId="0" applyFont="1" applyBorder="1" applyAlignment="1">
      <alignment horizontal="left"/>
    </xf>
    <xf numFmtId="0" fontId="8" fillId="0" borderId="0" xfId="0" applyFont="1" applyBorder="1" applyAlignment="1">
      <alignment horizontal="left" vertical="center"/>
    </xf>
    <xf numFmtId="0" fontId="8" fillId="0" borderId="0" xfId="0" applyFont="1" applyBorder="1" applyAlignment="1">
      <alignment horizontal="right" vertical="center"/>
    </xf>
    <xf numFmtId="0" fontId="5" fillId="0" borderId="0" xfId="0" applyFont="1" applyFill="1" applyBorder="1" applyAlignment="1">
      <alignment horizontal="left" vertical="center"/>
    </xf>
    <xf numFmtId="0" fontId="8" fillId="0" borderId="0" xfId="4" applyFont="1" applyBorder="1" applyAlignment="1">
      <alignment horizontal="left" vertical="center"/>
    </xf>
    <xf numFmtId="0" fontId="38" fillId="0" borderId="0" xfId="0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43" fontId="7" fillId="0" borderId="0" xfId="1" applyFont="1" applyBorder="1" applyAlignment="1">
      <alignment horizontal="left" vertical="center"/>
    </xf>
    <xf numFmtId="0" fontId="7" fillId="0" borderId="0" xfId="4" applyFont="1" applyBorder="1" applyAlignment="1">
      <alignment horizontal="center" vertical="center"/>
    </xf>
    <xf numFmtId="43" fontId="7" fillId="0" borderId="0" xfId="4" applyNumberFormat="1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horizontal="right" vertical="center"/>
    </xf>
    <xf numFmtId="0" fontId="1" fillId="0" borderId="0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4" fillId="0" borderId="0" xfId="0" applyFont="1" applyAlignment="1">
      <alignment horizontal="left" vertical="center"/>
    </xf>
    <xf numFmtId="43" fontId="8" fillId="0" borderId="5" xfId="1" applyFont="1" applyBorder="1"/>
    <xf numFmtId="0" fontId="53" fillId="0" borderId="0" xfId="0" applyFont="1" applyBorder="1" applyAlignment="1" applyProtection="1">
      <alignment horizontal="left" vertical="center"/>
      <protection locked="0"/>
    </xf>
    <xf numFmtId="0" fontId="54" fillId="0" borderId="0" xfId="0" applyFont="1" applyBorder="1" applyAlignment="1" applyProtection="1">
      <alignment horizontal="left" vertical="center"/>
      <protection locked="0"/>
    </xf>
    <xf numFmtId="0" fontId="1" fillId="0" borderId="0" xfId="0" applyFont="1"/>
    <xf numFmtId="43" fontId="1" fillId="0" borderId="0" xfId="1" applyFont="1" applyFill="1" applyBorder="1"/>
    <xf numFmtId="43" fontId="1" fillId="0" borderId="0" xfId="0" applyNumberFormat="1" applyFont="1"/>
    <xf numFmtId="0" fontId="55" fillId="0" borderId="0" xfId="4" applyFont="1" applyBorder="1"/>
    <xf numFmtId="0" fontId="56" fillId="0" borderId="0" xfId="4" applyFont="1" applyBorder="1"/>
    <xf numFmtId="43" fontId="10" fillId="0" borderId="2" xfId="1" applyFont="1" applyBorder="1"/>
    <xf numFmtId="0" fontId="1" fillId="0" borderId="0" xfId="0" applyFont="1" applyAlignment="1">
      <alignment horizontal="right"/>
    </xf>
    <xf numFmtId="0" fontId="1" fillId="0" borderId="0" xfId="14" applyFont="1" applyBorder="1" applyAlignment="1">
      <alignment horizontal="left"/>
    </xf>
    <xf numFmtId="191" fontId="1" fillId="0" borderId="0" xfId="1" applyNumberFormat="1" applyFont="1"/>
    <xf numFmtId="0" fontId="7" fillId="0" borderId="0" xfId="4" quotePrefix="1" applyFont="1" applyBorder="1" applyAlignment="1">
      <alignment horizontal="center" vertical="center"/>
    </xf>
    <xf numFmtId="0" fontId="7" fillId="0" borderId="0" xfId="13" applyNumberFormat="1" applyFont="1"/>
    <xf numFmtId="0" fontId="7" fillId="0" borderId="0" xfId="15" applyNumberFormat="1" applyFont="1" applyAlignment="1">
      <alignment horizontal="center"/>
    </xf>
    <xf numFmtId="43" fontId="7" fillId="0" borderId="0" xfId="13" applyNumberFormat="1" applyFont="1" applyAlignment="1">
      <alignment horizontal="center"/>
    </xf>
    <xf numFmtId="43" fontId="7" fillId="0" borderId="0" xfId="1" applyFont="1" applyAlignment="1">
      <alignment horizontal="center"/>
    </xf>
    <xf numFmtId="0" fontId="1" fillId="0" borderId="0" xfId="2" applyBorder="1"/>
    <xf numFmtId="43" fontId="1" fillId="0" borderId="0" xfId="2" applyNumberFormat="1" applyBorder="1" applyAlignment="1">
      <alignment horizontal="center"/>
    </xf>
    <xf numFmtId="0" fontId="10" fillId="0" borderId="0" xfId="0" applyFont="1" applyAlignment="1">
      <alignment horizontal="center"/>
    </xf>
    <xf numFmtId="43" fontId="42" fillId="0" borderId="0" xfId="2" applyNumberFormat="1" applyFont="1" applyBorder="1" applyAlignment="1">
      <alignment horizontal="center"/>
    </xf>
    <xf numFmtId="192" fontId="7" fillId="0" borderId="0" xfId="4" applyNumberFormat="1" applyFont="1" applyBorder="1"/>
    <xf numFmtId="192" fontId="7" fillId="0" borderId="0" xfId="4" applyNumberFormat="1" applyFont="1" applyBorder="1" applyAlignment="1">
      <alignment horizontal="center"/>
    </xf>
    <xf numFmtId="0" fontId="7" fillId="0" borderId="0" xfId="4" applyFont="1" applyBorder="1" applyAlignment="1">
      <alignment horizontal="right"/>
    </xf>
    <xf numFmtId="43" fontId="0" fillId="0" borderId="0" xfId="0" applyNumberFormat="1"/>
    <xf numFmtId="0" fontId="7" fillId="0" borderId="0" xfId="4" applyFont="1" applyBorder="1" applyAlignment="1">
      <alignment horizontal="left"/>
    </xf>
    <xf numFmtId="43" fontId="7" fillId="0" borderId="0" xfId="0" applyNumberFormat="1" applyFont="1" applyBorder="1" applyAlignment="1">
      <alignment horizontal="right"/>
    </xf>
    <xf numFmtId="43" fontId="7" fillId="0" borderId="0" xfId="4" applyNumberFormat="1" applyFont="1" applyBorder="1" applyAlignment="1">
      <alignment horizontal="left"/>
    </xf>
    <xf numFmtId="2" fontId="7" fillId="0" borderId="0" xfId="4" applyNumberFormat="1" applyFont="1" applyBorder="1"/>
    <xf numFmtId="43" fontId="7" fillId="0" borderId="0" xfId="4" applyNumberFormat="1" applyFont="1" applyBorder="1" applyAlignment="1">
      <alignment horizontal="right"/>
    </xf>
    <xf numFmtId="43" fontId="13" fillId="0" borderId="0" xfId="1" applyFont="1" applyFill="1" applyBorder="1" applyAlignment="1">
      <alignment horizontal="left"/>
    </xf>
    <xf numFmtId="0" fontId="7" fillId="0" borderId="0" xfId="0" applyFont="1"/>
    <xf numFmtId="193" fontId="7" fillId="0" borderId="0" xfId="0" applyNumberFormat="1" applyFont="1"/>
    <xf numFmtId="0" fontId="7" fillId="0" borderId="0" xfId="0" applyNumberFormat="1" applyFont="1" applyFill="1"/>
    <xf numFmtId="189" fontId="7" fillId="0" borderId="0" xfId="0" applyNumberFormat="1" applyFont="1" applyFill="1" applyAlignment="1"/>
    <xf numFmtId="43" fontId="7" fillId="0" borderId="0" xfId="0" applyNumberFormat="1" applyFont="1" applyFill="1" applyAlignment="1">
      <alignment horizontal="center"/>
    </xf>
    <xf numFmtId="43" fontId="7" fillId="0" borderId="0" xfId="1" applyFont="1" applyAlignment="1">
      <alignment horizontal="center"/>
    </xf>
    <xf numFmtId="0" fontId="42" fillId="0" borderId="0" xfId="2" applyNumberFormat="1" applyFont="1" applyFill="1" applyBorder="1" applyAlignment="1">
      <alignment horizontal="left"/>
    </xf>
    <xf numFmtId="43" fontId="11" fillId="0" borderId="0" xfId="1" applyFont="1" applyBorder="1"/>
    <xf numFmtId="43" fontId="42" fillId="0" borderId="0" xfId="0" applyNumberFormat="1" applyFont="1"/>
    <xf numFmtId="0" fontId="1" fillId="0" borderId="0" xfId="16" applyFont="1"/>
    <xf numFmtId="0" fontId="57" fillId="0" borderId="0" xfId="16" applyNumberFormat="1" applyFont="1"/>
    <xf numFmtId="0" fontId="1" fillId="0" borderId="0" xfId="16" applyNumberFormat="1" applyFont="1"/>
    <xf numFmtId="0" fontId="5" fillId="0" borderId="0" xfId="16" applyNumberFormat="1" applyFont="1"/>
    <xf numFmtId="0" fontId="2" fillId="0" borderId="0" xfId="16" applyNumberFormat="1" applyFont="1" applyAlignment="1">
      <alignment horizontal="center"/>
    </xf>
    <xf numFmtId="0" fontId="2" fillId="0" borderId="0" xfId="16" applyNumberFormat="1" applyFont="1"/>
    <xf numFmtId="0" fontId="1" fillId="0" borderId="0" xfId="16" applyNumberFormat="1" applyFont="1" applyAlignment="1">
      <alignment horizontal="center"/>
    </xf>
    <xf numFmtId="43" fontId="1" fillId="0" borderId="0" xfId="16" applyNumberFormat="1" applyFont="1"/>
    <xf numFmtId="0" fontId="28" fillId="0" borderId="0" xfId="16" applyFont="1"/>
    <xf numFmtId="190" fontId="1" fillId="0" borderId="0" xfId="16" applyNumberFormat="1" applyFont="1"/>
    <xf numFmtId="0" fontId="58" fillId="0" borderId="0" xfId="16" applyNumberFormat="1" applyFont="1" applyAlignment="1">
      <alignment horizontal="center"/>
    </xf>
    <xf numFmtId="0" fontId="1" fillId="0" borderId="0" xfId="17" applyNumberFormat="1" applyFont="1"/>
    <xf numFmtId="0" fontId="59" fillId="0" borderId="0" xfId="16" applyNumberFormat="1" applyFont="1"/>
    <xf numFmtId="3" fontId="1" fillId="0" borderId="0" xfId="16" applyNumberFormat="1" applyFont="1"/>
    <xf numFmtId="0" fontId="1" fillId="0" borderId="0" xfId="16" quotePrefix="1" applyNumberFormat="1" applyFont="1"/>
    <xf numFmtId="43" fontId="42" fillId="0" borderId="0" xfId="16" applyNumberFormat="1" applyFont="1" applyFill="1" applyBorder="1"/>
    <xf numFmtId="43" fontId="1" fillId="0" borderId="0" xfId="16" applyNumberFormat="1" applyFont="1" applyAlignment="1">
      <alignment horizontal="center"/>
    </xf>
    <xf numFmtId="43" fontId="1" fillId="0" borderId="0" xfId="1" applyFont="1" applyAlignment="1">
      <alignment horizontal="center"/>
    </xf>
    <xf numFmtId="0" fontId="36" fillId="0" borderId="0" xfId="16" applyNumberFormat="1" applyFont="1"/>
    <xf numFmtId="43" fontId="2" fillId="0" borderId="5" xfId="16" applyNumberFormat="1" applyFont="1" applyBorder="1"/>
    <xf numFmtId="0" fontId="42" fillId="0" borderId="0" xfId="16" applyNumberFormat="1" applyFont="1" applyAlignment="1">
      <alignment horizontal="center"/>
    </xf>
    <xf numFmtId="0" fontId="60" fillId="0" borderId="0" xfId="16" applyNumberFormat="1" applyFont="1" applyAlignment="1" applyProtection="1">
      <alignment vertical="top"/>
      <protection locked="0"/>
    </xf>
    <xf numFmtId="0" fontId="60" fillId="0" borderId="0" xfId="16" applyNumberFormat="1" applyFont="1" applyProtection="1">
      <protection locked="0"/>
    </xf>
    <xf numFmtId="0" fontId="42" fillId="0" borderId="0" xfId="16" applyNumberFormat="1" applyFont="1" applyProtection="1">
      <protection locked="0"/>
    </xf>
    <xf numFmtId="0" fontId="21" fillId="0" borderId="0" xfId="0" applyFont="1"/>
    <xf numFmtId="0" fontId="5" fillId="0" borderId="0" xfId="16" applyNumberFormat="1" applyFont="1" applyFill="1"/>
    <xf numFmtId="0" fontId="58" fillId="0" borderId="0" xfId="16" applyNumberFormat="1" applyFont="1" applyFill="1" applyAlignment="1">
      <alignment horizontal="center"/>
    </xf>
    <xf numFmtId="0" fontId="1" fillId="0" borderId="0" xfId="16" applyNumberFormat="1" applyFont="1" applyFill="1" applyAlignment="1">
      <alignment horizontal="center"/>
    </xf>
    <xf numFmtId="0" fontId="1" fillId="0" borderId="0" xfId="17" applyNumberFormat="1" applyFont="1" applyFill="1"/>
    <xf numFmtId="0" fontId="1" fillId="0" borderId="0" xfId="16" applyNumberFormat="1" applyFont="1" applyFill="1"/>
    <xf numFmtId="43" fontId="1" fillId="0" borderId="0" xfId="16" applyNumberFormat="1" applyFont="1" applyFill="1"/>
    <xf numFmtId="43" fontId="1" fillId="0" borderId="0" xfId="1" applyFont="1" applyFill="1"/>
    <xf numFmtId="43" fontId="42" fillId="0" borderId="0" xfId="16" applyNumberFormat="1" applyFont="1" applyAlignment="1">
      <alignment horizontal="center"/>
    </xf>
    <xf numFmtId="0" fontId="1" fillId="0" borderId="0" xfId="16" applyNumberFormat="1" applyFont="1" applyAlignment="1">
      <alignment horizontal="left"/>
    </xf>
    <xf numFmtId="0" fontId="28" fillId="0" borderId="0" xfId="16" applyNumberFormat="1" applyFont="1"/>
    <xf numFmtId="188" fontId="1" fillId="0" borderId="0" xfId="1" applyNumberFormat="1" applyFont="1"/>
    <xf numFmtId="0" fontId="2" fillId="0" borderId="0" xfId="16" applyNumberFormat="1" applyFont="1" applyBorder="1" applyAlignment="1">
      <alignment horizontal="left"/>
    </xf>
    <xf numFmtId="0" fontId="1" fillId="0" borderId="0" xfId="16" applyNumberFormat="1" applyFont="1" applyBorder="1" applyAlignment="1">
      <alignment horizontal="center"/>
    </xf>
    <xf numFmtId="0" fontId="1" fillId="0" borderId="0" xfId="16" applyNumberFormat="1" applyFont="1" applyBorder="1" applyAlignment="1">
      <alignment horizontal="right"/>
    </xf>
    <xf numFmtId="0" fontId="1" fillId="0" borderId="0" xfId="16" applyNumberFormat="1" applyFont="1" applyBorder="1" applyAlignment="1">
      <alignment horizontal="left"/>
    </xf>
    <xf numFmtId="0" fontId="5" fillId="0" borderId="0" xfId="16" applyNumberFormat="1" applyFont="1" applyBorder="1" applyAlignment="1">
      <alignment horizontal="center"/>
    </xf>
    <xf numFmtId="0" fontId="5" fillId="0" borderId="0" xfId="16" applyNumberFormat="1" applyFont="1" applyBorder="1" applyAlignment="1">
      <alignment horizontal="right"/>
    </xf>
    <xf numFmtId="43" fontId="2" fillId="0" borderId="2" xfId="16" applyNumberFormat="1" applyFont="1" applyBorder="1"/>
    <xf numFmtId="0" fontId="2" fillId="0" borderId="0" xfId="16" applyNumberFormat="1" applyFont="1" applyBorder="1" applyAlignment="1">
      <alignment horizontal="center"/>
    </xf>
    <xf numFmtId="43" fontId="42" fillId="0" borderId="0" xfId="1" applyFont="1"/>
    <xf numFmtId="0" fontId="1" fillId="0" borderId="0" xfId="17" applyNumberFormat="1" applyFont="1" applyAlignment="1">
      <alignment horizontal="center"/>
    </xf>
    <xf numFmtId="0" fontId="1" fillId="0" borderId="0" xfId="16" applyNumberFormat="1" applyFont="1" applyAlignment="1">
      <alignment horizontal="right"/>
    </xf>
    <xf numFmtId="43" fontId="2" fillId="0" borderId="0" xfId="16" applyNumberFormat="1" applyFont="1" applyBorder="1"/>
    <xf numFmtId="43" fontId="1" fillId="0" borderId="0" xfId="1" applyFont="1" applyBorder="1" applyAlignment="1">
      <alignment horizontal="right"/>
    </xf>
    <xf numFmtId="43" fontId="1" fillId="0" borderId="0" xfId="16" applyNumberFormat="1" applyFont="1" applyFill="1" applyBorder="1"/>
    <xf numFmtId="0" fontId="5" fillId="0" borderId="0" xfId="16" applyNumberFormat="1" applyFont="1" applyBorder="1" applyAlignment="1">
      <alignment horizontal="left"/>
    </xf>
    <xf numFmtId="0" fontId="84" fillId="0" borderId="0" xfId="4" applyFont="1" applyAlignment="1">
      <alignment horizontal="center"/>
    </xf>
    <xf numFmtId="0" fontId="7" fillId="0" borderId="0" xfId="4" applyFont="1"/>
    <xf numFmtId="0" fontId="10" fillId="0" borderId="0" xfId="4" applyFont="1"/>
    <xf numFmtId="0" fontId="9" fillId="0" borderId="0" xfId="4" applyFont="1"/>
    <xf numFmtId="0" fontId="9" fillId="0" borderId="0" xfId="4" applyFont="1" applyFill="1" applyAlignment="1"/>
    <xf numFmtId="0" fontId="85" fillId="0" borderId="0" xfId="4" applyFont="1"/>
    <xf numFmtId="0" fontId="9" fillId="0" borderId="0" xfId="4" applyFont="1" applyFill="1" applyAlignment="1">
      <alignment horizontal="right"/>
    </xf>
    <xf numFmtId="190" fontId="9" fillId="0" borderId="0" xfId="4" applyNumberFormat="1" applyFont="1" applyFill="1"/>
    <xf numFmtId="0" fontId="9" fillId="0" borderId="0" xfId="4" applyFont="1" applyFill="1"/>
    <xf numFmtId="192" fontId="9" fillId="0" borderId="0" xfId="4" applyNumberFormat="1" applyFont="1" applyFill="1" applyBorder="1" applyAlignment="1"/>
    <xf numFmtId="0" fontId="85" fillId="0" borderId="0" xfId="4" applyFont="1" applyFill="1" applyAlignment="1"/>
    <xf numFmtId="192" fontId="9" fillId="0" borderId="0" xfId="4" applyNumberFormat="1" applyFont="1" applyFill="1" applyBorder="1"/>
    <xf numFmtId="192" fontId="9" fillId="0" borderId="0" xfId="4" applyNumberFormat="1" applyFont="1" applyFill="1" applyBorder="1" applyAlignment="1">
      <alignment horizontal="center"/>
    </xf>
    <xf numFmtId="192" fontId="9" fillId="0" borderId="0" xfId="4" applyNumberFormat="1" applyFont="1" applyFill="1" applyAlignment="1">
      <alignment horizontal="center"/>
    </xf>
    <xf numFmtId="0" fontId="9" fillId="0" borderId="0" xfId="4" applyFont="1" applyFill="1" applyBorder="1" applyAlignment="1"/>
    <xf numFmtId="188" fontId="9" fillId="0" borderId="0" xfId="4" applyNumberFormat="1" applyFont="1" applyFill="1" applyAlignment="1"/>
    <xf numFmtId="43" fontId="9" fillId="0" borderId="0" xfId="4" applyNumberFormat="1" applyFont="1" applyFill="1" applyAlignment="1"/>
    <xf numFmtId="0" fontId="9" fillId="0" borderId="0" xfId="4" applyFont="1" applyAlignment="1">
      <alignment horizontal="right"/>
    </xf>
    <xf numFmtId="43" fontId="21" fillId="0" borderId="0" xfId="1" applyFont="1" applyFill="1" applyBorder="1"/>
    <xf numFmtId="43" fontId="9" fillId="0" borderId="0" xfId="1" applyFont="1" applyFill="1" applyAlignment="1"/>
    <xf numFmtId="0" fontId="9" fillId="0" borderId="0" xfId="4" applyNumberFormat="1" applyFont="1" applyFill="1" applyAlignment="1">
      <alignment horizontal="center"/>
    </xf>
    <xf numFmtId="0" fontId="1" fillId="0" borderId="0" xfId="0" applyFont="1" applyFill="1" applyAlignment="1">
      <alignment horizontal="left"/>
    </xf>
    <xf numFmtId="0" fontId="1" fillId="0" borderId="0" xfId="0" applyFont="1" applyFill="1"/>
    <xf numFmtId="0" fontId="1" fillId="0" borderId="0" xfId="0" applyFont="1" applyFill="1" applyAlignment="1">
      <alignment horizontal="center"/>
    </xf>
    <xf numFmtId="0" fontId="41" fillId="0" borderId="0" xfId="0" applyFont="1" applyFill="1" applyAlignment="1">
      <alignment horizontal="center"/>
    </xf>
    <xf numFmtId="187" fontId="9" fillId="0" borderId="0" xfId="4" applyNumberFormat="1" applyFont="1" applyFill="1" applyAlignment="1">
      <alignment horizontal="left"/>
    </xf>
    <xf numFmtId="0" fontId="9" fillId="0" borderId="0" xfId="4" applyFont="1" applyFill="1" applyAlignment="1">
      <alignment horizontal="center"/>
    </xf>
    <xf numFmtId="0" fontId="7" fillId="0" borderId="0" xfId="4" applyFont="1" applyAlignment="1">
      <alignment horizontal="center"/>
    </xf>
    <xf numFmtId="0" fontId="7" fillId="0" borderId="0" xfId="4" applyFont="1" applyFill="1" applyAlignment="1">
      <alignment horizontal="center"/>
    </xf>
    <xf numFmtId="0" fontId="10" fillId="0" borderId="18" xfId="4" applyFont="1" applyBorder="1" applyAlignment="1">
      <alignment horizontal="center" vertical="center" wrapText="1"/>
    </xf>
    <xf numFmtId="0" fontId="10" fillId="0" borderId="19" xfId="4" applyFont="1" applyBorder="1" applyAlignment="1">
      <alignment horizontal="center" vertical="center" wrapText="1"/>
    </xf>
    <xf numFmtId="0" fontId="10" fillId="0" borderId="20" xfId="4" applyFont="1" applyBorder="1" applyAlignment="1">
      <alignment horizontal="center" vertical="center" wrapText="1"/>
    </xf>
    <xf numFmtId="0" fontId="10" fillId="0" borderId="21" xfId="4" applyFont="1" applyBorder="1" applyAlignment="1">
      <alignment horizontal="center" vertical="center" wrapText="1"/>
    </xf>
    <xf numFmtId="0" fontId="10" fillId="0" borderId="18" xfId="4" applyFont="1" applyFill="1" applyBorder="1" applyAlignment="1">
      <alignment horizontal="center" vertical="center" wrapText="1"/>
    </xf>
    <xf numFmtId="0" fontId="8" fillId="0" borderId="10" xfId="4" applyFont="1" applyBorder="1" applyAlignment="1">
      <alignment horizontal="center" vertical="center" wrapText="1"/>
    </xf>
    <xf numFmtId="0" fontId="8" fillId="0" borderId="12" xfId="4" applyFont="1" applyBorder="1" applyAlignment="1">
      <alignment horizontal="center" vertical="center" wrapText="1"/>
    </xf>
    <xf numFmtId="0" fontId="8" fillId="0" borderId="22" xfId="4" applyFont="1" applyBorder="1" applyAlignment="1">
      <alignment horizontal="center" vertical="center" wrapText="1"/>
    </xf>
    <xf numFmtId="0" fontId="10" fillId="0" borderId="23" xfId="4" applyFont="1" applyBorder="1" applyAlignment="1">
      <alignment horizontal="center" vertical="center" wrapText="1"/>
    </xf>
    <xf numFmtId="0" fontId="10" fillId="0" borderId="24" xfId="4" applyFont="1" applyBorder="1" applyAlignment="1">
      <alignment horizontal="center" vertical="center" wrapText="1"/>
    </xf>
    <xf numFmtId="0" fontId="10" fillId="0" borderId="2" xfId="4" applyFont="1" applyBorder="1" applyAlignment="1">
      <alignment horizontal="center" vertical="center" wrapText="1"/>
    </xf>
    <xf numFmtId="0" fontId="10" fillId="0" borderId="25" xfId="4" applyFont="1" applyBorder="1" applyAlignment="1">
      <alignment horizontal="center" vertical="center" wrapText="1"/>
    </xf>
    <xf numFmtId="0" fontId="10" fillId="0" borderId="23" xfId="4" applyFont="1" applyFill="1" applyBorder="1" applyAlignment="1">
      <alignment horizontal="center" vertical="center" wrapText="1"/>
    </xf>
    <xf numFmtId="0" fontId="8" fillId="0" borderId="4" xfId="4" applyFont="1" applyBorder="1" applyAlignment="1">
      <alignment horizontal="center"/>
    </xf>
    <xf numFmtId="0" fontId="10" fillId="0" borderId="18" xfId="4" applyFont="1" applyFill="1" applyBorder="1" applyAlignment="1">
      <alignment horizontal="center"/>
    </xf>
    <xf numFmtId="0" fontId="10" fillId="0" borderId="20" xfId="4" applyFont="1" applyFill="1" applyBorder="1"/>
    <xf numFmtId="0" fontId="9" fillId="0" borderId="20" xfId="4" applyFont="1" applyBorder="1"/>
    <xf numFmtId="0" fontId="7" fillId="0" borderId="20" xfId="4" applyFont="1" applyBorder="1"/>
    <xf numFmtId="0" fontId="7" fillId="0" borderId="21" xfId="4" applyFont="1" applyBorder="1"/>
    <xf numFmtId="0" fontId="7" fillId="0" borderId="18" xfId="4" applyFont="1" applyBorder="1" applyAlignment="1">
      <alignment horizontal="center"/>
    </xf>
    <xf numFmtId="0" fontId="7" fillId="0" borderId="18" xfId="4" applyFont="1" applyFill="1" applyBorder="1" applyAlignment="1">
      <alignment horizontal="center"/>
    </xf>
    <xf numFmtId="0" fontId="7" fillId="0" borderId="18" xfId="4" applyFont="1" applyBorder="1"/>
    <xf numFmtId="0" fontId="7" fillId="0" borderId="13" xfId="0" applyFont="1" applyBorder="1" applyAlignment="1">
      <alignment horizontal="center"/>
    </xf>
    <xf numFmtId="0" fontId="7" fillId="0" borderId="26" xfId="0" applyFont="1" applyBorder="1"/>
    <xf numFmtId="0" fontId="7" fillId="0" borderId="27" xfId="4" applyFont="1" applyBorder="1"/>
    <xf numFmtId="0" fontId="7" fillId="0" borderId="13" xfId="4" applyFont="1" applyBorder="1" applyAlignment="1">
      <alignment horizontal="center"/>
    </xf>
    <xf numFmtId="0" fontId="7" fillId="0" borderId="13" xfId="4" applyFont="1" applyFill="1" applyBorder="1" applyAlignment="1">
      <alignment horizontal="center"/>
    </xf>
    <xf numFmtId="0" fontId="7" fillId="0" borderId="13" xfId="4" applyFont="1" applyBorder="1"/>
    <xf numFmtId="43" fontId="7" fillId="0" borderId="13" xfId="4" applyNumberFormat="1" applyFont="1" applyFill="1" applyBorder="1" applyAlignment="1">
      <alignment horizontal="center"/>
    </xf>
    <xf numFmtId="43" fontId="86" fillId="3" borderId="4" xfId="1" applyFont="1" applyFill="1" applyBorder="1"/>
    <xf numFmtId="0" fontId="10" fillId="0" borderId="13" xfId="4" applyFont="1" applyFill="1" applyBorder="1" applyAlignment="1">
      <alignment horizontal="center"/>
    </xf>
    <xf numFmtId="0" fontId="7" fillId="0" borderId="26" xfId="0" applyFont="1" applyBorder="1" applyAlignment="1">
      <alignment horizontal="right"/>
    </xf>
    <xf numFmtId="43" fontId="7" fillId="0" borderId="13" xfId="4" applyNumberFormat="1" applyFont="1" applyBorder="1"/>
    <xf numFmtId="43" fontId="7" fillId="0" borderId="13" xfId="1" applyFont="1" applyBorder="1"/>
    <xf numFmtId="43" fontId="87" fillId="0" borderId="4" xfId="4" applyNumberFormat="1" applyFont="1" applyBorder="1"/>
    <xf numFmtId="0" fontId="88" fillId="0" borderId="0" xfId="4" applyFont="1"/>
    <xf numFmtId="43" fontId="7" fillId="0" borderId="0" xfId="4" applyNumberFormat="1" applyFont="1"/>
    <xf numFmtId="43" fontId="89" fillId="0" borderId="0" xfId="1" applyFont="1" applyBorder="1"/>
    <xf numFmtId="0" fontId="89" fillId="0" borderId="0" xfId="4" applyFont="1" applyBorder="1"/>
    <xf numFmtId="0" fontId="7" fillId="0" borderId="26" xfId="0" quotePrefix="1" applyFont="1" applyBorder="1" applyAlignment="1">
      <alignment horizontal="right"/>
    </xf>
    <xf numFmtId="0" fontId="12" fillId="0" borderId="0" xfId="0" applyFont="1" applyFill="1" applyAlignment="1" applyProtection="1">
      <alignment horizontal="right"/>
      <protection hidden="1"/>
    </xf>
    <xf numFmtId="0" fontId="12" fillId="0" borderId="0" xfId="0" applyFont="1" applyFill="1" applyAlignment="1" applyProtection="1">
      <alignment horizontal="left"/>
      <protection hidden="1"/>
    </xf>
    <xf numFmtId="0" fontId="7" fillId="0" borderId="13" xfId="0" applyFont="1" applyFill="1" applyBorder="1" applyAlignment="1">
      <alignment horizontal="center"/>
    </xf>
    <xf numFmtId="0" fontId="7" fillId="0" borderId="26" xfId="0" applyFont="1" applyFill="1" applyBorder="1"/>
    <xf numFmtId="0" fontId="7" fillId="0" borderId="26" xfId="0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12" fillId="0" borderId="0" xfId="0" applyFont="1" applyFill="1" applyBorder="1"/>
    <xf numFmtId="0" fontId="13" fillId="0" borderId="0" xfId="4" applyFont="1" applyBorder="1"/>
    <xf numFmtId="0" fontId="6" fillId="0" borderId="4" xfId="4" applyFont="1" applyFill="1" applyBorder="1"/>
    <xf numFmtId="0" fontId="11" fillId="0" borderId="27" xfId="4" applyFont="1" applyBorder="1"/>
    <xf numFmtId="0" fontId="7" fillId="0" borderId="4" xfId="4" applyFont="1" applyBorder="1"/>
    <xf numFmtId="0" fontId="7" fillId="0" borderId="12" xfId="4" applyFont="1" applyBorder="1"/>
    <xf numFmtId="0" fontId="10" fillId="0" borderId="12" xfId="4" applyFont="1" applyBorder="1"/>
    <xf numFmtId="0" fontId="7" fillId="0" borderId="4" xfId="4" applyFont="1" applyBorder="1" applyAlignment="1">
      <alignment horizontal="center"/>
    </xf>
    <xf numFmtId="0" fontId="7" fillId="0" borderId="4" xfId="4" applyFont="1" applyFill="1" applyBorder="1" applyAlignment="1">
      <alignment horizontal="center"/>
    </xf>
    <xf numFmtId="0" fontId="7" fillId="0" borderId="22" xfId="4" applyFont="1" applyBorder="1"/>
    <xf numFmtId="43" fontId="10" fillId="0" borderId="4" xfId="1" applyFont="1" applyBorder="1"/>
    <xf numFmtId="0" fontId="10" fillId="0" borderId="4" xfId="4" applyFont="1" applyBorder="1"/>
    <xf numFmtId="0" fontId="85" fillId="0" borderId="10" xfId="4" applyFont="1" applyBorder="1" applyAlignment="1">
      <alignment horizontal="left"/>
    </xf>
    <xf numFmtId="0" fontId="85" fillId="0" borderId="12" xfId="4" applyFont="1" applyBorder="1" applyAlignment="1">
      <alignment horizontal="left"/>
    </xf>
    <xf numFmtId="0" fontId="7" fillId="0" borderId="12" xfId="4" applyFont="1" applyBorder="1" applyAlignment="1">
      <alignment horizontal="center"/>
    </xf>
    <xf numFmtId="0" fontId="7" fillId="0" borderId="12" xfId="4" applyFont="1" applyFill="1" applyBorder="1" applyAlignment="1">
      <alignment horizontal="center"/>
    </xf>
    <xf numFmtId="43" fontId="10" fillId="0" borderId="12" xfId="1" applyFont="1" applyBorder="1"/>
    <xf numFmtId="0" fontId="10" fillId="0" borderId="22" xfId="4" applyFont="1" applyBorder="1"/>
    <xf numFmtId="0" fontId="85" fillId="0" borderId="10" xfId="4" applyFont="1" applyBorder="1" applyAlignment="1">
      <alignment horizontal="center"/>
    </xf>
    <xf numFmtId="0" fontId="85" fillId="0" borderId="12" xfId="4" applyFont="1" applyBorder="1" applyAlignment="1">
      <alignment horizontal="center"/>
    </xf>
    <xf numFmtId="0" fontId="85" fillId="0" borderId="22" xfId="4" applyFont="1" applyBorder="1" applyAlignment="1">
      <alignment horizontal="center"/>
    </xf>
    <xf numFmtId="43" fontId="10" fillId="0" borderId="12" xfId="1" applyFont="1" applyBorder="1" applyAlignment="1"/>
    <xf numFmtId="43" fontId="10" fillId="0" borderId="22" xfId="1" applyFont="1" applyBorder="1" applyAlignment="1"/>
    <xf numFmtId="0" fontId="7" fillId="0" borderId="0" xfId="4" applyFont="1" applyBorder="1" applyAlignment="1">
      <alignment vertical="center"/>
    </xf>
    <xf numFmtId="0" fontId="7" fillId="0" borderId="0" xfId="4" applyFont="1" applyFill="1" applyBorder="1" applyAlignment="1">
      <alignment horizontal="center"/>
    </xf>
    <xf numFmtId="0" fontId="27" fillId="0" borderId="0" xfId="0" applyFont="1" applyBorder="1" applyProtection="1"/>
    <xf numFmtId="0" fontId="90" fillId="0" borderId="0" xfId="4" applyFont="1" applyFill="1" applyBorder="1" applyAlignment="1">
      <alignment horizontal="center"/>
    </xf>
    <xf numFmtId="0" fontId="90" fillId="0" borderId="0" xfId="4" applyFont="1" applyBorder="1" applyAlignment="1">
      <alignment horizontal="center"/>
    </xf>
    <xf numFmtId="0" fontId="27" fillId="0" borderId="0" xfId="0" applyFont="1" applyFill="1" applyBorder="1" applyAlignment="1" applyProtection="1">
      <alignment horizontal="center"/>
    </xf>
    <xf numFmtId="0" fontId="91" fillId="0" borderId="0" xfId="0" applyFont="1" applyBorder="1" applyProtection="1"/>
    <xf numFmtId="0" fontId="91" fillId="0" borderId="0" xfId="0" applyFont="1" applyBorder="1" applyAlignment="1" applyProtection="1"/>
    <xf numFmtId="0" fontId="92" fillId="0" borderId="0" xfId="0" applyFont="1" applyFill="1" applyBorder="1" applyAlignment="1" applyProtection="1">
      <alignment horizontal="left"/>
    </xf>
    <xf numFmtId="0" fontId="93" fillId="0" borderId="0" xfId="0" applyFont="1" applyFill="1" applyBorder="1" applyAlignment="1" applyProtection="1">
      <alignment horizontal="center"/>
    </xf>
    <xf numFmtId="0" fontId="15" fillId="0" borderId="0" xfId="0" applyFont="1" applyFill="1" applyBorder="1" applyProtection="1"/>
    <xf numFmtId="0" fontId="26" fillId="0" borderId="0" xfId="0" applyFont="1" applyBorder="1" applyProtection="1"/>
    <xf numFmtId="43" fontId="26" fillId="0" borderId="0" xfId="1" applyFont="1" applyBorder="1" applyAlignment="1" applyProtection="1">
      <alignment horizontal="center"/>
    </xf>
    <xf numFmtId="43" fontId="26" fillId="0" borderId="0" xfId="1" applyFont="1" applyBorder="1" applyAlignment="1" applyProtection="1">
      <alignment horizontal="centerContinuous"/>
    </xf>
    <xf numFmtId="43" fontId="9" fillId="0" borderId="0" xfId="4" applyNumberFormat="1" applyFont="1" applyFill="1" applyBorder="1" applyAlignment="1">
      <alignment horizontal="center"/>
    </xf>
    <xf numFmtId="43" fontId="9" fillId="0" borderId="0" xfId="4" applyNumberFormat="1" applyFont="1" applyFill="1" applyBorder="1"/>
    <xf numFmtId="43" fontId="9" fillId="0" borderId="0" xfId="4" applyNumberFormat="1" applyFont="1" applyBorder="1"/>
    <xf numFmtId="43" fontId="26" fillId="0" borderId="0" xfId="1" applyFont="1" applyBorder="1" applyProtection="1"/>
    <xf numFmtId="0" fontId="11" fillId="0" borderId="0" xfId="4" applyFont="1" applyFill="1" applyBorder="1"/>
    <xf numFmtId="43" fontId="7" fillId="0" borderId="0" xfId="4" applyNumberFormat="1" applyFont="1" applyFill="1" applyBorder="1" applyAlignment="1">
      <alignment horizontal="center"/>
    </xf>
    <xf numFmtId="2" fontId="1" fillId="0" borderId="0" xfId="0" quotePrefix="1" applyNumberFormat="1" applyFont="1" applyFill="1" applyAlignment="1">
      <alignment horizontal="left"/>
    </xf>
    <xf numFmtId="2" fontId="1" fillId="0" borderId="0" xfId="0" applyNumberFormat="1" applyFont="1" applyFill="1" applyAlignment="1">
      <alignment horizontal="left"/>
    </xf>
    <xf numFmtId="0" fontId="7" fillId="0" borderId="23" xfId="0" applyFont="1" applyBorder="1" applyAlignment="1">
      <alignment horizontal="center"/>
    </xf>
    <xf numFmtId="0" fontId="7" fillId="0" borderId="24" xfId="0" applyFont="1" applyBorder="1"/>
    <xf numFmtId="0" fontId="7" fillId="0" borderId="2" xfId="0" applyFont="1" applyFill="1" applyBorder="1" applyAlignment="1">
      <alignment horizontal="right"/>
    </xf>
    <xf numFmtId="0" fontId="7" fillId="0" borderId="2" xfId="0" applyFont="1" applyBorder="1"/>
    <xf numFmtId="0" fontId="7" fillId="0" borderId="2" xfId="4" applyFont="1" applyBorder="1"/>
    <xf numFmtId="0" fontId="41" fillId="0" borderId="2" xfId="0" applyFont="1" applyFill="1" applyBorder="1" applyAlignment="1">
      <alignment horizontal="center"/>
    </xf>
    <xf numFmtId="2" fontId="1" fillId="0" borderId="2" xfId="0" quotePrefix="1" applyNumberFormat="1" applyFont="1" applyFill="1" applyBorder="1" applyAlignment="1">
      <alignment horizontal="left"/>
    </xf>
    <xf numFmtId="0" fontId="1" fillId="0" borderId="2" xfId="0" applyFont="1" applyFill="1" applyBorder="1"/>
    <xf numFmtId="0" fontId="7" fillId="0" borderId="25" xfId="4" applyFont="1" applyBorder="1"/>
    <xf numFmtId="43" fontId="7" fillId="0" borderId="23" xfId="4" applyNumberFormat="1" applyFont="1" applyFill="1" applyBorder="1" applyAlignment="1">
      <alignment horizontal="center"/>
    </xf>
    <xf numFmtId="43" fontId="7" fillId="0" borderId="23" xfId="4" applyNumberFormat="1" applyFont="1" applyBorder="1"/>
    <xf numFmtId="0" fontId="7" fillId="0" borderId="23" xfId="4" applyFont="1" applyBorder="1"/>
    <xf numFmtId="43" fontId="7" fillId="0" borderId="23" xfId="1" applyFont="1" applyBorder="1"/>
    <xf numFmtId="0" fontId="7" fillId="0" borderId="0" xfId="4" applyFont="1" applyFill="1"/>
    <xf numFmtId="0" fontId="7" fillId="0" borderId="0" xfId="4" applyFont="1" applyBorder="1" applyAlignment="1"/>
    <xf numFmtId="0" fontId="7" fillId="0" borderId="0" xfId="4" applyFont="1" applyBorder="1" applyAlignment="1">
      <alignment horizontal="center"/>
    </xf>
    <xf numFmtId="0" fontId="7" fillId="0" borderId="0" xfId="4" applyFon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7" fillId="0" borderId="0" xfId="4" applyFont="1" applyAlignment="1"/>
    <xf numFmtId="0" fontId="7" fillId="0" borderId="27" xfId="4" applyFont="1" applyFill="1" applyBorder="1"/>
    <xf numFmtId="0" fontId="1" fillId="0" borderId="2" xfId="0" applyFont="1" applyFill="1" applyBorder="1" applyAlignment="1">
      <alignment horizontal="left"/>
    </xf>
    <xf numFmtId="0" fontId="1" fillId="0" borderId="2" xfId="0" applyFont="1" applyFill="1" applyBorder="1" applyAlignment="1">
      <alignment horizontal="center"/>
    </xf>
    <xf numFmtId="2" fontId="1" fillId="0" borderId="2" xfId="0" applyNumberFormat="1" applyFont="1" applyFill="1" applyBorder="1" applyAlignment="1">
      <alignment horizontal="center"/>
    </xf>
    <xf numFmtId="0" fontId="7" fillId="0" borderId="28" xfId="4" applyFont="1" applyBorder="1" applyAlignment="1">
      <alignment horizontal="center"/>
    </xf>
    <xf numFmtId="0" fontId="7" fillId="0" borderId="0" xfId="4" applyFont="1" applyAlignment="1">
      <alignment horizontal="right"/>
    </xf>
    <xf numFmtId="0" fontId="7" fillId="0" borderId="20" xfId="4" applyFont="1" applyBorder="1" applyAlignment="1"/>
    <xf numFmtId="0" fontId="7" fillId="0" borderId="29" xfId="4" applyFont="1" applyBorder="1" applyAlignment="1">
      <alignment horizontal="center"/>
    </xf>
    <xf numFmtId="2" fontId="1" fillId="0" borderId="0" xfId="0" applyNumberFormat="1" applyFont="1" applyFill="1" applyAlignment="1">
      <alignment horizontal="center"/>
    </xf>
    <xf numFmtId="0" fontId="1" fillId="0" borderId="27" xfId="0" applyFont="1" applyFill="1" applyBorder="1" applyAlignment="1">
      <alignment horizontal="center"/>
    </xf>
    <xf numFmtId="0" fontId="1" fillId="0" borderId="27" xfId="0" applyFont="1" applyFill="1" applyBorder="1"/>
    <xf numFmtId="43" fontId="11" fillId="0" borderId="13" xfId="4" applyNumberFormat="1" applyFont="1" applyFill="1" applyBorder="1" applyAlignment="1">
      <alignment horizontal="center"/>
    </xf>
    <xf numFmtId="0" fontId="7" fillId="0" borderId="2" xfId="0" applyFont="1" applyFill="1" applyBorder="1"/>
    <xf numFmtId="43" fontId="7" fillId="0" borderId="2" xfId="4" applyNumberFormat="1" applyFont="1" applyBorder="1"/>
    <xf numFmtId="0" fontId="7" fillId="0" borderId="0" xfId="4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7" fillId="0" borderId="2" xfId="0" applyFont="1" applyBorder="1" applyAlignment="1">
      <alignment horizontal="right"/>
    </xf>
    <xf numFmtId="0" fontId="7" fillId="0" borderId="23" xfId="4" applyFont="1" applyBorder="1" applyAlignment="1">
      <alignment horizontal="center"/>
    </xf>
    <xf numFmtId="0" fontId="7" fillId="0" borderId="20" xfId="4" applyFont="1" applyBorder="1" applyAlignment="1">
      <alignment horizontal="right"/>
    </xf>
    <xf numFmtId="0" fontId="7" fillId="0" borderId="20" xfId="4" applyFont="1" applyBorder="1" applyAlignment="1">
      <alignment horizontal="center"/>
    </xf>
    <xf numFmtId="0" fontId="7" fillId="0" borderId="0" xfId="4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7" fillId="0" borderId="0" xfId="4" applyFont="1" applyAlignment="1">
      <alignment horizontal="center"/>
    </xf>
    <xf numFmtId="43" fontId="94" fillId="0" borderId="0" xfId="4" applyNumberFormat="1" applyFont="1" applyAlignment="1">
      <alignment horizontal="center"/>
    </xf>
    <xf numFmtId="0" fontId="27" fillId="0" borderId="0" xfId="0" applyFont="1" applyFill="1" applyBorder="1" applyAlignment="1" applyProtection="1">
      <alignment horizontal="centerContinuous"/>
    </xf>
    <xf numFmtId="0" fontId="27" fillId="0" borderId="0" xfId="0" applyFont="1" applyBorder="1" applyAlignment="1" applyProtection="1">
      <alignment horizontal="center"/>
    </xf>
    <xf numFmtId="43" fontId="27" fillId="0" borderId="0" xfId="1" applyFont="1" applyBorder="1" applyProtection="1"/>
    <xf numFmtId="0" fontId="7" fillId="0" borderId="0" xfId="4" applyFont="1" applyBorder="1" applyAlignment="1">
      <alignment horizontal="right"/>
    </xf>
    <xf numFmtId="0" fontId="7" fillId="0" borderId="26" xfId="0" applyFont="1" applyFill="1" applyBorder="1" applyAlignment="1">
      <alignment horizontal="left"/>
    </xf>
    <xf numFmtId="0" fontId="11" fillId="0" borderId="26" xfId="0" applyFont="1" applyFill="1" applyBorder="1" applyAlignment="1">
      <alignment horizontal="right"/>
    </xf>
    <xf numFmtId="0" fontId="11" fillId="0" borderId="0" xfId="0" applyFont="1" applyFill="1" applyBorder="1" applyAlignment="1">
      <alignment horizontal="left"/>
    </xf>
    <xf numFmtId="0" fontId="81" fillId="0" borderId="13" xfId="0" applyFont="1" applyFill="1" applyBorder="1" applyAlignment="1">
      <alignment horizontal="center"/>
    </xf>
    <xf numFmtId="0" fontId="81" fillId="0" borderId="0" xfId="0" applyFont="1" applyFill="1" applyBorder="1" applyAlignment="1">
      <alignment horizontal="left"/>
    </xf>
    <xf numFmtId="0" fontId="95" fillId="0" borderId="0" xfId="0" applyFont="1" applyFill="1" applyBorder="1" applyAlignment="1">
      <alignment horizontal="left"/>
    </xf>
    <xf numFmtId="0" fontId="95" fillId="0" borderId="0" xfId="0" applyFont="1" applyFill="1" applyBorder="1"/>
    <xf numFmtId="0" fontId="81" fillId="0" borderId="0" xfId="4" applyFont="1" applyFill="1" applyBorder="1"/>
    <xf numFmtId="0" fontId="81" fillId="0" borderId="0" xfId="0" applyFont="1" applyFill="1" applyBorder="1" applyAlignment="1">
      <alignment horizontal="right"/>
    </xf>
    <xf numFmtId="0" fontId="81" fillId="0" borderId="0" xfId="0" applyFont="1" applyFill="1" applyBorder="1"/>
    <xf numFmtId="43" fontId="7" fillId="0" borderId="13" xfId="4" applyNumberFormat="1" applyFont="1" applyBorder="1" applyAlignment="1">
      <alignment horizontal="center"/>
    </xf>
    <xf numFmtId="43" fontId="7" fillId="0" borderId="27" xfId="4" applyNumberFormat="1" applyFont="1" applyFill="1" applyBorder="1" applyAlignment="1">
      <alignment horizontal="center"/>
    </xf>
    <xf numFmtId="0" fontId="81" fillId="0" borderId="0" xfId="0" applyFont="1" applyFill="1" applyBorder="1" applyProtection="1">
      <protection locked="0"/>
    </xf>
    <xf numFmtId="0" fontId="90" fillId="0" borderId="0" xfId="0" applyFont="1" applyFill="1" applyBorder="1" applyAlignment="1" applyProtection="1">
      <alignment vertical="center"/>
      <protection locked="0"/>
    </xf>
    <xf numFmtId="0" fontId="81" fillId="0" borderId="0" xfId="0" applyFont="1" applyFill="1" applyBorder="1" applyAlignment="1" applyProtection="1">
      <protection locked="0"/>
    </xf>
    <xf numFmtId="0" fontId="90" fillId="0" borderId="0" xfId="0" applyFont="1" applyFill="1" applyBorder="1" applyAlignment="1" applyProtection="1">
      <protection locked="0"/>
    </xf>
    <xf numFmtId="0" fontId="95" fillId="0" borderId="0" xfId="0" applyFont="1" applyFill="1" applyBorder="1" applyAlignment="1">
      <alignment horizontal="right"/>
    </xf>
    <xf numFmtId="0" fontId="81" fillId="0" borderId="13" xfId="0" applyFont="1" applyBorder="1" applyAlignment="1">
      <alignment horizontal="center"/>
    </xf>
    <xf numFmtId="0" fontId="81" fillId="0" borderId="0" xfId="4" applyFont="1" applyBorder="1"/>
    <xf numFmtId="0" fontId="1" fillId="0" borderId="30" xfId="0" applyFont="1" applyFill="1" applyBorder="1" applyAlignment="1">
      <alignment horizontal="centerContinuous"/>
    </xf>
    <xf numFmtId="0" fontId="1" fillId="0" borderId="31" xfId="0" applyFont="1" applyFill="1" applyBorder="1"/>
    <xf numFmtId="0" fontId="1" fillId="0" borderId="31" xfId="0" quotePrefix="1" applyFont="1" applyFill="1" applyBorder="1" applyAlignment="1">
      <alignment horizontal="left"/>
    </xf>
    <xf numFmtId="0" fontId="7" fillId="0" borderId="31" xfId="4" applyFont="1" applyFill="1" applyBorder="1"/>
    <xf numFmtId="0" fontId="7" fillId="0" borderId="32" xfId="4" applyFont="1" applyFill="1" applyBorder="1"/>
    <xf numFmtId="0" fontId="7" fillId="0" borderId="30" xfId="4" applyFont="1" applyFill="1" applyBorder="1" applyAlignment="1">
      <alignment horizontal="center"/>
    </xf>
    <xf numFmtId="0" fontId="7" fillId="0" borderId="30" xfId="4" applyFont="1" applyFill="1" applyBorder="1"/>
    <xf numFmtId="43" fontId="7" fillId="0" borderId="30" xfId="1" applyFont="1" applyFill="1" applyBorder="1"/>
    <xf numFmtId="43" fontId="7" fillId="0" borderId="30" xfId="4" applyNumberFormat="1" applyFont="1" applyFill="1" applyBorder="1"/>
    <xf numFmtId="0" fontId="1" fillId="0" borderId="13" xfId="0" applyFont="1" applyFill="1" applyBorder="1" applyAlignment="1">
      <alignment horizontal="centerContinuous"/>
    </xf>
    <xf numFmtId="0" fontId="1" fillId="0" borderId="0" xfId="0" quotePrefix="1" applyFont="1" applyFill="1" applyBorder="1" applyAlignment="1">
      <alignment horizontal="left"/>
    </xf>
    <xf numFmtId="43" fontId="7" fillId="0" borderId="13" xfId="1" applyFont="1" applyFill="1" applyBorder="1"/>
    <xf numFmtId="0" fontId="7" fillId="0" borderId="13" xfId="4" applyFont="1" applyFill="1" applyBorder="1"/>
    <xf numFmtId="43" fontId="7" fillId="0" borderId="13" xfId="4" applyNumberFormat="1" applyFont="1" applyFill="1" applyBorder="1"/>
    <xf numFmtId="0" fontId="10" fillId="0" borderId="20" xfId="4" applyFont="1" applyBorder="1"/>
    <xf numFmtId="43" fontId="10" fillId="0" borderId="18" xfId="1" applyFont="1" applyBorder="1"/>
    <xf numFmtId="0" fontId="10" fillId="0" borderId="18" xfId="4" applyFont="1" applyBorder="1"/>
    <xf numFmtId="211" fontId="10" fillId="0" borderId="0" xfId="4" applyNumberFormat="1" applyFont="1" applyBorder="1"/>
    <xf numFmtId="0" fontId="10" fillId="0" borderId="13" xfId="4" applyFont="1" applyBorder="1"/>
    <xf numFmtId="0" fontId="6" fillId="0" borderId="13" xfId="4" applyFont="1" applyBorder="1"/>
    <xf numFmtId="0" fontId="10" fillId="0" borderId="2" xfId="4" applyFont="1" applyBorder="1"/>
    <xf numFmtId="0" fontId="7" fillId="0" borderId="23" xfId="4" applyFont="1" applyFill="1" applyBorder="1" applyAlignment="1">
      <alignment horizontal="center"/>
    </xf>
    <xf numFmtId="0" fontId="10" fillId="0" borderId="23" xfId="4" applyFont="1" applyBorder="1"/>
    <xf numFmtId="0" fontId="37" fillId="0" borderId="23" xfId="4" applyFont="1" applyBorder="1"/>
    <xf numFmtId="43" fontId="10" fillId="0" borderId="23" xfId="1" applyNumberFormat="1" applyFont="1" applyBorder="1"/>
    <xf numFmtId="189" fontId="7" fillId="0" borderId="0" xfId="4" applyNumberFormat="1" applyFont="1"/>
    <xf numFmtId="43" fontId="8" fillId="0" borderId="0" xfId="1" applyFont="1"/>
  </cellXfs>
  <cellStyles count="136">
    <cellStyle name=",;F'KOIT[[WAAHK" xfId="18"/>
    <cellStyle name="?? [0.00]_????" xfId="19"/>
    <cellStyle name="?? [0]_PERSONAL" xfId="20"/>
    <cellStyle name="???? [0.00]_????" xfId="21"/>
    <cellStyle name="??????[0]_PERSONAL" xfId="22"/>
    <cellStyle name="??????PERSONAL" xfId="23"/>
    <cellStyle name="?????[0]_PERSONAL" xfId="24"/>
    <cellStyle name="?????PERSONAL" xfId="25"/>
    <cellStyle name="????_????" xfId="26"/>
    <cellStyle name="???[0]_PERSONAL" xfId="27"/>
    <cellStyle name="???_PERSONAL" xfId="28"/>
    <cellStyle name="??_??" xfId="29"/>
    <cellStyle name="?@??laroux" xfId="30"/>
    <cellStyle name="=C:\WINDOWS\SYSTEM32\COMMAND.COM" xfId="31"/>
    <cellStyle name="=C:\WINDOWS\SYSTEM32\COMMAND.COM 2" xfId="32"/>
    <cellStyle name="=C:\WINDOWS\SYSTEM32\COMMAND.COM 3" xfId="33"/>
    <cellStyle name="=C:\WINDOWS\SYSTEM32\COMMAND.COM 4" xfId="34"/>
    <cellStyle name="abc" xfId="35"/>
    <cellStyle name="abc 2" xfId="36"/>
    <cellStyle name="Calc Currency (0)" xfId="37"/>
    <cellStyle name="Calc Currency (0) 2" xfId="38"/>
    <cellStyle name="Calc Currency (0) 3" xfId="39"/>
    <cellStyle name="Calc Currency (0) 4" xfId="40"/>
    <cellStyle name="Calc Currency (2)" xfId="41"/>
    <cellStyle name="Calc Percent (0)" xfId="42"/>
    <cellStyle name="Calc Percent (1)" xfId="43"/>
    <cellStyle name="Calc Percent (2)" xfId="44"/>
    <cellStyle name="Calc Units (0)" xfId="45"/>
    <cellStyle name="Calc Units (1)" xfId="46"/>
    <cellStyle name="Calc Units (2)" xfId="47"/>
    <cellStyle name="Comma [00]" xfId="48"/>
    <cellStyle name="comma zerodec" xfId="49"/>
    <cellStyle name="Comma_Ktb-rd4_2a" xfId="15"/>
    <cellStyle name="company_title" xfId="50"/>
    <cellStyle name="Currency [00]" xfId="51"/>
    <cellStyle name="Currency1" xfId="52"/>
    <cellStyle name="Currency1 2" xfId="53"/>
    <cellStyle name="Currency1 3" xfId="54"/>
    <cellStyle name="Currency1 4" xfId="55"/>
    <cellStyle name="Date Short" xfId="56"/>
    <cellStyle name="date_format" xfId="57"/>
    <cellStyle name="Dollar (zero dec)" xfId="58"/>
    <cellStyle name="Dollar (zero dec) 2" xfId="59"/>
    <cellStyle name="Dollar (zero dec) 3" xfId="60"/>
    <cellStyle name="Dollar (zero dec) 4" xfId="61"/>
    <cellStyle name="Enter Currency (0)" xfId="62"/>
    <cellStyle name="Enter Currency (2)" xfId="63"/>
    <cellStyle name="Enter Units (0)" xfId="64"/>
    <cellStyle name="Enter Units (1)" xfId="65"/>
    <cellStyle name="Enter Units (2)" xfId="66"/>
    <cellStyle name="Grey" xfId="67"/>
    <cellStyle name="Grey 2" xfId="68"/>
    <cellStyle name="Grey 3" xfId="69"/>
    <cellStyle name="Grey 4" xfId="70"/>
    <cellStyle name="Header1" xfId="71"/>
    <cellStyle name="Header2" xfId="72"/>
    <cellStyle name="Header2 2" xfId="73"/>
    <cellStyle name="Input [yellow]" xfId="74"/>
    <cellStyle name="Input [yellow] 2" xfId="75"/>
    <cellStyle name="Input [yellow] 3" xfId="76"/>
    <cellStyle name="Input [yellow] 4" xfId="77"/>
    <cellStyle name="Link Currency (0)" xfId="78"/>
    <cellStyle name="Link Currency (2)" xfId="79"/>
    <cellStyle name="Link Units (0)" xfId="80"/>
    <cellStyle name="Link Units (1)" xfId="81"/>
    <cellStyle name="Link Units (2)" xfId="82"/>
    <cellStyle name="no dec" xfId="83"/>
    <cellStyle name="Normal - Style1" xfId="84"/>
    <cellStyle name="Normal 2" xfId="5"/>
    <cellStyle name="Normal 4" xfId="85"/>
    <cellStyle name="Normal 4 2" xfId="86"/>
    <cellStyle name="Normal 4 3" xfId="87"/>
    <cellStyle name="Normal 4 4" xfId="88"/>
    <cellStyle name="Normal_47อบ.23017" xfId="89"/>
    <cellStyle name="Normal_สำเนาของ Nongbua-1" xfId="13"/>
    <cellStyle name="Nor聭al_ภาคกลาง" xfId="90"/>
    <cellStyle name="ParaBirimi [0]_RESULTS" xfId="91"/>
    <cellStyle name="ParaBirimi_RESULTS" xfId="92"/>
    <cellStyle name="Percent [0]" xfId="93"/>
    <cellStyle name="Percent [00]" xfId="94"/>
    <cellStyle name="Percent [2]" xfId="95"/>
    <cellStyle name="Percent [2] 2" xfId="96"/>
    <cellStyle name="Percent [2] 3" xfId="97"/>
    <cellStyle name="Percent [2] 4" xfId="98"/>
    <cellStyle name="PrePop Currency (0)" xfId="99"/>
    <cellStyle name="PrePop Currency (2)" xfId="100"/>
    <cellStyle name="PrePop Units (0)" xfId="101"/>
    <cellStyle name="PrePop Units (1)" xfId="102"/>
    <cellStyle name="PrePop Units (2)" xfId="103"/>
    <cellStyle name="Quantity" xfId="104"/>
    <cellStyle name="Quantity 2" xfId="105"/>
    <cellStyle name="Quantity 3" xfId="106"/>
    <cellStyle name="Quantity 4" xfId="107"/>
    <cellStyle name="report_title" xfId="108"/>
    <cellStyle name="Text Indent A" xfId="109"/>
    <cellStyle name="Text Indent B" xfId="110"/>
    <cellStyle name="Text Indent C" xfId="111"/>
    <cellStyle name="Total" xfId="112"/>
    <cellStyle name="Total 2" xfId="113"/>
    <cellStyle name="Virg? [0]_RESULTS" xfId="114"/>
    <cellStyle name="Virg?_RESULTS" xfId="115"/>
    <cellStyle name="การคำนวณ 2" xfId="116"/>
    <cellStyle name="เครื่องหมายจุลภาค" xfId="1" builtinId="3"/>
    <cellStyle name="เครื่องหมายจุลภาค 2" xfId="117"/>
    <cellStyle name="เครื่องหมายจุลภาค 3" xfId="118"/>
    <cellStyle name="เครื่องหมายจุลภาค 4" xfId="119"/>
    <cellStyle name="เครื่องหมายจุลภาค 8" xfId="120"/>
    <cellStyle name="เครื่องหมายจุลภาค 9" xfId="121"/>
    <cellStyle name="เครื่องหมายจุลภาค_ราคาต่อหน่วยงานทาง" xfId="17"/>
    <cellStyle name="ปกติ" xfId="0" builtinId="0"/>
    <cellStyle name="ปกติ 2" xfId="122"/>
    <cellStyle name="ปกติ 3" xfId="123"/>
    <cellStyle name="ปกติ 3 2" xfId="124"/>
    <cellStyle name="ปกติ 4" xfId="125"/>
    <cellStyle name="ปกติ 5" xfId="126"/>
    <cellStyle name="ปกติ 6" xfId="127"/>
    <cellStyle name="ปกติ_Sheet1" xfId="2"/>
    <cellStyle name="ปกติ_Sheet1_1" xfId="6"/>
    <cellStyle name="ปกติ_Sheet1_1_ปริมาณวัสดุรางระบายน้ำรูปตัวยูกว้าง0.50ม.ฝาปิด คสล." xfId="10"/>
    <cellStyle name="ปกติ_Sheet1_2" xfId="9"/>
    <cellStyle name="ปกติ_แบบตัวอย่างใหม่" xfId="8"/>
    <cellStyle name="ปกติ_ปริมาณวัสดุรางระบายน้ำรูปตัวยูกว้าง0.50ม.ฝาปิด คสล." xfId="11"/>
    <cellStyle name="ปกติ_ปริมาณวัสดุสะพาน" xfId="4"/>
    <cellStyle name="ปกติ_ระหว่างรางระบายน้ำ" xfId="12"/>
    <cellStyle name="ปกติ_ราคาต่อหน่วยงานคอนกรีตฯ" xfId="14"/>
    <cellStyle name="ปกติ_ราคาต่อหน่วยงานทาง" xfId="3"/>
    <cellStyle name="ปกติ_ราคาต่อหน่วยงานทาง_1" xfId="16"/>
    <cellStyle name="ปกติ_สรุป" xfId="7"/>
    <cellStyle name="ป้อนค่า 2" xfId="128"/>
    <cellStyle name="เปอร์เซ็นต์ 2" xfId="129"/>
    <cellStyle name="เปอร์เซ็นต์ 2 2" xfId="130"/>
    <cellStyle name="เปอร์เซ็นต์ 2 3" xfId="131"/>
    <cellStyle name="เปอร์เซ็นต์ 2 4" xfId="132"/>
    <cellStyle name="เปอร์เซ็นต์ 3" xfId="133"/>
    <cellStyle name="แสดงผล 2" xfId="134"/>
    <cellStyle name="หมายเหตุ 2" xfId="13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5" Type="http://schemas.openxmlformats.org/officeDocument/2006/relationships/externalLink" Target="externalLinks/externalLink3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2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209550</xdr:colOff>
      <xdr:row>2248</xdr:row>
      <xdr:rowOff>66675</xdr:rowOff>
    </xdr:from>
    <xdr:to>
      <xdr:col>8</xdr:col>
      <xdr:colOff>333375</xdr:colOff>
      <xdr:row>2248</xdr:row>
      <xdr:rowOff>257175</xdr:rowOff>
    </xdr:to>
    <xdr:sp macro="" textlink="">
      <xdr:nvSpPr>
        <xdr:cNvPr id="2" name="Rectangle 3"/>
        <xdr:cNvSpPr>
          <a:spLocks noChangeArrowheads="1"/>
        </xdr:cNvSpPr>
      </xdr:nvSpPr>
      <xdr:spPr bwMode="auto">
        <a:xfrm>
          <a:off x="4552950" y="566813700"/>
          <a:ext cx="12382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26;&#3634;&#3618;&#3607;&#3634;&#3591;/00_&#3619;&#3634;&#3588;&#3634;&#3585;&#3621;&#3634;&#3591;%20&#3591;&#3634;&#3609;&#3595;&#3656;&#3629;&#3617;&#3629;&#3626;&#3619;&#3657;&#3634;&#3591;&#3606;&#3609;&#3609;%20AC%20&#3649;&#3617;&#3656;&#3607;&#3632;%20-%20&#3612;&#3634;&#3621;&#3634;&#3604;%2029.5.6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K/&#3611;&#3619;&#3632;&#3617;&#3634;&#3603;&#3585;&#3634;&#3619;/&#3614;&#3634;&#3619;&#3634;capese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K/&#3611;&#3619;&#3632;&#3617;&#3634;&#3603;&#3619;&#3634;&#3588;&#3634;&#3611;&#3637;2554/&#3605;&#3657;&#3609;&#3649;&#3610;&#3610;&#3591;&#3634;&#3609;&#3611;&#3619;&#3632;&#3617;&#3634;&#3603;&#3619;&#3634;&#3588;&#3634;/&#3614;&#3637;&#3656;&#3611;&#3619;&#3632;&#3623;&#3633;&#3605;&#3636;/&#3611;&#3619;&#3632;&#3617;&#3634;&#3603;&#3619;&#3634;&#3588;&#3634;&#3605;&#3634;&#3617;&#3617;&#3605;&#3636;%20&#3588;&#3619;&#3617;.&#3611;&#3637;51/&#3611;&#3619;&#3632;&#3617;&#3634;&#3603;&#3619;&#3634;&#3588;&#3634;&#3591;&#3634;&#3609;&#3585;&#3656;&#3629;&#3626;&#3619;&#3657;&#3634;&#3591;&#3606;&#3609;&#3609;&#3617;&#3605;&#3636;50/&#3611;&#3619;&#3632;&#3617;&#3634;&#3603;&#3619;&#3634;&#3588;&#3634;&#3621;&#3634;&#3604;&#3618;&#3634;&#3591;(&#3605;&#3657;&#3609;&#3649;&#3610;&#3610;)/0_1%20&#3585;&#3617;(&#3617;&#3637;box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K/&#3611;&#3619;&#3632;&#3617;&#3634;&#3603;&#3619;&#3634;&#3588;&#3634;&#3611;&#3637;2554/&#3605;&#3657;&#3609;&#3649;&#3610;&#3610;&#3591;&#3634;&#3609;&#3611;&#3619;&#3632;&#3617;&#3634;&#3603;&#3619;&#3634;&#3588;&#3634;/&#3614;&#3637;&#3656;&#3611;&#3619;&#3632;&#3623;&#3633;&#3605;&#3636;/&#3611;&#3619;&#3636;&#3617;&#3634;&#3603;&#3623;&#3633;&#3626;&#3604;&#3640;&#3626;&#3632;&#3614;&#3634;&#3609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กรอกข้อมูลโครงการ"/>
      <sheetName val="กรอกข้อมูลวัสดุ"/>
      <sheetName val="ปร5"/>
      <sheetName val="ปร4.1 บร"/>
      <sheetName val="ราคาต่อหน่วยงานทาง"/>
      <sheetName val="กรอกข้อมูลงานเสริมผิวAC"/>
      <sheetName val="คำนวณงานเสริมผิวAC"/>
      <sheetName val="กรอกข้อมูลส้อมสร้างAC"/>
      <sheetName val="คำนวณงานส้อมสร้างAC"/>
      <sheetName val="กรอกข้อมูลงานPIR"/>
      <sheetName val="คำนวณPIR"/>
      <sheetName val="สรุปปริมาณงาน"/>
      <sheetName val="ราคาต่อหน่วยงานทั่วไป"/>
      <sheetName val="กรอกข้อมูลโครงสร้างทาง"/>
      <sheetName val="กรอกข้อมูลงานบำรุงทาง"/>
      <sheetName val="กรอกข้อมูล AC"/>
      <sheetName val="กรอกข้อมูล CS"/>
      <sheetName val="กรอกข้อมูลงานดิน"/>
      <sheetName val="กรอกข้อมูลงานถนนAC."/>
      <sheetName val="กรอกข้อมูลงานถนนCS."/>
      <sheetName val="กรอกข้อมูลงานถนนคสล.4มหนา15cm"/>
      <sheetName val="กรอกข้อมูลงานถนนคสล.5มหนา15cm"/>
      <sheetName val="กรอกข้อมูลงานถนนคสล.6ม15cm"/>
      <sheetName val="กรอกข้อมูลงานถนนคสล.6ม20cm"/>
      <sheetName val="กรอกข้อมูลงานฉาบผิว"/>
      <sheetName val="กรอกข้อมูลส้อมสร้างCS"/>
      <sheetName val="กรอกข้อมูลราง-บ่อพัก"/>
      <sheetName val="กรอกข้อมูลสะพาน"/>
      <sheetName val="กรอกข้อมูลท่อเหลี่ยม"/>
      <sheetName val="กรอกข้อมูลจราจรสังเคราะห์"/>
      <sheetName val="แบบฟอร์มสรุปค่าก่อสร้าง"/>
      <sheetName val="ปร.5บร(ประมาณราคา)"/>
      <sheetName val="ปร.5 บร"/>
      <sheetName val="ปร4.2 บร"/>
      <sheetName val="รางระบายน้ำV"/>
      <sheetName val="รางU"/>
      <sheetName val="คำนวณค่าขนส่ง"/>
      <sheetName val="คำนวณค่าดำเนินการฯ"/>
      <sheetName val="backupพารา"/>
      <sheetName val="ค่าดำเนินการตีเส้นจราจร"/>
      <sheetName val="ราคาต่อหน่วยงานท่อเหลี่ยม"/>
      <sheetName val="รางตื้นRC.GUTTER"/>
      <sheetName val="ฝาบ่อรางตื้นRC.GUTTER"/>
      <sheetName val="บ่อพักน้ำ1"/>
      <sheetName val="รางระบายน้ำ คสล.รูปตัวยู"/>
      <sheetName val="บ่อพักระหว่างรางระบายน้ำ"/>
      <sheetName val="ท่อ1 แถววางข้างถนน"/>
      <sheetName val="ท่อ1แถววางลอดถนน"/>
      <sheetName val="ท่อ2แถววางลอดถนน"/>
      <sheetName val="ท่อ3แถววางลอดถนน"/>
      <sheetName val="HW1แถว"/>
      <sheetName val="HW2แถว"/>
      <sheetName val="HW3แถว"/>
      <sheetName val="คำนวณงานถนนAC"/>
      <sheetName val="คำนวณงานถนนCS"/>
      <sheetName val="คำนวณถนนคสล.4มหนา15cm"/>
      <sheetName val="คำนวณถนนคสล.5ม15cm"/>
      <sheetName val="คำนวณถนนคสล.6ม15cm"/>
      <sheetName val="คำนวณถนนคสล.6ม20cm"/>
      <sheetName val="คำนวณงานฉาบผิว"/>
      <sheetName val="คำนวณงานส้อมสร้างCS"/>
      <sheetName val="ปกทช ส"/>
      <sheetName val="ปร.5 ส"/>
      <sheetName val="ปร4.1ส"/>
      <sheetName val="ปร4.2ส"/>
      <sheetName val="ราค่าต่อหน่วยงานสะพาน"/>
      <sheetName val="ราคาต่อหน่วยงานทางในงานสะพาน"/>
      <sheetName val="ค่าดำเนินการและค่าเสื่อมราคา"/>
      <sheetName val="ค่าขนส่ง10ล้อ"/>
      <sheetName val="ค่าขนส่ง10ล้อลากพ่วง"/>
      <sheetName val="วัสดุในเสาเข็มsay"/>
      <sheetName val="ปริมาณวัสดุในเสาเข็ม"/>
      <sheetName val="วัสดุตอม่อตับริมกว้าง9ม_1"/>
      <sheetName val="วัสดุตอม่อตับกลางที่1"/>
      <sheetName val="วัสดุตอม่อตับกลางที่2"/>
      <sheetName val="วัสดุตอม่อตับกลางที่3"/>
      <sheetName val="วัสดุตอม่อตับกลางที่4"/>
      <sheetName val="วัสดุตอม่อตับกลางที่5"/>
      <sheetName val="วัสดุตอม่อตับกลางที่6"/>
      <sheetName val="วัสดุตอม่อตับกลางที่7"/>
      <sheetName val="วัสดุตอม่อตับกลางที่8"/>
      <sheetName val="วัสดุตอม่อตับกลางที่9"/>
      <sheetName val="วัสดุพื้น9ม"/>
      <sheetName val="วัสดุราวสะพาน9ม_ชิดริม"/>
      <sheetName val="วัสดุราวสะพาน9ม_ช่วงใน"/>
      <sheetName val="วัสดุราวสะพาน9ม_ช่วงเดียว"/>
      <sheetName val="2_3"/>
      <sheetName val="2_2.9"/>
      <sheetName val="2_2.8"/>
      <sheetName val="2_2.7"/>
      <sheetName val="2_2.6"/>
      <sheetName val="2_2.5"/>
      <sheetName val="2_2.4"/>
      <sheetName val="2_2.3"/>
      <sheetName val="2_2.2"/>
      <sheetName val="2_2.1"/>
      <sheetName val="2_2"/>
      <sheetName val="2_1.9"/>
      <sheetName val="2_1.8"/>
      <sheetName val="2_1.7"/>
      <sheetName val="2_1.6"/>
      <sheetName val="2_1.5"/>
      <sheetName val="2_สรุปปริมาณวสดุSLOPE PROT."/>
      <sheetName val="1.5_3"/>
      <sheetName val="1.5_2.9"/>
      <sheetName val="1.5_2.8"/>
      <sheetName val="1.5_2.7"/>
      <sheetName val="1.5_2.6"/>
      <sheetName val="1.5_2.5"/>
      <sheetName val="1.5_2.4"/>
      <sheetName val="1.5_2.3"/>
      <sheetName val="1.5_2.2"/>
      <sheetName val="1.5_2.1"/>
      <sheetName val="1.5_2"/>
      <sheetName val="1.5_1.9"/>
      <sheetName val="1.5_1.8"/>
      <sheetName val="1.5_1.7"/>
      <sheetName val="1.5_1.6"/>
      <sheetName val="1.5_1.5"/>
      <sheetName val="1.5_สรุปปริมาณวัสดุSLOPE PROT."/>
      <sheetName val="คำนวณSLOPEP"/>
      <sheetName val="วัสดุAPPROACH1"/>
      <sheetName val="วัสดุAPPROACH2"/>
      <sheetName val="ปกทช ทอ"/>
      <sheetName val="ปร.5 ทอ"/>
      <sheetName val="ปร4.1ทอ"/>
      <sheetName val="ปร4.2ทอ"/>
      <sheetName val="ราคาต่อหน่วยงานทางในงานBOX"/>
      <sheetName val="0.00-3.00"/>
      <sheetName val="HWBOX"/>
      <sheetName val="ไม้ค้ำยันBOX"/>
      <sheetName val="สรุปFACTORFงานทาง"/>
      <sheetName val="FACTORFชุก2งานทาง"/>
      <sheetName val="FACTORFชุก1งานทาง"/>
      <sheetName val="FACTORFงานทาง"/>
      <sheetName val="FACTORFงานสะพาน"/>
    </sheetNames>
    <sheetDataSet>
      <sheetData sheetId="0">
        <row r="10">
          <cell r="C10" t="str">
            <v>บ้านแม่ทะ - บ้านผาลาด อำเภอแม่ทะ จังหวัดลำปาง</v>
          </cell>
        </row>
        <row r="16">
          <cell r="C16">
            <v>6</v>
          </cell>
        </row>
        <row r="17">
          <cell r="C17">
            <v>960</v>
          </cell>
        </row>
        <row r="37">
          <cell r="F37" t="str">
            <v>เมษายน 2563</v>
          </cell>
        </row>
        <row r="40">
          <cell r="E40">
            <v>2</v>
          </cell>
        </row>
        <row r="42">
          <cell r="D42" t="str">
            <v xml:space="preserve">รองปลัดองค์การบริหารส่วนจังหวัด </v>
          </cell>
        </row>
        <row r="43">
          <cell r="A43" t="str">
            <v>นางสุพรรณี  สุขสันต์รุ่งเรือง</v>
          </cell>
          <cell r="D43" t="str">
            <v xml:space="preserve">รักษาราชการแทน ปลัดองค์การบริหารส่วนจังหวัด </v>
          </cell>
        </row>
        <row r="44">
          <cell r="D44" t="str">
            <v>ปฏิบัติหน้าที่นายกองค์การบริหารส่วนจังหวัดลำปาง</v>
          </cell>
        </row>
        <row r="45">
          <cell r="A45" t="str">
            <v>เห็นชอบ</v>
          </cell>
          <cell r="D45" t="str">
            <v>ตำแหน่ง</v>
          </cell>
        </row>
        <row r="48">
          <cell r="A48" t="str">
            <v>นางสุพรรณี  สุขสันต์รุ่งเรือง</v>
          </cell>
          <cell r="D48" t="str">
            <v xml:space="preserve">รองปลัดองค์การบริหารส่วนจังหวัด </v>
          </cell>
        </row>
        <row r="49">
          <cell r="D49" t="str">
            <v xml:space="preserve">รักษาราชการแทน ปลัดองค์การบริหารส่วนจังหวัดลำปาง </v>
          </cell>
        </row>
        <row r="51">
          <cell r="A51" t="str">
            <v>นายธีทัต  ธรรมธิกูล</v>
          </cell>
          <cell r="D51" t="str">
            <v>ผู้อำนวยการกองช่าง</v>
          </cell>
        </row>
        <row r="53">
          <cell r="A53" t="str">
            <v>นายวรพงศ์  ยศเรืองศรี</v>
          </cell>
          <cell r="D53" t="str">
            <v>หัวหน้าฝ่ายก่อสร้างและซ่อมบำรุง</v>
          </cell>
        </row>
        <row r="55">
          <cell r="A55" t="str">
            <v>นายเศรษฐการ อินคำเชื้อ</v>
          </cell>
          <cell r="D55" t="str">
            <v>วิศวกรโยธาชำนาญการ</v>
          </cell>
        </row>
        <row r="57">
          <cell r="A57" t="str">
            <v>นายธรรมนิตย์  สายเขียว</v>
          </cell>
          <cell r="D57" t="str">
            <v>นายช่างโยธาชำนาญงาน</v>
          </cell>
        </row>
        <row r="60">
          <cell r="A60" t="str">
            <v>นายธีทัต  ธรรมธิกูล</v>
          </cell>
          <cell r="D60" t="str">
            <v>ผู้อำนวยการกองช่าง</v>
          </cell>
        </row>
        <row r="62">
          <cell r="A62" t="str">
            <v>นายวรพงศ์  ยศเรืองศรี</v>
          </cell>
          <cell r="D62" t="str">
            <v>หัวหน้าฝ่ายก่อสร้างและซ่อมบำรุง</v>
          </cell>
        </row>
        <row r="64">
          <cell r="A64" t="str">
            <v>นายสมชาย  อุดมสารี</v>
          </cell>
          <cell r="D64" t="str">
            <v xml:space="preserve">นายช่างเครื่องกลอาวุโส </v>
          </cell>
        </row>
        <row r="66">
          <cell r="A66" t="str">
            <v>นายเศรษฐการ อินคำเชื้อ</v>
          </cell>
          <cell r="D66" t="str">
            <v>วิศวกรโยธาชำนาญการ</v>
          </cell>
        </row>
        <row r="68">
          <cell r="A68" t="str">
            <v>นายธรรมนิตย์  สายเขียว</v>
          </cell>
          <cell r="D68" t="str">
            <v>นายช่างโยธาชำนาญงาน</v>
          </cell>
        </row>
        <row r="70">
          <cell r="A70" t="str">
            <v>นายชยานนท์  ทิพย์วังเมฆ</v>
          </cell>
          <cell r="D70" t="str">
            <v>วิศวกรโยธาชำนาญการ</v>
          </cell>
        </row>
        <row r="72">
          <cell r="A72" t="str">
            <v xml:space="preserve">นายโชคชัย ศิลปชัย </v>
          </cell>
          <cell r="D72" t="str">
            <v>วิศวกรโยธาชำนาญการ</v>
          </cell>
        </row>
      </sheetData>
      <sheetData sheetId="1">
        <row r="3">
          <cell r="D3" t="str">
            <v>บ้านแม่ทะ - บ้านผาลาด อำเภอแม่ทะ จังหวัดลำปาง</v>
          </cell>
        </row>
        <row r="4">
          <cell r="D4" t="str">
            <v>สาย ลป.ถ 1 - 0019 บ้านแม่ทะ - บ้านผาลาด</v>
          </cell>
          <cell r="H4">
            <v>960</v>
          </cell>
        </row>
        <row r="5">
          <cell r="D5" t="str">
            <v>พฤษภาคม 2563</v>
          </cell>
          <cell r="H5">
            <v>5760</v>
          </cell>
        </row>
        <row r="59">
          <cell r="H59">
            <v>610</v>
          </cell>
        </row>
      </sheetData>
      <sheetData sheetId="2">
        <row r="6">
          <cell r="B6" t="str">
            <v xml:space="preserve">ซ่อมสร้างถนนลาดยางผิวจราจรแบบแอสฟัลท์ติกคอนกรีต ทางหลวงท้องถิ่น สาย ลป.ถ 1 - 0019 </v>
          </cell>
        </row>
        <row r="8">
          <cell r="A8" t="str">
            <v>สายทาง</v>
          </cell>
        </row>
        <row r="16">
          <cell r="E16">
            <v>1.3624000000000001</v>
          </cell>
        </row>
        <row r="22">
          <cell r="F22">
            <v>2005662.06</v>
          </cell>
        </row>
      </sheetData>
      <sheetData sheetId="3">
        <row r="45">
          <cell r="J45">
            <v>10</v>
          </cell>
        </row>
        <row r="46">
          <cell r="J46">
            <v>10</v>
          </cell>
        </row>
        <row r="58">
          <cell r="O58">
            <v>0</v>
          </cell>
        </row>
        <row r="59">
          <cell r="O59">
            <v>0</v>
          </cell>
        </row>
        <row r="61">
          <cell r="O61">
            <v>0</v>
          </cell>
        </row>
        <row r="75">
          <cell r="O75">
            <v>0</v>
          </cell>
        </row>
        <row r="79">
          <cell r="O79">
            <v>0</v>
          </cell>
        </row>
        <row r="84">
          <cell r="O84">
            <v>0</v>
          </cell>
        </row>
        <row r="89">
          <cell r="O89">
            <v>0</v>
          </cell>
        </row>
        <row r="228">
          <cell r="F228">
            <v>0</v>
          </cell>
        </row>
      </sheetData>
      <sheetData sheetId="4">
        <row r="18">
          <cell r="G18">
            <v>5</v>
          </cell>
        </row>
        <row r="29">
          <cell r="L29">
            <v>13.26</v>
          </cell>
        </row>
        <row r="36">
          <cell r="J36">
            <v>10</v>
          </cell>
        </row>
        <row r="39">
          <cell r="L39">
            <v>12.91</v>
          </cell>
        </row>
        <row r="42">
          <cell r="L42">
            <v>9.93</v>
          </cell>
        </row>
        <row r="84">
          <cell r="L84">
            <v>254.09</v>
          </cell>
        </row>
        <row r="102">
          <cell r="L102">
            <v>131.37</v>
          </cell>
        </row>
        <row r="112">
          <cell r="L112">
            <v>134.57</v>
          </cell>
        </row>
        <row r="122">
          <cell r="L122">
            <v>595.67999999999995</v>
          </cell>
        </row>
        <row r="127">
          <cell r="L127">
            <v>328.57</v>
          </cell>
        </row>
        <row r="135">
          <cell r="L135">
            <v>118.69</v>
          </cell>
        </row>
        <row r="139">
          <cell r="L139">
            <v>41.79</v>
          </cell>
        </row>
        <row r="161">
          <cell r="L161">
            <v>155.34</v>
          </cell>
        </row>
        <row r="171">
          <cell r="L171">
            <v>186.74</v>
          </cell>
        </row>
        <row r="192">
          <cell r="L192">
            <v>71.39</v>
          </cell>
        </row>
        <row r="213">
          <cell r="L213">
            <v>69.7</v>
          </cell>
        </row>
        <row r="221">
          <cell r="L221">
            <v>53.15</v>
          </cell>
        </row>
        <row r="231">
          <cell r="L231">
            <v>437</v>
          </cell>
        </row>
        <row r="242">
          <cell r="L242">
            <v>24.64</v>
          </cell>
        </row>
        <row r="259">
          <cell r="L259">
            <v>9.5399999999999991</v>
          </cell>
        </row>
        <row r="330">
          <cell r="L330">
            <v>110.89</v>
          </cell>
        </row>
        <row r="331">
          <cell r="L331">
            <v>53.87</v>
          </cell>
        </row>
        <row r="333">
          <cell r="L333">
            <v>57.02</v>
          </cell>
        </row>
        <row r="398">
          <cell r="L398">
            <v>181.99</v>
          </cell>
        </row>
        <row r="441">
          <cell r="L441">
            <v>184.72</v>
          </cell>
        </row>
        <row r="452">
          <cell r="L452">
            <v>181.99</v>
          </cell>
        </row>
        <row r="506">
          <cell r="N506">
            <v>0</v>
          </cell>
        </row>
        <row r="517">
          <cell r="N517">
            <v>0</v>
          </cell>
        </row>
        <row r="527">
          <cell r="N527">
            <v>0</v>
          </cell>
        </row>
        <row r="548">
          <cell r="N548">
            <v>0</v>
          </cell>
        </row>
        <row r="560">
          <cell r="N560">
            <v>0</v>
          </cell>
        </row>
        <row r="570">
          <cell r="N570">
            <v>0</v>
          </cell>
        </row>
        <row r="578">
          <cell r="N578">
            <v>0</v>
          </cell>
        </row>
        <row r="597">
          <cell r="N597">
            <v>0</v>
          </cell>
        </row>
        <row r="608">
          <cell r="N608">
            <v>0</v>
          </cell>
        </row>
        <row r="618">
          <cell r="N618">
            <v>0</v>
          </cell>
        </row>
        <row r="626">
          <cell r="N626">
            <v>0</v>
          </cell>
        </row>
        <row r="645">
          <cell r="N645">
            <v>0</v>
          </cell>
        </row>
        <row r="657">
          <cell r="N657">
            <v>0</v>
          </cell>
        </row>
        <row r="667">
          <cell r="N667">
            <v>0</v>
          </cell>
        </row>
        <row r="677">
          <cell r="N677">
            <v>0</v>
          </cell>
        </row>
        <row r="720">
          <cell r="L720">
            <v>133.71</v>
          </cell>
        </row>
        <row r="751">
          <cell r="N751">
            <v>620</v>
          </cell>
        </row>
        <row r="798">
          <cell r="N798">
            <v>1470</v>
          </cell>
        </row>
        <row r="834">
          <cell r="N834">
            <v>2390</v>
          </cell>
        </row>
        <row r="848">
          <cell r="N848">
            <v>3690</v>
          </cell>
        </row>
        <row r="909">
          <cell r="N909">
            <v>5230</v>
          </cell>
        </row>
        <row r="928">
          <cell r="N928">
            <v>3710</v>
          </cell>
        </row>
        <row r="946">
          <cell r="N946">
            <v>5610</v>
          </cell>
        </row>
        <row r="964">
          <cell r="N964">
            <v>7530</v>
          </cell>
        </row>
        <row r="982">
          <cell r="N982">
            <v>4310</v>
          </cell>
        </row>
        <row r="1003">
          <cell r="N1003">
            <v>6940</v>
          </cell>
        </row>
        <row r="1021">
          <cell r="N1021">
            <v>9570</v>
          </cell>
        </row>
        <row r="1039">
          <cell r="N1039">
            <v>4910</v>
          </cell>
        </row>
        <row r="1057">
          <cell r="N1057">
            <v>8270</v>
          </cell>
        </row>
        <row r="1075">
          <cell r="N1075">
            <v>11750</v>
          </cell>
        </row>
        <row r="1093">
          <cell r="N1093">
            <v>5430</v>
          </cell>
        </row>
        <row r="1111">
          <cell r="N1111">
            <v>9680</v>
          </cell>
        </row>
        <row r="1129">
          <cell r="N1129">
            <v>13880</v>
          </cell>
        </row>
        <row r="1154">
          <cell r="H1154">
            <v>0</v>
          </cell>
        </row>
        <row r="1174">
          <cell r="N1174">
            <v>0</v>
          </cell>
        </row>
        <row r="1176">
          <cell r="H1176">
            <v>0</v>
          </cell>
        </row>
        <row r="1198">
          <cell r="H1198">
            <v>0</v>
          </cell>
        </row>
        <row r="1220">
          <cell r="H1220">
            <v>0</v>
          </cell>
        </row>
        <row r="1240">
          <cell r="N1240">
            <v>0</v>
          </cell>
        </row>
        <row r="1256">
          <cell r="N1256">
            <v>0</v>
          </cell>
        </row>
        <row r="1273">
          <cell r="N1273">
            <v>0</v>
          </cell>
        </row>
        <row r="1277">
          <cell r="J1277">
            <v>0</v>
          </cell>
        </row>
        <row r="1297">
          <cell r="N1297" t="e">
            <v>#DIV/0!</v>
          </cell>
        </row>
        <row r="1306">
          <cell r="N1306">
            <v>3600</v>
          </cell>
        </row>
        <row r="1312">
          <cell r="J1312">
            <v>0</v>
          </cell>
        </row>
        <row r="1332">
          <cell r="N1332" t="e">
            <v>#DIV/0!</v>
          </cell>
        </row>
        <row r="1342">
          <cell r="J1342">
            <v>0</v>
          </cell>
        </row>
        <row r="1362">
          <cell r="N1362" t="e">
            <v>#DIV/0!</v>
          </cell>
        </row>
        <row r="1379">
          <cell r="N1379">
            <v>17440</v>
          </cell>
        </row>
        <row r="1392">
          <cell r="N1392">
            <v>1230</v>
          </cell>
        </row>
        <row r="1399">
          <cell r="M1399">
            <v>28</v>
          </cell>
        </row>
        <row r="1405">
          <cell r="M1405">
            <v>28</v>
          </cell>
        </row>
        <row r="1427">
          <cell r="N1427" t="e">
            <v>#N/A</v>
          </cell>
        </row>
        <row r="1954">
          <cell r="H1954" t="e">
            <v>#N/A</v>
          </cell>
        </row>
        <row r="1973">
          <cell r="F1973">
            <v>0</v>
          </cell>
        </row>
        <row r="1974">
          <cell r="K1974">
            <v>0</v>
          </cell>
        </row>
        <row r="1998">
          <cell r="N1998">
            <v>0</v>
          </cell>
        </row>
      </sheetData>
      <sheetData sheetId="5">
        <row r="2">
          <cell r="I2">
            <v>0</v>
          </cell>
        </row>
      </sheetData>
      <sheetData sheetId="6"/>
      <sheetData sheetId="7">
        <row r="2">
          <cell r="K2">
            <v>0</v>
          </cell>
        </row>
      </sheetData>
      <sheetData sheetId="8"/>
      <sheetData sheetId="9">
        <row r="2">
          <cell r="K2">
            <v>0</v>
          </cell>
        </row>
      </sheetData>
      <sheetData sheetId="10"/>
      <sheetData sheetId="11">
        <row r="5">
          <cell r="F5" t="str">
            <v>ขนาดเบา</v>
          </cell>
          <cell r="AE5">
            <v>0</v>
          </cell>
        </row>
        <row r="37">
          <cell r="AE37">
            <v>0</v>
          </cell>
        </row>
        <row r="38">
          <cell r="AE38">
            <v>0</v>
          </cell>
        </row>
        <row r="39">
          <cell r="AE39">
            <v>0</v>
          </cell>
        </row>
        <row r="40">
          <cell r="AE40">
            <v>0</v>
          </cell>
        </row>
        <row r="41">
          <cell r="AE41">
            <v>0</v>
          </cell>
        </row>
        <row r="42">
          <cell r="AE42">
            <v>0</v>
          </cell>
        </row>
        <row r="43">
          <cell r="AE43">
            <v>0</v>
          </cell>
        </row>
        <row r="44">
          <cell r="AE44">
            <v>0</v>
          </cell>
        </row>
        <row r="59">
          <cell r="AE59">
            <v>0</v>
          </cell>
        </row>
        <row r="60">
          <cell r="AE60">
            <v>0</v>
          </cell>
        </row>
        <row r="61">
          <cell r="AE61">
            <v>0</v>
          </cell>
        </row>
        <row r="63">
          <cell r="AE63">
            <v>0</v>
          </cell>
        </row>
        <row r="64">
          <cell r="AE64">
            <v>0</v>
          </cell>
        </row>
        <row r="65">
          <cell r="AE65">
            <v>0</v>
          </cell>
        </row>
        <row r="66">
          <cell r="AE66">
            <v>0</v>
          </cell>
        </row>
        <row r="68">
          <cell r="AE68">
            <v>0</v>
          </cell>
        </row>
        <row r="69">
          <cell r="AE69">
            <v>0</v>
          </cell>
        </row>
        <row r="70">
          <cell r="AE70">
            <v>0</v>
          </cell>
        </row>
        <row r="71">
          <cell r="AE71">
            <v>0</v>
          </cell>
        </row>
        <row r="73">
          <cell r="AE73">
            <v>0</v>
          </cell>
        </row>
        <row r="74">
          <cell r="AE74">
            <v>0</v>
          </cell>
        </row>
        <row r="75">
          <cell r="AE75">
            <v>0</v>
          </cell>
        </row>
        <row r="76">
          <cell r="AE76">
            <v>0</v>
          </cell>
        </row>
        <row r="80">
          <cell r="AE80">
            <v>0</v>
          </cell>
        </row>
        <row r="81">
          <cell r="AE81">
            <v>0</v>
          </cell>
        </row>
        <row r="82">
          <cell r="AE82">
            <v>0</v>
          </cell>
        </row>
        <row r="88">
          <cell r="AE88">
            <v>0</v>
          </cell>
        </row>
        <row r="89">
          <cell r="AE89">
            <v>0</v>
          </cell>
        </row>
        <row r="91">
          <cell r="AE91">
            <v>0</v>
          </cell>
        </row>
        <row r="95">
          <cell r="AE95">
            <v>0</v>
          </cell>
        </row>
        <row r="96">
          <cell r="AE96">
            <v>0</v>
          </cell>
        </row>
        <row r="97">
          <cell r="AE97">
            <v>0</v>
          </cell>
        </row>
        <row r="98">
          <cell r="AE98">
            <v>0</v>
          </cell>
        </row>
        <row r="99">
          <cell r="AE99">
            <v>0</v>
          </cell>
        </row>
        <row r="101">
          <cell r="AE101">
            <v>0</v>
          </cell>
        </row>
        <row r="102">
          <cell r="AE102">
            <v>0</v>
          </cell>
        </row>
        <row r="103">
          <cell r="AE103">
            <v>0</v>
          </cell>
        </row>
        <row r="104">
          <cell r="AE104">
            <v>0</v>
          </cell>
        </row>
        <row r="105">
          <cell r="AE105">
            <v>0</v>
          </cell>
        </row>
        <row r="106">
          <cell r="AE106">
            <v>0</v>
          </cell>
        </row>
        <row r="107">
          <cell r="AE107">
            <v>0</v>
          </cell>
        </row>
        <row r="108">
          <cell r="AE108">
            <v>0</v>
          </cell>
        </row>
        <row r="109">
          <cell r="AE109">
            <v>0</v>
          </cell>
        </row>
        <row r="110">
          <cell r="AE110">
            <v>0</v>
          </cell>
        </row>
        <row r="111">
          <cell r="AE111">
            <v>0</v>
          </cell>
        </row>
        <row r="112">
          <cell r="AE112">
            <v>0</v>
          </cell>
        </row>
        <row r="114">
          <cell r="AE114">
            <v>0</v>
          </cell>
        </row>
        <row r="116">
          <cell r="AE116">
            <v>0</v>
          </cell>
        </row>
        <row r="117">
          <cell r="AE117">
            <v>0</v>
          </cell>
        </row>
        <row r="118">
          <cell r="AE118">
            <v>0</v>
          </cell>
        </row>
        <row r="119">
          <cell r="AE119">
            <v>0</v>
          </cell>
        </row>
        <row r="121">
          <cell r="AE121">
            <v>0</v>
          </cell>
        </row>
        <row r="124">
          <cell r="AE124">
            <v>0</v>
          </cell>
        </row>
        <row r="126">
          <cell r="AE126">
            <v>0</v>
          </cell>
        </row>
        <row r="128">
          <cell r="AE128">
            <v>0</v>
          </cell>
        </row>
        <row r="130">
          <cell r="AE130">
            <v>0</v>
          </cell>
        </row>
        <row r="133">
          <cell r="AE133">
            <v>0</v>
          </cell>
        </row>
        <row r="134">
          <cell r="AE134">
            <v>0</v>
          </cell>
        </row>
        <row r="135">
          <cell r="AE135">
            <v>0</v>
          </cell>
        </row>
        <row r="137">
          <cell r="AE137">
            <v>0</v>
          </cell>
        </row>
        <row r="138">
          <cell r="AE138">
            <v>0</v>
          </cell>
        </row>
        <row r="141">
          <cell r="AE141">
            <v>0</v>
          </cell>
        </row>
        <row r="142">
          <cell r="AE142">
            <v>0</v>
          </cell>
        </row>
        <row r="143">
          <cell r="AE143">
            <v>0</v>
          </cell>
        </row>
        <row r="147">
          <cell r="AE147">
            <v>0</v>
          </cell>
        </row>
        <row r="148">
          <cell r="AE148">
            <v>0</v>
          </cell>
        </row>
        <row r="149">
          <cell r="AE149">
            <v>0</v>
          </cell>
        </row>
        <row r="150">
          <cell r="AE150">
            <v>0</v>
          </cell>
        </row>
        <row r="151">
          <cell r="AE151">
            <v>0</v>
          </cell>
        </row>
        <row r="152">
          <cell r="AE152">
            <v>0</v>
          </cell>
        </row>
        <row r="153">
          <cell r="AE153">
            <v>0</v>
          </cell>
        </row>
        <row r="154">
          <cell r="AE154">
            <v>0</v>
          </cell>
        </row>
        <row r="155">
          <cell r="AE155">
            <v>0</v>
          </cell>
        </row>
        <row r="159">
          <cell r="AE159">
            <v>0</v>
          </cell>
        </row>
        <row r="160">
          <cell r="AE160">
            <v>0</v>
          </cell>
        </row>
        <row r="161">
          <cell r="AE161">
            <v>0</v>
          </cell>
        </row>
        <row r="162">
          <cell r="AE162">
            <v>0</v>
          </cell>
        </row>
        <row r="163">
          <cell r="AE163">
            <v>0</v>
          </cell>
        </row>
        <row r="164">
          <cell r="AE164">
            <v>0</v>
          </cell>
        </row>
        <row r="165">
          <cell r="AE165">
            <v>0</v>
          </cell>
        </row>
        <row r="166">
          <cell r="AE166">
            <v>0</v>
          </cell>
        </row>
        <row r="168">
          <cell r="AE168">
            <v>0</v>
          </cell>
        </row>
        <row r="169">
          <cell r="AE169">
            <v>0</v>
          </cell>
        </row>
        <row r="170">
          <cell r="AE170">
            <v>0</v>
          </cell>
        </row>
        <row r="178">
          <cell r="AE178">
            <v>0</v>
          </cell>
        </row>
        <row r="181">
          <cell r="AE181">
            <v>0</v>
          </cell>
        </row>
        <row r="183">
          <cell r="AE183">
            <v>0</v>
          </cell>
        </row>
      </sheetData>
      <sheetData sheetId="12">
        <row r="31">
          <cell r="R31">
            <v>433</v>
          </cell>
        </row>
        <row r="41">
          <cell r="R41">
            <v>1491</v>
          </cell>
        </row>
        <row r="61">
          <cell r="R61">
            <v>1782</v>
          </cell>
        </row>
        <row r="90">
          <cell r="R90">
            <v>1579</v>
          </cell>
        </row>
        <row r="103">
          <cell r="R103">
            <v>245</v>
          </cell>
        </row>
        <row r="116">
          <cell r="R116">
            <v>217</v>
          </cell>
        </row>
        <row r="137">
          <cell r="O137">
            <v>200</v>
          </cell>
        </row>
        <row r="139">
          <cell r="O139">
            <v>728</v>
          </cell>
        </row>
        <row r="140">
          <cell r="R140">
            <v>9989.7440000000024</v>
          </cell>
        </row>
        <row r="161">
          <cell r="R161">
            <v>251</v>
          </cell>
        </row>
        <row r="203">
          <cell r="X203">
            <v>0</v>
          </cell>
        </row>
        <row r="218">
          <cell r="R218">
            <v>20.41</v>
          </cell>
        </row>
        <row r="220">
          <cell r="R220">
            <v>19.149999999999999</v>
          </cell>
        </row>
        <row r="222">
          <cell r="R222">
            <v>18.600000000000001</v>
          </cell>
        </row>
        <row r="231">
          <cell r="R231">
            <v>2.8</v>
          </cell>
        </row>
        <row r="237">
          <cell r="R237">
            <v>23.240000000000002</v>
          </cell>
        </row>
        <row r="242">
          <cell r="R242">
            <v>17.100000000000001</v>
          </cell>
        </row>
        <row r="244">
          <cell r="R244">
            <v>17.18</v>
          </cell>
        </row>
        <row r="246">
          <cell r="R246">
            <v>0</v>
          </cell>
        </row>
        <row r="248">
          <cell r="R248">
            <v>0</v>
          </cell>
        </row>
        <row r="253">
          <cell r="R253">
            <v>19.900000000000002</v>
          </cell>
        </row>
        <row r="278">
          <cell r="R278">
            <v>800</v>
          </cell>
        </row>
        <row r="279">
          <cell r="R279">
            <v>1000</v>
          </cell>
        </row>
        <row r="298">
          <cell r="R298">
            <v>15</v>
          </cell>
        </row>
        <row r="301">
          <cell r="R301">
            <v>12</v>
          </cell>
        </row>
        <row r="302">
          <cell r="R302">
            <v>27</v>
          </cell>
        </row>
        <row r="324">
          <cell r="R324">
            <v>42</v>
          </cell>
        </row>
        <row r="346">
          <cell r="R346">
            <v>49</v>
          </cell>
        </row>
        <row r="362">
          <cell r="R362">
            <v>4382</v>
          </cell>
        </row>
        <row r="363">
          <cell r="R363">
            <v>6297</v>
          </cell>
        </row>
        <row r="460">
          <cell r="R460">
            <v>44</v>
          </cell>
        </row>
        <row r="568">
          <cell r="R568">
            <v>40</v>
          </cell>
        </row>
        <row r="593">
          <cell r="R593">
            <v>84</v>
          </cell>
        </row>
        <row r="668">
          <cell r="O668">
            <v>39.65</v>
          </cell>
          <cell r="R668">
            <v>237.89999999999998</v>
          </cell>
        </row>
        <row r="669">
          <cell r="O669">
            <v>58.25</v>
          </cell>
          <cell r="R669">
            <v>23.3</v>
          </cell>
        </row>
        <row r="670">
          <cell r="O670">
            <v>80.650000000000006</v>
          </cell>
          <cell r="R670">
            <v>15.323500000000001</v>
          </cell>
        </row>
        <row r="674">
          <cell r="R674">
            <v>11.55</v>
          </cell>
        </row>
        <row r="676">
          <cell r="R676">
            <v>287</v>
          </cell>
        </row>
        <row r="691">
          <cell r="R691">
            <v>107</v>
          </cell>
        </row>
        <row r="786">
          <cell r="R786">
            <v>15685</v>
          </cell>
        </row>
        <row r="946">
          <cell r="R946">
            <v>22068</v>
          </cell>
        </row>
        <row r="1008">
          <cell r="R1008">
            <v>30682</v>
          </cell>
        </row>
        <row r="1076">
          <cell r="R1076">
            <v>30</v>
          </cell>
        </row>
        <row r="1080">
          <cell r="R1080">
            <v>30</v>
          </cell>
        </row>
        <row r="1084">
          <cell r="R1084">
            <v>60</v>
          </cell>
        </row>
        <row r="1090">
          <cell r="R1090">
            <v>70</v>
          </cell>
        </row>
        <row r="1094">
          <cell r="R1094">
            <v>30</v>
          </cell>
        </row>
        <row r="1100">
          <cell r="R1100">
            <v>100</v>
          </cell>
        </row>
        <row r="1106">
          <cell r="R1106">
            <v>200</v>
          </cell>
        </row>
        <row r="1112">
          <cell r="R1112">
            <v>300</v>
          </cell>
        </row>
        <row r="1118">
          <cell r="R1118">
            <v>70</v>
          </cell>
        </row>
        <row r="1124">
          <cell r="R1124">
            <v>100</v>
          </cell>
        </row>
        <row r="1130">
          <cell r="R1130">
            <v>300</v>
          </cell>
        </row>
        <row r="1134">
          <cell r="R1134">
            <v>60</v>
          </cell>
        </row>
        <row r="1147">
          <cell r="R1147">
            <v>94</v>
          </cell>
        </row>
        <row r="1164">
          <cell r="O1164">
            <v>94</v>
          </cell>
        </row>
        <row r="1214">
          <cell r="R1214">
            <v>1437</v>
          </cell>
        </row>
        <row r="1217">
          <cell r="F1217">
            <v>0.03</v>
          </cell>
          <cell r="O1217">
            <v>1782</v>
          </cell>
        </row>
        <row r="1218">
          <cell r="F1218">
            <v>0.59</v>
          </cell>
          <cell r="O1218">
            <v>217</v>
          </cell>
        </row>
        <row r="1219">
          <cell r="F1219">
            <v>1.099</v>
          </cell>
          <cell r="O1219">
            <v>23.21</v>
          </cell>
        </row>
        <row r="1220">
          <cell r="F1220">
            <v>2.5950000000000002</v>
          </cell>
          <cell r="O1220">
            <v>21.95</v>
          </cell>
        </row>
        <row r="1221">
          <cell r="F1221">
            <v>0.08</v>
          </cell>
          <cell r="O1221">
            <v>34.43</v>
          </cell>
        </row>
        <row r="1222">
          <cell r="F1222">
            <v>0.3</v>
          </cell>
          <cell r="O1222">
            <v>68</v>
          </cell>
        </row>
        <row r="1223">
          <cell r="F1223">
            <v>0.18</v>
          </cell>
          <cell r="O1223">
            <v>68</v>
          </cell>
        </row>
        <row r="1224">
          <cell r="F1224">
            <v>1</v>
          </cell>
          <cell r="O1224">
            <v>90</v>
          </cell>
        </row>
        <row r="1225">
          <cell r="F1225">
            <v>1</v>
          </cell>
          <cell r="O1225">
            <v>53</v>
          </cell>
        </row>
        <row r="1227">
          <cell r="R1227">
            <v>442</v>
          </cell>
        </row>
        <row r="1229">
          <cell r="F1229">
            <v>0.02</v>
          </cell>
          <cell r="O1229">
            <v>1782</v>
          </cell>
        </row>
        <row r="1230">
          <cell r="F1230">
            <v>0.56000000000000005</v>
          </cell>
          <cell r="O1230">
            <v>217</v>
          </cell>
        </row>
        <row r="1231">
          <cell r="F1231">
            <v>2.246</v>
          </cell>
          <cell r="O1231">
            <v>23.21</v>
          </cell>
        </row>
        <row r="1232">
          <cell r="F1232">
            <v>4.4999999999999998E-2</v>
          </cell>
          <cell r="O1232">
            <v>34.43</v>
          </cell>
        </row>
        <row r="1236">
          <cell r="F1236">
            <v>0.03</v>
          </cell>
          <cell r="O1236">
            <v>1782</v>
          </cell>
        </row>
        <row r="1237">
          <cell r="F1237">
            <v>1.1950000000000001</v>
          </cell>
          <cell r="O1237">
            <v>217</v>
          </cell>
        </row>
        <row r="1241">
          <cell r="F1241">
            <v>0.33200000000000002</v>
          </cell>
          <cell r="O1241">
            <v>1782</v>
          </cell>
        </row>
        <row r="1242">
          <cell r="F1242">
            <v>0.64</v>
          </cell>
          <cell r="O1242">
            <v>217</v>
          </cell>
        </row>
        <row r="1243">
          <cell r="F1243">
            <v>2.34</v>
          </cell>
          <cell r="O1243">
            <v>23.21</v>
          </cell>
        </row>
        <row r="1244">
          <cell r="F1244">
            <v>4.5999999999999999E-2</v>
          </cell>
          <cell r="O1244">
            <v>34.43</v>
          </cell>
        </row>
        <row r="1251">
          <cell r="J1251">
            <v>3.4260000000000002</v>
          </cell>
          <cell r="O1251">
            <v>68</v>
          </cell>
        </row>
        <row r="1252">
          <cell r="J1252">
            <v>0.42</v>
          </cell>
          <cell r="O1252">
            <v>68</v>
          </cell>
        </row>
        <row r="1254">
          <cell r="R1254">
            <v>1560</v>
          </cell>
        </row>
        <row r="1256">
          <cell r="F1256">
            <v>1.51875E-2</v>
          </cell>
          <cell r="O1256">
            <v>1782</v>
          </cell>
        </row>
        <row r="1257">
          <cell r="F1257">
            <v>0.40500000000000003</v>
          </cell>
          <cell r="O1257">
            <v>217</v>
          </cell>
        </row>
        <row r="1258">
          <cell r="F1258">
            <v>0.98</v>
          </cell>
          <cell r="O1258">
            <v>23.21</v>
          </cell>
        </row>
        <row r="1259">
          <cell r="F1259">
            <v>4.4999999999999998E-2</v>
          </cell>
          <cell r="O1259">
            <v>34.43</v>
          </cell>
        </row>
        <row r="1264">
          <cell r="J1264">
            <v>0.27</v>
          </cell>
          <cell r="O1264">
            <v>81</v>
          </cell>
        </row>
        <row r="1265">
          <cell r="J1265">
            <v>0.10800000000000001</v>
          </cell>
          <cell r="O1265">
            <v>81</v>
          </cell>
        </row>
        <row r="1267">
          <cell r="R1267">
            <v>160</v>
          </cell>
        </row>
        <row r="1275">
          <cell r="R1275">
            <v>351</v>
          </cell>
        </row>
        <row r="1282">
          <cell r="R1282">
            <v>141</v>
          </cell>
        </row>
        <row r="1286">
          <cell r="R1286">
            <v>49</v>
          </cell>
        </row>
        <row r="1334">
          <cell r="C1334" t="str">
            <v>แผ่นใยสังเคราะห์ Geotextile TS30</v>
          </cell>
        </row>
        <row r="1336">
          <cell r="R1336">
            <v>58.5</v>
          </cell>
        </row>
        <row r="1339">
          <cell r="C1339" t="str">
            <v>กล่อง Mattress ขนาด 4.00x2.00x0.30 ม.</v>
          </cell>
        </row>
        <row r="1342">
          <cell r="R1342">
            <v>2698.72</v>
          </cell>
        </row>
        <row r="1345">
          <cell r="C1345" t="str">
            <v>กล่อง Mattress ขนาด 6.00x2.00x0.30 ม.</v>
          </cell>
        </row>
        <row r="1348">
          <cell r="R1348">
            <v>3923.08</v>
          </cell>
        </row>
        <row r="1351">
          <cell r="C1351" t="str">
            <v>กล่อง Gabion ขนาด 1.50x1.00x1.00 ม.</v>
          </cell>
        </row>
        <row r="1354">
          <cell r="R1354">
            <v>1542.95</v>
          </cell>
        </row>
        <row r="1357">
          <cell r="C1357" t="str">
            <v>กล่อง Gabion ขนาด 2.00x1.00x1.00 ม.</v>
          </cell>
        </row>
        <row r="1360">
          <cell r="R1360">
            <v>1940.6</v>
          </cell>
        </row>
        <row r="1363">
          <cell r="C1363" t="str">
            <v>กล่อง Gabion ขนาด 3.00x1.00x1.00 ม.</v>
          </cell>
        </row>
        <row r="1366">
          <cell r="R1366">
            <v>2835.9</v>
          </cell>
        </row>
        <row r="1377">
          <cell r="R1377">
            <v>545.68000000000006</v>
          </cell>
        </row>
      </sheetData>
      <sheetData sheetId="13">
        <row r="2">
          <cell r="D2">
            <v>5</v>
          </cell>
        </row>
      </sheetData>
      <sheetData sheetId="14"/>
      <sheetData sheetId="15">
        <row r="2">
          <cell r="C2">
            <v>5</v>
          </cell>
        </row>
        <row r="4">
          <cell r="F4">
            <v>288</v>
          </cell>
        </row>
        <row r="6">
          <cell r="F6">
            <v>100</v>
          </cell>
        </row>
        <row r="9">
          <cell r="F9">
            <v>1</v>
          </cell>
        </row>
      </sheetData>
      <sheetData sheetId="16">
        <row r="2">
          <cell r="F2">
            <v>0</v>
          </cell>
        </row>
        <row r="4">
          <cell r="F4">
            <v>0</v>
          </cell>
        </row>
      </sheetData>
      <sheetData sheetId="17"/>
      <sheetData sheetId="18"/>
      <sheetData sheetId="19">
        <row r="6">
          <cell r="I6">
            <v>0</v>
          </cell>
        </row>
      </sheetData>
      <sheetData sheetId="20">
        <row r="4">
          <cell r="E4">
            <v>0.05</v>
          </cell>
        </row>
        <row r="16">
          <cell r="I16">
            <v>0</v>
          </cell>
        </row>
      </sheetData>
      <sheetData sheetId="21">
        <row r="4">
          <cell r="E4">
            <v>0.05</v>
          </cell>
        </row>
        <row r="16">
          <cell r="I16">
            <v>0</v>
          </cell>
        </row>
      </sheetData>
      <sheetData sheetId="22">
        <row r="4">
          <cell r="E4">
            <v>0.05</v>
          </cell>
        </row>
        <row r="16">
          <cell r="I16">
            <v>0</v>
          </cell>
        </row>
      </sheetData>
      <sheetData sheetId="23">
        <row r="4">
          <cell r="E4">
            <v>0.05</v>
          </cell>
        </row>
        <row r="16">
          <cell r="I16">
            <v>0</v>
          </cell>
        </row>
      </sheetData>
      <sheetData sheetId="24">
        <row r="2">
          <cell r="I2">
            <v>0</v>
          </cell>
        </row>
      </sheetData>
      <sheetData sheetId="25">
        <row r="2">
          <cell r="K2">
            <v>0</v>
          </cell>
        </row>
      </sheetData>
      <sheetData sheetId="26">
        <row r="10">
          <cell r="O10">
            <v>0</v>
          </cell>
        </row>
        <row r="11">
          <cell r="O11">
            <v>0</v>
          </cell>
        </row>
        <row r="16">
          <cell r="O16">
            <v>0</v>
          </cell>
        </row>
        <row r="17">
          <cell r="O17">
            <v>0</v>
          </cell>
        </row>
        <row r="22">
          <cell r="O22">
            <v>0</v>
          </cell>
        </row>
        <row r="23">
          <cell r="O23">
            <v>0</v>
          </cell>
        </row>
        <row r="28">
          <cell r="O28">
            <v>0</v>
          </cell>
        </row>
        <row r="29">
          <cell r="O29">
            <v>0</v>
          </cell>
        </row>
        <row r="32">
          <cell r="H32">
            <v>0.4</v>
          </cell>
          <cell r="M32">
            <v>0</v>
          </cell>
        </row>
        <row r="34">
          <cell r="O34">
            <v>0</v>
          </cell>
        </row>
      </sheetData>
      <sheetData sheetId="27">
        <row r="5">
          <cell r="E5">
            <v>0</v>
          </cell>
        </row>
        <row r="6">
          <cell r="E6">
            <v>0</v>
          </cell>
        </row>
        <row r="7">
          <cell r="E7">
            <v>0</v>
          </cell>
        </row>
        <row r="8">
          <cell r="E8">
            <v>0</v>
          </cell>
        </row>
        <row r="9">
          <cell r="E9">
            <v>0</v>
          </cell>
        </row>
        <row r="11">
          <cell r="E11">
            <v>0</v>
          </cell>
        </row>
        <row r="13">
          <cell r="E13">
            <v>0</v>
          </cell>
        </row>
        <row r="14">
          <cell r="E14">
            <v>0</v>
          </cell>
        </row>
        <row r="25">
          <cell r="E25">
            <v>0</v>
          </cell>
        </row>
        <row r="108">
          <cell r="E108">
            <v>0</v>
          </cell>
        </row>
        <row r="110">
          <cell r="E110">
            <v>0</v>
          </cell>
        </row>
        <row r="116">
          <cell r="E116">
            <v>0</v>
          </cell>
        </row>
        <row r="126">
          <cell r="E126">
            <v>0</v>
          </cell>
        </row>
        <row r="140">
          <cell r="E140">
            <v>0</v>
          </cell>
        </row>
        <row r="157">
          <cell r="E157">
            <v>0</v>
          </cell>
        </row>
        <row r="170">
          <cell r="E170">
            <v>1.3322000000000001</v>
          </cell>
        </row>
      </sheetData>
      <sheetData sheetId="28">
        <row r="32">
          <cell r="D32">
            <v>0</v>
          </cell>
        </row>
      </sheetData>
      <sheetData sheetId="29"/>
      <sheetData sheetId="30"/>
      <sheetData sheetId="31"/>
      <sheetData sheetId="32">
        <row r="21">
          <cell r="F21">
            <v>1.3322000000000001</v>
          </cell>
        </row>
      </sheetData>
      <sheetData sheetId="33">
        <row r="29">
          <cell r="F29" t="str">
            <v>หินแกรนิต</v>
          </cell>
        </row>
        <row r="31">
          <cell r="O31">
            <v>0</v>
          </cell>
        </row>
        <row r="39">
          <cell r="E39">
            <v>0</v>
          </cell>
          <cell r="G39">
            <v>0</v>
          </cell>
          <cell r="H39" t="str">
            <v>-</v>
          </cell>
          <cell r="J39">
            <v>0</v>
          </cell>
          <cell r="K39" t="str">
            <v>ม.ความยาว</v>
          </cell>
          <cell r="L39">
            <v>0</v>
          </cell>
          <cell r="M39" t="str">
            <v>เมตร</v>
          </cell>
        </row>
      </sheetData>
      <sheetData sheetId="34">
        <row r="36">
          <cell r="N36">
            <v>320.2</v>
          </cell>
        </row>
      </sheetData>
      <sheetData sheetId="35">
        <row r="50">
          <cell r="O50">
            <v>18717</v>
          </cell>
        </row>
      </sheetData>
      <sheetData sheetId="36">
        <row r="2">
          <cell r="A2" t="str">
            <v>(ใช้ราคาเฉลี่ยน้ำมัน ที่อำเภอเมือง ลิตรละ</v>
          </cell>
          <cell r="J2">
            <v>20.5</v>
          </cell>
          <cell r="T2" t="str">
            <v>บาท เพื่อคำนวณหาค่าขนส่ง)</v>
          </cell>
        </row>
        <row r="3">
          <cell r="D3" t="str">
            <v>บ้านแม่ทะ - บ้านผาลาด อำเภอแม่ทะ จังหวัดลำปาง</v>
          </cell>
        </row>
        <row r="4">
          <cell r="AN4" t="str">
            <v>ขนาดเบา</v>
          </cell>
        </row>
        <row r="10">
          <cell r="G10">
            <v>2</v>
          </cell>
          <cell r="AF10">
            <v>5</v>
          </cell>
          <cell r="AL10">
            <v>19.11</v>
          </cell>
          <cell r="BC10">
            <v>214.26</v>
          </cell>
          <cell r="BD10">
            <v>7.78</v>
          </cell>
          <cell r="BE10">
            <v>10.89</v>
          </cell>
        </row>
        <row r="11">
          <cell r="G11">
            <v>140.19</v>
          </cell>
          <cell r="AF11">
            <v>5</v>
          </cell>
          <cell r="AL11">
            <v>19.11</v>
          </cell>
        </row>
        <row r="12">
          <cell r="G12">
            <v>5</v>
          </cell>
          <cell r="AF12">
            <v>5</v>
          </cell>
          <cell r="AL12">
            <v>19.11</v>
          </cell>
        </row>
        <row r="13">
          <cell r="G13">
            <v>3</v>
          </cell>
          <cell r="AF13">
            <v>5</v>
          </cell>
          <cell r="AL13">
            <v>19.11</v>
          </cell>
        </row>
        <row r="15">
          <cell r="G15">
            <v>296.99</v>
          </cell>
          <cell r="AF15">
            <v>10</v>
          </cell>
          <cell r="AL15">
            <v>31.58</v>
          </cell>
          <cell r="AM15">
            <v>328.57</v>
          </cell>
        </row>
        <row r="16">
          <cell r="G16">
            <v>296.99</v>
          </cell>
          <cell r="AF16">
            <v>10</v>
          </cell>
          <cell r="AL16">
            <v>31.58</v>
          </cell>
        </row>
        <row r="17">
          <cell r="G17">
            <v>355.14</v>
          </cell>
        </row>
        <row r="18">
          <cell r="G18">
            <v>355.14</v>
          </cell>
          <cell r="H18">
            <v>10</v>
          </cell>
          <cell r="AL18">
            <v>31.58</v>
          </cell>
        </row>
        <row r="19">
          <cell r="G19">
            <v>355.14</v>
          </cell>
        </row>
        <row r="24">
          <cell r="G24">
            <v>20408.98</v>
          </cell>
          <cell r="AF24">
            <v>5</v>
          </cell>
          <cell r="AL24">
            <v>8.75</v>
          </cell>
        </row>
        <row r="25">
          <cell r="G25">
            <v>19150.810000000001</v>
          </cell>
          <cell r="AF25">
            <v>5</v>
          </cell>
          <cell r="AL25">
            <v>8.75</v>
          </cell>
        </row>
        <row r="26">
          <cell r="G26">
            <v>18596.82</v>
          </cell>
          <cell r="AF26">
            <v>5</v>
          </cell>
          <cell r="AL26">
            <v>8.75</v>
          </cell>
        </row>
        <row r="27">
          <cell r="G27">
            <v>19640.189999999999</v>
          </cell>
          <cell r="AF27">
            <v>5</v>
          </cell>
          <cell r="AL27">
            <v>8.75</v>
          </cell>
        </row>
        <row r="28">
          <cell r="G28">
            <v>20438.32</v>
          </cell>
          <cell r="AF28">
            <v>5</v>
          </cell>
          <cell r="AL28">
            <v>8.75</v>
          </cell>
        </row>
        <row r="29">
          <cell r="G29">
            <v>0</v>
          </cell>
          <cell r="AF29">
            <v>5</v>
          </cell>
          <cell r="AL29">
            <v>8.75</v>
          </cell>
        </row>
        <row r="31">
          <cell r="G31">
            <v>17095.21</v>
          </cell>
          <cell r="AF31">
            <v>5</v>
          </cell>
          <cell r="AL31">
            <v>8.75</v>
          </cell>
        </row>
        <row r="32">
          <cell r="G32">
            <v>17171.330000000002</v>
          </cell>
          <cell r="AF32">
            <v>5</v>
          </cell>
          <cell r="AL32">
            <v>8.75</v>
          </cell>
        </row>
        <row r="33">
          <cell r="G33">
            <v>0</v>
          </cell>
          <cell r="AF33">
            <v>5</v>
          </cell>
          <cell r="AL33">
            <v>8.75</v>
          </cell>
        </row>
        <row r="34">
          <cell r="G34">
            <v>0</v>
          </cell>
          <cell r="AF34">
            <v>5</v>
          </cell>
          <cell r="AL34">
            <v>8.75</v>
          </cell>
        </row>
        <row r="36">
          <cell r="G36">
            <v>18485.5</v>
          </cell>
          <cell r="AF36">
            <v>5</v>
          </cell>
          <cell r="AL36">
            <v>8.75</v>
          </cell>
        </row>
        <row r="37">
          <cell r="G37">
            <v>18257.830000000002</v>
          </cell>
          <cell r="AF37">
            <v>5</v>
          </cell>
          <cell r="AL37">
            <v>8.75</v>
          </cell>
        </row>
        <row r="38">
          <cell r="G38">
            <v>20629.099999999999</v>
          </cell>
          <cell r="AF38">
            <v>5</v>
          </cell>
          <cell r="AL38">
            <v>8.75</v>
          </cell>
        </row>
        <row r="39">
          <cell r="G39">
            <v>18959.810000000001</v>
          </cell>
          <cell r="AF39">
            <v>5</v>
          </cell>
          <cell r="AL39">
            <v>8.75</v>
          </cell>
        </row>
        <row r="45">
          <cell r="AM45">
            <v>34.43</v>
          </cell>
        </row>
        <row r="49">
          <cell r="G49">
            <v>445.28</v>
          </cell>
          <cell r="AL49">
            <v>2.82</v>
          </cell>
        </row>
        <row r="50">
          <cell r="G50">
            <v>730</v>
          </cell>
          <cell r="AL50">
            <v>5.18</v>
          </cell>
        </row>
        <row r="51">
          <cell r="G51">
            <v>1260</v>
          </cell>
          <cell r="AL51">
            <v>9.14</v>
          </cell>
        </row>
        <row r="52">
          <cell r="G52">
            <v>2200</v>
          </cell>
          <cell r="AL52">
            <v>12.55</v>
          </cell>
        </row>
        <row r="53">
          <cell r="G53">
            <v>3070</v>
          </cell>
          <cell r="AL53">
            <v>16.920000000000002</v>
          </cell>
        </row>
        <row r="55">
          <cell r="G55">
            <v>2355.14</v>
          </cell>
          <cell r="AF55">
            <v>5</v>
          </cell>
          <cell r="AL55">
            <v>8.75</v>
          </cell>
        </row>
        <row r="57">
          <cell r="G57">
            <v>280.37</v>
          </cell>
          <cell r="H57">
            <v>5</v>
          </cell>
          <cell r="AF57">
            <v>5</v>
          </cell>
          <cell r="AL57">
            <v>19.11</v>
          </cell>
        </row>
        <row r="58">
          <cell r="G58">
            <v>355.14</v>
          </cell>
          <cell r="AF58">
            <v>10</v>
          </cell>
          <cell r="AL58">
            <v>31.58</v>
          </cell>
        </row>
        <row r="59">
          <cell r="H59">
            <v>10</v>
          </cell>
          <cell r="AL59">
            <v>31.58</v>
          </cell>
        </row>
        <row r="61">
          <cell r="G61">
            <v>15560</v>
          </cell>
          <cell r="AL61">
            <v>793.36</v>
          </cell>
        </row>
        <row r="63">
          <cell r="AM63">
            <v>18656.689999999999</v>
          </cell>
        </row>
        <row r="64">
          <cell r="G64">
            <v>30745</v>
          </cell>
          <cell r="H64">
            <v>610</v>
          </cell>
          <cell r="AL64">
            <v>793.36</v>
          </cell>
        </row>
        <row r="65">
          <cell r="G65">
            <v>17630</v>
          </cell>
          <cell r="H65">
            <v>610</v>
          </cell>
          <cell r="AL65">
            <v>793.36</v>
          </cell>
          <cell r="AM65">
            <v>18423.36</v>
          </cell>
        </row>
        <row r="121">
          <cell r="AM121">
            <v>401.87</v>
          </cell>
        </row>
        <row r="122">
          <cell r="AM122">
            <v>60</v>
          </cell>
        </row>
        <row r="123">
          <cell r="AM123">
            <v>242.99</v>
          </cell>
        </row>
        <row r="124">
          <cell r="G124">
            <v>35.979999999999997</v>
          </cell>
          <cell r="AM124">
            <v>35.979999999999997</v>
          </cell>
        </row>
        <row r="125">
          <cell r="G125">
            <v>15</v>
          </cell>
        </row>
        <row r="183">
          <cell r="G183">
            <v>728</v>
          </cell>
        </row>
        <row r="184">
          <cell r="G184">
            <v>50</v>
          </cell>
        </row>
        <row r="227">
          <cell r="F227" t="str">
            <v>กล่อง</v>
          </cell>
        </row>
        <row r="228">
          <cell r="C228" t="str">
            <v>กล่อง Mattress ขนาด 3.00x1.00x0.30 ม.</v>
          </cell>
          <cell r="F228" t="str">
            <v>กล่อง</v>
          </cell>
        </row>
        <row r="230">
          <cell r="F230" t="str">
            <v>กล่อง</v>
          </cell>
        </row>
        <row r="231">
          <cell r="F231" t="str">
            <v>กล่อง</v>
          </cell>
        </row>
        <row r="232">
          <cell r="F232" t="str">
            <v>กล่อง</v>
          </cell>
        </row>
      </sheetData>
      <sheetData sheetId="37">
        <row r="5">
          <cell r="N5" t="str">
            <v>ปกติ</v>
          </cell>
        </row>
        <row r="7">
          <cell r="N7">
            <v>1.5999999999999999</v>
          </cell>
        </row>
        <row r="11">
          <cell r="N11">
            <v>19.61</v>
          </cell>
        </row>
        <row r="12">
          <cell r="N12">
            <v>41.43</v>
          </cell>
        </row>
        <row r="14">
          <cell r="N14">
            <v>19.59</v>
          </cell>
        </row>
        <row r="15">
          <cell r="N15">
            <v>7.47</v>
          </cell>
        </row>
        <row r="17">
          <cell r="N17">
            <v>35.879999999999995</v>
          </cell>
        </row>
        <row r="21">
          <cell r="N21">
            <v>29.04</v>
          </cell>
        </row>
        <row r="23">
          <cell r="N23">
            <v>49.53</v>
          </cell>
        </row>
        <row r="26">
          <cell r="N26">
            <v>64.900000000000006</v>
          </cell>
        </row>
        <row r="28">
          <cell r="N28">
            <v>23.279999999999998</v>
          </cell>
        </row>
        <row r="29">
          <cell r="N29">
            <v>79.550000000000011</v>
          </cell>
        </row>
        <row r="30">
          <cell r="N30">
            <v>7.32</v>
          </cell>
        </row>
        <row r="32">
          <cell r="N32">
            <v>9.93</v>
          </cell>
        </row>
        <row r="33">
          <cell r="N33">
            <v>12.91</v>
          </cell>
        </row>
        <row r="34">
          <cell r="N34">
            <v>10.39</v>
          </cell>
        </row>
        <row r="35">
          <cell r="N35">
            <v>5.99</v>
          </cell>
        </row>
        <row r="36">
          <cell r="N36">
            <v>5.86</v>
          </cell>
        </row>
        <row r="38">
          <cell r="N38">
            <v>14.030000000000001</v>
          </cell>
        </row>
        <row r="48">
          <cell r="N48">
            <v>275.38</v>
          </cell>
        </row>
        <row r="52">
          <cell r="N52">
            <v>13.370000000000001</v>
          </cell>
        </row>
        <row r="53">
          <cell r="N53">
            <v>10.639999999999999</v>
          </cell>
        </row>
        <row r="57">
          <cell r="N57">
            <v>160.68</v>
          </cell>
        </row>
        <row r="59">
          <cell r="N59">
            <v>20.6</v>
          </cell>
        </row>
        <row r="60">
          <cell r="N60">
            <v>11.64</v>
          </cell>
        </row>
        <row r="61">
          <cell r="N61">
            <v>20.94</v>
          </cell>
        </row>
        <row r="62">
          <cell r="N62">
            <v>12.31</v>
          </cell>
        </row>
        <row r="63">
          <cell r="N63">
            <v>7.92</v>
          </cell>
        </row>
        <row r="71">
          <cell r="N71">
            <v>34.22</v>
          </cell>
        </row>
        <row r="73">
          <cell r="N73">
            <v>10.620000000000001</v>
          </cell>
        </row>
        <row r="74">
          <cell r="N74">
            <v>2.31</v>
          </cell>
        </row>
      </sheetData>
      <sheetData sheetId="38">
        <row r="161">
          <cell r="A161">
            <v>0</v>
          </cell>
        </row>
        <row r="653">
          <cell r="O653">
            <v>96.92511635000001</v>
          </cell>
        </row>
      </sheetData>
      <sheetData sheetId="39">
        <row r="7">
          <cell r="N7">
            <v>11.55</v>
          </cell>
        </row>
      </sheetData>
      <sheetData sheetId="40">
        <row r="14">
          <cell r="J14">
            <v>0</v>
          </cell>
          <cell r="L14">
            <v>1346</v>
          </cell>
          <cell r="N14">
            <v>436</v>
          </cell>
        </row>
        <row r="16">
          <cell r="J16">
            <v>0</v>
          </cell>
          <cell r="L16">
            <v>207</v>
          </cell>
          <cell r="N16">
            <v>105</v>
          </cell>
        </row>
        <row r="17">
          <cell r="J17">
            <v>0</v>
          </cell>
          <cell r="L17">
            <v>100</v>
          </cell>
        </row>
        <row r="18">
          <cell r="J18">
            <v>0</v>
          </cell>
          <cell r="L18">
            <v>60</v>
          </cell>
        </row>
        <row r="19">
          <cell r="J19">
            <v>0</v>
          </cell>
          <cell r="N19">
            <v>2.8</v>
          </cell>
        </row>
        <row r="20">
          <cell r="J20">
            <v>0</v>
          </cell>
          <cell r="L20">
            <v>20.41</v>
          </cell>
        </row>
        <row r="21">
          <cell r="J21">
            <v>0</v>
          </cell>
          <cell r="L21">
            <v>19.149999999999999</v>
          </cell>
        </row>
        <row r="22">
          <cell r="J22">
            <v>0</v>
          </cell>
          <cell r="L22">
            <v>19.900000000000002</v>
          </cell>
        </row>
        <row r="23">
          <cell r="J23">
            <v>0</v>
          </cell>
          <cell r="L23">
            <v>19.98</v>
          </cell>
        </row>
        <row r="24">
          <cell r="J24">
            <v>0</v>
          </cell>
          <cell r="L24">
            <v>2.8</v>
          </cell>
        </row>
        <row r="25">
          <cell r="J25">
            <v>0</v>
          </cell>
          <cell r="L25">
            <v>2.8</v>
          </cell>
        </row>
        <row r="26">
          <cell r="J26">
            <v>0</v>
          </cell>
          <cell r="L26">
            <v>34.43</v>
          </cell>
        </row>
        <row r="27">
          <cell r="J27">
            <v>0</v>
          </cell>
          <cell r="L27">
            <v>1175</v>
          </cell>
          <cell r="N27">
            <v>316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J42">
            <v>0</v>
          </cell>
        </row>
        <row r="43">
          <cell r="J43">
            <v>0</v>
          </cell>
        </row>
        <row r="44">
          <cell r="J44">
            <v>0</v>
          </cell>
        </row>
        <row r="45">
          <cell r="J45">
            <v>0</v>
          </cell>
          <cell r="L45">
            <v>18</v>
          </cell>
          <cell r="N45">
            <v>12</v>
          </cell>
        </row>
      </sheetData>
      <sheetData sheetId="41">
        <row r="54">
          <cell r="F54">
            <v>0</v>
          </cell>
        </row>
        <row r="60">
          <cell r="I60">
            <v>0</v>
          </cell>
        </row>
        <row r="61">
          <cell r="I61">
            <v>0</v>
          </cell>
        </row>
        <row r="62">
          <cell r="I62">
            <v>0</v>
          </cell>
        </row>
        <row r="64">
          <cell r="I64">
            <v>0</v>
          </cell>
        </row>
        <row r="69">
          <cell r="I69">
            <v>0</v>
          </cell>
        </row>
        <row r="70">
          <cell r="I70">
            <v>0</v>
          </cell>
        </row>
      </sheetData>
      <sheetData sheetId="42">
        <row r="62">
          <cell r="I62">
            <v>0.16</v>
          </cell>
        </row>
        <row r="63">
          <cell r="I63">
            <v>1</v>
          </cell>
        </row>
        <row r="64">
          <cell r="I64">
            <v>13</v>
          </cell>
        </row>
        <row r="66">
          <cell r="I66">
            <v>13</v>
          </cell>
        </row>
        <row r="71">
          <cell r="I71">
            <v>0.3</v>
          </cell>
        </row>
        <row r="72">
          <cell r="I72">
            <v>3.8</v>
          </cell>
        </row>
      </sheetData>
      <sheetData sheetId="43">
        <row r="272">
          <cell r="K272">
            <v>-0.15</v>
          </cell>
        </row>
        <row r="273">
          <cell r="K273">
            <v>-0.8</v>
          </cell>
        </row>
        <row r="274">
          <cell r="K274" t="e">
            <v>#DIV/0!</v>
          </cell>
        </row>
        <row r="275">
          <cell r="K275">
            <v>0</v>
          </cell>
        </row>
        <row r="276">
          <cell r="K276" t="e">
            <v>#DIV/0!</v>
          </cell>
        </row>
        <row r="277">
          <cell r="K277">
            <v>0</v>
          </cell>
        </row>
        <row r="278">
          <cell r="K278">
            <v>0</v>
          </cell>
        </row>
        <row r="279">
          <cell r="K279">
            <v>0</v>
          </cell>
        </row>
        <row r="280">
          <cell r="K280">
            <v>0</v>
          </cell>
        </row>
        <row r="281">
          <cell r="K281">
            <v>1.3</v>
          </cell>
        </row>
        <row r="282">
          <cell r="K282">
            <v>7.0000000000000007E-2</v>
          </cell>
        </row>
        <row r="283">
          <cell r="K283">
            <v>0.15</v>
          </cell>
        </row>
        <row r="284">
          <cell r="K284">
            <v>0.54</v>
          </cell>
        </row>
        <row r="285">
          <cell r="K285">
            <v>0.1</v>
          </cell>
        </row>
        <row r="286">
          <cell r="K286">
            <v>0</v>
          </cell>
        </row>
        <row r="287">
          <cell r="K287">
            <v>3.85</v>
          </cell>
        </row>
      </sheetData>
      <sheetData sheetId="44"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</row>
        <row r="226">
          <cell r="J226">
            <v>0</v>
          </cell>
          <cell r="K226">
            <v>0</v>
          </cell>
          <cell r="L226">
            <v>0</v>
          </cell>
          <cell r="M226">
            <v>0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</row>
        <row r="228">
          <cell r="J228">
            <v>0</v>
          </cell>
          <cell r="K228">
            <v>0</v>
          </cell>
          <cell r="L228">
            <v>0</v>
          </cell>
          <cell r="M228">
            <v>0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</row>
        <row r="230">
          <cell r="J230">
            <v>0</v>
          </cell>
          <cell r="K230">
            <v>0</v>
          </cell>
          <cell r="L230">
            <v>0</v>
          </cell>
          <cell r="M230">
            <v>0</v>
          </cell>
        </row>
        <row r="231">
          <cell r="J231">
            <v>0</v>
          </cell>
          <cell r="K231">
            <v>0</v>
          </cell>
          <cell r="L231">
            <v>0</v>
          </cell>
          <cell r="M231">
            <v>0</v>
          </cell>
        </row>
        <row r="232">
          <cell r="J232">
            <v>0</v>
          </cell>
          <cell r="K232">
            <v>0</v>
          </cell>
          <cell r="L232">
            <v>0</v>
          </cell>
          <cell r="M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</row>
        <row r="234">
          <cell r="J234">
            <v>0</v>
          </cell>
          <cell r="K234">
            <v>0</v>
          </cell>
          <cell r="L234">
            <v>0</v>
          </cell>
          <cell r="M234">
            <v>0</v>
          </cell>
        </row>
        <row r="235">
          <cell r="J235">
            <v>0</v>
          </cell>
          <cell r="K235">
            <v>0</v>
          </cell>
          <cell r="L235">
            <v>0</v>
          </cell>
          <cell r="M235">
            <v>0</v>
          </cell>
        </row>
        <row r="313">
          <cell r="J313">
            <v>0</v>
          </cell>
        </row>
        <row r="314">
          <cell r="J314">
            <v>0</v>
          </cell>
        </row>
        <row r="315">
          <cell r="J315">
            <v>0</v>
          </cell>
        </row>
        <row r="316">
          <cell r="J316">
            <v>0</v>
          </cell>
        </row>
        <row r="317">
          <cell r="J317">
            <v>0</v>
          </cell>
        </row>
        <row r="318">
          <cell r="J318">
            <v>0</v>
          </cell>
        </row>
        <row r="319">
          <cell r="J319">
            <v>0</v>
          </cell>
        </row>
        <row r="320">
          <cell r="J320">
            <v>0</v>
          </cell>
        </row>
        <row r="321">
          <cell r="J321">
            <v>0</v>
          </cell>
        </row>
        <row r="322">
          <cell r="J322">
            <v>0</v>
          </cell>
        </row>
        <row r="323">
          <cell r="J323">
            <v>0</v>
          </cell>
        </row>
      </sheetData>
      <sheetData sheetId="45">
        <row r="408">
          <cell r="K408">
            <v>0</v>
          </cell>
        </row>
        <row r="412">
          <cell r="H412" t="str">
            <v>ลบ.ม.</v>
          </cell>
          <cell r="J412">
            <v>-0.2</v>
          </cell>
          <cell r="K412">
            <v>-0.27</v>
          </cell>
        </row>
        <row r="413">
          <cell r="H413" t="str">
            <v>ตร.ม.</v>
          </cell>
          <cell r="J413">
            <v>-1.79</v>
          </cell>
          <cell r="K413">
            <v>-2.71</v>
          </cell>
        </row>
        <row r="414">
          <cell r="H414" t="str">
            <v>กก.</v>
          </cell>
          <cell r="J414" t="e">
            <v>#DIV/0!</v>
          </cell>
          <cell r="K414" t="e">
            <v>#DIV/0!</v>
          </cell>
        </row>
        <row r="415">
          <cell r="H415" t="str">
            <v>กก.</v>
          </cell>
          <cell r="J415">
            <v>0</v>
          </cell>
          <cell r="K415">
            <v>0</v>
          </cell>
        </row>
        <row r="416">
          <cell r="H416" t="str">
            <v>กก.</v>
          </cell>
          <cell r="J416" t="e">
            <v>#DIV/0!</v>
          </cell>
          <cell r="K416" t="e">
            <v>#DIV/0!</v>
          </cell>
        </row>
        <row r="417">
          <cell r="H417" t="str">
            <v>กก.</v>
          </cell>
          <cell r="J417">
            <v>0</v>
          </cell>
          <cell r="K417">
            <v>0</v>
          </cell>
        </row>
        <row r="418">
          <cell r="H418" t="str">
            <v>กก.</v>
          </cell>
          <cell r="J418">
            <v>0</v>
          </cell>
          <cell r="K418">
            <v>0</v>
          </cell>
        </row>
        <row r="419">
          <cell r="H419" t="str">
            <v>กก.</v>
          </cell>
          <cell r="J419">
            <v>0</v>
          </cell>
          <cell r="K419">
            <v>0</v>
          </cell>
        </row>
        <row r="420">
          <cell r="H420" t="str">
            <v>กก.</v>
          </cell>
          <cell r="J420">
            <v>0</v>
          </cell>
          <cell r="K420">
            <v>0</v>
          </cell>
        </row>
        <row r="421">
          <cell r="H421" t="str">
            <v>กก.</v>
          </cell>
          <cell r="J421">
            <v>2.5</v>
          </cell>
          <cell r="K421">
            <v>1.3</v>
          </cell>
        </row>
        <row r="422">
          <cell r="H422" t="str">
            <v>ลบ.ม.</v>
          </cell>
          <cell r="J422">
            <v>0.11</v>
          </cell>
          <cell r="K422">
            <v>0.11</v>
          </cell>
        </row>
        <row r="423">
          <cell r="H423" t="str">
            <v>ลบ.ม.</v>
          </cell>
          <cell r="J423">
            <v>0.22</v>
          </cell>
          <cell r="K423">
            <v>0.22</v>
          </cell>
        </row>
        <row r="424">
          <cell r="H424" t="str">
            <v>ลบ.ม.</v>
          </cell>
          <cell r="J424">
            <v>0.67</v>
          </cell>
          <cell r="K424">
            <v>0.67</v>
          </cell>
        </row>
        <row r="425">
          <cell r="H425" t="str">
            <v>ลบ.ม.</v>
          </cell>
          <cell r="J425">
            <v>0.13</v>
          </cell>
          <cell r="K425">
            <v>0.13</v>
          </cell>
        </row>
        <row r="426">
          <cell r="H426" t="str">
            <v>ลบ.ม.</v>
          </cell>
          <cell r="J426">
            <v>0.04</v>
          </cell>
          <cell r="K426">
            <v>0.04</v>
          </cell>
        </row>
        <row r="427">
          <cell r="H427" t="str">
            <v>ม.</v>
          </cell>
          <cell r="J427">
            <v>3.4</v>
          </cell>
          <cell r="K427">
            <v>3.4</v>
          </cell>
        </row>
        <row r="429">
          <cell r="H429" t="str">
            <v>กก.</v>
          </cell>
          <cell r="J429">
            <v>44</v>
          </cell>
        </row>
        <row r="430">
          <cell r="H430" t="str">
            <v>กก.</v>
          </cell>
          <cell r="J430">
            <v>31</v>
          </cell>
        </row>
        <row r="433">
          <cell r="R433">
            <v>3.5864200000000004</v>
          </cell>
        </row>
      </sheetData>
      <sheetData sheetId="46">
        <row r="50">
          <cell r="K50">
            <v>0.14000000000000001</v>
          </cell>
        </row>
        <row r="51">
          <cell r="K51">
            <v>0.14000000000000001</v>
          </cell>
        </row>
        <row r="52">
          <cell r="K52">
            <v>0.25</v>
          </cell>
        </row>
        <row r="53">
          <cell r="K53">
            <v>0.01</v>
          </cell>
        </row>
      </sheetData>
      <sheetData sheetId="47">
        <row r="49">
          <cell r="J49">
            <v>1</v>
          </cell>
        </row>
        <row r="50">
          <cell r="K50">
            <v>0.28999999999999998</v>
          </cell>
          <cell r="L50">
            <v>0.44</v>
          </cell>
          <cell r="M50">
            <v>0.64</v>
          </cell>
          <cell r="N50">
            <v>0.86</v>
          </cell>
        </row>
        <row r="51">
          <cell r="J51">
            <v>0.31</v>
          </cell>
          <cell r="K51">
            <v>0.47</v>
          </cell>
          <cell r="L51">
            <v>0.66</v>
          </cell>
          <cell r="M51">
            <v>0.86</v>
          </cell>
          <cell r="N51">
            <v>1.07</v>
          </cell>
        </row>
        <row r="52">
          <cell r="J52">
            <v>7.0000000000000001E-3</v>
          </cell>
          <cell r="K52">
            <v>0.01</v>
          </cell>
          <cell r="L52">
            <v>1.2999999999999999E-2</v>
          </cell>
          <cell r="M52">
            <v>1.7000000000000001E-2</v>
          </cell>
          <cell r="N52">
            <v>0.02</v>
          </cell>
        </row>
      </sheetData>
      <sheetData sheetId="48">
        <row r="50">
          <cell r="K50">
            <v>0.53</v>
          </cell>
          <cell r="L50">
            <v>0.87</v>
          </cell>
          <cell r="M50">
            <v>1.29</v>
          </cell>
          <cell r="N50">
            <v>1.78</v>
          </cell>
        </row>
        <row r="51">
          <cell r="K51">
            <v>1.55</v>
          </cell>
          <cell r="L51">
            <v>2.16</v>
          </cell>
          <cell r="M51">
            <v>2.82</v>
          </cell>
          <cell r="N51">
            <v>3.56</v>
          </cell>
        </row>
        <row r="52">
          <cell r="K52">
            <v>0.02</v>
          </cell>
          <cell r="L52">
            <v>2.7E-2</v>
          </cell>
          <cell r="M52">
            <v>3.4000000000000002E-2</v>
          </cell>
          <cell r="N52">
            <v>0.04</v>
          </cell>
        </row>
      </sheetData>
      <sheetData sheetId="49">
        <row r="50">
          <cell r="K50">
            <v>0.77</v>
          </cell>
          <cell r="L50">
            <v>1.29</v>
          </cell>
          <cell r="M50">
            <v>1.94</v>
          </cell>
          <cell r="N50">
            <v>2.71</v>
          </cell>
        </row>
        <row r="51">
          <cell r="K51">
            <v>2.2200000000000002</v>
          </cell>
          <cell r="L51">
            <v>3.18</v>
          </cell>
          <cell r="M51">
            <v>4.24</v>
          </cell>
          <cell r="N51">
            <v>5.44</v>
          </cell>
        </row>
        <row r="52">
          <cell r="K52">
            <v>3.1E-2</v>
          </cell>
          <cell r="L52">
            <v>4.1000000000000002E-2</v>
          </cell>
          <cell r="M52">
            <v>5.0999999999999997E-2</v>
          </cell>
          <cell r="N52">
            <v>6.0999999999999999E-2</v>
          </cell>
        </row>
      </sheetData>
      <sheetData sheetId="50">
        <row r="162">
          <cell r="J162">
            <v>2.08</v>
          </cell>
          <cell r="K162">
            <v>2.44</v>
          </cell>
          <cell r="L162">
            <v>2.8</v>
          </cell>
          <cell r="M162">
            <v>3.14</v>
          </cell>
        </row>
        <row r="163">
          <cell r="J163">
            <v>7.2</v>
          </cell>
          <cell r="K163">
            <v>8</v>
          </cell>
          <cell r="L163">
            <v>9</v>
          </cell>
          <cell r="M163">
            <v>9.8000000000000007</v>
          </cell>
        </row>
        <row r="164">
          <cell r="J164">
            <v>70</v>
          </cell>
          <cell r="K164">
            <v>84</v>
          </cell>
          <cell r="L164">
            <v>96</v>
          </cell>
          <cell r="M164">
            <v>106</v>
          </cell>
        </row>
        <row r="165">
          <cell r="J165">
            <v>0</v>
          </cell>
          <cell r="K165">
            <v>0</v>
          </cell>
          <cell r="L165">
            <v>0</v>
          </cell>
          <cell r="M165">
            <v>0</v>
          </cell>
        </row>
        <row r="166">
          <cell r="J166">
            <v>56</v>
          </cell>
          <cell r="K166">
            <v>68</v>
          </cell>
          <cell r="L166">
            <v>80</v>
          </cell>
          <cell r="M166">
            <v>88</v>
          </cell>
        </row>
        <row r="167">
          <cell r="J167">
            <v>14</v>
          </cell>
          <cell r="K167">
            <v>16</v>
          </cell>
          <cell r="L167">
            <v>16</v>
          </cell>
          <cell r="M167">
            <v>18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J171">
            <v>1.6</v>
          </cell>
          <cell r="K171">
            <v>2</v>
          </cell>
          <cell r="L171">
            <v>2.4</v>
          </cell>
          <cell r="M171">
            <v>2.6</v>
          </cell>
        </row>
        <row r="172">
          <cell r="J172">
            <v>2.4</v>
          </cell>
          <cell r="K172">
            <v>2.6</v>
          </cell>
          <cell r="L172">
            <v>2.8</v>
          </cell>
          <cell r="M172">
            <v>2.8</v>
          </cell>
        </row>
        <row r="173">
          <cell r="J173">
            <v>0.3</v>
          </cell>
          <cell r="K173">
            <v>0.32</v>
          </cell>
          <cell r="L173">
            <v>0.36</v>
          </cell>
          <cell r="M173">
            <v>0.36</v>
          </cell>
        </row>
      </sheetData>
      <sheetData sheetId="51">
        <row r="162">
          <cell r="J162">
            <v>3.16</v>
          </cell>
          <cell r="K162">
            <v>3.94</v>
          </cell>
          <cell r="L162">
            <v>4.72</v>
          </cell>
          <cell r="M162">
            <v>5.52</v>
          </cell>
        </row>
        <row r="163">
          <cell r="J163">
            <v>10</v>
          </cell>
          <cell r="K163">
            <v>12</v>
          </cell>
          <cell r="L163">
            <v>13.6</v>
          </cell>
          <cell r="M163">
            <v>15.4</v>
          </cell>
        </row>
        <row r="164">
          <cell r="J164">
            <v>116</v>
          </cell>
          <cell r="K164">
            <v>146</v>
          </cell>
          <cell r="L164">
            <v>180</v>
          </cell>
          <cell r="M164">
            <v>218</v>
          </cell>
        </row>
        <row r="165">
          <cell r="J165">
            <v>0</v>
          </cell>
          <cell r="K165">
            <v>0</v>
          </cell>
          <cell r="L165">
            <v>0</v>
          </cell>
          <cell r="M165">
            <v>0</v>
          </cell>
        </row>
        <row r="166">
          <cell r="J166">
            <v>94</v>
          </cell>
          <cell r="K166">
            <v>120</v>
          </cell>
          <cell r="L166">
            <v>150</v>
          </cell>
          <cell r="M166">
            <v>184</v>
          </cell>
        </row>
        <row r="167">
          <cell r="J167">
            <v>22</v>
          </cell>
          <cell r="K167">
            <v>26</v>
          </cell>
          <cell r="L167">
            <v>30</v>
          </cell>
          <cell r="M167">
            <v>34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J171">
            <v>2.8</v>
          </cell>
          <cell r="K171">
            <v>3.6</v>
          </cell>
          <cell r="L171">
            <v>4.4000000000000004</v>
          </cell>
          <cell r="M171">
            <v>5.4</v>
          </cell>
        </row>
        <row r="172">
          <cell r="J172">
            <v>3.2</v>
          </cell>
          <cell r="K172">
            <v>3.8</v>
          </cell>
          <cell r="L172">
            <v>4.4000000000000004</v>
          </cell>
          <cell r="M172">
            <v>5</v>
          </cell>
        </row>
        <row r="173">
          <cell r="J173">
            <v>0.4</v>
          </cell>
          <cell r="K173">
            <v>0.48</v>
          </cell>
          <cell r="L173">
            <v>0.56000000000000005</v>
          </cell>
          <cell r="M173">
            <v>0.64</v>
          </cell>
        </row>
      </sheetData>
      <sheetData sheetId="52">
        <row r="162">
          <cell r="J162">
            <v>4.24</v>
          </cell>
          <cell r="K162">
            <v>5.42</v>
          </cell>
          <cell r="L162">
            <v>6.64</v>
          </cell>
          <cell r="M162">
            <v>7.92</v>
          </cell>
        </row>
        <row r="163">
          <cell r="J163">
            <v>13</v>
          </cell>
          <cell r="K163">
            <v>15.8</v>
          </cell>
          <cell r="L163">
            <v>18.399999999999999</v>
          </cell>
          <cell r="M163">
            <v>21</v>
          </cell>
        </row>
        <row r="164">
          <cell r="J164">
            <v>160</v>
          </cell>
          <cell r="K164">
            <v>212</v>
          </cell>
          <cell r="L164">
            <v>272</v>
          </cell>
          <cell r="M164">
            <v>324</v>
          </cell>
        </row>
        <row r="165">
          <cell r="J165">
            <v>0</v>
          </cell>
          <cell r="K165">
            <v>0</v>
          </cell>
          <cell r="L165">
            <v>0</v>
          </cell>
          <cell r="M165">
            <v>0</v>
          </cell>
        </row>
        <row r="166">
          <cell r="J166">
            <v>128</v>
          </cell>
          <cell r="K166">
            <v>174</v>
          </cell>
          <cell r="L166">
            <v>226</v>
          </cell>
          <cell r="M166">
            <v>272</v>
          </cell>
        </row>
        <row r="167">
          <cell r="J167">
            <v>32</v>
          </cell>
          <cell r="K167">
            <v>38</v>
          </cell>
          <cell r="L167">
            <v>46</v>
          </cell>
          <cell r="M167">
            <v>52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J171">
            <v>4</v>
          </cell>
          <cell r="K171">
            <v>5.2</v>
          </cell>
          <cell r="L171">
            <v>6.8</v>
          </cell>
          <cell r="M171">
            <v>8</v>
          </cell>
        </row>
        <row r="172">
          <cell r="J172">
            <v>4.2</v>
          </cell>
          <cell r="K172">
            <v>5</v>
          </cell>
          <cell r="L172">
            <v>6</v>
          </cell>
          <cell r="M172">
            <v>7</v>
          </cell>
        </row>
        <row r="173">
          <cell r="J173">
            <v>0.54</v>
          </cell>
          <cell r="K173">
            <v>0.64</v>
          </cell>
          <cell r="L173">
            <v>0.78</v>
          </cell>
          <cell r="M173">
            <v>0.9</v>
          </cell>
        </row>
      </sheetData>
      <sheetData sheetId="53"/>
      <sheetData sheetId="54"/>
      <sheetData sheetId="55">
        <row r="32">
          <cell r="G32">
            <v>0</v>
          </cell>
        </row>
        <row r="42">
          <cell r="H42">
            <v>0</v>
          </cell>
        </row>
        <row r="43">
          <cell r="H43">
            <v>0</v>
          </cell>
        </row>
        <row r="44">
          <cell r="H44">
            <v>0</v>
          </cell>
        </row>
        <row r="45">
          <cell r="H45">
            <v>0</v>
          </cell>
        </row>
        <row r="50">
          <cell r="H50">
            <v>0</v>
          </cell>
        </row>
        <row r="51">
          <cell r="E51">
            <v>2</v>
          </cell>
          <cell r="H51">
            <v>0</v>
          </cell>
        </row>
        <row r="52">
          <cell r="H52">
            <v>0</v>
          </cell>
        </row>
        <row r="53">
          <cell r="H53">
            <v>0</v>
          </cell>
        </row>
        <row r="55">
          <cell r="H55">
            <v>0</v>
          </cell>
          <cell r="I55" t="str">
            <v>กก.</v>
          </cell>
        </row>
        <row r="56">
          <cell r="H56">
            <v>0</v>
          </cell>
          <cell r="I56" t="str">
            <v>ชุด</v>
          </cell>
        </row>
        <row r="57">
          <cell r="H57">
            <v>0</v>
          </cell>
          <cell r="I57" t="str">
            <v>ตร.ม.</v>
          </cell>
        </row>
        <row r="58">
          <cell r="H58">
            <v>0</v>
          </cell>
          <cell r="I58" t="str">
            <v>ม.</v>
          </cell>
        </row>
        <row r="59">
          <cell r="H59">
            <v>0</v>
          </cell>
          <cell r="I59" t="str">
            <v>ม.</v>
          </cell>
        </row>
        <row r="60">
          <cell r="H60">
            <v>0</v>
          </cell>
          <cell r="I60" t="str">
            <v>ม.</v>
          </cell>
        </row>
        <row r="61">
          <cell r="H61">
            <v>0</v>
          </cell>
        </row>
        <row r="67">
          <cell r="H67">
            <v>0</v>
          </cell>
          <cell r="I67" t="str">
            <v>กก.</v>
          </cell>
        </row>
        <row r="68">
          <cell r="H68">
            <v>0</v>
          </cell>
          <cell r="I68" t="str">
            <v>ชุด</v>
          </cell>
        </row>
        <row r="69">
          <cell r="H69">
            <v>0</v>
          </cell>
          <cell r="I69" t="str">
            <v>ม.</v>
          </cell>
        </row>
        <row r="70">
          <cell r="H70">
            <v>0</v>
          </cell>
          <cell r="I70" t="str">
            <v>ม.</v>
          </cell>
        </row>
        <row r="71">
          <cell r="H71">
            <v>0</v>
          </cell>
          <cell r="I71" t="str">
            <v>ม.</v>
          </cell>
        </row>
      </sheetData>
      <sheetData sheetId="56">
        <row r="32">
          <cell r="G32">
            <v>0</v>
          </cell>
        </row>
        <row r="42">
          <cell r="H42">
            <v>0</v>
          </cell>
        </row>
        <row r="43">
          <cell r="H43">
            <v>0</v>
          </cell>
        </row>
        <row r="44">
          <cell r="H44">
            <v>0</v>
          </cell>
        </row>
        <row r="45">
          <cell r="H45">
            <v>0</v>
          </cell>
        </row>
        <row r="50">
          <cell r="H50">
            <v>0</v>
          </cell>
        </row>
        <row r="51">
          <cell r="H51">
            <v>0</v>
          </cell>
        </row>
        <row r="52">
          <cell r="H52">
            <v>0</v>
          </cell>
        </row>
        <row r="53">
          <cell r="H53">
            <v>0</v>
          </cell>
        </row>
        <row r="55">
          <cell r="H55">
            <v>0</v>
          </cell>
          <cell r="I55" t="str">
            <v>กก.</v>
          </cell>
        </row>
        <row r="56">
          <cell r="H56">
            <v>0</v>
          </cell>
          <cell r="I56" t="str">
            <v>ชุด</v>
          </cell>
        </row>
        <row r="57">
          <cell r="H57">
            <v>0</v>
          </cell>
          <cell r="I57" t="str">
            <v>ตร.ม.</v>
          </cell>
        </row>
        <row r="58">
          <cell r="H58">
            <v>0</v>
          </cell>
          <cell r="I58" t="str">
            <v>ม.</v>
          </cell>
        </row>
        <row r="59">
          <cell r="H59">
            <v>0</v>
          </cell>
          <cell r="I59" t="str">
            <v>ม.</v>
          </cell>
        </row>
        <row r="60">
          <cell r="H60">
            <v>0</v>
          </cell>
          <cell r="I60" t="str">
            <v>ม.</v>
          </cell>
        </row>
        <row r="61">
          <cell r="H61">
            <v>0</v>
          </cell>
        </row>
        <row r="63">
          <cell r="H63">
            <v>0</v>
          </cell>
          <cell r="I63" t="str">
            <v>กก.</v>
          </cell>
        </row>
        <row r="64">
          <cell r="H64">
            <v>0</v>
          </cell>
          <cell r="I64" t="str">
            <v>ม.</v>
          </cell>
        </row>
        <row r="65">
          <cell r="H65">
            <v>0</v>
          </cell>
          <cell r="I65" t="str">
            <v>ม.</v>
          </cell>
        </row>
        <row r="67">
          <cell r="H67">
            <v>0</v>
          </cell>
          <cell r="I67" t="str">
            <v>กก.</v>
          </cell>
        </row>
        <row r="68">
          <cell r="H68">
            <v>0</v>
          </cell>
          <cell r="I68" t="str">
            <v>ชุด</v>
          </cell>
        </row>
        <row r="69">
          <cell r="H69">
            <v>0</v>
          </cell>
          <cell r="I69" t="str">
            <v>ม.</v>
          </cell>
        </row>
        <row r="70">
          <cell r="H70">
            <v>0</v>
          </cell>
          <cell r="I70" t="str">
            <v>ม.</v>
          </cell>
        </row>
        <row r="71">
          <cell r="H71">
            <v>0</v>
          </cell>
          <cell r="I71" t="str">
            <v>ม.</v>
          </cell>
        </row>
      </sheetData>
      <sheetData sheetId="57">
        <row r="32">
          <cell r="G32">
            <v>0</v>
          </cell>
        </row>
        <row r="42">
          <cell r="H42">
            <v>0</v>
          </cell>
        </row>
        <row r="43">
          <cell r="H43">
            <v>0</v>
          </cell>
        </row>
        <row r="44">
          <cell r="H44">
            <v>0</v>
          </cell>
        </row>
        <row r="45">
          <cell r="H45">
            <v>0</v>
          </cell>
        </row>
        <row r="50">
          <cell r="H50">
            <v>0</v>
          </cell>
        </row>
        <row r="51">
          <cell r="H51">
            <v>0</v>
          </cell>
        </row>
        <row r="52">
          <cell r="H52">
            <v>0</v>
          </cell>
        </row>
        <row r="53">
          <cell r="H53">
            <v>0</v>
          </cell>
        </row>
        <row r="55">
          <cell r="H55">
            <v>0</v>
          </cell>
        </row>
        <row r="56">
          <cell r="H56">
            <v>0</v>
          </cell>
        </row>
        <row r="57">
          <cell r="H57">
            <v>0</v>
          </cell>
        </row>
        <row r="58">
          <cell r="H58">
            <v>0</v>
          </cell>
        </row>
        <row r="59">
          <cell r="H59">
            <v>0</v>
          </cell>
        </row>
        <row r="60">
          <cell r="H60">
            <v>0</v>
          </cell>
        </row>
        <row r="61">
          <cell r="H61">
            <v>0</v>
          </cell>
        </row>
        <row r="63">
          <cell r="H63">
            <v>0</v>
          </cell>
        </row>
        <row r="64">
          <cell r="H64">
            <v>0</v>
          </cell>
        </row>
        <row r="65">
          <cell r="H65">
            <v>0</v>
          </cell>
        </row>
        <row r="67">
          <cell r="H67">
            <v>0</v>
          </cell>
        </row>
        <row r="68">
          <cell r="H68">
            <v>0</v>
          </cell>
        </row>
        <row r="69">
          <cell r="H69">
            <v>0</v>
          </cell>
        </row>
        <row r="70">
          <cell r="H70">
            <v>0</v>
          </cell>
        </row>
        <row r="71">
          <cell r="H71">
            <v>0</v>
          </cell>
        </row>
      </sheetData>
      <sheetData sheetId="58">
        <row r="32">
          <cell r="G32">
            <v>0</v>
          </cell>
        </row>
        <row r="42">
          <cell r="H42">
            <v>0</v>
          </cell>
        </row>
        <row r="43">
          <cell r="H43">
            <v>0</v>
          </cell>
        </row>
        <row r="44">
          <cell r="H44">
            <v>0</v>
          </cell>
        </row>
        <row r="45">
          <cell r="H45">
            <v>0</v>
          </cell>
        </row>
        <row r="50">
          <cell r="H50">
            <v>0</v>
          </cell>
        </row>
        <row r="51">
          <cell r="H51">
            <v>0</v>
          </cell>
        </row>
        <row r="52">
          <cell r="H52">
            <v>0</v>
          </cell>
        </row>
        <row r="53">
          <cell r="H53">
            <v>0</v>
          </cell>
        </row>
        <row r="55">
          <cell r="H55">
            <v>0</v>
          </cell>
        </row>
        <row r="56">
          <cell r="H56">
            <v>0</v>
          </cell>
        </row>
        <row r="57">
          <cell r="H57">
            <v>0</v>
          </cell>
        </row>
        <row r="58">
          <cell r="H58">
            <v>0</v>
          </cell>
        </row>
        <row r="59">
          <cell r="H59">
            <v>0</v>
          </cell>
        </row>
        <row r="60">
          <cell r="H60">
            <v>0</v>
          </cell>
        </row>
        <row r="61">
          <cell r="H61">
            <v>0</v>
          </cell>
        </row>
        <row r="63">
          <cell r="H63">
            <v>0</v>
          </cell>
        </row>
        <row r="64">
          <cell r="H64">
            <v>0</v>
          </cell>
        </row>
        <row r="65">
          <cell r="H65">
            <v>0</v>
          </cell>
        </row>
        <row r="67">
          <cell r="H67">
            <v>0</v>
          </cell>
        </row>
        <row r="68">
          <cell r="H68">
            <v>0</v>
          </cell>
        </row>
        <row r="69">
          <cell r="H69">
            <v>0</v>
          </cell>
        </row>
        <row r="70">
          <cell r="H70">
            <v>0</v>
          </cell>
        </row>
        <row r="71">
          <cell r="H71">
            <v>0</v>
          </cell>
        </row>
      </sheetData>
      <sheetData sheetId="59"/>
      <sheetData sheetId="60"/>
      <sheetData sheetId="61"/>
      <sheetData sheetId="62"/>
      <sheetData sheetId="63">
        <row r="43">
          <cell r="P43">
            <v>1485</v>
          </cell>
        </row>
      </sheetData>
      <sheetData sheetId="64"/>
      <sheetData sheetId="65">
        <row r="9">
          <cell r="F9">
            <v>0.4</v>
          </cell>
          <cell r="H9">
            <v>0.4</v>
          </cell>
        </row>
        <row r="13">
          <cell r="D13" t="str">
            <v>งานคอนกรีต ค.3</v>
          </cell>
          <cell r="J13" t="e">
            <v>#N/A</v>
          </cell>
          <cell r="K13" t="str">
            <v>ลบ.ม.</v>
          </cell>
          <cell r="L13">
            <v>1422</v>
          </cell>
          <cell r="N13">
            <v>346</v>
          </cell>
        </row>
        <row r="14">
          <cell r="D14" t="str">
            <v>งานไม้แบบ(1)</v>
          </cell>
          <cell r="J14" t="e">
            <v>#N/A</v>
          </cell>
          <cell r="K14" t="str">
            <v>ตร.ม.</v>
          </cell>
        </row>
        <row r="15">
          <cell r="D15" t="str">
            <v>งานเหล็กเสริม(SR24,SD40)</v>
          </cell>
          <cell r="J15" t="e">
            <v>#N/A</v>
          </cell>
          <cell r="K15" t="str">
            <v>กก.</v>
          </cell>
          <cell r="N15">
            <v>2.8</v>
          </cell>
        </row>
        <row r="16">
          <cell r="D16" t="str">
            <v>-</v>
          </cell>
          <cell r="E16" t="str">
            <v>RB6</v>
          </cell>
          <cell r="J16" t="e">
            <v>#N/A</v>
          </cell>
          <cell r="K16" t="str">
            <v>กก.</v>
          </cell>
          <cell r="L16">
            <v>20.41</v>
          </cell>
        </row>
        <row r="17">
          <cell r="D17" t="str">
            <v>-</v>
          </cell>
          <cell r="E17" t="str">
            <v>RB9</v>
          </cell>
          <cell r="J17" t="e">
            <v>#N/A</v>
          </cell>
          <cell r="K17" t="str">
            <v>กก.</v>
          </cell>
          <cell r="L17">
            <v>19.149999999999999</v>
          </cell>
        </row>
        <row r="18">
          <cell r="D18" t="str">
            <v>-</v>
          </cell>
          <cell r="E18" t="str">
            <v>DB12</v>
          </cell>
          <cell r="J18" t="e">
            <v>#N/A</v>
          </cell>
          <cell r="K18" t="str">
            <v>กก.</v>
          </cell>
          <cell r="L18">
            <v>18.489999999999998</v>
          </cell>
        </row>
        <row r="19">
          <cell r="D19" t="str">
            <v>-</v>
          </cell>
          <cell r="E19" t="str">
            <v>DB16</v>
          </cell>
          <cell r="J19" t="e">
            <v>#N/A</v>
          </cell>
          <cell r="K19" t="str">
            <v>กก.</v>
          </cell>
          <cell r="L19">
            <v>18.260000000000002</v>
          </cell>
        </row>
        <row r="20">
          <cell r="D20" t="str">
            <v>-</v>
          </cell>
          <cell r="E20" t="str">
            <v>DB20</v>
          </cell>
          <cell r="J20" t="e">
            <v>#N/A</v>
          </cell>
          <cell r="K20" t="str">
            <v>กก.</v>
          </cell>
          <cell r="L20">
            <v>20.63</v>
          </cell>
        </row>
        <row r="21">
          <cell r="D21" t="str">
            <v>-</v>
          </cell>
          <cell r="E21" t="str">
            <v>DB25</v>
          </cell>
          <cell r="J21" t="e">
            <v>#N/A</v>
          </cell>
          <cell r="K21" t="str">
            <v>กก.</v>
          </cell>
          <cell r="L21">
            <v>18.96</v>
          </cell>
        </row>
        <row r="22">
          <cell r="D22" t="str">
            <v>-</v>
          </cell>
          <cell r="E22" t="str">
            <v>ลวดผูกเหล็ก(ใช้ 2.5% ของ นน.เหล็กเสริม)</v>
          </cell>
          <cell r="J22" t="e">
            <v>#N/A</v>
          </cell>
          <cell r="K22" t="str">
            <v>กก.</v>
          </cell>
          <cell r="L22">
            <v>34.43</v>
          </cell>
        </row>
        <row r="23">
          <cell r="D23" t="str">
            <v>วัสดุอื่น ๆ (ระบุ)</v>
          </cell>
        </row>
        <row r="24">
          <cell r="D24" t="str">
            <v>-</v>
          </cell>
          <cell r="E24" t="str">
            <v>จุดยกเสาเข็ม ; PVC. Dia. 1 1/2" x 0.4</v>
          </cell>
          <cell r="J24" t="e">
            <v>#N/A</v>
          </cell>
          <cell r="K24" t="str">
            <v>ม.</v>
          </cell>
          <cell r="L24">
            <v>25</v>
          </cell>
        </row>
        <row r="25">
          <cell r="D25" t="str">
            <v>-</v>
          </cell>
          <cell r="E25" t="str">
            <v>หัวเหล็กหล่อปลายเสาเข็ม</v>
          </cell>
          <cell r="J25" t="e">
            <v>#N/A</v>
          </cell>
          <cell r="K25" t="str">
            <v>ท่อน</v>
          </cell>
          <cell r="L25">
            <v>180</v>
          </cell>
        </row>
        <row r="33">
          <cell r="D33" t="str">
            <v>งานคอนกรีต ค.3</v>
          </cell>
          <cell r="J33" t="e">
            <v>#N/A</v>
          </cell>
          <cell r="K33" t="str">
            <v>ลบ.ม.</v>
          </cell>
        </row>
        <row r="34">
          <cell r="D34" t="str">
            <v>งานไม้แบบ(1)</v>
          </cell>
          <cell r="J34" t="e">
            <v>#N/A</v>
          </cell>
          <cell r="K34" t="str">
            <v>ตร.ม.</v>
          </cell>
        </row>
        <row r="35">
          <cell r="D35" t="str">
            <v>งานเหล็กเสริม(SR24,SD40)</v>
          </cell>
          <cell r="J35" t="e">
            <v>#N/A</v>
          </cell>
          <cell r="K35" t="str">
            <v>กก.</v>
          </cell>
        </row>
        <row r="36">
          <cell r="D36" t="str">
            <v>-</v>
          </cell>
          <cell r="E36" t="str">
            <v>RB6</v>
          </cell>
          <cell r="J36" t="e">
            <v>#N/A</v>
          </cell>
          <cell r="K36" t="str">
            <v>กก.</v>
          </cell>
        </row>
        <row r="37">
          <cell r="D37" t="str">
            <v>-</v>
          </cell>
          <cell r="E37" t="str">
            <v>RB9</v>
          </cell>
          <cell r="J37" t="e">
            <v>#N/A</v>
          </cell>
          <cell r="K37" t="str">
            <v>กก.</v>
          </cell>
        </row>
        <row r="38">
          <cell r="D38" t="str">
            <v>-</v>
          </cell>
          <cell r="E38" t="str">
            <v>DB12</v>
          </cell>
          <cell r="J38" t="e">
            <v>#N/A</v>
          </cell>
          <cell r="K38" t="str">
            <v>กก.</v>
          </cell>
        </row>
        <row r="39">
          <cell r="D39" t="str">
            <v>-</v>
          </cell>
          <cell r="E39" t="str">
            <v>DB16</v>
          </cell>
          <cell r="J39" t="e">
            <v>#N/A</v>
          </cell>
          <cell r="K39" t="str">
            <v>กก.</v>
          </cell>
        </row>
        <row r="40">
          <cell r="D40" t="str">
            <v>-</v>
          </cell>
          <cell r="E40" t="str">
            <v>DB20</v>
          </cell>
          <cell r="J40" t="e">
            <v>#N/A</v>
          </cell>
          <cell r="K40" t="str">
            <v>กก.</v>
          </cell>
        </row>
        <row r="41">
          <cell r="D41" t="str">
            <v>-</v>
          </cell>
          <cell r="E41" t="str">
            <v>DB25</v>
          </cell>
          <cell r="J41" t="e">
            <v>#N/A</v>
          </cell>
          <cell r="K41" t="str">
            <v>กก.</v>
          </cell>
        </row>
        <row r="42">
          <cell r="D42" t="str">
            <v>-</v>
          </cell>
          <cell r="E42" t="str">
            <v>ลวดผูกเหล็ก(ใช้ 2.5% ของ นน.เหล็กเสริม)</v>
          </cell>
          <cell r="J42" t="e">
            <v>#N/A</v>
          </cell>
          <cell r="K42" t="str">
            <v>กก.</v>
          </cell>
        </row>
        <row r="43">
          <cell r="D43" t="str">
            <v>วัสดุอื่น ๆ (ระบุ)</v>
          </cell>
        </row>
        <row r="44">
          <cell r="D44" t="str">
            <v>-</v>
          </cell>
          <cell r="E44" t="str">
            <v>จุดยกเสาเข็ม ; PVC. Dia. 1 1/2" x 0.4</v>
          </cell>
          <cell r="J44" t="e">
            <v>#N/A</v>
          </cell>
          <cell r="K44" t="str">
            <v>ม.</v>
          </cell>
        </row>
        <row r="45">
          <cell r="D45" t="str">
            <v>-</v>
          </cell>
          <cell r="E45" t="str">
            <v>หัวเหล็กหล่อปลายเสาเข็ม</v>
          </cell>
          <cell r="J45" t="e">
            <v>#N/A</v>
          </cell>
          <cell r="K45" t="str">
            <v>ท่อน</v>
          </cell>
        </row>
        <row r="51">
          <cell r="O51">
            <v>300</v>
          </cell>
        </row>
        <row r="64">
          <cell r="F64">
            <v>0</v>
          </cell>
        </row>
        <row r="67">
          <cell r="E67" t="str">
            <v>งานคอนกรีต ค.3</v>
          </cell>
          <cell r="J67" t="e">
            <v>#N/A</v>
          </cell>
          <cell r="K67" t="str">
            <v>ลบ.ม.</v>
          </cell>
          <cell r="L67">
            <v>1422</v>
          </cell>
          <cell r="N67">
            <v>346</v>
          </cell>
        </row>
        <row r="69">
          <cell r="J69" t="e">
            <v>#N/A</v>
          </cell>
          <cell r="K69" t="str">
            <v>ตร.ม.</v>
          </cell>
          <cell r="L69">
            <v>207</v>
          </cell>
          <cell r="N69">
            <v>105</v>
          </cell>
        </row>
        <row r="71">
          <cell r="E71" t="str">
            <v>งานเหล็กเสริม(SR24,SD40)</v>
          </cell>
          <cell r="J71" t="e">
            <v>#N/A</v>
          </cell>
          <cell r="K71" t="str">
            <v>กก.</v>
          </cell>
          <cell r="N71">
            <v>2.8</v>
          </cell>
        </row>
        <row r="72">
          <cell r="E72" t="str">
            <v>-</v>
          </cell>
          <cell r="F72" t="str">
            <v>RB6</v>
          </cell>
          <cell r="J72" t="e">
            <v>#N/A</v>
          </cell>
          <cell r="K72" t="str">
            <v>กก.</v>
          </cell>
          <cell r="L72">
            <v>20.41</v>
          </cell>
        </row>
        <row r="73">
          <cell r="E73" t="str">
            <v>-</v>
          </cell>
          <cell r="F73" t="str">
            <v>RB9</v>
          </cell>
          <cell r="J73" t="e">
            <v>#N/A</v>
          </cell>
          <cell r="K73" t="str">
            <v>กก.</v>
          </cell>
          <cell r="L73">
            <v>19.149999999999999</v>
          </cell>
        </row>
        <row r="74">
          <cell r="E74" t="str">
            <v>-</v>
          </cell>
          <cell r="F74" t="str">
            <v>DB12</v>
          </cell>
          <cell r="J74" t="e">
            <v>#N/A</v>
          </cell>
          <cell r="K74" t="str">
            <v>กก.</v>
          </cell>
          <cell r="L74">
            <v>18.489999999999998</v>
          </cell>
        </row>
        <row r="75">
          <cell r="E75" t="str">
            <v>-</v>
          </cell>
          <cell r="F75" t="str">
            <v>DB16</v>
          </cell>
          <cell r="J75" t="e">
            <v>#N/A</v>
          </cell>
          <cell r="K75" t="str">
            <v>กก.</v>
          </cell>
          <cell r="L75">
            <v>18.260000000000002</v>
          </cell>
        </row>
        <row r="76">
          <cell r="E76" t="str">
            <v>-</v>
          </cell>
          <cell r="F76" t="str">
            <v>DB20</v>
          </cell>
          <cell r="J76" t="e">
            <v>#N/A</v>
          </cell>
          <cell r="K76" t="str">
            <v>กก.</v>
          </cell>
          <cell r="L76">
            <v>20.63</v>
          </cell>
        </row>
        <row r="77">
          <cell r="E77" t="str">
            <v>-</v>
          </cell>
          <cell r="F77" t="str">
            <v>DB25</v>
          </cell>
          <cell r="J77" t="e">
            <v>#N/A</v>
          </cell>
          <cell r="K77" t="str">
            <v>กก.</v>
          </cell>
          <cell r="L77">
            <v>18.96</v>
          </cell>
        </row>
        <row r="78">
          <cell r="E78" t="str">
            <v>-</v>
          </cell>
          <cell r="F78" t="str">
            <v>ลวดผูกเหล็ก(ใช้ 2.5% ของ นน.เหล็กเสริม)</v>
          </cell>
          <cell r="J78" t="e">
            <v>#N/A</v>
          </cell>
          <cell r="K78" t="str">
            <v>กก.</v>
          </cell>
          <cell r="L78">
            <v>34.43</v>
          </cell>
        </row>
        <row r="91">
          <cell r="E91" t="str">
            <v>งานคอนกรีต ค.3</v>
          </cell>
          <cell r="J91">
            <v>0</v>
          </cell>
          <cell r="K91" t="str">
            <v>ลบ.ม.</v>
          </cell>
        </row>
        <row r="93">
          <cell r="J93">
            <v>0</v>
          </cell>
          <cell r="K93" t="str">
            <v>ตร.ม.</v>
          </cell>
        </row>
        <row r="95">
          <cell r="E95" t="str">
            <v>งานเหล็กเสริม(SR24,SD40)</v>
          </cell>
          <cell r="J95">
            <v>0</v>
          </cell>
          <cell r="K95" t="str">
            <v>กก.</v>
          </cell>
        </row>
        <row r="96">
          <cell r="E96" t="str">
            <v>-</v>
          </cell>
          <cell r="F96" t="str">
            <v>RB6</v>
          </cell>
          <cell r="J96">
            <v>0</v>
          </cell>
          <cell r="K96" t="str">
            <v>กก.</v>
          </cell>
        </row>
        <row r="97">
          <cell r="E97" t="str">
            <v>-</v>
          </cell>
          <cell r="F97" t="str">
            <v>RB9</v>
          </cell>
          <cell r="J97">
            <v>0</v>
          </cell>
          <cell r="K97" t="str">
            <v>กก.</v>
          </cell>
        </row>
        <row r="98">
          <cell r="E98" t="str">
            <v>-</v>
          </cell>
          <cell r="F98" t="str">
            <v>DB12</v>
          </cell>
          <cell r="J98">
            <v>0</v>
          </cell>
          <cell r="K98" t="str">
            <v>กก.</v>
          </cell>
        </row>
        <row r="99">
          <cell r="E99" t="str">
            <v>-</v>
          </cell>
          <cell r="F99" t="str">
            <v>DB16</v>
          </cell>
          <cell r="J99">
            <v>0</v>
          </cell>
          <cell r="K99" t="str">
            <v>กก.</v>
          </cell>
        </row>
        <row r="100">
          <cell r="E100" t="str">
            <v>-</v>
          </cell>
          <cell r="F100" t="str">
            <v>DB20</v>
          </cell>
          <cell r="J100">
            <v>0</v>
          </cell>
          <cell r="K100" t="str">
            <v>กก.</v>
          </cell>
        </row>
        <row r="101">
          <cell r="E101" t="str">
            <v>-</v>
          </cell>
          <cell r="F101" t="str">
            <v>DB25</v>
          </cell>
          <cell r="J101">
            <v>0</v>
          </cell>
          <cell r="K101" t="str">
            <v>กก.</v>
          </cell>
        </row>
        <row r="102">
          <cell r="E102" t="str">
            <v>-</v>
          </cell>
          <cell r="F102" t="str">
            <v>ลวดผูกเหล็ก(ใช้ 2.5% ของ นน.เหล็กเสริม)</v>
          </cell>
          <cell r="J102">
            <v>0</v>
          </cell>
          <cell r="K102" t="str">
            <v>กก.</v>
          </cell>
        </row>
        <row r="120">
          <cell r="J120">
            <v>0</v>
          </cell>
        </row>
        <row r="122">
          <cell r="J122">
            <v>0</v>
          </cell>
        </row>
        <row r="124">
          <cell r="J124">
            <v>0</v>
          </cell>
        </row>
        <row r="125">
          <cell r="J125">
            <v>0</v>
          </cell>
        </row>
        <row r="126">
          <cell r="J126">
            <v>0</v>
          </cell>
        </row>
        <row r="127">
          <cell r="J127">
            <v>0</v>
          </cell>
        </row>
        <row r="128">
          <cell r="J128">
            <v>0</v>
          </cell>
        </row>
        <row r="129">
          <cell r="J129">
            <v>0</v>
          </cell>
        </row>
        <row r="130">
          <cell r="J130">
            <v>0</v>
          </cell>
        </row>
        <row r="131">
          <cell r="J131">
            <v>0</v>
          </cell>
        </row>
        <row r="144">
          <cell r="J144">
            <v>0</v>
          </cell>
        </row>
        <row r="146">
          <cell r="J146">
            <v>0</v>
          </cell>
        </row>
        <row r="148">
          <cell r="J148">
            <v>0</v>
          </cell>
        </row>
        <row r="149">
          <cell r="J149">
            <v>0</v>
          </cell>
        </row>
        <row r="150">
          <cell r="J150">
            <v>0</v>
          </cell>
        </row>
        <row r="151">
          <cell r="J151">
            <v>0</v>
          </cell>
        </row>
        <row r="152">
          <cell r="J152">
            <v>0</v>
          </cell>
        </row>
        <row r="153">
          <cell r="J153">
            <v>0</v>
          </cell>
        </row>
        <row r="154">
          <cell r="J154">
            <v>0</v>
          </cell>
        </row>
        <row r="155">
          <cell r="J155">
            <v>0</v>
          </cell>
        </row>
        <row r="175">
          <cell r="J175">
            <v>0</v>
          </cell>
        </row>
        <row r="177">
          <cell r="J177">
            <v>0</v>
          </cell>
        </row>
        <row r="179">
          <cell r="J179">
            <v>0</v>
          </cell>
        </row>
        <row r="180">
          <cell r="J180">
            <v>0</v>
          </cell>
        </row>
        <row r="181">
          <cell r="J181">
            <v>0</v>
          </cell>
        </row>
        <row r="182">
          <cell r="J182">
            <v>0</v>
          </cell>
        </row>
        <row r="183">
          <cell r="J183">
            <v>0</v>
          </cell>
        </row>
        <row r="184">
          <cell r="J184">
            <v>0</v>
          </cell>
        </row>
        <row r="185">
          <cell r="J185">
            <v>0</v>
          </cell>
        </row>
        <row r="186">
          <cell r="J186">
            <v>0</v>
          </cell>
        </row>
        <row r="199">
          <cell r="J199">
            <v>0</v>
          </cell>
        </row>
        <row r="201">
          <cell r="J201">
            <v>0</v>
          </cell>
        </row>
        <row r="203">
          <cell r="J203">
            <v>0</v>
          </cell>
        </row>
        <row r="204">
          <cell r="J204">
            <v>0</v>
          </cell>
        </row>
        <row r="205">
          <cell r="J205">
            <v>0</v>
          </cell>
        </row>
        <row r="206">
          <cell r="J206">
            <v>0</v>
          </cell>
        </row>
        <row r="207">
          <cell r="J207">
            <v>0</v>
          </cell>
        </row>
        <row r="208">
          <cell r="J208">
            <v>0</v>
          </cell>
        </row>
        <row r="209">
          <cell r="J209">
            <v>0</v>
          </cell>
        </row>
        <row r="210">
          <cell r="J210">
            <v>0</v>
          </cell>
        </row>
        <row r="230">
          <cell r="J230">
            <v>0</v>
          </cell>
        </row>
        <row r="232">
          <cell r="J232">
            <v>0</v>
          </cell>
        </row>
        <row r="234">
          <cell r="J234">
            <v>0</v>
          </cell>
        </row>
        <row r="235">
          <cell r="J235">
            <v>0</v>
          </cell>
        </row>
        <row r="236">
          <cell r="J236">
            <v>0</v>
          </cell>
        </row>
        <row r="237">
          <cell r="J237">
            <v>0</v>
          </cell>
        </row>
        <row r="238">
          <cell r="J238">
            <v>0</v>
          </cell>
        </row>
        <row r="239">
          <cell r="J239">
            <v>0</v>
          </cell>
        </row>
        <row r="240">
          <cell r="J240">
            <v>0</v>
          </cell>
        </row>
        <row r="241">
          <cell r="J241">
            <v>0</v>
          </cell>
        </row>
        <row r="254">
          <cell r="J254">
            <v>0</v>
          </cell>
        </row>
        <row r="256">
          <cell r="J256">
            <v>0</v>
          </cell>
        </row>
        <row r="258">
          <cell r="J258">
            <v>0</v>
          </cell>
        </row>
        <row r="259">
          <cell r="J259">
            <v>0</v>
          </cell>
        </row>
        <row r="260">
          <cell r="J260">
            <v>0</v>
          </cell>
        </row>
        <row r="261">
          <cell r="J261">
            <v>0</v>
          </cell>
        </row>
        <row r="262">
          <cell r="J262">
            <v>0</v>
          </cell>
        </row>
        <row r="263">
          <cell r="J263">
            <v>0</v>
          </cell>
        </row>
        <row r="264">
          <cell r="J264">
            <v>0</v>
          </cell>
        </row>
        <row r="265">
          <cell r="J265">
            <v>0</v>
          </cell>
        </row>
        <row r="285">
          <cell r="J285">
            <v>0</v>
          </cell>
        </row>
        <row r="287">
          <cell r="J287">
            <v>0</v>
          </cell>
        </row>
        <row r="289">
          <cell r="J289">
            <v>0</v>
          </cell>
        </row>
        <row r="290">
          <cell r="J290">
            <v>0</v>
          </cell>
        </row>
        <row r="291">
          <cell r="J291">
            <v>0</v>
          </cell>
        </row>
        <row r="292">
          <cell r="J292">
            <v>0</v>
          </cell>
        </row>
        <row r="293">
          <cell r="J293">
            <v>0</v>
          </cell>
        </row>
        <row r="294">
          <cell r="J294">
            <v>0</v>
          </cell>
        </row>
        <row r="295">
          <cell r="J295">
            <v>0</v>
          </cell>
        </row>
        <row r="296">
          <cell r="J296">
            <v>0</v>
          </cell>
        </row>
        <row r="309">
          <cell r="J309">
            <v>0</v>
          </cell>
        </row>
        <row r="311">
          <cell r="J311">
            <v>0</v>
          </cell>
        </row>
        <row r="313">
          <cell r="J313">
            <v>0</v>
          </cell>
        </row>
        <row r="314">
          <cell r="J314">
            <v>0</v>
          </cell>
        </row>
        <row r="315">
          <cell r="J315">
            <v>0</v>
          </cell>
        </row>
        <row r="316">
          <cell r="J316">
            <v>0</v>
          </cell>
        </row>
        <row r="317">
          <cell r="J317">
            <v>0</v>
          </cell>
        </row>
        <row r="318">
          <cell r="J318">
            <v>0</v>
          </cell>
        </row>
        <row r="319">
          <cell r="J319">
            <v>0</v>
          </cell>
        </row>
        <row r="320">
          <cell r="J320">
            <v>0</v>
          </cell>
        </row>
        <row r="337">
          <cell r="J337">
            <v>1.76</v>
          </cell>
          <cell r="K337" t="str">
            <v>ลบ.ม.</v>
          </cell>
        </row>
        <row r="339">
          <cell r="J339">
            <v>3.8</v>
          </cell>
          <cell r="K339" t="str">
            <v>ตร.ม.</v>
          </cell>
          <cell r="L339">
            <v>207</v>
          </cell>
          <cell r="N339">
            <v>105</v>
          </cell>
        </row>
        <row r="341">
          <cell r="J341">
            <v>335</v>
          </cell>
          <cell r="K341" t="str">
            <v>กก.</v>
          </cell>
          <cell r="L341">
            <v>0</v>
          </cell>
          <cell r="N341">
            <v>2.8</v>
          </cell>
        </row>
        <row r="342">
          <cell r="J342">
            <v>0</v>
          </cell>
          <cell r="K342" t="str">
            <v>กก.</v>
          </cell>
          <cell r="L342">
            <v>20.41</v>
          </cell>
          <cell r="N342">
            <v>0</v>
          </cell>
        </row>
        <row r="343">
          <cell r="J343">
            <v>60</v>
          </cell>
          <cell r="K343" t="str">
            <v>กก.</v>
          </cell>
          <cell r="L343">
            <v>19.149999999999999</v>
          </cell>
          <cell r="N343">
            <v>0</v>
          </cell>
        </row>
        <row r="344">
          <cell r="J344">
            <v>102</v>
          </cell>
          <cell r="K344" t="str">
            <v>กก.</v>
          </cell>
          <cell r="L344">
            <v>18.489999999999998</v>
          </cell>
          <cell r="N344">
            <v>0</v>
          </cell>
        </row>
        <row r="345">
          <cell r="J345">
            <v>0</v>
          </cell>
          <cell r="K345" t="str">
            <v>กก.</v>
          </cell>
          <cell r="L345">
            <v>18.260000000000002</v>
          </cell>
          <cell r="N345">
            <v>0</v>
          </cell>
        </row>
        <row r="346">
          <cell r="J346">
            <v>0</v>
          </cell>
          <cell r="K346" t="str">
            <v>กก.</v>
          </cell>
          <cell r="L346">
            <v>20.63</v>
          </cell>
          <cell r="N346">
            <v>0</v>
          </cell>
        </row>
        <row r="347">
          <cell r="J347">
            <v>173</v>
          </cell>
          <cell r="K347" t="str">
            <v>กก.</v>
          </cell>
          <cell r="L347">
            <v>18.96</v>
          </cell>
          <cell r="N347">
            <v>0</v>
          </cell>
        </row>
        <row r="348">
          <cell r="J348">
            <v>8.3000000000000007</v>
          </cell>
          <cell r="K348" t="str">
            <v>กก.</v>
          </cell>
          <cell r="L348">
            <v>34.43</v>
          </cell>
          <cell r="N348">
            <v>0</v>
          </cell>
        </row>
        <row r="358">
          <cell r="J358">
            <v>2.11</v>
          </cell>
        </row>
        <row r="360">
          <cell r="J360">
            <v>4.5</v>
          </cell>
        </row>
        <row r="362">
          <cell r="J362">
            <v>406</v>
          </cell>
        </row>
        <row r="363">
          <cell r="J363">
            <v>0</v>
          </cell>
        </row>
        <row r="364">
          <cell r="J364">
            <v>72</v>
          </cell>
        </row>
        <row r="365">
          <cell r="J365">
            <v>127</v>
          </cell>
        </row>
        <row r="366">
          <cell r="J366">
            <v>0</v>
          </cell>
        </row>
        <row r="367">
          <cell r="J367">
            <v>0</v>
          </cell>
        </row>
        <row r="368">
          <cell r="J368">
            <v>207</v>
          </cell>
        </row>
        <row r="369">
          <cell r="J369">
            <v>10.1</v>
          </cell>
        </row>
        <row r="390">
          <cell r="J390">
            <v>2.81</v>
          </cell>
        </row>
        <row r="392">
          <cell r="J392">
            <v>5.9</v>
          </cell>
        </row>
        <row r="394">
          <cell r="J394">
            <v>476</v>
          </cell>
        </row>
        <row r="395">
          <cell r="J395">
            <v>0</v>
          </cell>
        </row>
        <row r="396">
          <cell r="J396">
            <v>86</v>
          </cell>
        </row>
        <row r="397">
          <cell r="J397">
            <v>149</v>
          </cell>
        </row>
        <row r="398">
          <cell r="J398">
            <v>0</v>
          </cell>
        </row>
        <row r="399">
          <cell r="J399">
            <v>0</v>
          </cell>
        </row>
        <row r="400">
          <cell r="J400">
            <v>241</v>
          </cell>
        </row>
        <row r="401">
          <cell r="J401">
            <v>11.9</v>
          </cell>
        </row>
        <row r="410">
          <cell r="J410">
            <v>3.62</v>
          </cell>
        </row>
        <row r="412">
          <cell r="J412">
            <v>7.6</v>
          </cell>
        </row>
        <row r="414">
          <cell r="J414">
            <v>546</v>
          </cell>
        </row>
        <row r="415">
          <cell r="J415">
            <v>0</v>
          </cell>
        </row>
        <row r="416">
          <cell r="J416">
            <v>101</v>
          </cell>
        </row>
        <row r="417">
          <cell r="J417">
            <v>170</v>
          </cell>
        </row>
        <row r="418">
          <cell r="J418">
            <v>0</v>
          </cell>
        </row>
        <row r="419">
          <cell r="J419">
            <v>0</v>
          </cell>
        </row>
        <row r="420">
          <cell r="J420">
            <v>275</v>
          </cell>
        </row>
        <row r="421">
          <cell r="J421">
            <v>13.6</v>
          </cell>
        </row>
        <row r="444">
          <cell r="J444">
            <v>4.5199999999999996</v>
          </cell>
        </row>
        <row r="446">
          <cell r="J446">
            <v>9.4</v>
          </cell>
        </row>
        <row r="448">
          <cell r="J448">
            <v>621</v>
          </cell>
        </row>
        <row r="449">
          <cell r="J449">
            <v>0</v>
          </cell>
        </row>
        <row r="450">
          <cell r="J450">
            <v>116</v>
          </cell>
        </row>
        <row r="451">
          <cell r="J451">
            <v>196</v>
          </cell>
        </row>
        <row r="452">
          <cell r="J452">
            <v>0</v>
          </cell>
        </row>
        <row r="453">
          <cell r="J453">
            <v>0</v>
          </cell>
        </row>
        <row r="454">
          <cell r="J454">
            <v>309</v>
          </cell>
        </row>
        <row r="455">
          <cell r="J455">
            <v>15.5</v>
          </cell>
        </row>
        <row r="465">
          <cell r="E465" t="str">
            <v>งานคอนกรีต ค.3</v>
          </cell>
          <cell r="J465">
            <v>5.0199999999999996</v>
          </cell>
        </row>
        <row r="466">
          <cell r="E466" t="str">
            <v>งานไม้แบบ</v>
          </cell>
        </row>
        <row r="467">
          <cell r="E467" t="str">
            <v>-</v>
          </cell>
          <cell r="F467" t="str">
            <v>ไม้แบบ(3)</v>
          </cell>
          <cell r="J467">
            <v>10.4</v>
          </cell>
        </row>
        <row r="468">
          <cell r="E468" t="str">
            <v>-</v>
          </cell>
        </row>
        <row r="469">
          <cell r="E469" t="str">
            <v>งานเหล็กเสริม(SR24,SD40)</v>
          </cell>
          <cell r="J469">
            <v>694</v>
          </cell>
        </row>
        <row r="470">
          <cell r="E470" t="str">
            <v>-</v>
          </cell>
          <cell r="F470" t="str">
            <v>RB6</v>
          </cell>
          <cell r="J470">
            <v>0</v>
          </cell>
        </row>
        <row r="471">
          <cell r="E471" t="str">
            <v>-</v>
          </cell>
          <cell r="F471" t="str">
            <v>RB9</v>
          </cell>
          <cell r="J471">
            <v>128</v>
          </cell>
        </row>
        <row r="472">
          <cell r="E472" t="str">
            <v>-</v>
          </cell>
          <cell r="F472" t="str">
            <v>DB12</v>
          </cell>
          <cell r="J472">
            <v>223</v>
          </cell>
        </row>
        <row r="473">
          <cell r="E473" t="str">
            <v>-</v>
          </cell>
          <cell r="F473" t="str">
            <v>DB16</v>
          </cell>
          <cell r="J473">
            <v>0</v>
          </cell>
        </row>
        <row r="474">
          <cell r="E474" t="str">
            <v>-</v>
          </cell>
          <cell r="F474" t="str">
            <v>DB20</v>
          </cell>
          <cell r="J474">
            <v>0</v>
          </cell>
        </row>
        <row r="475">
          <cell r="E475" t="str">
            <v>-</v>
          </cell>
          <cell r="F475" t="str">
            <v>DB25</v>
          </cell>
          <cell r="J475">
            <v>343</v>
          </cell>
        </row>
        <row r="476">
          <cell r="E476" t="str">
            <v>-</v>
          </cell>
          <cell r="F476" t="str">
            <v>ลวดผูกเหล็ก(ใช้ 2.5% ของ นน.เหล็กเสริม)</v>
          </cell>
          <cell r="J476">
            <v>17.3</v>
          </cell>
        </row>
        <row r="500">
          <cell r="E500" t="str">
            <v>งานคอนกรีต ค.3</v>
          </cell>
          <cell r="J500">
            <v>2.25</v>
          </cell>
          <cell r="K500" t="str">
            <v>ลบ.ม.</v>
          </cell>
        </row>
        <row r="501">
          <cell r="E501" t="str">
            <v>งานไม้แบบ(3)</v>
          </cell>
          <cell r="J501">
            <v>19.7</v>
          </cell>
          <cell r="K501" t="str">
            <v>ตร.ม.</v>
          </cell>
        </row>
        <row r="502">
          <cell r="E502" t="str">
            <v>งานเหล็กเสริม(SR24,SD40)</v>
          </cell>
          <cell r="J502">
            <v>240</v>
          </cell>
          <cell r="K502" t="str">
            <v>กก.</v>
          </cell>
        </row>
        <row r="503">
          <cell r="E503" t="str">
            <v>-</v>
          </cell>
          <cell r="F503" t="str">
            <v>RB6</v>
          </cell>
          <cell r="J503">
            <v>21</v>
          </cell>
          <cell r="K503" t="str">
            <v>กก.</v>
          </cell>
        </row>
        <row r="504">
          <cell r="E504" t="str">
            <v>-</v>
          </cell>
          <cell r="F504" t="str">
            <v>RB9</v>
          </cell>
          <cell r="J504">
            <v>27</v>
          </cell>
          <cell r="K504" t="str">
            <v>กก.</v>
          </cell>
        </row>
        <row r="505">
          <cell r="E505" t="str">
            <v>-</v>
          </cell>
          <cell r="F505" t="str">
            <v>DB12</v>
          </cell>
          <cell r="J505">
            <v>33</v>
          </cell>
          <cell r="K505" t="str">
            <v>กก.</v>
          </cell>
        </row>
        <row r="506">
          <cell r="E506" t="str">
            <v>-</v>
          </cell>
          <cell r="F506" t="str">
            <v>DB16</v>
          </cell>
          <cell r="J506">
            <v>159</v>
          </cell>
          <cell r="K506" t="str">
            <v>กก.</v>
          </cell>
        </row>
        <row r="507">
          <cell r="E507" t="str">
            <v>-</v>
          </cell>
          <cell r="F507" t="str">
            <v>DB20</v>
          </cell>
          <cell r="J507">
            <v>0</v>
          </cell>
          <cell r="K507" t="str">
            <v>กก.</v>
          </cell>
        </row>
        <row r="508">
          <cell r="E508" t="str">
            <v>-</v>
          </cell>
          <cell r="F508" t="str">
            <v>DB25</v>
          </cell>
          <cell r="J508">
            <v>0</v>
          </cell>
          <cell r="K508" t="str">
            <v>กก.</v>
          </cell>
        </row>
        <row r="509">
          <cell r="E509" t="str">
            <v>-</v>
          </cell>
          <cell r="F509" t="str">
            <v>ลวดผูกเหล็ก(ใช้ 2.5% ของ นน.เหล็กเสริม)</v>
          </cell>
          <cell r="J509">
            <v>6</v>
          </cell>
          <cell r="K509" t="str">
            <v>กก.</v>
          </cell>
        </row>
        <row r="518">
          <cell r="J518">
            <v>2.69</v>
          </cell>
        </row>
        <row r="519">
          <cell r="J519">
            <v>23.2</v>
          </cell>
        </row>
        <row r="520">
          <cell r="J520">
            <v>268</v>
          </cell>
        </row>
        <row r="521">
          <cell r="J521">
            <v>24</v>
          </cell>
        </row>
        <row r="522">
          <cell r="J522">
            <v>32</v>
          </cell>
        </row>
        <row r="523">
          <cell r="J523">
            <v>39</v>
          </cell>
        </row>
        <row r="524">
          <cell r="J524">
            <v>173</v>
          </cell>
        </row>
        <row r="525">
          <cell r="J525">
            <v>0</v>
          </cell>
        </row>
        <row r="526">
          <cell r="J526">
            <v>0</v>
          </cell>
        </row>
        <row r="527">
          <cell r="J527">
            <v>6.7</v>
          </cell>
        </row>
        <row r="536">
          <cell r="J536">
            <v>3.14</v>
          </cell>
        </row>
        <row r="537">
          <cell r="J537">
            <v>27.1</v>
          </cell>
        </row>
        <row r="538">
          <cell r="J538">
            <v>319</v>
          </cell>
        </row>
        <row r="539">
          <cell r="J539">
            <v>28</v>
          </cell>
        </row>
        <row r="540">
          <cell r="J540">
            <v>38</v>
          </cell>
        </row>
        <row r="541">
          <cell r="J541">
            <v>46</v>
          </cell>
        </row>
        <row r="542">
          <cell r="J542">
            <v>207</v>
          </cell>
        </row>
        <row r="543">
          <cell r="J543">
            <v>0</v>
          </cell>
        </row>
        <row r="544">
          <cell r="J544">
            <v>0</v>
          </cell>
        </row>
        <row r="545">
          <cell r="J545">
            <v>7.9</v>
          </cell>
        </row>
        <row r="554">
          <cell r="J554">
            <v>3.57</v>
          </cell>
        </row>
        <row r="555">
          <cell r="J555">
            <v>30.6</v>
          </cell>
        </row>
        <row r="556">
          <cell r="J556">
            <v>348</v>
          </cell>
        </row>
        <row r="557">
          <cell r="J557">
            <v>31</v>
          </cell>
        </row>
        <row r="558">
          <cell r="J558">
            <v>43</v>
          </cell>
        </row>
        <row r="559">
          <cell r="J559">
            <v>53</v>
          </cell>
        </row>
        <row r="560">
          <cell r="J560">
            <v>221</v>
          </cell>
        </row>
        <row r="561">
          <cell r="J561">
            <v>0</v>
          </cell>
        </row>
        <row r="562">
          <cell r="J562">
            <v>0</v>
          </cell>
        </row>
        <row r="563">
          <cell r="J563">
            <v>8.6999999999999993</v>
          </cell>
        </row>
        <row r="572">
          <cell r="J572">
            <v>4.03</v>
          </cell>
        </row>
        <row r="573">
          <cell r="J573">
            <v>34.5</v>
          </cell>
        </row>
        <row r="574">
          <cell r="J574">
            <v>399</v>
          </cell>
        </row>
        <row r="575">
          <cell r="J575">
            <v>35</v>
          </cell>
        </row>
        <row r="576">
          <cell r="J576">
            <v>49</v>
          </cell>
        </row>
        <row r="577">
          <cell r="J577">
            <v>60</v>
          </cell>
        </row>
        <row r="578">
          <cell r="J578">
            <v>255</v>
          </cell>
        </row>
        <row r="579">
          <cell r="J579">
            <v>0</v>
          </cell>
        </row>
        <row r="580">
          <cell r="J580">
            <v>0</v>
          </cell>
        </row>
        <row r="581">
          <cell r="J581">
            <v>9.9</v>
          </cell>
        </row>
        <row r="591">
          <cell r="J591">
            <v>4.46</v>
          </cell>
        </row>
        <row r="592">
          <cell r="J592">
            <v>38</v>
          </cell>
        </row>
        <row r="593">
          <cell r="J593">
            <v>428</v>
          </cell>
        </row>
        <row r="594">
          <cell r="J594">
            <v>38</v>
          </cell>
        </row>
        <row r="595">
          <cell r="J595">
            <v>54</v>
          </cell>
        </row>
        <row r="596">
          <cell r="J596">
            <v>67</v>
          </cell>
        </row>
        <row r="597">
          <cell r="J597">
            <v>269</v>
          </cell>
        </row>
        <row r="598">
          <cell r="J598">
            <v>0</v>
          </cell>
        </row>
        <row r="599">
          <cell r="J599">
            <v>0</v>
          </cell>
        </row>
        <row r="600">
          <cell r="J600">
            <v>10.7</v>
          </cell>
        </row>
        <row r="609">
          <cell r="J609">
            <v>2.23</v>
          </cell>
        </row>
        <row r="610">
          <cell r="J610">
            <v>19.5</v>
          </cell>
        </row>
        <row r="611">
          <cell r="J611">
            <v>229</v>
          </cell>
        </row>
        <row r="612">
          <cell r="J612">
            <v>20</v>
          </cell>
        </row>
        <row r="613">
          <cell r="J613">
            <v>27</v>
          </cell>
        </row>
        <row r="614">
          <cell r="J614">
            <v>33</v>
          </cell>
        </row>
        <row r="615">
          <cell r="J615">
            <v>149</v>
          </cell>
        </row>
        <row r="616">
          <cell r="J616">
            <v>0</v>
          </cell>
        </row>
        <row r="617">
          <cell r="J617">
            <v>0</v>
          </cell>
        </row>
        <row r="618">
          <cell r="J618">
            <v>5.7</v>
          </cell>
        </row>
        <row r="627">
          <cell r="J627">
            <v>2.67</v>
          </cell>
        </row>
        <row r="628">
          <cell r="J628">
            <v>23</v>
          </cell>
        </row>
        <row r="629">
          <cell r="J629">
            <v>256</v>
          </cell>
        </row>
        <row r="630">
          <cell r="J630">
            <v>22</v>
          </cell>
        </row>
        <row r="631">
          <cell r="J631">
            <v>32</v>
          </cell>
        </row>
        <row r="632">
          <cell r="J632">
            <v>39</v>
          </cell>
        </row>
        <row r="633">
          <cell r="J633">
            <v>163</v>
          </cell>
        </row>
        <row r="634">
          <cell r="J634">
            <v>0</v>
          </cell>
        </row>
        <row r="635">
          <cell r="J635">
            <v>0</v>
          </cell>
        </row>
        <row r="636">
          <cell r="J636">
            <v>6.4</v>
          </cell>
        </row>
        <row r="646">
          <cell r="J646">
            <v>3.12</v>
          </cell>
        </row>
        <row r="647">
          <cell r="J647">
            <v>26.9</v>
          </cell>
        </row>
        <row r="648">
          <cell r="J648">
            <v>308</v>
          </cell>
        </row>
        <row r="649">
          <cell r="J649">
            <v>27</v>
          </cell>
        </row>
        <row r="650">
          <cell r="J650">
            <v>38</v>
          </cell>
        </row>
        <row r="651">
          <cell r="J651">
            <v>46</v>
          </cell>
        </row>
        <row r="652">
          <cell r="J652">
            <v>197</v>
          </cell>
        </row>
        <row r="653">
          <cell r="J653">
            <v>0</v>
          </cell>
        </row>
        <row r="654">
          <cell r="J654">
            <v>0</v>
          </cell>
        </row>
        <row r="655">
          <cell r="J655">
            <v>7.7</v>
          </cell>
        </row>
        <row r="664">
          <cell r="J664">
            <v>3.55</v>
          </cell>
        </row>
        <row r="665">
          <cell r="J665">
            <v>30.4</v>
          </cell>
        </row>
        <row r="666">
          <cell r="J666">
            <v>336</v>
          </cell>
        </row>
        <row r="667">
          <cell r="J667">
            <v>29</v>
          </cell>
        </row>
        <row r="668">
          <cell r="J668">
            <v>43</v>
          </cell>
        </row>
        <row r="669">
          <cell r="J669">
            <v>53</v>
          </cell>
        </row>
        <row r="670">
          <cell r="J670">
            <v>211</v>
          </cell>
        </row>
        <row r="671">
          <cell r="J671">
            <v>0</v>
          </cell>
        </row>
        <row r="672">
          <cell r="J672">
            <v>0</v>
          </cell>
        </row>
        <row r="673">
          <cell r="J673">
            <v>8.4</v>
          </cell>
        </row>
        <row r="682">
          <cell r="J682">
            <v>4.01</v>
          </cell>
        </row>
        <row r="683">
          <cell r="J683">
            <v>34.299999999999997</v>
          </cell>
        </row>
        <row r="684">
          <cell r="J684">
            <v>387</v>
          </cell>
        </row>
        <row r="685">
          <cell r="J685">
            <v>33</v>
          </cell>
        </row>
        <row r="686">
          <cell r="J686">
            <v>49</v>
          </cell>
        </row>
        <row r="687">
          <cell r="J687">
            <v>60</v>
          </cell>
        </row>
        <row r="688">
          <cell r="J688">
            <v>245</v>
          </cell>
        </row>
        <row r="689">
          <cell r="J689">
            <v>0</v>
          </cell>
        </row>
        <row r="690">
          <cell r="J690">
            <v>0</v>
          </cell>
        </row>
        <row r="691">
          <cell r="J691">
            <v>9.6</v>
          </cell>
        </row>
        <row r="701">
          <cell r="J701">
            <v>4.4400000000000004</v>
          </cell>
        </row>
        <row r="702">
          <cell r="J702">
            <v>37.799999999999997</v>
          </cell>
        </row>
        <row r="703">
          <cell r="J703">
            <v>416</v>
          </cell>
        </row>
        <row r="704">
          <cell r="J704">
            <v>36</v>
          </cell>
        </row>
        <row r="705">
          <cell r="J705">
            <v>54</v>
          </cell>
        </row>
        <row r="706">
          <cell r="J706">
            <v>67</v>
          </cell>
        </row>
        <row r="707">
          <cell r="J707">
            <v>259</v>
          </cell>
        </row>
        <row r="708">
          <cell r="J708">
            <v>0</v>
          </cell>
        </row>
        <row r="709">
          <cell r="J709">
            <v>0</v>
          </cell>
        </row>
        <row r="710">
          <cell r="J710">
            <v>10.4</v>
          </cell>
        </row>
        <row r="719">
          <cell r="J719">
            <v>2.27</v>
          </cell>
        </row>
        <row r="720">
          <cell r="J720">
            <v>20</v>
          </cell>
        </row>
        <row r="721">
          <cell r="J721">
            <v>252</v>
          </cell>
        </row>
        <row r="722">
          <cell r="J722">
            <v>23</v>
          </cell>
        </row>
        <row r="723">
          <cell r="J723">
            <v>27</v>
          </cell>
        </row>
        <row r="724">
          <cell r="J724">
            <v>33</v>
          </cell>
        </row>
        <row r="725">
          <cell r="J725">
            <v>169</v>
          </cell>
        </row>
        <row r="726">
          <cell r="J726">
            <v>0</v>
          </cell>
        </row>
        <row r="727">
          <cell r="J727">
            <v>0</v>
          </cell>
        </row>
        <row r="728">
          <cell r="J728">
            <v>6.3</v>
          </cell>
        </row>
        <row r="737">
          <cell r="J737">
            <v>2.71</v>
          </cell>
        </row>
        <row r="738">
          <cell r="J738">
            <v>23.4</v>
          </cell>
        </row>
        <row r="739">
          <cell r="J739">
            <v>279</v>
          </cell>
        </row>
        <row r="740">
          <cell r="J740">
            <v>25</v>
          </cell>
        </row>
        <row r="741">
          <cell r="J741">
            <v>32</v>
          </cell>
        </row>
        <row r="742">
          <cell r="J742">
            <v>39</v>
          </cell>
        </row>
        <row r="743">
          <cell r="J743">
            <v>183</v>
          </cell>
        </row>
        <row r="744">
          <cell r="J744">
            <v>0</v>
          </cell>
        </row>
        <row r="745">
          <cell r="J745">
            <v>0</v>
          </cell>
        </row>
        <row r="746">
          <cell r="J746">
            <v>6.9</v>
          </cell>
        </row>
        <row r="756">
          <cell r="J756">
            <v>3.16</v>
          </cell>
        </row>
        <row r="757">
          <cell r="J757">
            <v>27.4</v>
          </cell>
        </row>
        <row r="758">
          <cell r="J758">
            <v>331</v>
          </cell>
        </row>
        <row r="759">
          <cell r="J759">
            <v>30</v>
          </cell>
        </row>
        <row r="760">
          <cell r="J760">
            <v>38</v>
          </cell>
        </row>
        <row r="761">
          <cell r="J761">
            <v>46</v>
          </cell>
        </row>
        <row r="762">
          <cell r="J762">
            <v>217</v>
          </cell>
        </row>
        <row r="763">
          <cell r="J763">
            <v>0</v>
          </cell>
        </row>
        <row r="764">
          <cell r="J764">
            <v>0</v>
          </cell>
        </row>
        <row r="765">
          <cell r="J765">
            <v>8.1999999999999993</v>
          </cell>
        </row>
        <row r="774">
          <cell r="J774">
            <v>3.59</v>
          </cell>
        </row>
        <row r="775">
          <cell r="J775">
            <v>30.8</v>
          </cell>
        </row>
        <row r="776">
          <cell r="J776">
            <v>359</v>
          </cell>
        </row>
        <row r="777">
          <cell r="J777">
            <v>32</v>
          </cell>
        </row>
        <row r="778">
          <cell r="J778">
            <v>43</v>
          </cell>
        </row>
        <row r="779">
          <cell r="J779">
            <v>53</v>
          </cell>
        </row>
        <row r="780">
          <cell r="J780">
            <v>231</v>
          </cell>
        </row>
        <row r="781">
          <cell r="J781">
            <v>0</v>
          </cell>
        </row>
        <row r="782">
          <cell r="J782">
            <v>0</v>
          </cell>
        </row>
        <row r="783">
          <cell r="J783">
            <v>8.9</v>
          </cell>
        </row>
        <row r="792">
          <cell r="J792">
            <v>4.05</v>
          </cell>
        </row>
        <row r="793">
          <cell r="J793">
            <v>34.799999999999997</v>
          </cell>
        </row>
        <row r="794">
          <cell r="J794">
            <v>411</v>
          </cell>
        </row>
        <row r="795">
          <cell r="J795">
            <v>37</v>
          </cell>
        </row>
        <row r="796">
          <cell r="J796">
            <v>49</v>
          </cell>
        </row>
        <row r="797">
          <cell r="J797">
            <v>60</v>
          </cell>
        </row>
        <row r="798">
          <cell r="J798">
            <v>265</v>
          </cell>
        </row>
        <row r="799">
          <cell r="J799">
            <v>0</v>
          </cell>
        </row>
        <row r="800">
          <cell r="J800">
            <v>0</v>
          </cell>
        </row>
        <row r="801">
          <cell r="J801">
            <v>10.199999999999999</v>
          </cell>
        </row>
        <row r="811">
          <cell r="J811">
            <v>4.4800000000000004</v>
          </cell>
          <cell r="L811">
            <v>1422</v>
          </cell>
          <cell r="N811">
            <v>346</v>
          </cell>
        </row>
        <row r="812">
          <cell r="J812">
            <v>38.299999999999997</v>
          </cell>
          <cell r="L812">
            <v>207</v>
          </cell>
          <cell r="N812">
            <v>105</v>
          </cell>
        </row>
        <row r="813">
          <cell r="J813">
            <v>439</v>
          </cell>
          <cell r="L813">
            <v>0</v>
          </cell>
          <cell r="N813">
            <v>2.8</v>
          </cell>
        </row>
        <row r="814">
          <cell r="J814">
            <v>39</v>
          </cell>
          <cell r="L814">
            <v>20.41</v>
          </cell>
          <cell r="N814">
            <v>0</v>
          </cell>
        </row>
        <row r="815">
          <cell r="J815">
            <v>54</v>
          </cell>
          <cell r="L815">
            <v>19.149999999999999</v>
          </cell>
          <cell r="N815">
            <v>0</v>
          </cell>
        </row>
        <row r="816">
          <cell r="J816">
            <v>67</v>
          </cell>
          <cell r="L816">
            <v>18.489999999999998</v>
          </cell>
          <cell r="N816">
            <v>0</v>
          </cell>
        </row>
        <row r="817">
          <cell r="J817">
            <v>279</v>
          </cell>
          <cell r="L817">
            <v>18.260000000000002</v>
          </cell>
          <cell r="N817">
            <v>0</v>
          </cell>
        </row>
        <row r="818">
          <cell r="J818">
            <v>0</v>
          </cell>
          <cell r="L818">
            <v>20.63</v>
          </cell>
          <cell r="N818">
            <v>0</v>
          </cell>
        </row>
        <row r="819">
          <cell r="J819">
            <v>0</v>
          </cell>
          <cell r="L819">
            <v>18.96</v>
          </cell>
          <cell r="N819">
            <v>0</v>
          </cell>
        </row>
        <row r="820">
          <cell r="J820">
            <v>10.9</v>
          </cell>
          <cell r="L820">
            <v>34.43</v>
          </cell>
          <cell r="N820">
            <v>0</v>
          </cell>
        </row>
      </sheetData>
      <sheetData sheetId="66">
        <row r="30">
          <cell r="J30" t="e">
            <v>#N/A</v>
          </cell>
          <cell r="L30">
            <v>1346</v>
          </cell>
          <cell r="N30">
            <v>436</v>
          </cell>
        </row>
        <row r="31">
          <cell r="J31" t="e">
            <v>#N/A</v>
          </cell>
          <cell r="L31">
            <v>112</v>
          </cell>
          <cell r="N31">
            <v>105</v>
          </cell>
        </row>
        <row r="32">
          <cell r="J32" t="e">
            <v>#N/A</v>
          </cell>
          <cell r="L32">
            <v>0</v>
          </cell>
          <cell r="N32">
            <v>2.8</v>
          </cell>
        </row>
        <row r="33">
          <cell r="J33" t="e">
            <v>#N/A</v>
          </cell>
          <cell r="L33">
            <v>20.41</v>
          </cell>
        </row>
        <row r="34">
          <cell r="J34" t="e">
            <v>#N/A</v>
          </cell>
          <cell r="L34">
            <v>19.149999999999999</v>
          </cell>
        </row>
        <row r="35">
          <cell r="J35" t="e">
            <v>#N/A</v>
          </cell>
          <cell r="L35">
            <v>18.489999999999998</v>
          </cell>
        </row>
        <row r="36">
          <cell r="J36" t="e">
            <v>#N/A</v>
          </cell>
          <cell r="L36">
            <v>18.260000000000002</v>
          </cell>
        </row>
        <row r="37">
          <cell r="J37" t="e">
            <v>#N/A</v>
          </cell>
          <cell r="L37">
            <v>20.63</v>
          </cell>
        </row>
        <row r="38">
          <cell r="J38" t="e">
            <v>#N/A</v>
          </cell>
          <cell r="L38">
            <v>18.96</v>
          </cell>
        </row>
        <row r="39">
          <cell r="J39" t="e">
            <v>#N/A</v>
          </cell>
          <cell r="L39">
            <v>34.43</v>
          </cell>
        </row>
        <row r="40">
          <cell r="J40" t="e">
            <v>#N/A</v>
          </cell>
          <cell r="L40">
            <v>358</v>
          </cell>
          <cell r="N40">
            <v>0</v>
          </cell>
        </row>
        <row r="41">
          <cell r="J41" t="e">
            <v>#N/A</v>
          </cell>
          <cell r="L41">
            <v>9</v>
          </cell>
          <cell r="N41">
            <v>20</v>
          </cell>
        </row>
        <row r="42">
          <cell r="J42" t="e">
            <v>#N/A</v>
          </cell>
          <cell r="L42">
            <v>7</v>
          </cell>
          <cell r="N42">
            <v>12</v>
          </cell>
        </row>
        <row r="43">
          <cell r="J43" t="e">
            <v>#N/A</v>
          </cell>
          <cell r="L43">
            <v>106</v>
          </cell>
          <cell r="N43">
            <v>0</v>
          </cell>
        </row>
        <row r="62">
          <cell r="J62">
            <v>0</v>
          </cell>
          <cell r="L62">
            <v>1422</v>
          </cell>
          <cell r="N62">
            <v>346</v>
          </cell>
        </row>
        <row r="63">
          <cell r="J63">
            <v>0</v>
          </cell>
          <cell r="L63">
            <v>112</v>
          </cell>
          <cell r="N63">
            <v>105</v>
          </cell>
        </row>
        <row r="64">
          <cell r="J64">
            <v>0</v>
          </cell>
          <cell r="L64">
            <v>0</v>
          </cell>
          <cell r="N64">
            <v>2.8</v>
          </cell>
        </row>
        <row r="65">
          <cell r="J65">
            <v>0</v>
          </cell>
          <cell r="L65">
            <v>20.41</v>
          </cell>
        </row>
        <row r="66">
          <cell r="J66">
            <v>0</v>
          </cell>
          <cell r="L66">
            <v>19.149999999999999</v>
          </cell>
        </row>
        <row r="67">
          <cell r="J67">
            <v>0</v>
          </cell>
          <cell r="L67">
            <v>18.489999999999998</v>
          </cell>
        </row>
        <row r="68">
          <cell r="J68">
            <v>0</v>
          </cell>
          <cell r="L68">
            <v>18.260000000000002</v>
          </cell>
        </row>
        <row r="69">
          <cell r="J69">
            <v>0</v>
          </cell>
          <cell r="L69">
            <v>20.63</v>
          </cell>
        </row>
        <row r="70">
          <cell r="J70">
            <v>0</v>
          </cell>
          <cell r="L70">
            <v>18.96</v>
          </cell>
        </row>
        <row r="71">
          <cell r="J71">
            <v>0</v>
          </cell>
          <cell r="L71">
            <v>34.43</v>
          </cell>
        </row>
        <row r="72">
          <cell r="J72">
            <v>0</v>
          </cell>
          <cell r="L72">
            <v>223.02</v>
          </cell>
          <cell r="N72">
            <v>31.07</v>
          </cell>
        </row>
        <row r="73">
          <cell r="J73">
            <v>0</v>
          </cell>
          <cell r="L73">
            <v>31</v>
          </cell>
        </row>
        <row r="74">
          <cell r="J74">
            <v>0</v>
          </cell>
          <cell r="L74">
            <v>35</v>
          </cell>
        </row>
        <row r="75">
          <cell r="J75">
            <v>0</v>
          </cell>
          <cell r="L75">
            <v>48</v>
          </cell>
          <cell r="N75">
            <v>48</v>
          </cell>
        </row>
        <row r="76">
          <cell r="J76">
            <v>0</v>
          </cell>
          <cell r="L76">
            <v>1350</v>
          </cell>
          <cell r="N76">
            <v>135</v>
          </cell>
        </row>
        <row r="77">
          <cell r="J77">
            <v>0</v>
          </cell>
          <cell r="L77">
            <v>18.96</v>
          </cell>
          <cell r="N77">
            <v>2.8</v>
          </cell>
        </row>
        <row r="78">
          <cell r="J78">
            <v>0</v>
          </cell>
          <cell r="L78">
            <v>374</v>
          </cell>
          <cell r="N78">
            <v>59</v>
          </cell>
        </row>
        <row r="79">
          <cell r="J79">
            <v>0</v>
          </cell>
          <cell r="L79">
            <v>15</v>
          </cell>
          <cell r="N79">
            <v>12</v>
          </cell>
        </row>
        <row r="80">
          <cell r="J80">
            <v>0</v>
          </cell>
          <cell r="L80">
            <v>400</v>
          </cell>
        </row>
        <row r="81">
          <cell r="J81">
            <v>0</v>
          </cell>
          <cell r="L81">
            <v>106</v>
          </cell>
        </row>
        <row r="82">
          <cell r="J82">
            <v>0</v>
          </cell>
          <cell r="L82">
            <v>134</v>
          </cell>
        </row>
        <row r="123">
          <cell r="L123">
            <v>3375</v>
          </cell>
        </row>
        <row r="124">
          <cell r="L124">
            <v>3375</v>
          </cell>
        </row>
        <row r="125">
          <cell r="L125">
            <v>1100</v>
          </cell>
        </row>
        <row r="126">
          <cell r="L126">
            <v>1050</v>
          </cell>
        </row>
        <row r="127">
          <cell r="L127">
            <v>1325</v>
          </cell>
        </row>
        <row r="128">
          <cell r="L128">
            <v>46</v>
          </cell>
        </row>
        <row r="129">
          <cell r="L129">
            <v>32</v>
          </cell>
        </row>
        <row r="130">
          <cell r="L130">
            <v>75</v>
          </cell>
        </row>
        <row r="131">
          <cell r="L131">
            <v>17.3</v>
          </cell>
        </row>
        <row r="132">
          <cell r="L132">
            <v>11.53</v>
          </cell>
        </row>
        <row r="133">
          <cell r="L133">
            <v>880</v>
          </cell>
        </row>
        <row r="143">
          <cell r="L143">
            <v>669</v>
          </cell>
          <cell r="N143">
            <v>52</v>
          </cell>
        </row>
        <row r="144">
          <cell r="L144">
            <v>1288</v>
          </cell>
          <cell r="N144">
            <v>52</v>
          </cell>
        </row>
        <row r="145">
          <cell r="L145">
            <v>1288</v>
          </cell>
          <cell r="N145">
            <v>0</v>
          </cell>
        </row>
        <row r="146">
          <cell r="L146">
            <v>61</v>
          </cell>
          <cell r="N146">
            <v>23</v>
          </cell>
        </row>
        <row r="147">
          <cell r="L147">
            <v>275</v>
          </cell>
          <cell r="N147">
            <v>100</v>
          </cell>
        </row>
        <row r="149">
          <cell r="N149">
            <v>64</v>
          </cell>
        </row>
        <row r="150">
          <cell r="L150">
            <v>1278</v>
          </cell>
          <cell r="N150">
            <v>0</v>
          </cell>
        </row>
      </sheetData>
      <sheetData sheetId="67">
        <row r="6">
          <cell r="G6">
            <v>1</v>
          </cell>
          <cell r="H6">
            <v>2</v>
          </cell>
          <cell r="I6">
            <v>3</v>
          </cell>
          <cell r="J6">
            <v>4</v>
          </cell>
          <cell r="K6">
            <v>5</v>
          </cell>
          <cell r="L6">
            <v>6</v>
          </cell>
          <cell r="M6">
            <v>7</v>
          </cell>
          <cell r="N6">
            <v>8</v>
          </cell>
          <cell r="O6">
            <v>9</v>
          </cell>
          <cell r="P6">
            <v>10</v>
          </cell>
          <cell r="Q6">
            <v>11</v>
          </cell>
          <cell r="R6">
            <v>12</v>
          </cell>
          <cell r="S6">
            <v>13</v>
          </cell>
          <cell r="T6">
            <v>14</v>
          </cell>
          <cell r="U6">
            <v>15</v>
          </cell>
          <cell r="V6">
            <v>16</v>
          </cell>
          <cell r="W6">
            <v>17</v>
          </cell>
          <cell r="X6">
            <v>18</v>
          </cell>
          <cell r="Y6">
            <v>19</v>
          </cell>
          <cell r="Z6">
            <v>20</v>
          </cell>
          <cell r="AA6">
            <v>21</v>
          </cell>
          <cell r="AB6">
            <v>22</v>
          </cell>
          <cell r="AC6">
            <v>23</v>
          </cell>
          <cell r="AD6">
            <v>24</v>
          </cell>
          <cell r="AE6">
            <v>25</v>
          </cell>
        </row>
        <row r="7">
          <cell r="G7">
            <v>2</v>
          </cell>
          <cell r="H7">
            <v>1.38</v>
          </cell>
          <cell r="I7">
            <v>1.4</v>
          </cell>
          <cell r="J7">
            <v>1.41</v>
          </cell>
          <cell r="K7">
            <v>1.42</v>
          </cell>
          <cell r="L7">
            <v>1.43</v>
          </cell>
          <cell r="M7">
            <v>1.45</v>
          </cell>
          <cell r="N7">
            <v>1.46</v>
          </cell>
          <cell r="O7">
            <v>1.47</v>
          </cell>
          <cell r="P7">
            <v>1.48</v>
          </cell>
          <cell r="Q7">
            <v>1.5</v>
          </cell>
          <cell r="R7">
            <v>1.51</v>
          </cell>
          <cell r="S7">
            <v>1.52</v>
          </cell>
          <cell r="T7">
            <v>1.54</v>
          </cell>
          <cell r="U7">
            <v>1.55</v>
          </cell>
          <cell r="V7">
            <v>1.56</v>
          </cell>
          <cell r="W7">
            <v>1.57</v>
          </cell>
          <cell r="X7">
            <v>1.59</v>
          </cell>
          <cell r="Y7">
            <v>1.6</v>
          </cell>
          <cell r="Z7">
            <v>1.61</v>
          </cell>
          <cell r="AA7">
            <v>1.62</v>
          </cell>
          <cell r="AB7">
            <v>1.64</v>
          </cell>
          <cell r="AC7">
            <v>1.65</v>
          </cell>
          <cell r="AD7">
            <v>1.66</v>
          </cell>
          <cell r="AE7">
            <v>1.67</v>
          </cell>
        </row>
        <row r="8">
          <cell r="G8">
            <v>3</v>
          </cell>
          <cell r="H8">
            <v>2.79</v>
          </cell>
          <cell r="I8">
            <v>2.83</v>
          </cell>
          <cell r="J8">
            <v>2.86</v>
          </cell>
          <cell r="K8">
            <v>2.89</v>
          </cell>
          <cell r="L8">
            <v>2.92</v>
          </cell>
          <cell r="M8">
            <v>2.95</v>
          </cell>
          <cell r="N8">
            <v>2.99</v>
          </cell>
          <cell r="O8">
            <v>3.02</v>
          </cell>
          <cell r="P8">
            <v>3.05</v>
          </cell>
          <cell r="Q8">
            <v>3.08</v>
          </cell>
          <cell r="R8">
            <v>3.12</v>
          </cell>
          <cell r="S8">
            <v>3.15</v>
          </cell>
          <cell r="T8">
            <v>3.18</v>
          </cell>
          <cell r="U8">
            <v>3.21</v>
          </cell>
          <cell r="V8">
            <v>3.24</v>
          </cell>
          <cell r="W8">
            <v>3.28</v>
          </cell>
          <cell r="X8">
            <v>3.31</v>
          </cell>
          <cell r="Y8">
            <v>3.34</v>
          </cell>
          <cell r="Z8">
            <v>3.37</v>
          </cell>
          <cell r="AA8">
            <v>3.41</v>
          </cell>
          <cell r="AB8">
            <v>3.44</v>
          </cell>
          <cell r="AC8">
            <v>3.47</v>
          </cell>
          <cell r="AD8">
            <v>3.5</v>
          </cell>
          <cell r="AE8">
            <v>3.54</v>
          </cell>
        </row>
        <row r="9">
          <cell r="G9">
            <v>4</v>
          </cell>
          <cell r="H9">
            <v>4.21</v>
          </cell>
          <cell r="I9">
            <v>4.26</v>
          </cell>
          <cell r="J9">
            <v>4.3099999999999996</v>
          </cell>
          <cell r="K9">
            <v>4.37</v>
          </cell>
          <cell r="L9">
            <v>4.42</v>
          </cell>
          <cell r="M9">
            <v>4.47</v>
          </cell>
          <cell r="N9">
            <v>4.5199999999999996</v>
          </cell>
          <cell r="O9">
            <v>4.58</v>
          </cell>
          <cell r="P9">
            <v>4.63</v>
          </cell>
          <cell r="Q9">
            <v>4.68</v>
          </cell>
          <cell r="R9">
            <v>4.7300000000000004</v>
          </cell>
          <cell r="S9">
            <v>4.78</v>
          </cell>
          <cell r="T9">
            <v>4.84</v>
          </cell>
          <cell r="U9">
            <v>4.8899999999999997</v>
          </cell>
          <cell r="V9">
            <v>4.9400000000000004</v>
          </cell>
          <cell r="W9">
            <v>4.99</v>
          </cell>
          <cell r="X9">
            <v>5.04</v>
          </cell>
          <cell r="Y9">
            <v>5.0999999999999996</v>
          </cell>
          <cell r="Z9">
            <v>5.15</v>
          </cell>
          <cell r="AA9">
            <v>5.2</v>
          </cell>
          <cell r="AB9">
            <v>5.25</v>
          </cell>
          <cell r="AC9">
            <v>5.31</v>
          </cell>
          <cell r="AD9">
            <v>5.36</v>
          </cell>
          <cell r="AE9">
            <v>5.41</v>
          </cell>
        </row>
        <row r="10">
          <cell r="G10">
            <v>5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</row>
        <row r="11">
          <cell r="G11">
            <v>6</v>
          </cell>
          <cell r="H11">
            <v>16.100000000000001</v>
          </cell>
          <cell r="I11">
            <v>16.32</v>
          </cell>
          <cell r="J11">
            <v>16.53</v>
          </cell>
          <cell r="K11">
            <v>16.75</v>
          </cell>
          <cell r="L11">
            <v>16.96</v>
          </cell>
          <cell r="M11">
            <v>17.18</v>
          </cell>
          <cell r="N11">
            <v>17.39</v>
          </cell>
          <cell r="O11">
            <v>17.61</v>
          </cell>
          <cell r="P11">
            <v>17.829999999999998</v>
          </cell>
          <cell r="Q11">
            <v>18.04</v>
          </cell>
          <cell r="R11">
            <v>18.260000000000002</v>
          </cell>
          <cell r="S11">
            <v>18.47</v>
          </cell>
          <cell r="T11">
            <v>18.690000000000001</v>
          </cell>
          <cell r="U11">
            <v>18.899999999999999</v>
          </cell>
          <cell r="V11">
            <v>19.12</v>
          </cell>
          <cell r="W11">
            <v>19.329999999999998</v>
          </cell>
          <cell r="X11">
            <v>19.55</v>
          </cell>
          <cell r="Y11">
            <v>19.77</v>
          </cell>
          <cell r="Z11">
            <v>19.98</v>
          </cell>
          <cell r="AA11">
            <v>20.2</v>
          </cell>
          <cell r="AB11">
            <v>20.41</v>
          </cell>
          <cell r="AC11">
            <v>20.63</v>
          </cell>
          <cell r="AD11">
            <v>20.84</v>
          </cell>
          <cell r="AE11">
            <v>21.06</v>
          </cell>
        </row>
        <row r="12">
          <cell r="G12">
            <v>7</v>
          </cell>
          <cell r="H12">
            <v>30.63</v>
          </cell>
          <cell r="I12">
            <v>31.08</v>
          </cell>
          <cell r="J12">
            <v>31.53</v>
          </cell>
          <cell r="K12">
            <v>31.89</v>
          </cell>
          <cell r="L12">
            <v>32.43</v>
          </cell>
          <cell r="M12">
            <v>32.880000000000003</v>
          </cell>
          <cell r="N12">
            <v>33.33</v>
          </cell>
          <cell r="O12">
            <v>33.78</v>
          </cell>
          <cell r="P12">
            <v>34.229999999999997</v>
          </cell>
          <cell r="Q12">
            <v>34.69</v>
          </cell>
          <cell r="R12">
            <v>35.14</v>
          </cell>
          <cell r="S12">
            <v>35.590000000000003</v>
          </cell>
          <cell r="T12">
            <v>36.04</v>
          </cell>
          <cell r="U12">
            <v>36.49</v>
          </cell>
          <cell r="V12">
            <v>36.94</v>
          </cell>
          <cell r="W12">
            <v>37.39</v>
          </cell>
          <cell r="X12">
            <v>37.840000000000003</v>
          </cell>
          <cell r="Y12">
            <v>38.29</v>
          </cell>
          <cell r="Z12">
            <v>38.74</v>
          </cell>
          <cell r="AA12">
            <v>39.19</v>
          </cell>
          <cell r="AB12">
            <v>39.64</v>
          </cell>
          <cell r="AC12">
            <v>40.1</v>
          </cell>
          <cell r="AD12">
            <v>40.549999999999997</v>
          </cell>
          <cell r="AE12">
            <v>41</v>
          </cell>
        </row>
        <row r="13">
          <cell r="G13">
            <v>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G14">
            <v>9</v>
          </cell>
          <cell r="H14">
            <v>16.53</v>
          </cell>
          <cell r="I14">
            <v>16.72</v>
          </cell>
          <cell r="J14">
            <v>16.899999999999999</v>
          </cell>
          <cell r="K14">
            <v>17.09</v>
          </cell>
          <cell r="L14">
            <v>17.28</v>
          </cell>
          <cell r="M14">
            <v>17.47</v>
          </cell>
          <cell r="N14">
            <v>17.649999999999999</v>
          </cell>
          <cell r="O14">
            <v>17.84</v>
          </cell>
          <cell r="P14">
            <v>18.03</v>
          </cell>
          <cell r="Q14">
            <v>18.22</v>
          </cell>
          <cell r="R14">
            <v>18.41</v>
          </cell>
          <cell r="S14">
            <v>18.59</v>
          </cell>
          <cell r="T14">
            <v>18.78</v>
          </cell>
          <cell r="U14">
            <v>18.97</v>
          </cell>
          <cell r="V14">
            <v>19.16</v>
          </cell>
          <cell r="W14">
            <v>19.350000000000001</v>
          </cell>
          <cell r="X14">
            <v>19.53</v>
          </cell>
          <cell r="Y14">
            <v>19.72</v>
          </cell>
          <cell r="Z14">
            <v>19.91</v>
          </cell>
          <cell r="AA14">
            <v>20.100000000000001</v>
          </cell>
          <cell r="AB14">
            <v>20.28</v>
          </cell>
          <cell r="AC14">
            <v>20.47</v>
          </cell>
          <cell r="AD14">
            <v>20.66</v>
          </cell>
          <cell r="AE14">
            <v>20.85</v>
          </cell>
        </row>
        <row r="15">
          <cell r="G15">
            <v>10</v>
          </cell>
          <cell r="H15">
            <v>5.77</v>
          </cell>
          <cell r="I15">
            <v>5.85</v>
          </cell>
          <cell r="J15">
            <v>5.93</v>
          </cell>
          <cell r="K15">
            <v>6.01</v>
          </cell>
          <cell r="L15">
            <v>6.1</v>
          </cell>
          <cell r="M15">
            <v>6.18</v>
          </cell>
          <cell r="N15">
            <v>6.26</v>
          </cell>
          <cell r="O15">
            <v>6.34</v>
          </cell>
          <cell r="P15">
            <v>6.24</v>
          </cell>
          <cell r="Q15">
            <v>6.5</v>
          </cell>
          <cell r="R15">
            <v>6.58</v>
          </cell>
          <cell r="S15">
            <v>6.66</v>
          </cell>
          <cell r="T15">
            <v>6.74</v>
          </cell>
          <cell r="U15">
            <v>6.83</v>
          </cell>
          <cell r="V15">
            <v>6.91</v>
          </cell>
          <cell r="W15">
            <v>6.99</v>
          </cell>
          <cell r="X15">
            <v>7.07</v>
          </cell>
          <cell r="Y15">
            <v>7.15</v>
          </cell>
          <cell r="Z15">
            <v>7.23</v>
          </cell>
          <cell r="AA15">
            <v>7.31</v>
          </cell>
          <cell r="AB15">
            <v>7.39</v>
          </cell>
          <cell r="AC15">
            <v>7.48</v>
          </cell>
          <cell r="AD15">
            <v>7.56</v>
          </cell>
          <cell r="AE15">
            <v>7.64</v>
          </cell>
        </row>
        <row r="16">
          <cell r="G16">
            <v>11</v>
          </cell>
          <cell r="H16">
            <v>25.47</v>
          </cell>
          <cell r="I16">
            <v>25.86</v>
          </cell>
          <cell r="J16">
            <v>26.24</v>
          </cell>
          <cell r="K16">
            <v>26.63</v>
          </cell>
          <cell r="L16">
            <v>27.02</v>
          </cell>
          <cell r="M16">
            <v>27.4</v>
          </cell>
          <cell r="N16">
            <v>27.79</v>
          </cell>
          <cell r="O16">
            <v>28.18</v>
          </cell>
          <cell r="P16">
            <v>28.56</v>
          </cell>
          <cell r="Q16">
            <v>28.95</v>
          </cell>
          <cell r="R16">
            <v>29.34</v>
          </cell>
          <cell r="S16">
            <v>29.72</v>
          </cell>
          <cell r="T16">
            <v>30.11</v>
          </cell>
          <cell r="U16">
            <v>30.49</v>
          </cell>
          <cell r="V16">
            <v>30.88</v>
          </cell>
          <cell r="W16">
            <v>31.27</v>
          </cell>
          <cell r="X16">
            <v>31.65</v>
          </cell>
          <cell r="Y16">
            <v>32.04</v>
          </cell>
          <cell r="Z16">
            <v>32.43</v>
          </cell>
          <cell r="AA16">
            <v>32.81</v>
          </cell>
          <cell r="AB16">
            <v>33.200000000000003</v>
          </cell>
          <cell r="AC16">
            <v>33.590000000000003</v>
          </cell>
          <cell r="AD16">
            <v>33.97</v>
          </cell>
          <cell r="AE16">
            <v>34.36</v>
          </cell>
        </row>
        <row r="17">
          <cell r="G17">
            <v>12</v>
          </cell>
          <cell r="H17">
            <v>30.7</v>
          </cell>
          <cell r="I17">
            <v>31.15</v>
          </cell>
          <cell r="J17">
            <v>31.59</v>
          </cell>
          <cell r="K17">
            <v>32.04</v>
          </cell>
          <cell r="L17">
            <v>32.49</v>
          </cell>
          <cell r="M17">
            <v>32.94</v>
          </cell>
          <cell r="N17">
            <v>33.39</v>
          </cell>
          <cell r="O17">
            <v>33.840000000000003</v>
          </cell>
          <cell r="P17">
            <v>34.28</v>
          </cell>
          <cell r="Q17">
            <v>34.729999999999997</v>
          </cell>
          <cell r="R17">
            <v>35.18</v>
          </cell>
          <cell r="S17">
            <v>35.630000000000003</v>
          </cell>
          <cell r="T17">
            <v>36.08</v>
          </cell>
          <cell r="U17">
            <v>36.53</v>
          </cell>
          <cell r="V17">
            <v>36.979999999999997</v>
          </cell>
          <cell r="W17">
            <v>37.42</v>
          </cell>
          <cell r="X17">
            <v>37.869999999999997</v>
          </cell>
          <cell r="Y17">
            <v>38.32</v>
          </cell>
          <cell r="Z17">
            <v>38.770000000000003</v>
          </cell>
          <cell r="AA17">
            <v>39.22</v>
          </cell>
          <cell r="AB17">
            <v>39.67</v>
          </cell>
          <cell r="AC17">
            <v>40.11</v>
          </cell>
          <cell r="AD17">
            <v>40.56</v>
          </cell>
          <cell r="AE17">
            <v>41.01</v>
          </cell>
        </row>
        <row r="18">
          <cell r="G18">
            <v>13</v>
          </cell>
          <cell r="H18">
            <v>58.58</v>
          </cell>
          <cell r="I18">
            <v>59.01</v>
          </cell>
          <cell r="J18">
            <v>59.45</v>
          </cell>
          <cell r="K18">
            <v>59.88</v>
          </cell>
          <cell r="L18">
            <v>60.31</v>
          </cell>
          <cell r="M18">
            <v>60.74</v>
          </cell>
          <cell r="N18">
            <v>61.81</v>
          </cell>
          <cell r="O18">
            <v>61.61</v>
          </cell>
          <cell r="P18">
            <v>62.04</v>
          </cell>
          <cell r="Q18">
            <v>62.47</v>
          </cell>
          <cell r="R18">
            <v>62.91</v>
          </cell>
          <cell r="S18">
            <v>63.34</v>
          </cell>
          <cell r="T18">
            <v>63.77</v>
          </cell>
          <cell r="U18">
            <v>64.2</v>
          </cell>
          <cell r="V18">
            <v>64.64</v>
          </cell>
          <cell r="W18">
            <v>65.069999999999993</v>
          </cell>
          <cell r="X18">
            <v>65.5</v>
          </cell>
          <cell r="Y18">
            <v>65.930000000000007</v>
          </cell>
          <cell r="Z18">
            <v>66.37</v>
          </cell>
          <cell r="AA18">
            <v>66.8</v>
          </cell>
          <cell r="AB18">
            <v>67.23</v>
          </cell>
          <cell r="AC18">
            <v>67.66</v>
          </cell>
          <cell r="AD18">
            <v>68.099999999999994</v>
          </cell>
          <cell r="AE18">
            <v>68.53</v>
          </cell>
        </row>
        <row r="19">
          <cell r="G19">
            <v>14</v>
          </cell>
          <cell r="H19">
            <v>48.21</v>
          </cell>
          <cell r="I19">
            <v>49.16</v>
          </cell>
          <cell r="J19">
            <v>50.11</v>
          </cell>
          <cell r="K19">
            <v>51.05</v>
          </cell>
          <cell r="L19">
            <v>52</v>
          </cell>
          <cell r="M19">
            <v>52.95</v>
          </cell>
          <cell r="N19">
            <v>53.9</v>
          </cell>
          <cell r="O19">
            <v>54.85</v>
          </cell>
          <cell r="P19">
            <v>55.79</v>
          </cell>
          <cell r="Q19">
            <v>56.74</v>
          </cell>
          <cell r="R19">
            <v>57.69</v>
          </cell>
          <cell r="S19">
            <v>58.64</v>
          </cell>
          <cell r="T19">
            <v>59.58</v>
          </cell>
          <cell r="U19">
            <v>60.53</v>
          </cell>
          <cell r="V19">
            <v>61.48</v>
          </cell>
          <cell r="W19">
            <v>62.43</v>
          </cell>
          <cell r="X19">
            <v>63.37</v>
          </cell>
          <cell r="Y19">
            <v>64.319999999999993</v>
          </cell>
          <cell r="Z19">
            <v>65.27</v>
          </cell>
          <cell r="AA19">
            <v>66.22</v>
          </cell>
          <cell r="AB19">
            <v>67.16</v>
          </cell>
          <cell r="AC19">
            <v>68.11</v>
          </cell>
          <cell r="AD19">
            <v>69.06</v>
          </cell>
          <cell r="AE19">
            <v>70.010000000000005</v>
          </cell>
        </row>
        <row r="20">
          <cell r="G20">
            <v>15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G21">
            <v>16</v>
          </cell>
          <cell r="H21">
            <v>22.52</v>
          </cell>
          <cell r="I21">
            <v>22.82</v>
          </cell>
          <cell r="J21">
            <v>23.12</v>
          </cell>
          <cell r="K21">
            <v>23.43</v>
          </cell>
          <cell r="L21">
            <v>23.73</v>
          </cell>
          <cell r="M21">
            <v>24.04</v>
          </cell>
          <cell r="N21">
            <v>24.34</v>
          </cell>
          <cell r="O21">
            <v>24.64</v>
          </cell>
          <cell r="P21">
            <v>24.95</v>
          </cell>
          <cell r="Q21">
            <v>25.25</v>
          </cell>
          <cell r="R21">
            <v>25.55</v>
          </cell>
          <cell r="S21">
            <v>25.86</v>
          </cell>
          <cell r="T21">
            <v>26.16</v>
          </cell>
          <cell r="U21">
            <v>26.47</v>
          </cell>
          <cell r="V21">
            <v>26.77</v>
          </cell>
          <cell r="W21">
            <v>27.07</v>
          </cell>
          <cell r="X21">
            <v>27.38</v>
          </cell>
          <cell r="Y21">
            <v>27.68</v>
          </cell>
          <cell r="Z21">
            <v>27.98</v>
          </cell>
          <cell r="AA21">
            <v>28.29</v>
          </cell>
          <cell r="AB21">
            <v>28.59</v>
          </cell>
          <cell r="AC21">
            <v>28.89</v>
          </cell>
          <cell r="AD21">
            <v>29.2</v>
          </cell>
          <cell r="AE21">
            <v>29.5</v>
          </cell>
        </row>
        <row r="22">
          <cell r="G22">
            <v>17</v>
          </cell>
          <cell r="H22">
            <v>7.47</v>
          </cell>
          <cell r="I22">
            <v>7.55</v>
          </cell>
          <cell r="J22">
            <v>7.63</v>
          </cell>
          <cell r="K22">
            <v>7.72</v>
          </cell>
          <cell r="L22">
            <v>7.8</v>
          </cell>
          <cell r="M22">
            <v>7.88</v>
          </cell>
          <cell r="N22">
            <v>7.96</v>
          </cell>
          <cell r="O22">
            <v>8.0500000000000007</v>
          </cell>
          <cell r="P22">
            <v>8.1300000000000008</v>
          </cell>
          <cell r="Q22">
            <v>8.2100000000000009</v>
          </cell>
          <cell r="R22">
            <v>8.3000000000000007</v>
          </cell>
          <cell r="S22">
            <v>8.3800000000000008</v>
          </cell>
          <cell r="T22">
            <v>8.4600000000000009</v>
          </cell>
          <cell r="U22">
            <v>8.5399999999999991</v>
          </cell>
          <cell r="V22">
            <v>8.6300000000000008</v>
          </cell>
          <cell r="W22">
            <v>8.7100000000000009</v>
          </cell>
          <cell r="X22">
            <v>8.7899999999999991</v>
          </cell>
          <cell r="Y22">
            <v>8.8800000000000008</v>
          </cell>
          <cell r="Z22">
            <v>8.9600000000000009</v>
          </cell>
          <cell r="AA22">
            <v>9.0399999999999991</v>
          </cell>
          <cell r="AB22">
            <v>9.1199999999999992</v>
          </cell>
          <cell r="AC22">
            <v>9.2100000000000009</v>
          </cell>
          <cell r="AD22">
            <v>9.2899999999999991</v>
          </cell>
          <cell r="AE22">
            <v>9.3699999999999992</v>
          </cell>
        </row>
        <row r="23">
          <cell r="G23">
            <v>18</v>
          </cell>
          <cell r="H23">
            <v>36.57</v>
          </cell>
          <cell r="I23">
            <v>37.29</v>
          </cell>
          <cell r="J23">
            <v>37.840000000000003</v>
          </cell>
          <cell r="K23">
            <v>38.380000000000003</v>
          </cell>
          <cell r="L23">
            <v>38.92</v>
          </cell>
          <cell r="M23">
            <v>39.46</v>
          </cell>
          <cell r="N23">
            <v>40</v>
          </cell>
          <cell r="O23">
            <v>40.54</v>
          </cell>
          <cell r="P23">
            <v>41.08</v>
          </cell>
          <cell r="Q23">
            <v>41.62</v>
          </cell>
          <cell r="R23">
            <v>42.16</v>
          </cell>
          <cell r="S23">
            <v>42.7</v>
          </cell>
          <cell r="T23">
            <v>43.25</v>
          </cell>
          <cell r="U23">
            <v>43.79</v>
          </cell>
          <cell r="V23">
            <v>44.33</v>
          </cell>
          <cell r="W23">
            <v>44.87</v>
          </cell>
          <cell r="X23">
            <v>45.41</v>
          </cell>
          <cell r="Y23">
            <v>45.95</v>
          </cell>
          <cell r="Z23">
            <v>46.49</v>
          </cell>
          <cell r="AA23">
            <v>47.03</v>
          </cell>
          <cell r="AB23">
            <v>47.57</v>
          </cell>
          <cell r="AC23">
            <v>48.11</v>
          </cell>
          <cell r="AD23">
            <v>48.66</v>
          </cell>
          <cell r="AE23">
            <v>49.2</v>
          </cell>
        </row>
        <row r="24">
          <cell r="G24">
            <v>19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G25">
            <v>20</v>
          </cell>
          <cell r="H25">
            <v>14.05</v>
          </cell>
          <cell r="I25">
            <v>14.21</v>
          </cell>
          <cell r="J25">
            <v>14.36</v>
          </cell>
          <cell r="K25">
            <v>14.52</v>
          </cell>
          <cell r="L25">
            <v>14.68</v>
          </cell>
          <cell r="M25">
            <v>14.83</v>
          </cell>
          <cell r="N25">
            <v>14.99</v>
          </cell>
          <cell r="O25">
            <v>15.14</v>
          </cell>
          <cell r="P25">
            <v>15.3</v>
          </cell>
          <cell r="Q25">
            <v>15.46</v>
          </cell>
          <cell r="R25">
            <v>15.61</v>
          </cell>
          <cell r="S25">
            <v>15.77</v>
          </cell>
          <cell r="T25">
            <v>15.92</v>
          </cell>
          <cell r="U25">
            <v>16.079999999999998</v>
          </cell>
          <cell r="V25">
            <v>16.23</v>
          </cell>
          <cell r="W25">
            <v>16.39</v>
          </cell>
          <cell r="X25">
            <v>16.55</v>
          </cell>
          <cell r="Y25">
            <v>16.7</v>
          </cell>
          <cell r="Z25">
            <v>16.86</v>
          </cell>
          <cell r="AA25">
            <v>17.010000000000002</v>
          </cell>
          <cell r="AB25">
            <v>17.170000000000002</v>
          </cell>
          <cell r="AC25">
            <v>17.32</v>
          </cell>
          <cell r="AD25">
            <v>17.48</v>
          </cell>
          <cell r="AE25">
            <v>17.64</v>
          </cell>
        </row>
        <row r="26">
          <cell r="G26">
            <v>21</v>
          </cell>
          <cell r="H26">
            <v>44</v>
          </cell>
          <cell r="I26">
            <v>44.63</v>
          </cell>
          <cell r="J26">
            <v>45.25</v>
          </cell>
          <cell r="K26">
            <v>45.87</v>
          </cell>
          <cell r="L26">
            <v>46.5</v>
          </cell>
          <cell r="M26">
            <v>47.12</v>
          </cell>
          <cell r="N26">
            <v>47.74</v>
          </cell>
          <cell r="O26">
            <v>48.36</v>
          </cell>
          <cell r="P26">
            <v>48.99</v>
          </cell>
          <cell r="Q26">
            <v>49.61</v>
          </cell>
          <cell r="R26">
            <v>50.23</v>
          </cell>
          <cell r="S26">
            <v>50.86</v>
          </cell>
          <cell r="T26">
            <v>51.48</v>
          </cell>
          <cell r="U26">
            <v>52.1</v>
          </cell>
          <cell r="V26">
            <v>52.73</v>
          </cell>
          <cell r="W26">
            <v>53.35</v>
          </cell>
          <cell r="X26">
            <v>53.97</v>
          </cell>
          <cell r="Y26">
            <v>54.6</v>
          </cell>
          <cell r="Z26">
            <v>55.22</v>
          </cell>
          <cell r="AA26">
            <v>55.84</v>
          </cell>
          <cell r="AB26">
            <v>56.47</v>
          </cell>
          <cell r="AC26">
            <v>57.09</v>
          </cell>
          <cell r="AD26">
            <v>57.71</v>
          </cell>
          <cell r="AE26">
            <v>58.34</v>
          </cell>
        </row>
        <row r="27">
          <cell r="G27">
            <v>22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G28">
            <v>23</v>
          </cell>
          <cell r="H28">
            <v>19.079999999999998</v>
          </cell>
          <cell r="I28">
            <v>19.23</v>
          </cell>
          <cell r="J28">
            <v>19.37</v>
          </cell>
          <cell r="K28">
            <v>19.510000000000002</v>
          </cell>
          <cell r="L28">
            <v>19.649999999999999</v>
          </cell>
          <cell r="M28">
            <v>19.8</v>
          </cell>
          <cell r="N28">
            <v>19.940000000000001</v>
          </cell>
          <cell r="O28">
            <v>20.079999999999998</v>
          </cell>
          <cell r="P28">
            <v>20.22</v>
          </cell>
          <cell r="Q28">
            <v>20.37</v>
          </cell>
          <cell r="R28">
            <v>20.51</v>
          </cell>
          <cell r="S28">
            <v>20.65</v>
          </cell>
          <cell r="T28">
            <v>20.8</v>
          </cell>
          <cell r="U28">
            <v>20.94</v>
          </cell>
          <cell r="V28">
            <v>21.08</v>
          </cell>
          <cell r="W28">
            <v>21.22</v>
          </cell>
          <cell r="X28">
            <v>21.37</v>
          </cell>
          <cell r="Y28">
            <v>21.51</v>
          </cell>
          <cell r="Z28">
            <v>21.65</v>
          </cell>
          <cell r="AA28">
            <v>21.8</v>
          </cell>
          <cell r="AB28">
            <v>21.94</v>
          </cell>
          <cell r="AC28">
            <v>22.08</v>
          </cell>
          <cell r="AD28">
            <v>22.22</v>
          </cell>
          <cell r="AE28">
            <v>22.37</v>
          </cell>
        </row>
        <row r="29">
          <cell r="G29">
            <v>24</v>
          </cell>
          <cell r="H29">
            <v>53.84</v>
          </cell>
          <cell r="I29">
            <v>54.62</v>
          </cell>
          <cell r="J29">
            <v>55.4</v>
          </cell>
          <cell r="K29">
            <v>56.17</v>
          </cell>
          <cell r="L29">
            <v>56.95</v>
          </cell>
          <cell r="M29">
            <v>57.73</v>
          </cell>
          <cell r="N29">
            <v>58.51</v>
          </cell>
          <cell r="O29">
            <v>59.28</v>
          </cell>
          <cell r="P29">
            <v>60.06</v>
          </cell>
          <cell r="Q29">
            <v>60.84</v>
          </cell>
          <cell r="R29">
            <v>61.61</v>
          </cell>
          <cell r="S29">
            <v>62.39</v>
          </cell>
          <cell r="T29">
            <v>63.17</v>
          </cell>
          <cell r="U29">
            <v>63.95</v>
          </cell>
          <cell r="V29">
            <v>64.72</v>
          </cell>
          <cell r="W29">
            <v>65.5</v>
          </cell>
          <cell r="X29">
            <v>66.28</v>
          </cell>
          <cell r="Y29">
            <v>67.06</v>
          </cell>
          <cell r="Z29">
            <v>67.83</v>
          </cell>
          <cell r="AA29">
            <v>68.61</v>
          </cell>
          <cell r="AB29">
            <v>69.39</v>
          </cell>
          <cell r="AC29">
            <v>70.16</v>
          </cell>
          <cell r="AD29">
            <v>70.94</v>
          </cell>
          <cell r="AE29">
            <v>71.72</v>
          </cell>
        </row>
        <row r="30">
          <cell r="G30">
            <v>25</v>
          </cell>
          <cell r="H30">
            <v>5.66</v>
          </cell>
          <cell r="I30">
            <v>5.74</v>
          </cell>
          <cell r="J30">
            <v>5.81</v>
          </cell>
          <cell r="K30">
            <v>5.89</v>
          </cell>
          <cell r="L30">
            <v>5.97</v>
          </cell>
          <cell r="M30">
            <v>6.04</v>
          </cell>
          <cell r="N30">
            <v>6.12</v>
          </cell>
          <cell r="O30">
            <v>6.2</v>
          </cell>
          <cell r="P30">
            <v>6.27</v>
          </cell>
          <cell r="Q30">
            <v>6.35</v>
          </cell>
          <cell r="R30">
            <v>6.43</v>
          </cell>
          <cell r="S30">
            <v>6.5</v>
          </cell>
          <cell r="T30">
            <v>6.58</v>
          </cell>
          <cell r="U30">
            <v>6.66</v>
          </cell>
          <cell r="V30">
            <v>6.73</v>
          </cell>
          <cell r="W30">
            <v>6.81</v>
          </cell>
          <cell r="X30">
            <v>6.88</v>
          </cell>
          <cell r="Y30">
            <v>6.96</v>
          </cell>
          <cell r="Z30">
            <v>7.04</v>
          </cell>
          <cell r="AA30">
            <v>7.11</v>
          </cell>
          <cell r="AB30">
            <v>7.19</v>
          </cell>
          <cell r="AC30">
            <v>7.27</v>
          </cell>
          <cell r="AD30">
            <v>7.34</v>
          </cell>
          <cell r="AE30">
            <v>7.42</v>
          </cell>
        </row>
        <row r="31">
          <cell r="G31">
            <v>26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G32">
            <v>27</v>
          </cell>
          <cell r="H32">
            <v>7.82</v>
          </cell>
          <cell r="I32">
            <v>7.92</v>
          </cell>
          <cell r="J32">
            <v>8.02</v>
          </cell>
          <cell r="K32">
            <v>8.1199999999999992</v>
          </cell>
          <cell r="L32">
            <v>8.2200000000000006</v>
          </cell>
          <cell r="M32">
            <v>8.32</v>
          </cell>
          <cell r="N32">
            <v>8.42</v>
          </cell>
          <cell r="O32">
            <v>8.52</v>
          </cell>
          <cell r="P32">
            <v>8.6300000000000008</v>
          </cell>
          <cell r="Q32">
            <v>8.73</v>
          </cell>
          <cell r="R32">
            <v>8.83</v>
          </cell>
          <cell r="S32">
            <v>8.93</v>
          </cell>
          <cell r="T32">
            <v>9.0299999999999994</v>
          </cell>
          <cell r="U32">
            <v>9.1300000000000008</v>
          </cell>
          <cell r="V32">
            <v>9.23</v>
          </cell>
          <cell r="W32">
            <v>9.33</v>
          </cell>
          <cell r="X32">
            <v>9.43</v>
          </cell>
          <cell r="Y32">
            <v>9.5299999999999994</v>
          </cell>
          <cell r="Z32">
            <v>9.6300000000000008</v>
          </cell>
          <cell r="AA32">
            <v>9.73</v>
          </cell>
          <cell r="AB32">
            <v>9.83</v>
          </cell>
          <cell r="AC32">
            <v>9.93</v>
          </cell>
          <cell r="AD32">
            <v>10.029999999999999</v>
          </cell>
          <cell r="AE32">
            <v>10.130000000000001</v>
          </cell>
        </row>
        <row r="33">
          <cell r="G33">
            <v>28</v>
          </cell>
          <cell r="H33">
            <v>9.5299999999999994</v>
          </cell>
          <cell r="I33">
            <v>9.66</v>
          </cell>
          <cell r="J33">
            <v>9.7799999999999994</v>
          </cell>
          <cell r="K33">
            <v>9.9</v>
          </cell>
          <cell r="L33">
            <v>10.029999999999999</v>
          </cell>
          <cell r="M33">
            <v>10.15</v>
          </cell>
          <cell r="N33">
            <v>10.28</v>
          </cell>
          <cell r="O33">
            <v>10.4</v>
          </cell>
          <cell r="P33">
            <v>10.52</v>
          </cell>
          <cell r="Q33">
            <v>10.65</v>
          </cell>
          <cell r="R33">
            <v>10.77</v>
          </cell>
          <cell r="S33">
            <v>10.89</v>
          </cell>
          <cell r="T33">
            <v>11.02</v>
          </cell>
          <cell r="U33">
            <v>11.14</v>
          </cell>
          <cell r="V33">
            <v>11.27</v>
          </cell>
          <cell r="W33">
            <v>11.39</v>
          </cell>
          <cell r="X33">
            <v>11.51</v>
          </cell>
          <cell r="Y33">
            <v>11.64</v>
          </cell>
          <cell r="Z33">
            <v>11.76</v>
          </cell>
          <cell r="AA33">
            <v>11.88</v>
          </cell>
          <cell r="AB33">
            <v>12.01</v>
          </cell>
          <cell r="AC33">
            <v>12.13</v>
          </cell>
          <cell r="AD33">
            <v>12.26</v>
          </cell>
          <cell r="AE33">
            <v>12.38</v>
          </cell>
        </row>
        <row r="34">
          <cell r="G34">
            <v>29</v>
          </cell>
          <cell r="H34">
            <v>8.64</v>
          </cell>
          <cell r="I34">
            <v>8.73</v>
          </cell>
          <cell r="J34">
            <v>8.83</v>
          </cell>
          <cell r="K34">
            <v>8.93</v>
          </cell>
          <cell r="L34">
            <v>9.0299999999999994</v>
          </cell>
          <cell r="M34">
            <v>9.1199999999999992</v>
          </cell>
          <cell r="N34">
            <v>9.2200000000000006</v>
          </cell>
          <cell r="O34">
            <v>9.32</v>
          </cell>
          <cell r="P34">
            <v>9.42</v>
          </cell>
          <cell r="Q34">
            <v>9.51</v>
          </cell>
          <cell r="R34">
            <v>9.61</v>
          </cell>
          <cell r="S34">
            <v>9.7100000000000009</v>
          </cell>
          <cell r="T34">
            <v>9.81</v>
          </cell>
          <cell r="U34">
            <v>9.91</v>
          </cell>
          <cell r="V34">
            <v>10</v>
          </cell>
          <cell r="W34">
            <v>10.1</v>
          </cell>
          <cell r="X34">
            <v>10.199999999999999</v>
          </cell>
          <cell r="Y34">
            <v>10.3</v>
          </cell>
          <cell r="Z34">
            <v>10.39</v>
          </cell>
          <cell r="AA34">
            <v>10.49</v>
          </cell>
          <cell r="AB34">
            <v>10.59</v>
          </cell>
          <cell r="AC34">
            <v>10.69</v>
          </cell>
          <cell r="AD34">
            <v>10.79</v>
          </cell>
          <cell r="AE34">
            <v>10.88</v>
          </cell>
        </row>
        <row r="35">
          <cell r="G35">
            <v>30</v>
          </cell>
          <cell r="H35">
            <v>5.37</v>
          </cell>
          <cell r="I35">
            <v>5.5</v>
          </cell>
          <cell r="J35">
            <v>5.63</v>
          </cell>
          <cell r="K35">
            <v>5.76</v>
          </cell>
          <cell r="L35">
            <v>5.89</v>
          </cell>
          <cell r="M35">
            <v>6.01</v>
          </cell>
          <cell r="N35">
            <v>6.14</v>
          </cell>
          <cell r="O35">
            <v>6.27</v>
          </cell>
          <cell r="P35">
            <v>6.4</v>
          </cell>
          <cell r="Q35">
            <v>6.53</v>
          </cell>
          <cell r="R35">
            <v>6.66</v>
          </cell>
          <cell r="S35">
            <v>6.79</v>
          </cell>
          <cell r="T35">
            <v>6.92</v>
          </cell>
          <cell r="U35">
            <v>7.05</v>
          </cell>
          <cell r="V35">
            <v>7.17</v>
          </cell>
          <cell r="W35">
            <v>7.3</v>
          </cell>
          <cell r="X35">
            <v>7.43</v>
          </cell>
          <cell r="Y35">
            <v>7.56</v>
          </cell>
          <cell r="Z35">
            <v>7.69</v>
          </cell>
          <cell r="AA35">
            <v>7.82</v>
          </cell>
          <cell r="AB35">
            <v>7.95</v>
          </cell>
          <cell r="AC35">
            <v>8.08</v>
          </cell>
          <cell r="AD35">
            <v>8.2100000000000009</v>
          </cell>
          <cell r="AE35">
            <v>8.33</v>
          </cell>
        </row>
        <row r="36">
          <cell r="G36">
            <v>31</v>
          </cell>
          <cell r="H36">
            <v>4.9800000000000004</v>
          </cell>
          <cell r="I36">
            <v>5.0999999999999996</v>
          </cell>
          <cell r="J36">
            <v>5.22</v>
          </cell>
          <cell r="K36">
            <v>5.34</v>
          </cell>
          <cell r="L36">
            <v>5.46</v>
          </cell>
          <cell r="M36">
            <v>5.57</v>
          </cell>
          <cell r="N36">
            <v>5.69</v>
          </cell>
          <cell r="O36">
            <v>5.81</v>
          </cell>
          <cell r="P36">
            <v>5.93</v>
          </cell>
          <cell r="Q36">
            <v>6.05</v>
          </cell>
          <cell r="R36">
            <v>6.17</v>
          </cell>
          <cell r="S36">
            <v>6.29</v>
          </cell>
          <cell r="T36">
            <v>6.41</v>
          </cell>
          <cell r="U36">
            <v>6.53</v>
          </cell>
          <cell r="V36">
            <v>6.65</v>
          </cell>
          <cell r="W36">
            <v>6.77</v>
          </cell>
          <cell r="X36">
            <v>6.89</v>
          </cell>
          <cell r="Y36">
            <v>7.01</v>
          </cell>
          <cell r="Z36">
            <v>7.13</v>
          </cell>
          <cell r="AA36">
            <v>7.25</v>
          </cell>
          <cell r="AB36">
            <v>7.37</v>
          </cell>
          <cell r="AC36">
            <v>7.48</v>
          </cell>
          <cell r="AD36">
            <v>7.6</v>
          </cell>
          <cell r="AE36">
            <v>7.72</v>
          </cell>
        </row>
        <row r="37">
          <cell r="G37">
            <v>32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</row>
        <row r="38">
          <cell r="G38">
            <v>33</v>
          </cell>
          <cell r="H38">
            <v>11.82</v>
          </cell>
          <cell r="I38">
            <v>12.08</v>
          </cell>
          <cell r="J38">
            <v>12.34</v>
          </cell>
          <cell r="K38">
            <v>12.6</v>
          </cell>
          <cell r="L38">
            <v>12.86</v>
          </cell>
          <cell r="M38">
            <v>13.12</v>
          </cell>
          <cell r="N38">
            <v>13.38</v>
          </cell>
          <cell r="O38">
            <v>13.64</v>
          </cell>
          <cell r="P38">
            <v>13.9</v>
          </cell>
          <cell r="Q38">
            <v>14.16</v>
          </cell>
          <cell r="R38">
            <v>14.42</v>
          </cell>
          <cell r="S38">
            <v>14.68</v>
          </cell>
          <cell r="T38">
            <v>14.94</v>
          </cell>
          <cell r="U38">
            <v>15.2</v>
          </cell>
          <cell r="V38">
            <v>15.46</v>
          </cell>
          <cell r="W38">
            <v>15.72</v>
          </cell>
          <cell r="X38">
            <v>15.98</v>
          </cell>
          <cell r="Y38">
            <v>16.239999999999998</v>
          </cell>
          <cell r="Z38">
            <v>16.5</v>
          </cell>
          <cell r="AA38">
            <v>16.760000000000002</v>
          </cell>
          <cell r="AB38">
            <v>17.02</v>
          </cell>
          <cell r="AC38">
            <v>17.28</v>
          </cell>
          <cell r="AD38">
            <v>17.54</v>
          </cell>
          <cell r="AE38">
            <v>17.8</v>
          </cell>
        </row>
        <row r="39">
          <cell r="G39">
            <v>34</v>
          </cell>
          <cell r="H39">
            <v>16.329999999999998</v>
          </cell>
          <cell r="I39">
            <v>16.690000000000001</v>
          </cell>
          <cell r="J39">
            <v>17.05</v>
          </cell>
          <cell r="K39">
            <v>17.41</v>
          </cell>
          <cell r="L39">
            <v>17.77</v>
          </cell>
          <cell r="M39">
            <v>18.13</v>
          </cell>
          <cell r="N39">
            <v>18.489999999999998</v>
          </cell>
          <cell r="O39">
            <v>18.850000000000001</v>
          </cell>
          <cell r="P39">
            <v>19.21</v>
          </cell>
          <cell r="Q39">
            <v>19.57</v>
          </cell>
          <cell r="R39">
            <v>19.93</v>
          </cell>
          <cell r="S39">
            <v>20.28</v>
          </cell>
          <cell r="T39">
            <v>20.64</v>
          </cell>
          <cell r="U39">
            <v>21</v>
          </cell>
          <cell r="V39">
            <v>21.36</v>
          </cell>
          <cell r="W39">
            <v>21.72</v>
          </cell>
          <cell r="X39">
            <v>22.08</v>
          </cell>
          <cell r="Y39">
            <v>22.44</v>
          </cell>
          <cell r="Z39">
            <v>22.8</v>
          </cell>
          <cell r="AA39">
            <v>23.16</v>
          </cell>
          <cell r="AB39">
            <v>23.52</v>
          </cell>
          <cell r="AC39">
            <v>23.88</v>
          </cell>
          <cell r="AD39">
            <v>24.24</v>
          </cell>
          <cell r="AE39">
            <v>24.6</v>
          </cell>
        </row>
        <row r="40">
          <cell r="G40">
            <v>35</v>
          </cell>
          <cell r="H40">
            <v>24.28</v>
          </cell>
          <cell r="I40">
            <v>24.82</v>
          </cell>
          <cell r="J40">
            <v>25.35</v>
          </cell>
          <cell r="K40">
            <v>25.89</v>
          </cell>
          <cell r="L40">
            <v>26.42</v>
          </cell>
          <cell r="M40">
            <v>26.95</v>
          </cell>
          <cell r="N40">
            <v>27.49</v>
          </cell>
          <cell r="O40">
            <v>28.02</v>
          </cell>
          <cell r="P40">
            <v>28.56</v>
          </cell>
          <cell r="Q40">
            <v>29.09</v>
          </cell>
          <cell r="R40">
            <v>29.63</v>
          </cell>
          <cell r="S40">
            <v>30.16</v>
          </cell>
          <cell r="T40">
            <v>30.69</v>
          </cell>
          <cell r="U40">
            <v>31.23</v>
          </cell>
          <cell r="V40">
            <v>31.76</v>
          </cell>
          <cell r="W40">
            <v>32.299999999999997</v>
          </cell>
          <cell r="X40">
            <v>32.83</v>
          </cell>
          <cell r="Y40">
            <v>33.369999999999997</v>
          </cell>
          <cell r="Z40">
            <v>33.9</v>
          </cell>
          <cell r="AA40">
            <v>34.43</v>
          </cell>
          <cell r="AB40">
            <v>34.97</v>
          </cell>
          <cell r="AC40">
            <v>35.5</v>
          </cell>
          <cell r="AD40">
            <v>36.04</v>
          </cell>
          <cell r="AE40">
            <v>36.57</v>
          </cell>
        </row>
        <row r="41">
          <cell r="G41">
            <v>36</v>
          </cell>
          <cell r="H41">
            <v>35.57</v>
          </cell>
          <cell r="I41">
            <v>36.35</v>
          </cell>
          <cell r="J41">
            <v>37.130000000000003</v>
          </cell>
          <cell r="K41">
            <v>37.909999999999997</v>
          </cell>
          <cell r="L41">
            <v>38.700000000000003</v>
          </cell>
          <cell r="M41">
            <v>39.479999999999997</v>
          </cell>
          <cell r="N41">
            <v>40.26</v>
          </cell>
          <cell r="O41">
            <v>41.04</v>
          </cell>
          <cell r="P41">
            <v>41.82</v>
          </cell>
          <cell r="Q41">
            <v>42.61</v>
          </cell>
          <cell r="R41">
            <v>43.39</v>
          </cell>
          <cell r="S41">
            <v>44.17</v>
          </cell>
          <cell r="T41">
            <v>44.95</v>
          </cell>
          <cell r="U41">
            <v>45.74</v>
          </cell>
          <cell r="V41">
            <v>46.52</v>
          </cell>
          <cell r="W41">
            <v>47.3</v>
          </cell>
          <cell r="X41">
            <v>48.08</v>
          </cell>
          <cell r="Y41">
            <v>48.87</v>
          </cell>
          <cell r="Z41">
            <v>49.65</v>
          </cell>
          <cell r="AA41">
            <v>50.43</v>
          </cell>
          <cell r="AB41">
            <v>51.21</v>
          </cell>
          <cell r="AC41">
            <v>52</v>
          </cell>
          <cell r="AD41">
            <v>52.78</v>
          </cell>
          <cell r="AE41">
            <v>53.56</v>
          </cell>
        </row>
        <row r="42">
          <cell r="G42">
            <v>37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</row>
        <row r="43">
          <cell r="G43">
            <v>38</v>
          </cell>
          <cell r="H43">
            <v>1.63</v>
          </cell>
          <cell r="I43">
            <v>1.65</v>
          </cell>
          <cell r="J43">
            <v>1.66</v>
          </cell>
          <cell r="K43">
            <v>1.68</v>
          </cell>
          <cell r="L43">
            <v>1.7</v>
          </cell>
          <cell r="M43">
            <v>1.72</v>
          </cell>
          <cell r="N43">
            <v>1.74</v>
          </cell>
          <cell r="O43">
            <v>1.75</v>
          </cell>
          <cell r="P43">
            <v>1.77</v>
          </cell>
          <cell r="Q43">
            <v>1.79</v>
          </cell>
          <cell r="R43">
            <v>1.81</v>
          </cell>
          <cell r="S43">
            <v>1.83</v>
          </cell>
          <cell r="T43">
            <v>1.84</v>
          </cell>
          <cell r="U43">
            <v>1.86</v>
          </cell>
          <cell r="V43">
            <v>1.88</v>
          </cell>
          <cell r="W43">
            <v>1.9</v>
          </cell>
          <cell r="X43">
            <v>1.92</v>
          </cell>
          <cell r="Y43">
            <v>1.93</v>
          </cell>
          <cell r="Z43">
            <v>1.95</v>
          </cell>
          <cell r="AA43">
            <v>1.97</v>
          </cell>
          <cell r="AB43">
            <v>1.99</v>
          </cell>
          <cell r="AC43">
            <v>2.0099999999999998</v>
          </cell>
          <cell r="AD43">
            <v>2.02</v>
          </cell>
          <cell r="AE43">
            <v>2.04</v>
          </cell>
        </row>
        <row r="44">
          <cell r="G44">
            <v>39</v>
          </cell>
          <cell r="H44">
            <v>2.25</v>
          </cell>
          <cell r="I44">
            <v>2.27</v>
          </cell>
          <cell r="J44">
            <v>2.2999999999999998</v>
          </cell>
          <cell r="K44">
            <v>2.3199999999999998</v>
          </cell>
          <cell r="L44">
            <v>2.35</v>
          </cell>
          <cell r="M44">
            <v>2.37</v>
          </cell>
          <cell r="N44">
            <v>2.4</v>
          </cell>
          <cell r="O44">
            <v>2.42</v>
          </cell>
          <cell r="P44">
            <v>2.4500000000000002</v>
          </cell>
          <cell r="Q44">
            <v>2.4700000000000002</v>
          </cell>
          <cell r="R44">
            <v>2.5</v>
          </cell>
          <cell r="S44">
            <v>2.52</v>
          </cell>
          <cell r="T44">
            <v>2.5499999999999998</v>
          </cell>
          <cell r="U44">
            <v>2.57</v>
          </cell>
          <cell r="V44">
            <v>2.6</v>
          </cell>
          <cell r="W44">
            <v>2.62</v>
          </cell>
          <cell r="X44">
            <v>2.65</v>
          </cell>
          <cell r="Y44">
            <v>2.67</v>
          </cell>
          <cell r="Z44">
            <v>2.7</v>
          </cell>
          <cell r="AA44">
            <v>2.72</v>
          </cell>
          <cell r="AB44">
            <v>2.75</v>
          </cell>
          <cell r="AC44">
            <v>2.77</v>
          </cell>
          <cell r="AD44">
            <v>2.8</v>
          </cell>
          <cell r="AE44">
            <v>2.82</v>
          </cell>
        </row>
        <row r="45">
          <cell r="G45">
            <v>40</v>
          </cell>
          <cell r="H45">
            <v>3.34</v>
          </cell>
          <cell r="I45">
            <v>3.38</v>
          </cell>
          <cell r="J45">
            <v>3.42</v>
          </cell>
          <cell r="K45">
            <v>3.45</v>
          </cell>
          <cell r="L45">
            <v>3.49</v>
          </cell>
          <cell r="M45">
            <v>3.53</v>
          </cell>
          <cell r="N45">
            <v>3.57</v>
          </cell>
          <cell r="O45">
            <v>3.6</v>
          </cell>
          <cell r="P45">
            <v>3.64</v>
          </cell>
          <cell r="Q45">
            <v>3.68</v>
          </cell>
          <cell r="R45">
            <v>3.71</v>
          </cell>
          <cell r="S45">
            <v>3.75</v>
          </cell>
          <cell r="T45">
            <v>3.79</v>
          </cell>
          <cell r="U45">
            <v>3.83</v>
          </cell>
          <cell r="V45">
            <v>3.86</v>
          </cell>
          <cell r="W45">
            <v>3.9</v>
          </cell>
          <cell r="X45">
            <v>3.94</v>
          </cell>
          <cell r="Y45">
            <v>3.97</v>
          </cell>
          <cell r="Z45">
            <v>4.01</v>
          </cell>
          <cell r="AA45">
            <v>4.05</v>
          </cell>
          <cell r="AB45">
            <v>4.09</v>
          </cell>
          <cell r="AC45">
            <v>4.12</v>
          </cell>
          <cell r="AD45">
            <v>4.16</v>
          </cell>
          <cell r="AE45">
            <v>4.2</v>
          </cell>
        </row>
        <row r="46">
          <cell r="G46">
            <v>41</v>
          </cell>
          <cell r="H46">
            <v>4.9000000000000004</v>
          </cell>
          <cell r="I46">
            <v>4.95</v>
          </cell>
          <cell r="J46">
            <v>5.01</v>
          </cell>
          <cell r="K46">
            <v>5.0599999999999996</v>
          </cell>
          <cell r="L46">
            <v>5.1100000000000003</v>
          </cell>
          <cell r="M46">
            <v>5.17</v>
          </cell>
          <cell r="N46">
            <v>5.22</v>
          </cell>
          <cell r="O46">
            <v>5.28</v>
          </cell>
          <cell r="P46">
            <v>5.33</v>
          </cell>
          <cell r="Q46">
            <v>5.39</v>
          </cell>
          <cell r="R46">
            <v>5.44</v>
          </cell>
          <cell r="S46">
            <v>5.49</v>
          </cell>
          <cell r="T46">
            <v>5.55</v>
          </cell>
          <cell r="U46">
            <v>5.6</v>
          </cell>
          <cell r="V46">
            <v>5.66</v>
          </cell>
          <cell r="W46">
            <v>5.71</v>
          </cell>
          <cell r="X46">
            <v>5.77</v>
          </cell>
          <cell r="Y46">
            <v>5.82</v>
          </cell>
          <cell r="Z46">
            <v>5.87</v>
          </cell>
          <cell r="AA46">
            <v>5.93</v>
          </cell>
          <cell r="AB46">
            <v>5.98</v>
          </cell>
          <cell r="AC46">
            <v>6.04</v>
          </cell>
          <cell r="AD46">
            <v>6.09</v>
          </cell>
          <cell r="AE46">
            <v>6.15</v>
          </cell>
        </row>
        <row r="47">
          <cell r="G47">
            <v>42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</row>
        <row r="48">
          <cell r="G48">
            <v>43</v>
          </cell>
          <cell r="H48">
            <v>258.61</v>
          </cell>
          <cell r="I48">
            <v>269.39</v>
          </cell>
          <cell r="J48">
            <v>280.17</v>
          </cell>
          <cell r="K48">
            <v>290.95999999999998</v>
          </cell>
          <cell r="L48">
            <v>301.74</v>
          </cell>
          <cell r="M48">
            <v>312.52</v>
          </cell>
          <cell r="N48">
            <v>323.31</v>
          </cell>
          <cell r="O48">
            <v>334.09</v>
          </cell>
          <cell r="P48">
            <v>344.87</v>
          </cell>
          <cell r="Q48">
            <v>355.66</v>
          </cell>
          <cell r="R48">
            <v>366.44</v>
          </cell>
          <cell r="S48">
            <v>377.22</v>
          </cell>
          <cell r="T48">
            <v>388.01</v>
          </cell>
          <cell r="U48">
            <v>398.79</v>
          </cell>
          <cell r="V48">
            <v>409.58</v>
          </cell>
          <cell r="W48">
            <v>420.36</v>
          </cell>
          <cell r="X48">
            <v>431.14</v>
          </cell>
          <cell r="Y48">
            <v>441.93</v>
          </cell>
          <cell r="Z48">
            <v>452.71</v>
          </cell>
          <cell r="AA48">
            <v>463.49</v>
          </cell>
          <cell r="AB48">
            <v>474.28</v>
          </cell>
          <cell r="AC48">
            <v>485.06</v>
          </cell>
          <cell r="AD48">
            <v>495.84</v>
          </cell>
          <cell r="AE48">
            <v>506.63</v>
          </cell>
        </row>
        <row r="49">
          <cell r="G49">
            <v>44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</row>
        <row r="50">
          <cell r="G50">
            <v>45</v>
          </cell>
          <cell r="H50">
            <v>250000</v>
          </cell>
          <cell r="I50">
            <v>250000</v>
          </cell>
          <cell r="J50">
            <v>250000</v>
          </cell>
          <cell r="K50">
            <v>250000</v>
          </cell>
          <cell r="L50">
            <v>250000</v>
          </cell>
          <cell r="M50">
            <v>250000</v>
          </cell>
          <cell r="N50">
            <v>250000</v>
          </cell>
          <cell r="O50">
            <v>250000</v>
          </cell>
          <cell r="P50">
            <v>250000</v>
          </cell>
          <cell r="Q50">
            <v>250000</v>
          </cell>
          <cell r="R50">
            <v>250000</v>
          </cell>
          <cell r="S50">
            <v>250000</v>
          </cell>
          <cell r="T50">
            <v>250000</v>
          </cell>
          <cell r="U50">
            <v>250000</v>
          </cell>
          <cell r="V50">
            <v>250000</v>
          </cell>
          <cell r="W50">
            <v>250000</v>
          </cell>
          <cell r="X50">
            <v>250000</v>
          </cell>
          <cell r="Y50">
            <v>250000</v>
          </cell>
          <cell r="Z50">
            <v>250000</v>
          </cell>
          <cell r="AA50">
            <v>250000</v>
          </cell>
          <cell r="AB50">
            <v>250000</v>
          </cell>
          <cell r="AC50">
            <v>250000</v>
          </cell>
          <cell r="AD50">
            <v>250000</v>
          </cell>
          <cell r="AE50">
            <v>250000</v>
          </cell>
        </row>
        <row r="51">
          <cell r="G51">
            <v>46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</row>
        <row r="52">
          <cell r="G52">
            <v>47</v>
          </cell>
          <cell r="H52">
            <v>10.55</v>
          </cell>
          <cell r="I52">
            <v>10.71</v>
          </cell>
          <cell r="J52">
            <v>10.88</v>
          </cell>
          <cell r="K52">
            <v>11.04</v>
          </cell>
          <cell r="L52">
            <v>11.21</v>
          </cell>
          <cell r="M52">
            <v>11.37</v>
          </cell>
          <cell r="N52">
            <v>11.54</v>
          </cell>
          <cell r="O52">
            <v>11.7</v>
          </cell>
          <cell r="P52">
            <v>11.87</v>
          </cell>
          <cell r="Q52">
            <v>12.03</v>
          </cell>
          <cell r="R52">
            <v>12.2</v>
          </cell>
          <cell r="S52">
            <v>12.36</v>
          </cell>
          <cell r="T52">
            <v>12.53</v>
          </cell>
          <cell r="U52">
            <v>12.7</v>
          </cell>
          <cell r="V52">
            <v>12.86</v>
          </cell>
          <cell r="W52">
            <v>13.03</v>
          </cell>
          <cell r="X52">
            <v>13.19</v>
          </cell>
          <cell r="Y52">
            <v>13.36</v>
          </cell>
          <cell r="Z52">
            <v>13.52</v>
          </cell>
          <cell r="AA52">
            <v>13.69</v>
          </cell>
          <cell r="AB52">
            <v>13.85</v>
          </cell>
          <cell r="AC52">
            <v>14.02</v>
          </cell>
          <cell r="AD52">
            <v>14.18</v>
          </cell>
          <cell r="AE52">
            <v>14.35</v>
          </cell>
        </row>
        <row r="53">
          <cell r="G53">
            <v>48</v>
          </cell>
          <cell r="H53">
            <v>8.36</v>
          </cell>
          <cell r="I53">
            <v>8.4700000000000006</v>
          </cell>
          <cell r="J53">
            <v>8.58</v>
          </cell>
          <cell r="K53">
            <v>8.69</v>
          </cell>
          <cell r="L53">
            <v>8.8000000000000007</v>
          </cell>
          <cell r="M53">
            <v>8.91</v>
          </cell>
          <cell r="N53">
            <v>9.02</v>
          </cell>
          <cell r="O53">
            <v>9.1300000000000008</v>
          </cell>
          <cell r="P53">
            <v>9.24</v>
          </cell>
          <cell r="Q53">
            <v>9.35</v>
          </cell>
          <cell r="R53">
            <v>9.4600000000000009</v>
          </cell>
          <cell r="S53">
            <v>9.57</v>
          </cell>
          <cell r="T53">
            <v>9.68</v>
          </cell>
          <cell r="U53">
            <v>9.7899999999999991</v>
          </cell>
          <cell r="V53">
            <v>9.9</v>
          </cell>
          <cell r="W53">
            <v>10.01</v>
          </cell>
          <cell r="X53">
            <v>10.130000000000001</v>
          </cell>
          <cell r="Y53">
            <v>10.24</v>
          </cell>
          <cell r="Z53">
            <v>10.35</v>
          </cell>
          <cell r="AA53">
            <v>10.46</v>
          </cell>
          <cell r="AB53">
            <v>10.57</v>
          </cell>
          <cell r="AC53">
            <v>10.68</v>
          </cell>
          <cell r="AD53">
            <v>10.79</v>
          </cell>
          <cell r="AE53">
            <v>10.9</v>
          </cell>
        </row>
        <row r="54">
          <cell r="G54">
            <v>49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</row>
        <row r="55">
          <cell r="G55">
            <v>50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G56">
            <v>51</v>
          </cell>
          <cell r="H56">
            <v>150000</v>
          </cell>
          <cell r="I56">
            <v>150000</v>
          </cell>
          <cell r="J56">
            <v>150000</v>
          </cell>
          <cell r="K56">
            <v>150000</v>
          </cell>
          <cell r="L56">
            <v>150000</v>
          </cell>
          <cell r="M56">
            <v>150000</v>
          </cell>
          <cell r="N56">
            <v>150000</v>
          </cell>
          <cell r="O56">
            <v>150000</v>
          </cell>
          <cell r="P56">
            <v>150000</v>
          </cell>
          <cell r="Q56">
            <v>150000</v>
          </cell>
          <cell r="R56">
            <v>150000</v>
          </cell>
          <cell r="S56">
            <v>150000</v>
          </cell>
          <cell r="T56">
            <v>150000</v>
          </cell>
          <cell r="U56">
            <v>150000</v>
          </cell>
          <cell r="V56">
            <v>150000</v>
          </cell>
          <cell r="W56">
            <v>150000</v>
          </cell>
          <cell r="X56">
            <v>150000</v>
          </cell>
          <cell r="Y56">
            <v>150000</v>
          </cell>
          <cell r="Z56">
            <v>150000</v>
          </cell>
          <cell r="AA56">
            <v>150000</v>
          </cell>
          <cell r="AB56">
            <v>150000</v>
          </cell>
          <cell r="AC56">
            <v>150000</v>
          </cell>
          <cell r="AD56">
            <v>150000</v>
          </cell>
          <cell r="AE56">
            <v>150000</v>
          </cell>
        </row>
        <row r="57">
          <cell r="G57">
            <v>52</v>
          </cell>
          <cell r="H57">
            <v>125.53</v>
          </cell>
          <cell r="I57">
            <v>129</v>
          </cell>
          <cell r="J57">
            <v>132.46</v>
          </cell>
          <cell r="K57">
            <v>135.93</v>
          </cell>
          <cell r="L57">
            <v>139.38999999999999</v>
          </cell>
          <cell r="M57">
            <v>142.85</v>
          </cell>
          <cell r="N57">
            <v>146.32</v>
          </cell>
          <cell r="O57">
            <v>149.78</v>
          </cell>
          <cell r="P57">
            <v>153.25</v>
          </cell>
          <cell r="Q57">
            <v>156.71</v>
          </cell>
          <cell r="R57">
            <v>160.18</v>
          </cell>
          <cell r="S57">
            <v>163.63999999999999</v>
          </cell>
          <cell r="T57">
            <v>167.11</v>
          </cell>
          <cell r="U57">
            <v>170.57</v>
          </cell>
          <cell r="V57">
            <v>174.04</v>
          </cell>
          <cell r="W57">
            <v>177.5</v>
          </cell>
          <cell r="X57">
            <v>180.97</v>
          </cell>
          <cell r="Y57">
            <v>184.43</v>
          </cell>
          <cell r="Z57">
            <v>187.9</v>
          </cell>
          <cell r="AA57">
            <v>191.36</v>
          </cell>
          <cell r="AB57">
            <v>194.83</v>
          </cell>
          <cell r="AC57">
            <v>198.29</v>
          </cell>
          <cell r="AD57">
            <v>201.75</v>
          </cell>
          <cell r="AE57">
            <v>205.22</v>
          </cell>
        </row>
        <row r="58">
          <cell r="G58">
            <v>53</v>
          </cell>
          <cell r="H58">
            <v>10.130000000000001</v>
          </cell>
          <cell r="I58">
            <v>10.4</v>
          </cell>
          <cell r="J58">
            <v>10.68</v>
          </cell>
          <cell r="K58">
            <v>10.96</v>
          </cell>
          <cell r="L58">
            <v>11.23</v>
          </cell>
          <cell r="M58">
            <v>11.51</v>
          </cell>
          <cell r="N58">
            <v>11.78</v>
          </cell>
          <cell r="O58">
            <v>12.06</v>
          </cell>
          <cell r="P58">
            <v>12.34</v>
          </cell>
          <cell r="Q58">
            <v>12.61</v>
          </cell>
          <cell r="R58">
            <v>12.89</v>
          </cell>
          <cell r="S58">
            <v>13.16</v>
          </cell>
          <cell r="T58">
            <v>13.44</v>
          </cell>
          <cell r="U58">
            <v>13.72</v>
          </cell>
          <cell r="V58">
            <v>13.99</v>
          </cell>
          <cell r="W58">
            <v>14.27</v>
          </cell>
          <cell r="X58">
            <v>14.54</v>
          </cell>
          <cell r="Y58">
            <v>14.82</v>
          </cell>
          <cell r="Z58">
            <v>15.1</v>
          </cell>
          <cell r="AA58">
            <v>15.37</v>
          </cell>
          <cell r="AB58">
            <v>15.65</v>
          </cell>
          <cell r="AC58">
            <v>15.92</v>
          </cell>
          <cell r="AD58">
            <v>16.2</v>
          </cell>
          <cell r="AE58">
            <v>16.48</v>
          </cell>
        </row>
        <row r="59">
          <cell r="G59">
            <v>54</v>
          </cell>
          <cell r="H59">
            <v>15.26</v>
          </cell>
          <cell r="I59">
            <v>15.26</v>
          </cell>
          <cell r="J59">
            <v>15.26</v>
          </cell>
          <cell r="K59">
            <v>15.26</v>
          </cell>
          <cell r="L59">
            <v>15.26</v>
          </cell>
          <cell r="M59">
            <v>15.26</v>
          </cell>
          <cell r="N59">
            <v>15.26</v>
          </cell>
          <cell r="O59">
            <v>15.26</v>
          </cell>
          <cell r="P59">
            <v>15.26</v>
          </cell>
          <cell r="Q59">
            <v>15.26</v>
          </cell>
          <cell r="R59">
            <v>15.26</v>
          </cell>
          <cell r="S59">
            <v>15.26</v>
          </cell>
          <cell r="T59">
            <v>15.26</v>
          </cell>
          <cell r="U59">
            <v>15.26</v>
          </cell>
          <cell r="V59">
            <v>15.26</v>
          </cell>
          <cell r="W59">
            <v>15.26</v>
          </cell>
          <cell r="X59">
            <v>15.26</v>
          </cell>
          <cell r="Y59">
            <v>15.26</v>
          </cell>
          <cell r="Z59">
            <v>15.26</v>
          </cell>
          <cell r="AA59">
            <v>15.26</v>
          </cell>
          <cell r="AB59">
            <v>15.26</v>
          </cell>
          <cell r="AC59">
            <v>15.26</v>
          </cell>
          <cell r="AD59">
            <v>15.26</v>
          </cell>
          <cell r="AE59">
            <v>15.26</v>
          </cell>
        </row>
        <row r="60">
          <cell r="G60">
            <v>55</v>
          </cell>
          <cell r="H60">
            <v>9.7200000000000006</v>
          </cell>
          <cell r="I60">
            <v>9.77</v>
          </cell>
          <cell r="J60">
            <v>9.82</v>
          </cell>
          <cell r="K60">
            <v>9.86</v>
          </cell>
          <cell r="L60">
            <v>9.91</v>
          </cell>
          <cell r="M60">
            <v>9.9600000000000009</v>
          </cell>
          <cell r="N60">
            <v>10.01</v>
          </cell>
          <cell r="O60">
            <v>10.06</v>
          </cell>
          <cell r="P60">
            <v>10.1</v>
          </cell>
          <cell r="Q60">
            <v>10.15</v>
          </cell>
          <cell r="R60">
            <v>10.199999999999999</v>
          </cell>
          <cell r="S60">
            <v>10.25</v>
          </cell>
          <cell r="T60">
            <v>10.29</v>
          </cell>
          <cell r="U60">
            <v>10.34</v>
          </cell>
          <cell r="V60">
            <v>10.39</v>
          </cell>
          <cell r="W60">
            <v>10.44</v>
          </cell>
          <cell r="X60">
            <v>10.49</v>
          </cell>
          <cell r="Y60">
            <v>10.53</v>
          </cell>
          <cell r="Z60">
            <v>10.58</v>
          </cell>
          <cell r="AA60">
            <v>10.63</v>
          </cell>
          <cell r="AB60">
            <v>10.68</v>
          </cell>
          <cell r="AC60">
            <v>10.73</v>
          </cell>
          <cell r="AD60">
            <v>10.77</v>
          </cell>
          <cell r="AE60">
            <v>10.82</v>
          </cell>
        </row>
        <row r="61">
          <cell r="G61">
            <v>56</v>
          </cell>
          <cell r="H61">
            <v>18.41</v>
          </cell>
          <cell r="I61">
            <v>18.66</v>
          </cell>
          <cell r="J61">
            <v>18.899999999999999</v>
          </cell>
          <cell r="K61">
            <v>19.149999999999999</v>
          </cell>
          <cell r="L61">
            <v>19.39</v>
          </cell>
          <cell r="M61">
            <v>19.63</v>
          </cell>
          <cell r="N61">
            <v>19.88</v>
          </cell>
          <cell r="O61">
            <v>20.12</v>
          </cell>
          <cell r="P61">
            <v>20.37</v>
          </cell>
          <cell r="Q61">
            <v>20.61</v>
          </cell>
          <cell r="R61">
            <v>20.86</v>
          </cell>
          <cell r="S61">
            <v>21.1</v>
          </cell>
          <cell r="T61">
            <v>21.34</v>
          </cell>
          <cell r="U61">
            <v>21.59</v>
          </cell>
          <cell r="V61">
            <v>21.83</v>
          </cell>
          <cell r="W61">
            <v>22.08</v>
          </cell>
          <cell r="X61">
            <v>22.32</v>
          </cell>
          <cell r="Y61">
            <v>22.56</v>
          </cell>
          <cell r="Z61">
            <v>22.81</v>
          </cell>
          <cell r="AA61">
            <v>23.05</v>
          </cell>
          <cell r="AB61">
            <v>23.3</v>
          </cell>
          <cell r="AC61">
            <v>23.54</v>
          </cell>
          <cell r="AD61">
            <v>23.79</v>
          </cell>
          <cell r="AE61">
            <v>24.03</v>
          </cell>
        </row>
        <row r="62">
          <cell r="G62">
            <v>57</v>
          </cell>
          <cell r="H62">
            <v>9.92</v>
          </cell>
          <cell r="I62">
            <v>10.14</v>
          </cell>
          <cell r="J62">
            <v>10.36</v>
          </cell>
          <cell r="K62">
            <v>10.59</v>
          </cell>
          <cell r="L62">
            <v>10.81</v>
          </cell>
          <cell r="M62">
            <v>11.04</v>
          </cell>
          <cell r="N62">
            <v>11.26</v>
          </cell>
          <cell r="O62">
            <v>11.48</v>
          </cell>
          <cell r="P62">
            <v>11.71</v>
          </cell>
          <cell r="Q62">
            <v>11.93</v>
          </cell>
          <cell r="R62">
            <v>12.16</v>
          </cell>
          <cell r="S62">
            <v>12.38</v>
          </cell>
          <cell r="T62">
            <v>12.6</v>
          </cell>
          <cell r="U62">
            <v>12.83</v>
          </cell>
          <cell r="V62">
            <v>13.05</v>
          </cell>
          <cell r="W62">
            <v>13.28</v>
          </cell>
          <cell r="X62">
            <v>13.5</v>
          </cell>
          <cell r="Y62">
            <v>13.72</v>
          </cell>
          <cell r="Z62">
            <v>13.95</v>
          </cell>
          <cell r="AA62">
            <v>14.17</v>
          </cell>
          <cell r="AB62">
            <v>14.4</v>
          </cell>
          <cell r="AC62">
            <v>14.62</v>
          </cell>
          <cell r="AD62">
            <v>14.84</v>
          </cell>
          <cell r="AE62">
            <v>15.07</v>
          </cell>
        </row>
        <row r="63">
          <cell r="G63">
            <v>58</v>
          </cell>
          <cell r="H63">
            <v>6.86</v>
          </cell>
          <cell r="I63">
            <v>7</v>
          </cell>
          <cell r="J63">
            <v>7.13</v>
          </cell>
          <cell r="K63">
            <v>7.27</v>
          </cell>
          <cell r="L63">
            <v>7.4</v>
          </cell>
          <cell r="M63">
            <v>7.54</v>
          </cell>
          <cell r="N63">
            <v>7.67</v>
          </cell>
          <cell r="O63">
            <v>7.81</v>
          </cell>
          <cell r="P63">
            <v>7.94</v>
          </cell>
          <cell r="Q63">
            <v>8.08</v>
          </cell>
          <cell r="R63">
            <v>8.2100000000000009</v>
          </cell>
          <cell r="S63">
            <v>8.35</v>
          </cell>
          <cell r="T63">
            <v>8.48</v>
          </cell>
          <cell r="U63">
            <v>8.6199999999999992</v>
          </cell>
          <cell r="V63">
            <v>8.76</v>
          </cell>
          <cell r="W63">
            <v>8.89</v>
          </cell>
          <cell r="X63">
            <v>9.0299999999999994</v>
          </cell>
          <cell r="Y63">
            <v>9.16</v>
          </cell>
          <cell r="Z63">
            <v>9.3000000000000007</v>
          </cell>
          <cell r="AA63">
            <v>9.43</v>
          </cell>
          <cell r="AB63">
            <v>9.57</v>
          </cell>
          <cell r="AC63">
            <v>9.6999999999999993</v>
          </cell>
          <cell r="AD63">
            <v>9.84</v>
          </cell>
          <cell r="AE63">
            <v>9.9700000000000006</v>
          </cell>
        </row>
        <row r="64">
          <cell r="G64">
            <v>59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</row>
        <row r="65">
          <cell r="G65">
            <v>60</v>
          </cell>
          <cell r="H65">
            <v>28.7</v>
          </cell>
          <cell r="I65">
            <v>29.1</v>
          </cell>
          <cell r="J65">
            <v>29.51</v>
          </cell>
          <cell r="K65">
            <v>29.91</v>
          </cell>
          <cell r="L65">
            <v>30.31</v>
          </cell>
          <cell r="M65">
            <v>30.71</v>
          </cell>
          <cell r="N65">
            <v>31.12</v>
          </cell>
          <cell r="O65">
            <v>31.52</v>
          </cell>
          <cell r="P65">
            <v>31.92</v>
          </cell>
          <cell r="Q65">
            <v>32.32</v>
          </cell>
          <cell r="R65">
            <v>32.729999999999997</v>
          </cell>
          <cell r="S65">
            <v>33.130000000000003</v>
          </cell>
          <cell r="T65">
            <v>33.53</v>
          </cell>
          <cell r="U65">
            <v>33.93</v>
          </cell>
          <cell r="V65">
            <v>34.340000000000003</v>
          </cell>
          <cell r="W65">
            <v>34.74</v>
          </cell>
          <cell r="X65">
            <v>35.14</v>
          </cell>
          <cell r="Y65">
            <v>35.54</v>
          </cell>
          <cell r="Z65">
            <v>35.950000000000003</v>
          </cell>
          <cell r="AA65">
            <v>36.35</v>
          </cell>
          <cell r="AB65">
            <v>36.75</v>
          </cell>
          <cell r="AC65">
            <v>37.15</v>
          </cell>
          <cell r="AD65">
            <v>37.56</v>
          </cell>
          <cell r="AE65">
            <v>37.96</v>
          </cell>
        </row>
        <row r="66">
          <cell r="G66">
            <v>61</v>
          </cell>
          <cell r="H66">
            <v>34.31</v>
          </cell>
          <cell r="I66">
            <v>34.99</v>
          </cell>
          <cell r="J66">
            <v>35.659999999999997</v>
          </cell>
          <cell r="K66">
            <v>36.340000000000003</v>
          </cell>
          <cell r="L66">
            <v>37.01</v>
          </cell>
          <cell r="M66">
            <v>37.69</v>
          </cell>
          <cell r="N66">
            <v>38.369999999999997</v>
          </cell>
          <cell r="O66">
            <v>39.04</v>
          </cell>
          <cell r="P66">
            <v>39.72</v>
          </cell>
          <cell r="Q66">
            <v>40.4</v>
          </cell>
          <cell r="R66">
            <v>41.07</v>
          </cell>
          <cell r="S66">
            <v>41.75</v>
          </cell>
          <cell r="T66">
            <v>42.42</v>
          </cell>
          <cell r="U66">
            <v>43.1</v>
          </cell>
          <cell r="V66">
            <v>43.78</v>
          </cell>
          <cell r="W66">
            <v>44.45</v>
          </cell>
          <cell r="X66">
            <v>45.13</v>
          </cell>
          <cell r="Y66">
            <v>45.8</v>
          </cell>
          <cell r="Z66">
            <v>46.48</v>
          </cell>
          <cell r="AA66">
            <v>47.16</v>
          </cell>
          <cell r="AB66">
            <v>47.83</v>
          </cell>
          <cell r="AC66">
            <v>48.51</v>
          </cell>
          <cell r="AD66">
            <v>49.19</v>
          </cell>
          <cell r="AE66">
            <v>49.86</v>
          </cell>
        </row>
        <row r="67">
          <cell r="G67">
            <v>62</v>
          </cell>
          <cell r="H67">
            <v>31.57</v>
          </cell>
          <cell r="I67">
            <v>32.020000000000003</v>
          </cell>
          <cell r="J67">
            <v>32.46</v>
          </cell>
          <cell r="K67">
            <v>32.9</v>
          </cell>
          <cell r="L67">
            <v>33.340000000000003</v>
          </cell>
          <cell r="M67">
            <v>33.79</v>
          </cell>
          <cell r="N67">
            <v>34.229999999999997</v>
          </cell>
          <cell r="O67">
            <v>34.67</v>
          </cell>
          <cell r="P67">
            <v>35.11</v>
          </cell>
          <cell r="Q67">
            <v>35.56</v>
          </cell>
          <cell r="R67">
            <v>36</v>
          </cell>
          <cell r="S67">
            <v>36.44</v>
          </cell>
          <cell r="T67">
            <v>36.89</v>
          </cell>
          <cell r="U67">
            <v>37.33</v>
          </cell>
          <cell r="V67">
            <v>37.770000000000003</v>
          </cell>
          <cell r="W67">
            <v>38.21</v>
          </cell>
          <cell r="X67">
            <v>38.659999999999997</v>
          </cell>
          <cell r="Y67">
            <v>39.1</v>
          </cell>
          <cell r="Z67">
            <v>39.54</v>
          </cell>
          <cell r="AA67">
            <v>39.979999999999997</v>
          </cell>
          <cell r="AB67">
            <v>40.43</v>
          </cell>
          <cell r="AC67">
            <v>40.869999999999997</v>
          </cell>
          <cell r="AD67">
            <v>41.31</v>
          </cell>
          <cell r="AE67">
            <v>41.76</v>
          </cell>
        </row>
        <row r="68">
          <cell r="G68">
            <v>63</v>
          </cell>
          <cell r="H68">
            <v>34.31</v>
          </cell>
          <cell r="I68">
            <v>34.99</v>
          </cell>
          <cell r="J68">
            <v>35.659999999999997</v>
          </cell>
          <cell r="K68">
            <v>36.340000000000003</v>
          </cell>
          <cell r="L68">
            <v>37.01</v>
          </cell>
          <cell r="M68">
            <v>37.69</v>
          </cell>
          <cell r="N68">
            <v>38.369999999999997</v>
          </cell>
          <cell r="O68">
            <v>39.04</v>
          </cell>
          <cell r="P68">
            <v>39.72</v>
          </cell>
          <cell r="Q68">
            <v>40.4</v>
          </cell>
          <cell r="R68">
            <v>41.07</v>
          </cell>
          <cell r="S68">
            <v>41.75</v>
          </cell>
          <cell r="T68">
            <v>42.42</v>
          </cell>
          <cell r="U68">
            <v>43.1</v>
          </cell>
          <cell r="V68">
            <v>43.78</v>
          </cell>
          <cell r="W68">
            <v>44.45</v>
          </cell>
          <cell r="X68">
            <v>45.13</v>
          </cell>
          <cell r="Y68">
            <v>45.8</v>
          </cell>
          <cell r="Z68">
            <v>46.48</v>
          </cell>
          <cell r="AA68">
            <v>47.16</v>
          </cell>
          <cell r="AB68">
            <v>47.83</v>
          </cell>
          <cell r="AC68">
            <v>48.51</v>
          </cell>
          <cell r="AD68">
            <v>49.19</v>
          </cell>
          <cell r="AE68">
            <v>49.86</v>
          </cell>
        </row>
        <row r="69">
          <cell r="G69">
            <v>64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</row>
        <row r="70">
          <cell r="G70">
            <v>65</v>
          </cell>
          <cell r="H70">
            <v>21.47</v>
          </cell>
          <cell r="I70">
            <v>21.61</v>
          </cell>
          <cell r="J70">
            <v>21.75</v>
          </cell>
          <cell r="K70">
            <v>21.89</v>
          </cell>
          <cell r="L70">
            <v>22.04</v>
          </cell>
          <cell r="M70">
            <v>22.18</v>
          </cell>
          <cell r="N70">
            <v>22.32</v>
          </cell>
          <cell r="O70">
            <v>22.46</v>
          </cell>
          <cell r="P70">
            <v>22.6</v>
          </cell>
          <cell r="Q70">
            <v>22.75</v>
          </cell>
          <cell r="R70">
            <v>22.89</v>
          </cell>
          <cell r="S70">
            <v>23.03</v>
          </cell>
          <cell r="T70">
            <v>23.17</v>
          </cell>
          <cell r="U70">
            <v>23.31</v>
          </cell>
          <cell r="V70">
            <v>23.46</v>
          </cell>
          <cell r="W70">
            <v>23.6</v>
          </cell>
          <cell r="X70">
            <v>23.74</v>
          </cell>
          <cell r="Y70">
            <v>23.88</v>
          </cell>
          <cell r="Z70">
            <v>24.02</v>
          </cell>
          <cell r="AA70">
            <v>24.16</v>
          </cell>
          <cell r="AB70">
            <v>24.31</v>
          </cell>
          <cell r="AC70">
            <v>24.45</v>
          </cell>
          <cell r="AD70">
            <v>24.59</v>
          </cell>
          <cell r="AE70">
            <v>24.73</v>
          </cell>
        </row>
        <row r="71">
          <cell r="G71">
            <v>66</v>
          </cell>
          <cell r="H71">
            <v>26.83</v>
          </cell>
          <cell r="I71">
            <v>27.01</v>
          </cell>
          <cell r="J71">
            <v>27.19</v>
          </cell>
          <cell r="K71">
            <v>27.37</v>
          </cell>
          <cell r="L71">
            <v>27.54</v>
          </cell>
          <cell r="M71">
            <v>27.72</v>
          </cell>
          <cell r="N71">
            <v>27.9</v>
          </cell>
          <cell r="O71">
            <v>28.08</v>
          </cell>
          <cell r="P71">
            <v>28.25</v>
          </cell>
          <cell r="Q71">
            <v>28.43</v>
          </cell>
          <cell r="R71">
            <v>28.61</v>
          </cell>
          <cell r="S71">
            <v>28.79</v>
          </cell>
          <cell r="T71">
            <v>28.96</v>
          </cell>
          <cell r="U71">
            <v>29.14</v>
          </cell>
          <cell r="V71">
            <v>29.32</v>
          </cell>
          <cell r="W71">
            <v>29.5</v>
          </cell>
          <cell r="X71">
            <v>29.67</v>
          </cell>
          <cell r="Y71">
            <v>29.85</v>
          </cell>
          <cell r="Z71">
            <v>30.03</v>
          </cell>
          <cell r="AA71">
            <v>30.21</v>
          </cell>
          <cell r="AB71">
            <v>30.38</v>
          </cell>
          <cell r="AC71">
            <v>30.56</v>
          </cell>
          <cell r="AD71">
            <v>30.74</v>
          </cell>
          <cell r="AE71">
            <v>30.92</v>
          </cell>
        </row>
        <row r="72">
          <cell r="G72">
            <v>67</v>
          </cell>
          <cell r="H72">
            <v>35.78</v>
          </cell>
          <cell r="I72">
            <v>36.020000000000003</v>
          </cell>
          <cell r="J72">
            <v>36.25</v>
          </cell>
          <cell r="K72">
            <v>36.49</v>
          </cell>
          <cell r="L72">
            <v>36.729999999999997</v>
          </cell>
          <cell r="M72">
            <v>36.96</v>
          </cell>
          <cell r="N72">
            <v>37.200000000000003</v>
          </cell>
          <cell r="O72">
            <v>37.44</v>
          </cell>
          <cell r="P72">
            <v>37.67</v>
          </cell>
          <cell r="Q72">
            <v>37.909999999999997</v>
          </cell>
          <cell r="R72">
            <v>38.15</v>
          </cell>
          <cell r="S72">
            <v>38.380000000000003</v>
          </cell>
          <cell r="T72">
            <v>38.619999999999997</v>
          </cell>
          <cell r="U72">
            <v>38.86</v>
          </cell>
          <cell r="V72">
            <v>39.090000000000003</v>
          </cell>
          <cell r="W72">
            <v>39.33</v>
          </cell>
          <cell r="X72">
            <v>39.57</v>
          </cell>
          <cell r="Y72">
            <v>39.799999999999997</v>
          </cell>
          <cell r="Z72">
            <v>40.04</v>
          </cell>
          <cell r="AA72">
            <v>40.270000000000003</v>
          </cell>
          <cell r="AB72">
            <v>40.51</v>
          </cell>
          <cell r="AC72">
            <v>40.75</v>
          </cell>
          <cell r="AD72">
            <v>40.98</v>
          </cell>
          <cell r="AE72">
            <v>41.22</v>
          </cell>
        </row>
        <row r="73">
          <cell r="G73">
            <v>68</v>
          </cell>
          <cell r="H73">
            <v>8.5500000000000007</v>
          </cell>
          <cell r="I73">
            <v>8.7200000000000006</v>
          </cell>
          <cell r="J73">
            <v>8.89</v>
          </cell>
          <cell r="K73">
            <v>9.06</v>
          </cell>
          <cell r="L73">
            <v>9.24</v>
          </cell>
          <cell r="M73">
            <v>9.41</v>
          </cell>
          <cell r="N73">
            <v>9.58</v>
          </cell>
          <cell r="O73">
            <v>9.76</v>
          </cell>
          <cell r="P73">
            <v>9.93</v>
          </cell>
          <cell r="Q73">
            <v>10.1</v>
          </cell>
          <cell r="R73">
            <v>10.27</v>
          </cell>
          <cell r="S73">
            <v>10.45</v>
          </cell>
          <cell r="T73">
            <v>10.62</v>
          </cell>
          <cell r="U73">
            <v>10.79</v>
          </cell>
          <cell r="V73">
            <v>10.96</v>
          </cell>
          <cell r="W73">
            <v>11.14</v>
          </cell>
          <cell r="X73">
            <v>11.31</v>
          </cell>
          <cell r="Y73">
            <v>11.48</v>
          </cell>
          <cell r="Z73">
            <v>11.65</v>
          </cell>
          <cell r="AA73">
            <v>11.83</v>
          </cell>
          <cell r="AB73">
            <v>12</v>
          </cell>
          <cell r="AC73">
            <v>12.17</v>
          </cell>
          <cell r="AD73">
            <v>12.34</v>
          </cell>
          <cell r="AE73">
            <v>12.52</v>
          </cell>
        </row>
        <row r="74">
          <cell r="G74">
            <v>69</v>
          </cell>
          <cell r="H74">
            <v>1.92</v>
          </cell>
          <cell r="I74">
            <v>1.96</v>
          </cell>
          <cell r="J74">
            <v>2.0099999999999998</v>
          </cell>
          <cell r="K74">
            <v>2.0499999999999998</v>
          </cell>
          <cell r="L74">
            <v>2.09</v>
          </cell>
          <cell r="M74">
            <v>2.14</v>
          </cell>
          <cell r="N74">
            <v>2.1800000000000002</v>
          </cell>
          <cell r="O74">
            <v>2.23</v>
          </cell>
          <cell r="P74">
            <v>2.27</v>
          </cell>
          <cell r="Q74">
            <v>2.31</v>
          </cell>
          <cell r="R74">
            <v>2.36</v>
          </cell>
          <cell r="S74">
            <v>2.4</v>
          </cell>
          <cell r="T74">
            <v>2.4500000000000002</v>
          </cell>
          <cell r="U74">
            <v>2.4900000000000002</v>
          </cell>
          <cell r="V74">
            <v>2.5299999999999998</v>
          </cell>
          <cell r="W74">
            <v>2.58</v>
          </cell>
          <cell r="X74">
            <v>2.62</v>
          </cell>
          <cell r="Y74">
            <v>2.66</v>
          </cell>
          <cell r="Z74">
            <v>2.71</v>
          </cell>
          <cell r="AA74">
            <v>2.75</v>
          </cell>
          <cell r="AB74">
            <v>2.8</v>
          </cell>
          <cell r="AC74">
            <v>2.84</v>
          </cell>
          <cell r="AD74">
            <v>2.88</v>
          </cell>
          <cell r="AE74">
            <v>2.93</v>
          </cell>
        </row>
        <row r="75">
          <cell r="G75">
            <v>70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</row>
        <row r="76">
          <cell r="G76">
            <v>71</v>
          </cell>
          <cell r="H76">
            <v>41.16</v>
          </cell>
          <cell r="I76">
            <v>41.48</v>
          </cell>
          <cell r="J76">
            <v>41.8</v>
          </cell>
          <cell r="K76">
            <v>42.13</v>
          </cell>
          <cell r="L76">
            <v>42.45</v>
          </cell>
          <cell r="M76">
            <v>42.77</v>
          </cell>
          <cell r="N76">
            <v>43.1</v>
          </cell>
          <cell r="O76">
            <v>43.42</v>
          </cell>
          <cell r="P76">
            <v>43.74</v>
          </cell>
          <cell r="Q76">
            <v>44.07</v>
          </cell>
          <cell r="R76">
            <v>44.39</v>
          </cell>
          <cell r="S76">
            <v>44.71</v>
          </cell>
          <cell r="T76">
            <v>45.04</v>
          </cell>
          <cell r="U76">
            <v>45.36</v>
          </cell>
          <cell r="V76">
            <v>45.68</v>
          </cell>
          <cell r="W76">
            <v>46.01</v>
          </cell>
          <cell r="X76">
            <v>46.33</v>
          </cell>
          <cell r="Y76">
            <v>46.65</v>
          </cell>
          <cell r="Z76">
            <v>46.98</v>
          </cell>
          <cell r="AA76">
            <v>47.3</v>
          </cell>
          <cell r="AB76">
            <v>47.62</v>
          </cell>
          <cell r="AC76">
            <v>47.95</v>
          </cell>
          <cell r="AD76">
            <v>48.27</v>
          </cell>
          <cell r="AE76">
            <v>48.59</v>
          </cell>
        </row>
        <row r="77">
          <cell r="G77">
            <v>72</v>
          </cell>
          <cell r="H77">
            <v>56.74</v>
          </cell>
          <cell r="I77">
            <v>57.12</v>
          </cell>
          <cell r="J77">
            <v>57.5</v>
          </cell>
          <cell r="K77">
            <v>57.89</v>
          </cell>
          <cell r="L77">
            <v>58.27</v>
          </cell>
          <cell r="M77">
            <v>58.65</v>
          </cell>
          <cell r="N77">
            <v>59.03</v>
          </cell>
          <cell r="O77">
            <v>59.41</v>
          </cell>
          <cell r="P77">
            <v>59.8</v>
          </cell>
          <cell r="Q77">
            <v>60.18</v>
          </cell>
          <cell r="R77">
            <v>60.56</v>
          </cell>
          <cell r="S77">
            <v>60.94</v>
          </cell>
          <cell r="T77">
            <v>61.32</v>
          </cell>
          <cell r="U77">
            <v>61.71</v>
          </cell>
          <cell r="V77">
            <v>62.09</v>
          </cell>
          <cell r="W77">
            <v>62.47</v>
          </cell>
          <cell r="X77">
            <v>62.85</v>
          </cell>
          <cell r="Y77">
            <v>63.23</v>
          </cell>
          <cell r="Z77">
            <v>63.62</v>
          </cell>
          <cell r="AA77">
            <v>64</v>
          </cell>
          <cell r="AB77">
            <v>64.38</v>
          </cell>
          <cell r="AC77">
            <v>64.760000000000005</v>
          </cell>
          <cell r="AD77">
            <v>65.14</v>
          </cell>
          <cell r="AE77">
            <v>65.53</v>
          </cell>
        </row>
        <row r="78">
          <cell r="G78">
            <v>73</v>
          </cell>
          <cell r="H78">
            <v>68.69</v>
          </cell>
          <cell r="I78">
            <v>69.16</v>
          </cell>
          <cell r="J78">
            <v>69.63</v>
          </cell>
          <cell r="K78">
            <v>70.09</v>
          </cell>
          <cell r="L78">
            <v>70.56</v>
          </cell>
          <cell r="M78">
            <v>71.02</v>
          </cell>
          <cell r="N78">
            <v>71.489999999999995</v>
          </cell>
          <cell r="O78">
            <v>71.959999999999994</v>
          </cell>
          <cell r="P78">
            <v>72.42</v>
          </cell>
          <cell r="Q78">
            <v>72.89</v>
          </cell>
          <cell r="R78">
            <v>73.36</v>
          </cell>
          <cell r="S78">
            <v>73.819999999999993</v>
          </cell>
          <cell r="T78">
            <v>74.290000000000006</v>
          </cell>
          <cell r="U78">
            <v>74.75</v>
          </cell>
          <cell r="V78">
            <v>75.22</v>
          </cell>
          <cell r="W78">
            <v>75.69</v>
          </cell>
          <cell r="X78">
            <v>76.150000000000006</v>
          </cell>
          <cell r="Y78">
            <v>76.62</v>
          </cell>
          <cell r="Z78">
            <v>77.08</v>
          </cell>
          <cell r="AA78">
            <v>77.55</v>
          </cell>
          <cell r="AB78">
            <v>78.02</v>
          </cell>
          <cell r="AC78">
            <v>78.48</v>
          </cell>
          <cell r="AD78">
            <v>78.95</v>
          </cell>
          <cell r="AE78">
            <v>79.41</v>
          </cell>
        </row>
        <row r="79">
          <cell r="G79">
            <v>74</v>
          </cell>
          <cell r="H79">
            <v>83.25</v>
          </cell>
          <cell r="I79">
            <v>83.82</v>
          </cell>
          <cell r="J79">
            <v>84.38</v>
          </cell>
          <cell r="K79">
            <v>84.95</v>
          </cell>
          <cell r="L79">
            <v>85.52</v>
          </cell>
          <cell r="M79">
            <v>86.09</v>
          </cell>
          <cell r="N79">
            <v>86.66</v>
          </cell>
          <cell r="O79">
            <v>87.23</v>
          </cell>
          <cell r="P79">
            <v>57.8</v>
          </cell>
          <cell r="Q79">
            <v>88.36</v>
          </cell>
          <cell r="R79">
            <v>88.93</v>
          </cell>
          <cell r="S79">
            <v>89.5</v>
          </cell>
          <cell r="T79">
            <v>90.07</v>
          </cell>
          <cell r="U79">
            <v>90.64</v>
          </cell>
          <cell r="V79">
            <v>91.21</v>
          </cell>
          <cell r="W79">
            <v>91.77</v>
          </cell>
          <cell r="X79">
            <v>92.34</v>
          </cell>
          <cell r="Y79">
            <v>92.91</v>
          </cell>
          <cell r="Z79">
            <v>93.48</v>
          </cell>
          <cell r="AA79">
            <v>94.05</v>
          </cell>
          <cell r="AB79">
            <v>94.62</v>
          </cell>
          <cell r="AC79">
            <v>95.19</v>
          </cell>
          <cell r="AD79">
            <v>95.75</v>
          </cell>
          <cell r="AE79">
            <v>96.32</v>
          </cell>
        </row>
        <row r="80">
          <cell r="G80">
            <v>75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G81">
            <v>76</v>
          </cell>
          <cell r="H81">
            <v>8.6999999999999993</v>
          </cell>
          <cell r="I81">
            <v>8.9</v>
          </cell>
          <cell r="J81">
            <v>9.09</v>
          </cell>
          <cell r="K81">
            <v>9.2799999999999994</v>
          </cell>
          <cell r="L81">
            <v>9.48</v>
          </cell>
          <cell r="M81">
            <v>9.67</v>
          </cell>
          <cell r="N81">
            <v>9.86</v>
          </cell>
          <cell r="O81">
            <v>10.06</v>
          </cell>
          <cell r="P81">
            <v>10.25</v>
          </cell>
          <cell r="Q81">
            <v>10.45</v>
          </cell>
          <cell r="R81">
            <v>10.64</v>
          </cell>
          <cell r="S81">
            <v>10.83</v>
          </cell>
          <cell r="T81">
            <v>11.03</v>
          </cell>
          <cell r="U81">
            <v>11.22</v>
          </cell>
          <cell r="V81">
            <v>11.42</v>
          </cell>
          <cell r="W81">
            <v>11.61</v>
          </cell>
          <cell r="X81">
            <v>11.8</v>
          </cell>
          <cell r="Y81">
            <v>12</v>
          </cell>
          <cell r="Z81">
            <v>12.19</v>
          </cell>
          <cell r="AA81">
            <v>12.39</v>
          </cell>
          <cell r="AB81">
            <v>12.58</v>
          </cell>
          <cell r="AC81">
            <v>12.77</v>
          </cell>
          <cell r="AD81">
            <v>12.97</v>
          </cell>
          <cell r="AE81">
            <v>13.16</v>
          </cell>
        </row>
        <row r="82">
          <cell r="G82">
            <v>77</v>
          </cell>
          <cell r="H82">
            <v>10.15</v>
          </cell>
          <cell r="I82">
            <v>10.38</v>
          </cell>
          <cell r="J82">
            <v>10.6</v>
          </cell>
          <cell r="K82">
            <v>10.83</v>
          </cell>
          <cell r="L82">
            <v>11.06</v>
          </cell>
          <cell r="M82">
            <v>11.28</v>
          </cell>
          <cell r="N82">
            <v>11.51</v>
          </cell>
          <cell r="O82">
            <v>11.74</v>
          </cell>
          <cell r="P82">
            <v>11.96</v>
          </cell>
          <cell r="Q82">
            <v>12.19</v>
          </cell>
          <cell r="R82">
            <v>12.41</v>
          </cell>
          <cell r="S82">
            <v>12.64</v>
          </cell>
          <cell r="T82">
            <v>12.87</v>
          </cell>
          <cell r="U82">
            <v>13.09</v>
          </cell>
          <cell r="V82">
            <v>13.32</v>
          </cell>
          <cell r="W82">
            <v>13.54</v>
          </cell>
          <cell r="X82">
            <v>13.77</v>
          </cell>
          <cell r="Y82">
            <v>14</v>
          </cell>
          <cell r="Z82">
            <v>14.22</v>
          </cell>
          <cell r="AA82">
            <v>14.45</v>
          </cell>
          <cell r="AB82">
            <v>14.68</v>
          </cell>
          <cell r="AC82">
            <v>14.9</v>
          </cell>
          <cell r="AD82">
            <v>15.13</v>
          </cell>
          <cell r="AE82">
            <v>15.35</v>
          </cell>
        </row>
      </sheetData>
      <sheetData sheetId="68">
        <row r="6">
          <cell r="A6">
            <v>1</v>
          </cell>
          <cell r="B6">
            <v>7.78</v>
          </cell>
          <cell r="C6">
            <v>10.89</v>
          </cell>
          <cell r="D6">
            <v>7.81</v>
          </cell>
          <cell r="E6">
            <v>10.94</v>
          </cell>
          <cell r="F6">
            <v>7.85</v>
          </cell>
          <cell r="G6">
            <v>10.99</v>
          </cell>
          <cell r="H6">
            <v>7.89</v>
          </cell>
          <cell r="I6">
            <v>11.04</v>
          </cell>
          <cell r="J6">
            <v>7.92</v>
          </cell>
          <cell r="K6">
            <v>11.09</v>
          </cell>
          <cell r="L6">
            <v>7.96</v>
          </cell>
          <cell r="M6">
            <v>11.14</v>
          </cell>
          <cell r="N6">
            <v>7.99</v>
          </cell>
          <cell r="O6">
            <v>11.19</v>
          </cell>
          <cell r="P6">
            <v>8.0299999999999994</v>
          </cell>
          <cell r="Q6">
            <v>11.24</v>
          </cell>
          <cell r="R6">
            <v>8.07</v>
          </cell>
          <cell r="S6">
            <v>11.29</v>
          </cell>
          <cell r="T6">
            <v>8.1</v>
          </cell>
          <cell r="U6">
            <v>11.35</v>
          </cell>
          <cell r="V6">
            <v>8.14</v>
          </cell>
          <cell r="W6">
            <v>11.4</v>
          </cell>
          <cell r="X6">
            <v>8.18</v>
          </cell>
          <cell r="Y6">
            <v>11.45</v>
          </cell>
          <cell r="Z6">
            <v>8.2100000000000009</v>
          </cell>
          <cell r="AA6">
            <v>11.5</v>
          </cell>
          <cell r="AB6">
            <v>8.25</v>
          </cell>
          <cell r="AC6">
            <v>11.55</v>
          </cell>
          <cell r="AD6">
            <v>8.2899999999999991</v>
          </cell>
          <cell r="AE6">
            <v>11.6</v>
          </cell>
          <cell r="AF6">
            <v>8.32</v>
          </cell>
          <cell r="AG6">
            <v>11.65</v>
          </cell>
          <cell r="AH6">
            <v>8.36</v>
          </cell>
          <cell r="AI6">
            <v>11.7</v>
          </cell>
          <cell r="AJ6">
            <v>8.39</v>
          </cell>
          <cell r="AK6">
            <v>11.75</v>
          </cell>
          <cell r="AL6">
            <v>8.43</v>
          </cell>
          <cell r="AM6">
            <v>11.8</v>
          </cell>
          <cell r="AN6">
            <v>8.4700000000000006</v>
          </cell>
          <cell r="AO6">
            <v>11.85</v>
          </cell>
          <cell r="AP6">
            <v>8.5</v>
          </cell>
          <cell r="AQ6">
            <v>11.91</v>
          </cell>
          <cell r="AR6">
            <v>8.5399999999999991</v>
          </cell>
          <cell r="AS6">
            <v>11.96</v>
          </cell>
          <cell r="AT6">
            <v>8.58</v>
          </cell>
          <cell r="AU6">
            <v>12.01</v>
          </cell>
          <cell r="AV6">
            <v>8.61</v>
          </cell>
          <cell r="AW6">
            <v>12.06</v>
          </cell>
        </row>
        <row r="7">
          <cell r="A7">
            <v>2</v>
          </cell>
          <cell r="B7">
            <v>9.24</v>
          </cell>
          <cell r="C7">
            <v>12.94</v>
          </cell>
          <cell r="D7">
            <v>9.32</v>
          </cell>
          <cell r="E7">
            <v>13.04</v>
          </cell>
          <cell r="F7">
            <v>9.39</v>
          </cell>
          <cell r="G7">
            <v>13.15</v>
          </cell>
          <cell r="H7">
            <v>9.4600000000000009</v>
          </cell>
          <cell r="I7">
            <v>13.25</v>
          </cell>
          <cell r="J7">
            <v>9.5399999999999991</v>
          </cell>
          <cell r="K7">
            <v>13.35</v>
          </cell>
          <cell r="L7">
            <v>9.61</v>
          </cell>
          <cell r="M7">
            <v>13.45</v>
          </cell>
          <cell r="N7">
            <v>9.68</v>
          </cell>
          <cell r="O7">
            <v>13.55</v>
          </cell>
          <cell r="P7">
            <v>9.75</v>
          </cell>
          <cell r="Q7">
            <v>13.66</v>
          </cell>
          <cell r="R7">
            <v>9.83</v>
          </cell>
          <cell r="S7">
            <v>13.76</v>
          </cell>
          <cell r="T7">
            <v>9.9</v>
          </cell>
          <cell r="U7">
            <v>13.86</v>
          </cell>
          <cell r="V7">
            <v>9.9700000000000006</v>
          </cell>
          <cell r="W7">
            <v>13.96</v>
          </cell>
          <cell r="X7">
            <v>10.039999999999999</v>
          </cell>
          <cell r="Y7">
            <v>14.06</v>
          </cell>
          <cell r="Z7">
            <v>10.119999999999999</v>
          </cell>
          <cell r="AA7">
            <v>14.16</v>
          </cell>
          <cell r="AB7">
            <v>10.19</v>
          </cell>
          <cell r="AC7">
            <v>14.27</v>
          </cell>
          <cell r="AD7">
            <v>10.26</v>
          </cell>
          <cell r="AE7">
            <v>14.37</v>
          </cell>
          <cell r="AF7">
            <v>10.34</v>
          </cell>
          <cell r="AG7">
            <v>14.47</v>
          </cell>
          <cell r="AH7">
            <v>10.41</v>
          </cell>
          <cell r="AI7">
            <v>14.57</v>
          </cell>
          <cell r="AJ7">
            <v>10.48</v>
          </cell>
          <cell r="AK7">
            <v>14.67</v>
          </cell>
          <cell r="AL7">
            <v>10.55</v>
          </cell>
          <cell r="AM7">
            <v>14.78</v>
          </cell>
          <cell r="AN7">
            <v>10.63</v>
          </cell>
          <cell r="AO7">
            <v>14.88</v>
          </cell>
          <cell r="AP7">
            <v>10.7</v>
          </cell>
          <cell r="AQ7">
            <v>14.98</v>
          </cell>
          <cell r="AR7">
            <v>10.77</v>
          </cell>
          <cell r="AS7">
            <v>15.08</v>
          </cell>
          <cell r="AT7">
            <v>10.85</v>
          </cell>
          <cell r="AU7">
            <v>15.18</v>
          </cell>
          <cell r="AV7">
            <v>10.92</v>
          </cell>
          <cell r="AW7">
            <v>15.29</v>
          </cell>
        </row>
        <row r="8">
          <cell r="A8">
            <v>3</v>
          </cell>
          <cell r="B8">
            <v>10.71</v>
          </cell>
          <cell r="C8">
            <v>15</v>
          </cell>
          <cell r="D8">
            <v>10.82</v>
          </cell>
          <cell r="E8">
            <v>15.15</v>
          </cell>
          <cell r="F8">
            <v>10.93</v>
          </cell>
          <cell r="G8">
            <v>15.31</v>
          </cell>
          <cell r="H8">
            <v>11.04</v>
          </cell>
          <cell r="I8">
            <v>15.46</v>
          </cell>
          <cell r="J8">
            <v>11.15</v>
          </cell>
          <cell r="K8">
            <v>15.61</v>
          </cell>
          <cell r="L8">
            <v>11.26</v>
          </cell>
          <cell r="M8">
            <v>15.76</v>
          </cell>
          <cell r="N8">
            <v>11.37</v>
          </cell>
          <cell r="O8">
            <v>15.92</v>
          </cell>
          <cell r="P8">
            <v>11.48</v>
          </cell>
          <cell r="Q8">
            <v>16.07</v>
          </cell>
          <cell r="R8">
            <v>11.59</v>
          </cell>
          <cell r="S8">
            <v>16.22</v>
          </cell>
          <cell r="T8">
            <v>11.7</v>
          </cell>
          <cell r="U8">
            <v>16.38</v>
          </cell>
          <cell r="V8">
            <v>11.81</v>
          </cell>
          <cell r="W8">
            <v>16.53</v>
          </cell>
          <cell r="X8">
            <v>11.92</v>
          </cell>
          <cell r="Y8">
            <v>16.68</v>
          </cell>
          <cell r="Z8">
            <v>12.02</v>
          </cell>
          <cell r="AA8">
            <v>16.829999999999998</v>
          </cell>
          <cell r="AB8">
            <v>12.13</v>
          </cell>
          <cell r="AC8">
            <v>16.989999999999998</v>
          </cell>
          <cell r="AD8">
            <v>12.24</v>
          </cell>
          <cell r="AE8">
            <v>17.14</v>
          </cell>
          <cell r="AF8">
            <v>12.35</v>
          </cell>
          <cell r="AG8">
            <v>17.29</v>
          </cell>
          <cell r="AH8">
            <v>12.46</v>
          </cell>
          <cell r="AI8">
            <v>17.45</v>
          </cell>
          <cell r="AJ8">
            <v>12.57</v>
          </cell>
          <cell r="AK8">
            <v>17.600000000000001</v>
          </cell>
          <cell r="AL8">
            <v>12.68</v>
          </cell>
          <cell r="AM8">
            <v>17.75</v>
          </cell>
          <cell r="AN8">
            <v>12.79</v>
          </cell>
          <cell r="AO8">
            <v>17.899999999999999</v>
          </cell>
          <cell r="AP8">
            <v>12.9</v>
          </cell>
          <cell r="AQ8">
            <v>18.059999999999999</v>
          </cell>
          <cell r="AR8">
            <v>13.01</v>
          </cell>
          <cell r="AS8">
            <v>18.21</v>
          </cell>
          <cell r="AT8">
            <v>13.12</v>
          </cell>
          <cell r="AU8">
            <v>18.36</v>
          </cell>
          <cell r="AV8">
            <v>13.23</v>
          </cell>
          <cell r="AW8">
            <v>18.52</v>
          </cell>
        </row>
        <row r="9">
          <cell r="A9">
            <v>4</v>
          </cell>
          <cell r="B9">
            <v>12.18</v>
          </cell>
          <cell r="C9">
            <v>17.059999999999999</v>
          </cell>
          <cell r="D9">
            <v>12.33</v>
          </cell>
          <cell r="E9">
            <v>17.260000000000002</v>
          </cell>
          <cell r="F9">
            <v>12.47</v>
          </cell>
          <cell r="G9">
            <v>17.46</v>
          </cell>
          <cell r="H9">
            <v>12.62</v>
          </cell>
          <cell r="I9">
            <v>17.670000000000002</v>
          </cell>
          <cell r="J9">
            <v>12.77</v>
          </cell>
          <cell r="K9">
            <v>17.87</v>
          </cell>
          <cell r="L9">
            <v>12.91</v>
          </cell>
          <cell r="M9">
            <v>18.079999999999998</v>
          </cell>
          <cell r="N9">
            <v>13.06</v>
          </cell>
          <cell r="O9">
            <v>18.28</v>
          </cell>
          <cell r="P9">
            <v>13.2</v>
          </cell>
          <cell r="Q9">
            <v>18.48</v>
          </cell>
          <cell r="R9">
            <v>13.35</v>
          </cell>
          <cell r="S9">
            <v>18.690000000000001</v>
          </cell>
          <cell r="T9">
            <v>13.49</v>
          </cell>
          <cell r="U9">
            <v>18.89</v>
          </cell>
          <cell r="V9">
            <v>13.64</v>
          </cell>
          <cell r="W9">
            <v>19.100000000000001</v>
          </cell>
          <cell r="X9">
            <v>13.78</v>
          </cell>
          <cell r="Y9">
            <v>19.3</v>
          </cell>
          <cell r="Z9">
            <v>13.93</v>
          </cell>
          <cell r="AA9">
            <v>19.5</v>
          </cell>
          <cell r="AB9">
            <v>14.08</v>
          </cell>
          <cell r="AC9">
            <v>19.71</v>
          </cell>
          <cell r="AD9">
            <v>14.22</v>
          </cell>
          <cell r="AE9">
            <v>19.91</v>
          </cell>
          <cell r="AF9">
            <v>14.37</v>
          </cell>
          <cell r="AG9">
            <v>20.11</v>
          </cell>
          <cell r="AH9">
            <v>14.51</v>
          </cell>
          <cell r="AI9">
            <v>20.32</v>
          </cell>
          <cell r="AJ9">
            <v>14.66</v>
          </cell>
          <cell r="AK9">
            <v>20.52</v>
          </cell>
          <cell r="AL9">
            <v>14.8</v>
          </cell>
          <cell r="AM9">
            <v>20.73</v>
          </cell>
          <cell r="AN9">
            <v>14.95</v>
          </cell>
          <cell r="AO9">
            <v>20.93</v>
          </cell>
          <cell r="AP9">
            <v>15.1</v>
          </cell>
          <cell r="AQ9">
            <v>21.13</v>
          </cell>
          <cell r="AR9">
            <v>15.24</v>
          </cell>
          <cell r="AS9">
            <v>21.34</v>
          </cell>
          <cell r="AT9">
            <v>15.39</v>
          </cell>
          <cell r="AU9">
            <v>21.54</v>
          </cell>
          <cell r="AV9">
            <v>15.53</v>
          </cell>
          <cell r="AW9">
            <v>21.75</v>
          </cell>
        </row>
        <row r="10">
          <cell r="A10">
            <v>5</v>
          </cell>
          <cell r="B10">
            <v>13.65</v>
          </cell>
          <cell r="C10">
            <v>19.11</v>
          </cell>
          <cell r="D10">
            <v>13.84</v>
          </cell>
          <cell r="E10">
            <v>19.37</v>
          </cell>
          <cell r="F10">
            <v>14.02</v>
          </cell>
          <cell r="G10">
            <v>19.62</v>
          </cell>
          <cell r="H10">
            <v>14.2</v>
          </cell>
          <cell r="I10">
            <v>19.88</v>
          </cell>
          <cell r="J10">
            <v>14.38</v>
          </cell>
          <cell r="K10">
            <v>20.13</v>
          </cell>
          <cell r="L10">
            <v>14.56</v>
          </cell>
          <cell r="M10">
            <v>20.39</v>
          </cell>
          <cell r="N10">
            <v>14.75</v>
          </cell>
          <cell r="O10">
            <v>20.64</v>
          </cell>
          <cell r="P10">
            <v>14.93</v>
          </cell>
          <cell r="Q10">
            <v>20.9</v>
          </cell>
          <cell r="R10">
            <v>15.11</v>
          </cell>
          <cell r="S10">
            <v>21.15</v>
          </cell>
          <cell r="T10">
            <v>15.29</v>
          </cell>
          <cell r="U10">
            <v>21.41</v>
          </cell>
          <cell r="V10">
            <v>15.47</v>
          </cell>
          <cell r="W10">
            <v>21.66</v>
          </cell>
          <cell r="X10">
            <v>15.66</v>
          </cell>
          <cell r="Y10">
            <v>21.92</v>
          </cell>
          <cell r="Z10">
            <v>15.84</v>
          </cell>
          <cell r="AA10">
            <v>22.17</v>
          </cell>
          <cell r="AB10">
            <v>16.02</v>
          </cell>
          <cell r="AC10">
            <v>22.43</v>
          </cell>
          <cell r="AD10">
            <v>16.2</v>
          </cell>
          <cell r="AE10">
            <v>22.68</v>
          </cell>
          <cell r="AF10">
            <v>16.38</v>
          </cell>
          <cell r="AG10">
            <v>22.94</v>
          </cell>
          <cell r="AH10">
            <v>16.57</v>
          </cell>
          <cell r="AI10">
            <v>23.19</v>
          </cell>
          <cell r="AJ10">
            <v>16.75</v>
          </cell>
          <cell r="AK10">
            <v>23.45</v>
          </cell>
          <cell r="AL10">
            <v>16.93</v>
          </cell>
          <cell r="AM10">
            <v>23.7</v>
          </cell>
          <cell r="AN10">
            <v>17.11</v>
          </cell>
          <cell r="AO10">
            <v>23.96</v>
          </cell>
          <cell r="AP10">
            <v>17.29</v>
          </cell>
          <cell r="AQ10">
            <v>24.21</v>
          </cell>
          <cell r="AR10">
            <v>17.48</v>
          </cell>
          <cell r="AS10">
            <v>24.47</v>
          </cell>
          <cell r="AT10">
            <v>17.66</v>
          </cell>
          <cell r="AU10">
            <v>24.72</v>
          </cell>
          <cell r="AV10">
            <v>17.84</v>
          </cell>
          <cell r="AW10">
            <v>24.97</v>
          </cell>
        </row>
        <row r="11">
          <cell r="A11">
            <v>6</v>
          </cell>
          <cell r="B11">
            <v>15.12</v>
          </cell>
          <cell r="C11">
            <v>21.17</v>
          </cell>
          <cell r="D11">
            <v>15.34</v>
          </cell>
          <cell r="E11">
            <v>21.48</v>
          </cell>
          <cell r="F11">
            <v>15.56</v>
          </cell>
          <cell r="G11">
            <v>21.78</v>
          </cell>
          <cell r="H11">
            <v>15.78</v>
          </cell>
          <cell r="I11">
            <v>22.09</v>
          </cell>
          <cell r="J11">
            <v>16</v>
          </cell>
          <cell r="K11">
            <v>22.39</v>
          </cell>
          <cell r="L11">
            <v>16.21</v>
          </cell>
          <cell r="M11">
            <v>22.7</v>
          </cell>
          <cell r="N11">
            <v>16.43</v>
          </cell>
          <cell r="O11">
            <v>23</v>
          </cell>
          <cell r="P11">
            <v>16.649999999999999</v>
          </cell>
          <cell r="Q11">
            <v>23.31</v>
          </cell>
          <cell r="R11">
            <v>16.87</v>
          </cell>
          <cell r="S11">
            <v>23.62</v>
          </cell>
          <cell r="T11">
            <v>17.09</v>
          </cell>
          <cell r="U11">
            <v>23.92</v>
          </cell>
          <cell r="V11">
            <v>17.309999999999999</v>
          </cell>
          <cell r="W11">
            <v>24.23</v>
          </cell>
          <cell r="X11">
            <v>17.52</v>
          </cell>
          <cell r="Y11">
            <v>24.53</v>
          </cell>
          <cell r="Z11">
            <v>17.739999999999998</v>
          </cell>
          <cell r="AA11">
            <v>24.84</v>
          </cell>
          <cell r="AB11">
            <v>17.96</v>
          </cell>
          <cell r="AC11">
            <v>25.14</v>
          </cell>
          <cell r="AD11">
            <v>18.18</v>
          </cell>
          <cell r="AE11">
            <v>25.45</v>
          </cell>
          <cell r="AF11">
            <v>18.399999999999999</v>
          </cell>
          <cell r="AG11">
            <v>25.76</v>
          </cell>
          <cell r="AH11">
            <v>18.62</v>
          </cell>
          <cell r="AI11">
            <v>26.06</v>
          </cell>
          <cell r="AJ11">
            <v>18.829999999999998</v>
          </cell>
          <cell r="AK11">
            <v>26.37</v>
          </cell>
          <cell r="AL11">
            <v>19.05</v>
          </cell>
          <cell r="AM11">
            <v>26.67</v>
          </cell>
          <cell r="AN11">
            <v>19.27</v>
          </cell>
          <cell r="AO11">
            <v>26.98</v>
          </cell>
          <cell r="AP11">
            <v>19.489999999999998</v>
          </cell>
          <cell r="AQ11">
            <v>27.29</v>
          </cell>
          <cell r="AR11">
            <v>19.71</v>
          </cell>
          <cell r="AS11">
            <v>27.59</v>
          </cell>
          <cell r="AT11">
            <v>19.93</v>
          </cell>
          <cell r="AU11">
            <v>27.9</v>
          </cell>
          <cell r="AV11">
            <v>20.14</v>
          </cell>
          <cell r="AW11">
            <v>28.2</v>
          </cell>
        </row>
        <row r="12">
          <cell r="A12">
            <v>7</v>
          </cell>
          <cell r="B12">
            <v>16.59</v>
          </cell>
          <cell r="C12">
            <v>23.23</v>
          </cell>
          <cell r="D12">
            <v>16.850000000000001</v>
          </cell>
          <cell r="E12">
            <v>23.58</v>
          </cell>
          <cell r="F12">
            <v>17.100000000000001</v>
          </cell>
          <cell r="G12">
            <v>23.94</v>
          </cell>
          <cell r="H12">
            <v>17.36</v>
          </cell>
          <cell r="I12">
            <v>24.3</v>
          </cell>
          <cell r="J12">
            <v>17.61</v>
          </cell>
          <cell r="K12">
            <v>24.65</v>
          </cell>
          <cell r="L12">
            <v>17.86</v>
          </cell>
          <cell r="M12">
            <v>25.01</v>
          </cell>
          <cell r="N12">
            <v>18.12</v>
          </cell>
          <cell r="O12">
            <v>25.37</v>
          </cell>
          <cell r="P12">
            <v>18.37</v>
          </cell>
          <cell r="Q12">
            <v>25.72</v>
          </cell>
          <cell r="R12">
            <v>18.63</v>
          </cell>
          <cell r="S12">
            <v>26.08</v>
          </cell>
          <cell r="T12">
            <v>18.88</v>
          </cell>
          <cell r="U12">
            <v>26.44</v>
          </cell>
          <cell r="V12">
            <v>19.14</v>
          </cell>
          <cell r="W12">
            <v>26.79</v>
          </cell>
          <cell r="X12">
            <v>19.39</v>
          </cell>
          <cell r="Y12">
            <v>27.15</v>
          </cell>
          <cell r="Z12">
            <v>19.649999999999999</v>
          </cell>
          <cell r="AA12">
            <v>27.51</v>
          </cell>
          <cell r="AB12">
            <v>19.899999999999999</v>
          </cell>
          <cell r="AC12">
            <v>27.86</v>
          </cell>
          <cell r="AD12">
            <v>20.16</v>
          </cell>
          <cell r="AE12">
            <v>28.22</v>
          </cell>
          <cell r="AF12">
            <v>20.41</v>
          </cell>
          <cell r="AG12">
            <v>28.58</v>
          </cell>
          <cell r="AH12">
            <v>20.67</v>
          </cell>
          <cell r="AI12">
            <v>28.93</v>
          </cell>
          <cell r="AJ12">
            <v>20.92</v>
          </cell>
          <cell r="AK12">
            <v>29.29</v>
          </cell>
          <cell r="AL12">
            <v>21.18</v>
          </cell>
          <cell r="AM12">
            <v>29.65</v>
          </cell>
          <cell r="AN12">
            <v>21.43</v>
          </cell>
          <cell r="AO12">
            <v>30</v>
          </cell>
          <cell r="AP12">
            <v>21.69</v>
          </cell>
          <cell r="AQ12">
            <v>30.36</v>
          </cell>
          <cell r="AR12">
            <v>21.94</v>
          </cell>
          <cell r="AS12">
            <v>30.72</v>
          </cell>
          <cell r="AT12">
            <v>22.2</v>
          </cell>
          <cell r="AU12">
            <v>31.07</v>
          </cell>
          <cell r="AV12">
            <v>22.45</v>
          </cell>
          <cell r="AW12">
            <v>31.43</v>
          </cell>
        </row>
        <row r="13">
          <cell r="A13">
            <v>8</v>
          </cell>
          <cell r="B13">
            <v>18.3</v>
          </cell>
          <cell r="C13">
            <v>25.62</v>
          </cell>
          <cell r="D13">
            <v>18.59</v>
          </cell>
          <cell r="E13">
            <v>26.02</v>
          </cell>
          <cell r="F13">
            <v>18.88</v>
          </cell>
          <cell r="G13">
            <v>26.43</v>
          </cell>
          <cell r="H13">
            <v>19.170000000000002</v>
          </cell>
          <cell r="I13">
            <v>26.84</v>
          </cell>
          <cell r="J13">
            <v>19.46</v>
          </cell>
          <cell r="K13">
            <v>27.25</v>
          </cell>
          <cell r="L13">
            <v>19.75</v>
          </cell>
          <cell r="M13">
            <v>27.65</v>
          </cell>
          <cell r="N13">
            <v>20.04</v>
          </cell>
          <cell r="O13">
            <v>28.06</v>
          </cell>
          <cell r="P13">
            <v>20.34</v>
          </cell>
          <cell r="Q13">
            <v>28.47</v>
          </cell>
          <cell r="R13">
            <v>20.63</v>
          </cell>
          <cell r="S13">
            <v>28.88</v>
          </cell>
          <cell r="T13">
            <v>20.92</v>
          </cell>
          <cell r="U13">
            <v>29.28</v>
          </cell>
          <cell r="V13">
            <v>21.21</v>
          </cell>
          <cell r="W13">
            <v>29.69</v>
          </cell>
          <cell r="X13">
            <v>21.5</v>
          </cell>
          <cell r="Y13">
            <v>30.1</v>
          </cell>
          <cell r="Z13">
            <v>21.79</v>
          </cell>
          <cell r="AA13">
            <v>30.51</v>
          </cell>
          <cell r="AB13">
            <v>22.08</v>
          </cell>
          <cell r="AC13">
            <v>30.92</v>
          </cell>
          <cell r="AD13">
            <v>22.37</v>
          </cell>
          <cell r="AE13">
            <v>31.32</v>
          </cell>
          <cell r="AF13">
            <v>22.66</v>
          </cell>
          <cell r="AG13">
            <v>31.73</v>
          </cell>
          <cell r="AH13">
            <v>22.96</v>
          </cell>
          <cell r="AI13">
            <v>32.14</v>
          </cell>
          <cell r="AJ13">
            <v>23.25</v>
          </cell>
          <cell r="AK13">
            <v>32.549999999999997</v>
          </cell>
          <cell r="AL13">
            <v>23.54</v>
          </cell>
          <cell r="AM13">
            <v>32.950000000000003</v>
          </cell>
          <cell r="AN13">
            <v>23.83</v>
          </cell>
          <cell r="AO13">
            <v>33.36</v>
          </cell>
          <cell r="AP13">
            <v>24.12</v>
          </cell>
          <cell r="AQ13">
            <v>33.770000000000003</v>
          </cell>
          <cell r="AR13">
            <v>24.41</v>
          </cell>
          <cell r="AS13">
            <v>34.18</v>
          </cell>
          <cell r="AT13">
            <v>24.7</v>
          </cell>
          <cell r="AU13">
            <v>34.58</v>
          </cell>
          <cell r="AV13">
            <v>24.99</v>
          </cell>
          <cell r="AW13">
            <v>34.99</v>
          </cell>
        </row>
        <row r="14">
          <cell r="A14">
            <v>9</v>
          </cell>
          <cell r="B14">
            <v>20.43</v>
          </cell>
          <cell r="C14">
            <v>28.6</v>
          </cell>
          <cell r="D14">
            <v>20.76</v>
          </cell>
          <cell r="E14">
            <v>29.06</v>
          </cell>
          <cell r="F14">
            <v>21.08</v>
          </cell>
          <cell r="G14">
            <v>29.52</v>
          </cell>
          <cell r="H14">
            <v>21.41</v>
          </cell>
          <cell r="I14">
            <v>29.97</v>
          </cell>
          <cell r="J14">
            <v>21.74</v>
          </cell>
          <cell r="K14">
            <v>30.43</v>
          </cell>
          <cell r="L14">
            <v>22.07</v>
          </cell>
          <cell r="M14">
            <v>30.89</v>
          </cell>
          <cell r="N14">
            <v>22.39</v>
          </cell>
          <cell r="O14">
            <v>31.35</v>
          </cell>
          <cell r="P14">
            <v>22.72</v>
          </cell>
          <cell r="Q14">
            <v>31.81</v>
          </cell>
          <cell r="R14">
            <v>23.05</v>
          </cell>
          <cell r="S14">
            <v>32.270000000000003</v>
          </cell>
          <cell r="T14">
            <v>23.38</v>
          </cell>
          <cell r="U14">
            <v>32.729999999999997</v>
          </cell>
          <cell r="V14">
            <v>23.7</v>
          </cell>
          <cell r="W14">
            <v>33.19</v>
          </cell>
          <cell r="X14">
            <v>24.03</v>
          </cell>
          <cell r="Y14">
            <v>33.64</v>
          </cell>
          <cell r="Z14">
            <v>24.36</v>
          </cell>
          <cell r="AA14">
            <v>34.1</v>
          </cell>
          <cell r="AB14">
            <v>24.69</v>
          </cell>
          <cell r="AC14">
            <v>34.56</v>
          </cell>
          <cell r="AD14">
            <v>25.01</v>
          </cell>
          <cell r="AE14">
            <v>35.020000000000003</v>
          </cell>
          <cell r="AF14">
            <v>25.34</v>
          </cell>
          <cell r="AG14">
            <v>35.479999999999997</v>
          </cell>
          <cell r="AH14">
            <v>25.67</v>
          </cell>
          <cell r="AI14">
            <v>35.94</v>
          </cell>
          <cell r="AJ14">
            <v>26</v>
          </cell>
          <cell r="AK14">
            <v>36.4</v>
          </cell>
          <cell r="AL14">
            <v>26.32</v>
          </cell>
          <cell r="AM14">
            <v>36.85</v>
          </cell>
          <cell r="AN14">
            <v>26.65</v>
          </cell>
          <cell r="AO14">
            <v>37.31</v>
          </cell>
          <cell r="AP14">
            <v>26.98</v>
          </cell>
          <cell r="AQ14">
            <v>37.770000000000003</v>
          </cell>
          <cell r="AR14">
            <v>27.31</v>
          </cell>
          <cell r="AS14">
            <v>38.229999999999997</v>
          </cell>
          <cell r="AT14">
            <v>27.64</v>
          </cell>
          <cell r="AU14">
            <v>38.69</v>
          </cell>
          <cell r="AV14">
            <v>27.96</v>
          </cell>
          <cell r="AW14">
            <v>39.15</v>
          </cell>
        </row>
        <row r="15">
          <cell r="A15">
            <v>10</v>
          </cell>
          <cell r="B15">
            <v>22.56</v>
          </cell>
          <cell r="C15">
            <v>31.58</v>
          </cell>
          <cell r="D15">
            <v>22.92</v>
          </cell>
          <cell r="E15">
            <v>32.090000000000003</v>
          </cell>
          <cell r="F15">
            <v>23.29</v>
          </cell>
          <cell r="G15">
            <v>32.6</v>
          </cell>
          <cell r="H15">
            <v>23.65</v>
          </cell>
          <cell r="I15">
            <v>33.11</v>
          </cell>
          <cell r="J15">
            <v>24.01</v>
          </cell>
          <cell r="K15">
            <v>33.619999999999997</v>
          </cell>
          <cell r="L15">
            <v>24.38</v>
          </cell>
          <cell r="M15">
            <v>34.130000000000003</v>
          </cell>
          <cell r="N15">
            <v>24.74</v>
          </cell>
          <cell r="O15">
            <v>34.64</v>
          </cell>
          <cell r="P15">
            <v>25.11</v>
          </cell>
          <cell r="Q15">
            <v>35.15</v>
          </cell>
          <cell r="R15">
            <v>25.47</v>
          </cell>
          <cell r="S15">
            <v>35.659999999999997</v>
          </cell>
          <cell r="T15">
            <v>25.83</v>
          </cell>
          <cell r="U15">
            <v>36.17</v>
          </cell>
          <cell r="V15">
            <v>26.2</v>
          </cell>
          <cell r="W15">
            <v>36.68</v>
          </cell>
          <cell r="X15">
            <v>26.56</v>
          </cell>
          <cell r="Y15">
            <v>37.19</v>
          </cell>
          <cell r="Z15">
            <v>26.93</v>
          </cell>
          <cell r="AA15">
            <v>37.700000000000003</v>
          </cell>
          <cell r="AB15">
            <v>27.29</v>
          </cell>
          <cell r="AC15">
            <v>38.200000000000003</v>
          </cell>
          <cell r="AD15">
            <v>27.65</v>
          </cell>
          <cell r="AE15">
            <v>38.17</v>
          </cell>
          <cell r="AF15">
            <v>28.02</v>
          </cell>
          <cell r="AG15">
            <v>39.22</v>
          </cell>
          <cell r="AH15">
            <v>28.38</v>
          </cell>
          <cell r="AI15">
            <v>39.729999999999997</v>
          </cell>
          <cell r="AJ15">
            <v>28.75</v>
          </cell>
          <cell r="AK15">
            <v>40.24</v>
          </cell>
          <cell r="AL15">
            <v>29.11</v>
          </cell>
          <cell r="AM15">
            <v>40.75</v>
          </cell>
          <cell r="AN15">
            <v>29.47</v>
          </cell>
          <cell r="AO15">
            <v>41.26</v>
          </cell>
          <cell r="AP15">
            <v>29.84</v>
          </cell>
          <cell r="AQ15">
            <v>41.77</v>
          </cell>
          <cell r="AR15">
            <v>30.2</v>
          </cell>
          <cell r="AS15">
            <v>42.28</v>
          </cell>
          <cell r="AT15">
            <v>30.57</v>
          </cell>
          <cell r="AU15">
            <v>42.79</v>
          </cell>
          <cell r="AV15">
            <v>30.93</v>
          </cell>
          <cell r="AW15">
            <v>43.3</v>
          </cell>
        </row>
        <row r="16">
          <cell r="A16">
            <v>11</v>
          </cell>
          <cell r="B16">
            <v>24.69</v>
          </cell>
          <cell r="C16">
            <v>34.56</v>
          </cell>
          <cell r="D16">
            <v>25.09</v>
          </cell>
          <cell r="E16">
            <v>35.119999999999997</v>
          </cell>
          <cell r="F16">
            <v>25.49</v>
          </cell>
          <cell r="G16">
            <v>35.68</v>
          </cell>
          <cell r="H16">
            <v>25.89</v>
          </cell>
          <cell r="I16">
            <v>36.24</v>
          </cell>
          <cell r="J16">
            <v>26.29</v>
          </cell>
          <cell r="K16">
            <v>36.799999999999997</v>
          </cell>
          <cell r="L16">
            <v>26.69</v>
          </cell>
          <cell r="M16">
            <v>37.36</v>
          </cell>
          <cell r="N16">
            <v>27.09</v>
          </cell>
          <cell r="O16">
            <v>37.92</v>
          </cell>
          <cell r="P16">
            <v>27.49</v>
          </cell>
          <cell r="Q16">
            <v>38.479999999999997</v>
          </cell>
          <cell r="R16">
            <v>27.89</v>
          </cell>
          <cell r="S16">
            <v>39.049999999999997</v>
          </cell>
          <cell r="T16">
            <v>28.29</v>
          </cell>
          <cell r="U16">
            <v>39.61</v>
          </cell>
          <cell r="V16">
            <v>28.69</v>
          </cell>
          <cell r="W16">
            <v>40.17</v>
          </cell>
          <cell r="X16">
            <v>29.09</v>
          </cell>
          <cell r="Y16">
            <v>40.729999999999997</v>
          </cell>
          <cell r="Z16">
            <v>29.49</v>
          </cell>
          <cell r="AA16">
            <v>41.29</v>
          </cell>
          <cell r="AB16">
            <v>29.89</v>
          </cell>
          <cell r="AC16">
            <v>41.85</v>
          </cell>
          <cell r="AD16">
            <v>30.29</v>
          </cell>
          <cell r="AE16">
            <v>42.41</v>
          </cell>
          <cell r="AF16">
            <v>30.69</v>
          </cell>
          <cell r="AG16">
            <v>42.97</v>
          </cell>
          <cell r="AH16">
            <v>31.09</v>
          </cell>
          <cell r="AI16">
            <v>43.53</v>
          </cell>
          <cell r="AJ16">
            <v>31.49</v>
          </cell>
          <cell r="AK16">
            <v>44.09</v>
          </cell>
          <cell r="AL16">
            <v>31.89</v>
          </cell>
          <cell r="AM16">
            <v>44.65</v>
          </cell>
          <cell r="AN16">
            <v>32.29</v>
          </cell>
          <cell r="AO16">
            <v>45.21</v>
          </cell>
          <cell r="AP16">
            <v>32.69</v>
          </cell>
          <cell r="AQ16">
            <v>45.77</v>
          </cell>
          <cell r="AR16">
            <v>33.090000000000003</v>
          </cell>
          <cell r="AS16">
            <v>46.33</v>
          </cell>
          <cell r="AT16">
            <v>33.5</v>
          </cell>
          <cell r="AU16">
            <v>46.89</v>
          </cell>
          <cell r="AV16">
            <v>33.9</v>
          </cell>
          <cell r="AW16">
            <v>47.45</v>
          </cell>
        </row>
        <row r="17">
          <cell r="A17">
            <v>12</v>
          </cell>
          <cell r="B17">
            <v>26.81</v>
          </cell>
          <cell r="C17">
            <v>37.54</v>
          </cell>
          <cell r="D17">
            <v>27.25</v>
          </cell>
          <cell r="E17">
            <v>38.15</v>
          </cell>
          <cell r="F17">
            <v>27.69</v>
          </cell>
          <cell r="G17">
            <v>38.76</v>
          </cell>
          <cell r="H17">
            <v>28.12</v>
          </cell>
          <cell r="I17">
            <v>39.369999999999997</v>
          </cell>
          <cell r="J17">
            <v>28.56</v>
          </cell>
          <cell r="K17">
            <v>39.99</v>
          </cell>
          <cell r="L17">
            <v>29</v>
          </cell>
          <cell r="M17">
            <v>40.6</v>
          </cell>
          <cell r="N17">
            <v>29.44</v>
          </cell>
          <cell r="O17">
            <v>41.21</v>
          </cell>
          <cell r="P17">
            <v>29.87</v>
          </cell>
          <cell r="Q17">
            <v>41.82</v>
          </cell>
          <cell r="R17">
            <v>30.31</v>
          </cell>
          <cell r="S17">
            <v>42.43</v>
          </cell>
          <cell r="T17">
            <v>30.75</v>
          </cell>
          <cell r="U17">
            <v>43.04</v>
          </cell>
          <cell r="V17">
            <v>31.18</v>
          </cell>
          <cell r="W17">
            <v>43.66</v>
          </cell>
          <cell r="X17">
            <v>31.62</v>
          </cell>
          <cell r="Y17">
            <v>44.27</v>
          </cell>
          <cell r="Z17">
            <v>32.06</v>
          </cell>
          <cell r="AA17">
            <v>44.88</v>
          </cell>
          <cell r="AB17">
            <v>32.49</v>
          </cell>
          <cell r="AC17">
            <v>45.49</v>
          </cell>
          <cell r="AD17">
            <v>32.93</v>
          </cell>
          <cell r="AE17">
            <v>46.1</v>
          </cell>
          <cell r="AF17">
            <v>33.369999999999997</v>
          </cell>
          <cell r="AG17">
            <v>46.71</v>
          </cell>
          <cell r="AH17">
            <v>33.799999999999997</v>
          </cell>
          <cell r="AI17">
            <v>47.32</v>
          </cell>
          <cell r="AJ17">
            <v>34.24</v>
          </cell>
          <cell r="AK17">
            <v>47.94</v>
          </cell>
          <cell r="AL17">
            <v>34.68</v>
          </cell>
          <cell r="AM17">
            <v>48.55</v>
          </cell>
          <cell r="AN17">
            <v>35.11</v>
          </cell>
          <cell r="AO17">
            <v>49.16</v>
          </cell>
          <cell r="AP17">
            <v>35.549999999999997</v>
          </cell>
          <cell r="AQ17">
            <v>49.77</v>
          </cell>
          <cell r="AR17">
            <v>35.99</v>
          </cell>
          <cell r="AS17">
            <v>50.38</v>
          </cell>
          <cell r="AT17">
            <v>36.42</v>
          </cell>
          <cell r="AU17">
            <v>50.99</v>
          </cell>
          <cell r="AV17">
            <v>36.86</v>
          </cell>
          <cell r="AW17">
            <v>51.61</v>
          </cell>
        </row>
        <row r="18">
          <cell r="A18">
            <v>13</v>
          </cell>
          <cell r="B18">
            <v>28.95</v>
          </cell>
          <cell r="C18">
            <v>40.520000000000003</v>
          </cell>
          <cell r="D18">
            <v>29.42</v>
          </cell>
          <cell r="E18">
            <v>41.19</v>
          </cell>
          <cell r="F18">
            <v>29.89</v>
          </cell>
          <cell r="G18">
            <v>41.85</v>
          </cell>
          <cell r="H18">
            <v>30.37</v>
          </cell>
          <cell r="I18">
            <v>42.51</v>
          </cell>
          <cell r="J18">
            <v>30.84</v>
          </cell>
          <cell r="K18">
            <v>43.17</v>
          </cell>
          <cell r="L18">
            <v>31.31</v>
          </cell>
          <cell r="M18">
            <v>43.84</v>
          </cell>
          <cell r="N18">
            <v>31.78</v>
          </cell>
          <cell r="O18">
            <v>44.5</v>
          </cell>
          <cell r="P18">
            <v>32.26</v>
          </cell>
          <cell r="Q18">
            <v>45.16</v>
          </cell>
          <cell r="R18">
            <v>32.729999999999997</v>
          </cell>
          <cell r="S18">
            <v>45.82</v>
          </cell>
          <cell r="T18">
            <v>33.200000000000003</v>
          </cell>
          <cell r="U18">
            <v>46.49</v>
          </cell>
          <cell r="V18">
            <v>33.68</v>
          </cell>
          <cell r="W18">
            <v>47.15</v>
          </cell>
          <cell r="X18">
            <v>34.15</v>
          </cell>
          <cell r="Y18">
            <v>47.81</v>
          </cell>
          <cell r="Z18">
            <v>34.619999999999997</v>
          </cell>
          <cell r="AA18">
            <v>48.47</v>
          </cell>
          <cell r="AB18">
            <v>35.1</v>
          </cell>
          <cell r="AC18">
            <v>49.14</v>
          </cell>
          <cell r="AD18">
            <v>35.57</v>
          </cell>
          <cell r="AE18">
            <v>49.8</v>
          </cell>
          <cell r="AF18">
            <v>36.04</v>
          </cell>
          <cell r="AG18">
            <v>50.46</v>
          </cell>
          <cell r="AH18">
            <v>36.520000000000003</v>
          </cell>
          <cell r="AI18">
            <v>51.12</v>
          </cell>
          <cell r="AJ18">
            <v>36.99</v>
          </cell>
          <cell r="AK18">
            <v>51.79</v>
          </cell>
          <cell r="AL18">
            <v>37.46</v>
          </cell>
          <cell r="AM18">
            <v>52.45</v>
          </cell>
          <cell r="AN18">
            <v>37.94</v>
          </cell>
          <cell r="AO18">
            <v>53.11</v>
          </cell>
          <cell r="AP18">
            <v>38.409999999999997</v>
          </cell>
          <cell r="AQ18">
            <v>53.77</v>
          </cell>
          <cell r="AR18">
            <v>38.880000000000003</v>
          </cell>
          <cell r="AS18">
            <v>54.44</v>
          </cell>
          <cell r="AT18">
            <v>39.36</v>
          </cell>
          <cell r="AU18">
            <v>55.1</v>
          </cell>
          <cell r="AV18">
            <v>39.83</v>
          </cell>
          <cell r="AW18">
            <v>55.76</v>
          </cell>
        </row>
        <row r="19">
          <cell r="A19">
            <v>14</v>
          </cell>
          <cell r="B19">
            <v>31.08</v>
          </cell>
          <cell r="C19">
            <v>43.51</v>
          </cell>
          <cell r="D19">
            <v>31.59</v>
          </cell>
          <cell r="E19">
            <v>44.22</v>
          </cell>
          <cell r="F19">
            <v>32.1</v>
          </cell>
          <cell r="G19">
            <v>44.93</v>
          </cell>
          <cell r="H19">
            <v>32.6</v>
          </cell>
          <cell r="I19">
            <v>45.65</v>
          </cell>
          <cell r="J19">
            <v>33.11</v>
          </cell>
          <cell r="K19">
            <v>46.36</v>
          </cell>
          <cell r="L19">
            <v>33.619999999999997</v>
          </cell>
          <cell r="M19">
            <v>47.07</v>
          </cell>
          <cell r="N19">
            <v>34.130000000000003</v>
          </cell>
          <cell r="O19">
            <v>47.79</v>
          </cell>
          <cell r="P19">
            <v>34.64</v>
          </cell>
          <cell r="Q19">
            <v>48.5</v>
          </cell>
          <cell r="R19">
            <v>35.15</v>
          </cell>
          <cell r="S19">
            <v>49.21</v>
          </cell>
          <cell r="T19">
            <v>35.659999999999997</v>
          </cell>
          <cell r="U19">
            <v>49.93</v>
          </cell>
          <cell r="V19">
            <v>36.17</v>
          </cell>
          <cell r="W19">
            <v>50.64</v>
          </cell>
          <cell r="X19">
            <v>36.68</v>
          </cell>
          <cell r="Y19">
            <v>51.35</v>
          </cell>
          <cell r="Z19">
            <v>37.19</v>
          </cell>
          <cell r="AA19">
            <v>52.07</v>
          </cell>
          <cell r="AB19">
            <v>37.700000000000003</v>
          </cell>
          <cell r="AC19">
            <v>52.78</v>
          </cell>
          <cell r="AD19">
            <v>38.21</v>
          </cell>
          <cell r="AE19">
            <v>53.49</v>
          </cell>
          <cell r="AF19">
            <v>38.72</v>
          </cell>
          <cell r="AG19">
            <v>54.21</v>
          </cell>
          <cell r="AH19">
            <v>39.229999999999997</v>
          </cell>
          <cell r="AI19">
            <v>54.92</v>
          </cell>
          <cell r="AJ19">
            <v>39.74</v>
          </cell>
          <cell r="AK19">
            <v>55.64</v>
          </cell>
          <cell r="AL19">
            <v>40.25</v>
          </cell>
          <cell r="AM19">
            <v>56.35</v>
          </cell>
          <cell r="AN19">
            <v>40.76</v>
          </cell>
          <cell r="AO19">
            <v>57.06</v>
          </cell>
          <cell r="AP19">
            <v>41.27</v>
          </cell>
          <cell r="AQ19">
            <v>57.78</v>
          </cell>
          <cell r="AR19">
            <v>41.78</v>
          </cell>
          <cell r="AS19">
            <v>58.49</v>
          </cell>
          <cell r="AT19">
            <v>42.29</v>
          </cell>
          <cell r="AU19">
            <v>59.2</v>
          </cell>
          <cell r="AV19">
            <v>42.8</v>
          </cell>
          <cell r="AW19">
            <v>59.92</v>
          </cell>
        </row>
        <row r="20">
          <cell r="A20">
            <v>15</v>
          </cell>
          <cell r="B20">
            <v>33.200000000000003</v>
          </cell>
          <cell r="C20">
            <v>46.49</v>
          </cell>
          <cell r="D20">
            <v>33.75</v>
          </cell>
          <cell r="E20">
            <v>47.25</v>
          </cell>
          <cell r="F20">
            <v>34.299999999999997</v>
          </cell>
          <cell r="G20">
            <v>48.02</v>
          </cell>
          <cell r="H20">
            <v>34.840000000000003</v>
          </cell>
          <cell r="I20">
            <v>48.78</v>
          </cell>
          <cell r="J20">
            <v>35.39</v>
          </cell>
          <cell r="K20">
            <v>49.54</v>
          </cell>
          <cell r="L20">
            <v>35.93</v>
          </cell>
          <cell r="M20">
            <v>50.31</v>
          </cell>
          <cell r="N20">
            <v>36.479999999999997</v>
          </cell>
          <cell r="O20">
            <v>51.07</v>
          </cell>
          <cell r="P20">
            <v>37.03</v>
          </cell>
          <cell r="Q20">
            <v>51.84</v>
          </cell>
          <cell r="R20">
            <v>37.57</v>
          </cell>
          <cell r="S20">
            <v>52.6</v>
          </cell>
          <cell r="T20">
            <v>38.119999999999997</v>
          </cell>
          <cell r="U20">
            <v>53.37</v>
          </cell>
          <cell r="V20">
            <v>38.659999999999997</v>
          </cell>
          <cell r="W20">
            <v>54.13</v>
          </cell>
          <cell r="X20">
            <v>39.21</v>
          </cell>
          <cell r="Y20">
            <v>54.89</v>
          </cell>
          <cell r="Z20">
            <v>39.76</v>
          </cell>
          <cell r="AA20">
            <v>55.66</v>
          </cell>
          <cell r="AB20">
            <v>40.299999999999997</v>
          </cell>
          <cell r="AC20">
            <v>56.42</v>
          </cell>
          <cell r="AD20">
            <v>40.85</v>
          </cell>
          <cell r="AE20">
            <v>57.19</v>
          </cell>
          <cell r="AF20">
            <v>41.39</v>
          </cell>
          <cell r="AG20">
            <v>57.95</v>
          </cell>
          <cell r="AH20">
            <v>41.94</v>
          </cell>
          <cell r="AI20">
            <v>58.72</v>
          </cell>
          <cell r="AJ20">
            <v>42.49</v>
          </cell>
          <cell r="AK20">
            <v>59.48</v>
          </cell>
          <cell r="AL20">
            <v>43.03</v>
          </cell>
          <cell r="AM20">
            <v>60.25</v>
          </cell>
          <cell r="AN20">
            <v>43.58</v>
          </cell>
          <cell r="AO20">
            <v>61.01</v>
          </cell>
          <cell r="AP20">
            <v>44.12</v>
          </cell>
          <cell r="AQ20">
            <v>61.77</v>
          </cell>
          <cell r="AR20">
            <v>44.67</v>
          </cell>
          <cell r="AS20">
            <v>62.54</v>
          </cell>
          <cell r="AT20">
            <v>45.22</v>
          </cell>
          <cell r="AU20">
            <v>63.3</v>
          </cell>
          <cell r="AV20">
            <v>45.76</v>
          </cell>
          <cell r="AW20">
            <v>64.069999999999993</v>
          </cell>
        </row>
        <row r="21">
          <cell r="A21">
            <v>16</v>
          </cell>
          <cell r="B21">
            <v>35.340000000000003</v>
          </cell>
          <cell r="C21">
            <v>49.47</v>
          </cell>
          <cell r="D21">
            <v>35.92</v>
          </cell>
          <cell r="E21">
            <v>50.29</v>
          </cell>
          <cell r="F21">
            <v>36.5</v>
          </cell>
          <cell r="G21">
            <v>51.1</v>
          </cell>
          <cell r="H21">
            <v>37.08</v>
          </cell>
          <cell r="I21">
            <v>51.92</v>
          </cell>
          <cell r="J21">
            <v>37.67</v>
          </cell>
          <cell r="K21">
            <v>52.73</v>
          </cell>
          <cell r="L21">
            <v>38.25</v>
          </cell>
          <cell r="M21">
            <v>53.55</v>
          </cell>
          <cell r="N21">
            <v>38.83</v>
          </cell>
          <cell r="O21">
            <v>54.36</v>
          </cell>
          <cell r="P21">
            <v>39.409999999999997</v>
          </cell>
          <cell r="Q21">
            <v>55.18</v>
          </cell>
          <cell r="R21">
            <v>40</v>
          </cell>
          <cell r="S21">
            <v>55.99</v>
          </cell>
          <cell r="T21">
            <v>40.58</v>
          </cell>
          <cell r="U21">
            <v>56.81</v>
          </cell>
          <cell r="V21">
            <v>41.16</v>
          </cell>
          <cell r="W21">
            <v>57.62</v>
          </cell>
          <cell r="X21">
            <v>41.74</v>
          </cell>
          <cell r="Y21">
            <v>58.44</v>
          </cell>
          <cell r="Z21">
            <v>42.33</v>
          </cell>
          <cell r="AA21">
            <v>59.26</v>
          </cell>
          <cell r="AB21">
            <v>42.91</v>
          </cell>
          <cell r="AC21">
            <v>60.07</v>
          </cell>
          <cell r="AD21">
            <v>43.49</v>
          </cell>
          <cell r="AE21">
            <v>60.89</v>
          </cell>
          <cell r="AF21">
            <v>44.07</v>
          </cell>
          <cell r="AG21">
            <v>61.7</v>
          </cell>
          <cell r="AH21">
            <v>44.65</v>
          </cell>
          <cell r="AI21">
            <v>62.52</v>
          </cell>
          <cell r="AJ21">
            <v>45.24</v>
          </cell>
          <cell r="AK21">
            <v>63.33</v>
          </cell>
          <cell r="AL21">
            <v>45.82</v>
          </cell>
          <cell r="AM21">
            <v>64.150000000000006</v>
          </cell>
          <cell r="AN21">
            <v>46.4</v>
          </cell>
          <cell r="AO21">
            <v>64.959999999999994</v>
          </cell>
          <cell r="AP21">
            <v>46.98</v>
          </cell>
          <cell r="AQ21">
            <v>65.78</v>
          </cell>
          <cell r="AR21">
            <v>47.57</v>
          </cell>
          <cell r="AS21">
            <v>66.59</v>
          </cell>
          <cell r="AT21">
            <v>48.15</v>
          </cell>
          <cell r="AU21">
            <v>67.41</v>
          </cell>
          <cell r="AV21">
            <v>48.73</v>
          </cell>
          <cell r="AW21">
            <v>68.22</v>
          </cell>
        </row>
        <row r="22">
          <cell r="A22">
            <v>17</v>
          </cell>
          <cell r="B22">
            <v>37.46</v>
          </cell>
          <cell r="C22">
            <v>52.45</v>
          </cell>
          <cell r="D22">
            <v>38.08</v>
          </cell>
          <cell r="E22">
            <v>53.32</v>
          </cell>
          <cell r="F22">
            <v>38.700000000000003</v>
          </cell>
          <cell r="G22">
            <v>54.18</v>
          </cell>
          <cell r="H22">
            <v>39.32</v>
          </cell>
          <cell r="I22">
            <v>55.05</v>
          </cell>
          <cell r="J22">
            <v>39.94</v>
          </cell>
          <cell r="K22">
            <v>55.91</v>
          </cell>
          <cell r="L22">
            <v>40.56</v>
          </cell>
          <cell r="M22">
            <v>56.78</v>
          </cell>
          <cell r="N22">
            <v>41.18</v>
          </cell>
          <cell r="O22">
            <v>57.65</v>
          </cell>
          <cell r="P22">
            <v>41.8</v>
          </cell>
          <cell r="Q22">
            <v>58.51</v>
          </cell>
          <cell r="R22">
            <v>42.41</v>
          </cell>
          <cell r="S22">
            <v>59.38</v>
          </cell>
          <cell r="T22">
            <v>43.03</v>
          </cell>
          <cell r="U22">
            <v>60.25</v>
          </cell>
          <cell r="V22">
            <v>43.65</v>
          </cell>
          <cell r="W22">
            <v>61.11</v>
          </cell>
          <cell r="X22">
            <v>44.27</v>
          </cell>
          <cell r="Y22">
            <v>61.98</v>
          </cell>
          <cell r="Z22">
            <v>44.89</v>
          </cell>
          <cell r="AA22">
            <v>62.85</v>
          </cell>
          <cell r="AB22">
            <v>45.51</v>
          </cell>
          <cell r="AC22">
            <v>63.71</v>
          </cell>
          <cell r="AD22">
            <v>46.13</v>
          </cell>
          <cell r="AE22">
            <v>64.58</v>
          </cell>
          <cell r="AF22">
            <v>46.75</v>
          </cell>
          <cell r="AG22">
            <v>65.44</v>
          </cell>
          <cell r="AH22">
            <v>47.36</v>
          </cell>
          <cell r="AI22">
            <v>66.31</v>
          </cell>
          <cell r="AJ22">
            <v>47.98</v>
          </cell>
          <cell r="AK22">
            <v>67.180000000000007</v>
          </cell>
          <cell r="AL22">
            <v>48.6</v>
          </cell>
          <cell r="AM22">
            <v>68.040000000000006</v>
          </cell>
          <cell r="AN22">
            <v>49.22</v>
          </cell>
          <cell r="AO22">
            <v>68.91</v>
          </cell>
          <cell r="AP22">
            <v>49.84</v>
          </cell>
          <cell r="AQ22">
            <v>69.78</v>
          </cell>
          <cell r="AR22">
            <v>50.46</v>
          </cell>
          <cell r="AS22">
            <v>70.64</v>
          </cell>
          <cell r="AT22">
            <v>51.08</v>
          </cell>
          <cell r="AU22">
            <v>71.510000000000005</v>
          </cell>
          <cell r="AV22">
            <v>51.7</v>
          </cell>
          <cell r="AW22">
            <v>72.37</v>
          </cell>
        </row>
        <row r="23">
          <cell r="A23">
            <v>18</v>
          </cell>
          <cell r="B23">
            <v>39.590000000000003</v>
          </cell>
          <cell r="C23">
            <v>55.43</v>
          </cell>
          <cell r="D23">
            <v>40.25</v>
          </cell>
          <cell r="E23">
            <v>56.34</v>
          </cell>
          <cell r="F23">
            <v>40.9</v>
          </cell>
          <cell r="G23">
            <v>57.26</v>
          </cell>
          <cell r="H23">
            <v>41.56</v>
          </cell>
          <cell r="I23">
            <v>58.18</v>
          </cell>
          <cell r="J23">
            <v>42.21</v>
          </cell>
          <cell r="K23">
            <v>59.1</v>
          </cell>
          <cell r="L23">
            <v>42.87</v>
          </cell>
          <cell r="M23">
            <v>60.01</v>
          </cell>
          <cell r="N23">
            <v>43.52</v>
          </cell>
          <cell r="O23">
            <v>60.93</v>
          </cell>
          <cell r="P23">
            <v>44.18</v>
          </cell>
          <cell r="Q23">
            <v>61.85</v>
          </cell>
          <cell r="R23">
            <v>44.83</v>
          </cell>
          <cell r="S23">
            <v>62.77</v>
          </cell>
          <cell r="T23">
            <v>45.49</v>
          </cell>
          <cell r="U23">
            <v>63.68</v>
          </cell>
          <cell r="V23">
            <v>46.14</v>
          </cell>
          <cell r="W23">
            <v>64.599999999999994</v>
          </cell>
          <cell r="X23">
            <v>46.8</v>
          </cell>
          <cell r="Y23">
            <v>65.52</v>
          </cell>
          <cell r="Z23">
            <v>47.45</v>
          </cell>
          <cell r="AA23">
            <v>66.430000000000007</v>
          </cell>
          <cell r="AB23">
            <v>48.11</v>
          </cell>
          <cell r="AC23">
            <v>67.349999999999994</v>
          </cell>
          <cell r="AD23">
            <v>48.76</v>
          </cell>
          <cell r="AE23">
            <v>68.27</v>
          </cell>
          <cell r="AF23">
            <v>49.42</v>
          </cell>
          <cell r="AG23">
            <v>69.19</v>
          </cell>
          <cell r="AH23">
            <v>50.07</v>
          </cell>
          <cell r="AI23">
            <v>70.099999999999994</v>
          </cell>
          <cell r="AJ23">
            <v>50.73</v>
          </cell>
          <cell r="AK23">
            <v>71.02</v>
          </cell>
          <cell r="AL23">
            <v>51.38</v>
          </cell>
          <cell r="AM23">
            <v>71.94</v>
          </cell>
          <cell r="AN23">
            <v>52.04</v>
          </cell>
          <cell r="AO23">
            <v>72.86</v>
          </cell>
          <cell r="AP23">
            <v>52.7</v>
          </cell>
          <cell r="AQ23">
            <v>73.77</v>
          </cell>
          <cell r="AR23">
            <v>53.35</v>
          </cell>
          <cell r="AS23">
            <v>74.69</v>
          </cell>
          <cell r="AT23">
            <v>54.01</v>
          </cell>
          <cell r="AU23">
            <v>75.61</v>
          </cell>
          <cell r="AV23">
            <v>54.66</v>
          </cell>
          <cell r="AW23">
            <v>76.52</v>
          </cell>
        </row>
        <row r="24">
          <cell r="A24">
            <v>19</v>
          </cell>
          <cell r="B24">
            <v>41.73</v>
          </cell>
          <cell r="C24">
            <v>58.42</v>
          </cell>
          <cell r="D24">
            <v>42.42</v>
          </cell>
          <cell r="E24">
            <v>59.38</v>
          </cell>
          <cell r="F24">
            <v>43.11</v>
          </cell>
          <cell r="G24">
            <v>60.35</v>
          </cell>
          <cell r="H24">
            <v>43.8</v>
          </cell>
          <cell r="I24">
            <v>61.32</v>
          </cell>
          <cell r="J24">
            <v>44.49</v>
          </cell>
          <cell r="K24">
            <v>62.29</v>
          </cell>
          <cell r="L24">
            <v>45.18</v>
          </cell>
          <cell r="M24">
            <v>63.26</v>
          </cell>
          <cell r="N24">
            <v>45.88</v>
          </cell>
          <cell r="O24">
            <v>64.23</v>
          </cell>
          <cell r="P24">
            <v>46.57</v>
          </cell>
          <cell r="Q24">
            <v>65.19</v>
          </cell>
          <cell r="R24">
            <v>47.26</v>
          </cell>
          <cell r="S24">
            <v>66.16</v>
          </cell>
          <cell r="T24">
            <v>47.95</v>
          </cell>
          <cell r="U24">
            <v>67.13</v>
          </cell>
          <cell r="V24">
            <v>48.64</v>
          </cell>
          <cell r="W24">
            <v>68.099999999999994</v>
          </cell>
          <cell r="X24">
            <v>49.33</v>
          </cell>
          <cell r="Y24">
            <v>69.069999999999993</v>
          </cell>
          <cell r="Z24">
            <v>50.03</v>
          </cell>
          <cell r="AA24">
            <v>70.040000000000006</v>
          </cell>
          <cell r="AB24">
            <v>50.72</v>
          </cell>
          <cell r="AC24">
            <v>71</v>
          </cell>
          <cell r="AD24">
            <v>51.41</v>
          </cell>
          <cell r="AE24">
            <v>71.97</v>
          </cell>
          <cell r="AF24">
            <v>52.1</v>
          </cell>
          <cell r="AG24">
            <v>72.94</v>
          </cell>
          <cell r="AH24">
            <v>52.79</v>
          </cell>
          <cell r="AI24">
            <v>73.91</v>
          </cell>
          <cell r="AJ24">
            <v>53.48</v>
          </cell>
          <cell r="AK24">
            <v>74.88</v>
          </cell>
          <cell r="AL24">
            <v>54.17</v>
          </cell>
          <cell r="AM24">
            <v>75.84</v>
          </cell>
          <cell r="AN24">
            <v>54.87</v>
          </cell>
          <cell r="AO24">
            <v>76.81</v>
          </cell>
          <cell r="AP24">
            <v>55.56</v>
          </cell>
          <cell r="AQ24">
            <v>77.78</v>
          </cell>
          <cell r="AR24">
            <v>56.25</v>
          </cell>
          <cell r="AS24">
            <v>78.75</v>
          </cell>
          <cell r="AT24">
            <v>56.94</v>
          </cell>
          <cell r="AU24">
            <v>79.72</v>
          </cell>
          <cell r="AV24">
            <v>57.63</v>
          </cell>
          <cell r="AW24">
            <v>80.69</v>
          </cell>
        </row>
        <row r="25">
          <cell r="A25">
            <v>20</v>
          </cell>
          <cell r="B25">
            <v>43.86</v>
          </cell>
          <cell r="C25">
            <v>61.4</v>
          </cell>
          <cell r="D25">
            <v>44.58</v>
          </cell>
          <cell r="E25">
            <v>62.42</v>
          </cell>
          <cell r="F25">
            <v>45.31</v>
          </cell>
          <cell r="G25">
            <v>63.44</v>
          </cell>
          <cell r="H25">
            <v>46.04</v>
          </cell>
          <cell r="I25">
            <v>64.459999999999994</v>
          </cell>
          <cell r="J25">
            <v>46.77</v>
          </cell>
          <cell r="K25">
            <v>65.48</v>
          </cell>
          <cell r="L25">
            <v>47.5</v>
          </cell>
          <cell r="M25">
            <v>66.489999999999995</v>
          </cell>
          <cell r="N25">
            <v>48.22</v>
          </cell>
          <cell r="O25">
            <v>67.510000000000005</v>
          </cell>
          <cell r="P25">
            <v>48.95</v>
          </cell>
          <cell r="Q25">
            <v>68.53</v>
          </cell>
          <cell r="R25">
            <v>49.68</v>
          </cell>
          <cell r="S25">
            <v>69.55</v>
          </cell>
          <cell r="T25">
            <v>50.41</v>
          </cell>
          <cell r="U25">
            <v>70.569999999999993</v>
          </cell>
          <cell r="V25">
            <v>51.14</v>
          </cell>
          <cell r="W25">
            <v>71.59</v>
          </cell>
          <cell r="X25">
            <v>51.86</v>
          </cell>
          <cell r="Y25">
            <v>72.61</v>
          </cell>
          <cell r="Z25">
            <v>52.59</v>
          </cell>
          <cell r="AA25">
            <v>73.63</v>
          </cell>
          <cell r="AB25">
            <v>53.32</v>
          </cell>
          <cell r="AC25">
            <v>74.650000000000006</v>
          </cell>
          <cell r="AD25">
            <v>54.05</v>
          </cell>
          <cell r="AE25">
            <v>75.67</v>
          </cell>
          <cell r="AF25">
            <v>54.78</v>
          </cell>
          <cell r="AG25">
            <v>76.69</v>
          </cell>
          <cell r="AH25">
            <v>55.5</v>
          </cell>
          <cell r="AI25">
            <v>77.709999999999994</v>
          </cell>
          <cell r="AJ25">
            <v>56.23</v>
          </cell>
          <cell r="AK25">
            <v>78.72</v>
          </cell>
          <cell r="AL25">
            <v>56.96</v>
          </cell>
          <cell r="AM25">
            <v>79.739999999999995</v>
          </cell>
          <cell r="AN25">
            <v>57.69</v>
          </cell>
          <cell r="AO25">
            <v>80.760000000000005</v>
          </cell>
          <cell r="AP25">
            <v>58.42</v>
          </cell>
          <cell r="AQ25">
            <v>81.78</v>
          </cell>
          <cell r="AR25">
            <v>59.14</v>
          </cell>
          <cell r="AS25">
            <v>82.8</v>
          </cell>
          <cell r="AT25">
            <v>59.87</v>
          </cell>
          <cell r="AU25">
            <v>83.82</v>
          </cell>
          <cell r="AV25">
            <v>60.6</v>
          </cell>
          <cell r="AW25">
            <v>84.84</v>
          </cell>
        </row>
        <row r="26">
          <cell r="A26">
            <v>21</v>
          </cell>
          <cell r="B26">
            <v>45.98</v>
          </cell>
          <cell r="C26">
            <v>64.38</v>
          </cell>
          <cell r="D26">
            <v>46.75</v>
          </cell>
          <cell r="E26">
            <v>65.45</v>
          </cell>
          <cell r="F26">
            <v>47.51</v>
          </cell>
          <cell r="G26">
            <v>66.52</v>
          </cell>
          <cell r="H26">
            <v>48.28</v>
          </cell>
          <cell r="I26">
            <v>67.59</v>
          </cell>
          <cell r="J26">
            <v>49.04</v>
          </cell>
          <cell r="K26">
            <v>68.66</v>
          </cell>
          <cell r="L26">
            <v>49.8</v>
          </cell>
          <cell r="M26">
            <v>69.73</v>
          </cell>
          <cell r="N26">
            <v>50.57</v>
          </cell>
          <cell r="O26">
            <v>70.8</v>
          </cell>
          <cell r="P26">
            <v>51.33</v>
          </cell>
          <cell r="Q26">
            <v>71.87</v>
          </cell>
          <cell r="R26">
            <v>52.1</v>
          </cell>
          <cell r="S26">
            <v>72.94</v>
          </cell>
          <cell r="T26">
            <v>52.86</v>
          </cell>
          <cell r="U26">
            <v>74.010000000000005</v>
          </cell>
          <cell r="V26">
            <v>53.63</v>
          </cell>
          <cell r="W26">
            <v>75.08</v>
          </cell>
          <cell r="X26">
            <v>54.39</v>
          </cell>
          <cell r="Y26">
            <v>76.150000000000006</v>
          </cell>
          <cell r="Z26">
            <v>55.16</v>
          </cell>
          <cell r="AA26">
            <v>77.22</v>
          </cell>
          <cell r="AB26">
            <v>55.92</v>
          </cell>
          <cell r="AC26">
            <v>78.290000000000006</v>
          </cell>
          <cell r="AD26">
            <v>56.68</v>
          </cell>
          <cell r="AE26">
            <v>79.36</v>
          </cell>
          <cell r="AF26">
            <v>57.45</v>
          </cell>
          <cell r="AG26">
            <v>80.430000000000007</v>
          </cell>
          <cell r="AH26">
            <v>58.21</v>
          </cell>
          <cell r="AI26">
            <v>81.5</v>
          </cell>
          <cell r="AJ26">
            <v>58.98</v>
          </cell>
          <cell r="AK26">
            <v>82.57</v>
          </cell>
          <cell r="AL26">
            <v>59.74</v>
          </cell>
          <cell r="AM26">
            <v>83.64</v>
          </cell>
          <cell r="AN26">
            <v>60.51</v>
          </cell>
          <cell r="AO26">
            <v>84.71</v>
          </cell>
          <cell r="AP26">
            <v>61.27</v>
          </cell>
          <cell r="AQ26">
            <v>85.78</v>
          </cell>
          <cell r="AR26">
            <v>62.03</v>
          </cell>
          <cell r="AS26">
            <v>86.85</v>
          </cell>
          <cell r="AT26">
            <v>62.8</v>
          </cell>
          <cell r="AU26">
            <v>87.92</v>
          </cell>
          <cell r="AV26">
            <v>63.56</v>
          </cell>
          <cell r="AW26">
            <v>88.99</v>
          </cell>
        </row>
        <row r="27">
          <cell r="A27">
            <v>22</v>
          </cell>
          <cell r="B27">
            <v>48.12</v>
          </cell>
          <cell r="C27">
            <v>67.37</v>
          </cell>
          <cell r="D27">
            <v>48.92</v>
          </cell>
          <cell r="E27">
            <v>68.489999999999995</v>
          </cell>
          <cell r="F27">
            <v>49.72</v>
          </cell>
          <cell r="G27">
            <v>69.61</v>
          </cell>
          <cell r="H27">
            <v>50.52</v>
          </cell>
          <cell r="I27">
            <v>70.73</v>
          </cell>
          <cell r="J27">
            <v>51.32</v>
          </cell>
          <cell r="K27">
            <v>71.849999999999994</v>
          </cell>
          <cell r="L27">
            <v>52.12</v>
          </cell>
          <cell r="M27">
            <v>72.97</v>
          </cell>
          <cell r="N27">
            <v>52.92</v>
          </cell>
          <cell r="O27">
            <v>74.09</v>
          </cell>
          <cell r="P27">
            <v>53.72</v>
          </cell>
          <cell r="Q27">
            <v>75.209999999999994</v>
          </cell>
          <cell r="R27">
            <v>54.52</v>
          </cell>
          <cell r="S27">
            <v>76.33</v>
          </cell>
          <cell r="T27">
            <v>55.33</v>
          </cell>
          <cell r="U27">
            <v>77.459999999999994</v>
          </cell>
          <cell r="V27">
            <v>56.13</v>
          </cell>
          <cell r="W27">
            <v>78.58</v>
          </cell>
          <cell r="X27">
            <v>56.93</v>
          </cell>
          <cell r="Y27">
            <v>79.7</v>
          </cell>
          <cell r="Z27">
            <v>57.73</v>
          </cell>
          <cell r="AA27">
            <v>80.819999999999993</v>
          </cell>
          <cell r="AB27">
            <v>58.53</v>
          </cell>
          <cell r="AC27">
            <v>81.94</v>
          </cell>
          <cell r="AD27">
            <v>59.33</v>
          </cell>
          <cell r="AE27">
            <v>83.06</v>
          </cell>
          <cell r="AF27">
            <v>60.13</v>
          </cell>
          <cell r="AG27">
            <v>84.18</v>
          </cell>
          <cell r="AH27">
            <v>60.93</v>
          </cell>
          <cell r="AI27">
            <v>85.3</v>
          </cell>
          <cell r="AJ27">
            <v>61.73</v>
          </cell>
          <cell r="AK27">
            <v>86.42</v>
          </cell>
          <cell r="AL27">
            <v>62.53</v>
          </cell>
          <cell r="AM27">
            <v>87.55</v>
          </cell>
          <cell r="AN27">
            <v>63.33</v>
          </cell>
          <cell r="AO27">
            <v>88.67</v>
          </cell>
          <cell r="AP27">
            <v>64.13</v>
          </cell>
          <cell r="AQ27">
            <v>89.79</v>
          </cell>
          <cell r="AR27">
            <v>64.94</v>
          </cell>
          <cell r="AS27">
            <v>90.91</v>
          </cell>
          <cell r="AT27">
            <v>65.739999999999995</v>
          </cell>
          <cell r="AU27">
            <v>92.03</v>
          </cell>
          <cell r="AV27">
            <v>66.540000000000006</v>
          </cell>
          <cell r="AW27">
            <v>93.15</v>
          </cell>
        </row>
        <row r="28">
          <cell r="A28">
            <v>23</v>
          </cell>
          <cell r="B28">
            <v>50.24</v>
          </cell>
          <cell r="C28">
            <v>70.34</v>
          </cell>
          <cell r="D28">
            <v>51.08</v>
          </cell>
          <cell r="E28">
            <v>71.510000000000005</v>
          </cell>
          <cell r="F28">
            <v>51.91</v>
          </cell>
          <cell r="G28">
            <v>72.680000000000007</v>
          </cell>
          <cell r="H28">
            <v>52.75</v>
          </cell>
          <cell r="I28">
            <v>73.849999999999994</v>
          </cell>
          <cell r="J28">
            <v>53.59</v>
          </cell>
          <cell r="K28">
            <v>75.03</v>
          </cell>
          <cell r="L28">
            <v>54.43</v>
          </cell>
          <cell r="M28">
            <v>76.2</v>
          </cell>
          <cell r="N28">
            <v>55.26</v>
          </cell>
          <cell r="O28">
            <v>77.37</v>
          </cell>
          <cell r="P28">
            <v>56.1</v>
          </cell>
          <cell r="Q28">
            <v>78.540000000000006</v>
          </cell>
          <cell r="R28">
            <v>56.94</v>
          </cell>
          <cell r="S28">
            <v>79.709999999999994</v>
          </cell>
          <cell r="T28">
            <v>57.78</v>
          </cell>
          <cell r="U28">
            <v>80.89</v>
          </cell>
          <cell r="V28">
            <v>58.61</v>
          </cell>
          <cell r="W28">
            <v>82.06</v>
          </cell>
          <cell r="X28">
            <v>59.45</v>
          </cell>
          <cell r="Y28">
            <v>83.23</v>
          </cell>
          <cell r="Z28">
            <v>60.29</v>
          </cell>
          <cell r="AA28">
            <v>84.4</v>
          </cell>
          <cell r="AB28">
            <v>61.12</v>
          </cell>
          <cell r="AC28">
            <v>85.57</v>
          </cell>
          <cell r="AD28">
            <v>61.96</v>
          </cell>
          <cell r="AE28">
            <v>86.75</v>
          </cell>
          <cell r="AF28">
            <v>62.8</v>
          </cell>
          <cell r="AG28">
            <v>87.92</v>
          </cell>
          <cell r="AH28">
            <v>63.64</v>
          </cell>
          <cell r="AI28">
            <v>89.09</v>
          </cell>
          <cell r="AJ28">
            <v>64.47</v>
          </cell>
          <cell r="AK28">
            <v>90.26</v>
          </cell>
          <cell r="AL28">
            <v>65.31</v>
          </cell>
          <cell r="AM28">
            <v>91.43</v>
          </cell>
          <cell r="AN28">
            <v>66.150000000000006</v>
          </cell>
          <cell r="AO28">
            <v>92.61</v>
          </cell>
          <cell r="AP28">
            <v>66.98</v>
          </cell>
          <cell r="AQ28">
            <v>93.78</v>
          </cell>
          <cell r="AR28">
            <v>67.819999999999993</v>
          </cell>
          <cell r="AS28">
            <v>94.95</v>
          </cell>
          <cell r="AT28">
            <v>68.66</v>
          </cell>
          <cell r="AU28">
            <v>96.12</v>
          </cell>
          <cell r="AV28">
            <v>69.5</v>
          </cell>
          <cell r="AW28">
            <v>97.29</v>
          </cell>
        </row>
        <row r="29">
          <cell r="A29">
            <v>24</v>
          </cell>
          <cell r="B29">
            <v>52.38</v>
          </cell>
          <cell r="C29">
            <v>73.33</v>
          </cell>
          <cell r="D29">
            <v>53.25</v>
          </cell>
          <cell r="E29">
            <v>74.55</v>
          </cell>
          <cell r="F29">
            <v>54.12</v>
          </cell>
          <cell r="G29">
            <v>75.77</v>
          </cell>
          <cell r="H29">
            <v>55</v>
          </cell>
          <cell r="I29">
            <v>76.989999999999995</v>
          </cell>
          <cell r="J29">
            <v>55.87</v>
          </cell>
          <cell r="K29">
            <v>78.22</v>
          </cell>
          <cell r="L29">
            <v>56.74</v>
          </cell>
          <cell r="M29">
            <v>79.44</v>
          </cell>
          <cell r="N29">
            <v>57.62</v>
          </cell>
          <cell r="O29">
            <v>80.66</v>
          </cell>
          <cell r="P29">
            <v>58.49</v>
          </cell>
          <cell r="Q29">
            <v>81.89</v>
          </cell>
          <cell r="R29">
            <v>59.36</v>
          </cell>
          <cell r="S29">
            <v>83.11</v>
          </cell>
          <cell r="T29">
            <v>60.24</v>
          </cell>
          <cell r="U29">
            <v>84.33</v>
          </cell>
          <cell r="V29">
            <v>61.11</v>
          </cell>
          <cell r="W29">
            <v>85.56</v>
          </cell>
          <cell r="X29">
            <v>61.98</v>
          </cell>
          <cell r="Y29">
            <v>86.78</v>
          </cell>
          <cell r="Z29">
            <v>62.86</v>
          </cell>
          <cell r="AA29">
            <v>88</v>
          </cell>
          <cell r="AB29">
            <v>63.73</v>
          </cell>
          <cell r="AC29">
            <v>89.22</v>
          </cell>
          <cell r="AD29">
            <v>64.61</v>
          </cell>
          <cell r="AE29">
            <v>90.45</v>
          </cell>
          <cell r="AF29">
            <v>65.48</v>
          </cell>
          <cell r="AG29">
            <v>91.67</v>
          </cell>
          <cell r="AH29">
            <v>66.349999999999994</v>
          </cell>
          <cell r="AI29">
            <v>92.89</v>
          </cell>
          <cell r="AJ29">
            <v>67.23</v>
          </cell>
          <cell r="AK29">
            <v>94.12</v>
          </cell>
          <cell r="AL29">
            <v>68.099999999999994</v>
          </cell>
          <cell r="AM29">
            <v>95.34</v>
          </cell>
          <cell r="AN29">
            <v>68.97</v>
          </cell>
          <cell r="AO29">
            <v>96.56</v>
          </cell>
          <cell r="AP29">
            <v>69.849999999999994</v>
          </cell>
          <cell r="AQ29">
            <v>97.79</v>
          </cell>
          <cell r="AR29">
            <v>70.72</v>
          </cell>
          <cell r="AS29">
            <v>99.01</v>
          </cell>
          <cell r="AT29">
            <v>71.59</v>
          </cell>
          <cell r="AU29">
            <v>100.23</v>
          </cell>
          <cell r="AV29">
            <v>72.47</v>
          </cell>
          <cell r="AW29">
            <v>101.46</v>
          </cell>
        </row>
        <row r="30">
          <cell r="A30">
            <v>25</v>
          </cell>
          <cell r="B30">
            <v>54.51</v>
          </cell>
          <cell r="C30">
            <v>76.31</v>
          </cell>
          <cell r="D30">
            <v>55.42</v>
          </cell>
          <cell r="E30">
            <v>77.59</v>
          </cell>
          <cell r="F30">
            <v>56.33</v>
          </cell>
          <cell r="G30">
            <v>78.86</v>
          </cell>
          <cell r="H30">
            <v>57.24</v>
          </cell>
          <cell r="I30">
            <v>80.13</v>
          </cell>
          <cell r="J30">
            <v>58.15</v>
          </cell>
          <cell r="K30">
            <v>81.41</v>
          </cell>
          <cell r="L30">
            <v>59.06</v>
          </cell>
          <cell r="M30">
            <v>82.68</v>
          </cell>
          <cell r="N30">
            <v>59.97</v>
          </cell>
          <cell r="O30">
            <v>83.96</v>
          </cell>
          <cell r="P30">
            <v>60.88</v>
          </cell>
          <cell r="Q30">
            <v>85.23</v>
          </cell>
          <cell r="R30">
            <v>61.79</v>
          </cell>
          <cell r="S30">
            <v>86.5</v>
          </cell>
          <cell r="T30">
            <v>62.7</v>
          </cell>
          <cell r="U30">
            <v>87.78</v>
          </cell>
          <cell r="V30">
            <v>63.61</v>
          </cell>
          <cell r="W30">
            <v>89.05</v>
          </cell>
          <cell r="X30">
            <v>64.52</v>
          </cell>
          <cell r="Y30">
            <v>90.33</v>
          </cell>
          <cell r="Z30">
            <v>65.430000000000007</v>
          </cell>
          <cell r="AA30">
            <v>91.6</v>
          </cell>
          <cell r="AB30">
            <v>66.34</v>
          </cell>
          <cell r="AC30">
            <v>92.87</v>
          </cell>
          <cell r="AD30">
            <v>67.25</v>
          </cell>
          <cell r="AE30">
            <v>94.15</v>
          </cell>
          <cell r="AF30">
            <v>68.16</v>
          </cell>
          <cell r="AG30">
            <v>95.42</v>
          </cell>
          <cell r="AH30">
            <v>69.069999999999993</v>
          </cell>
          <cell r="AI30">
            <v>96.7</v>
          </cell>
          <cell r="AJ30">
            <v>69.98</v>
          </cell>
          <cell r="AK30">
            <v>97.97</v>
          </cell>
          <cell r="AL30">
            <v>70.89</v>
          </cell>
          <cell r="AM30">
            <v>99.24</v>
          </cell>
          <cell r="AN30">
            <v>71.8</v>
          </cell>
          <cell r="AO30">
            <v>100.52</v>
          </cell>
          <cell r="AP30">
            <v>72.709999999999994</v>
          </cell>
          <cell r="AQ30">
            <v>101.79</v>
          </cell>
          <cell r="AR30">
            <v>73.62</v>
          </cell>
          <cell r="AS30">
            <v>103.07</v>
          </cell>
          <cell r="AT30">
            <v>74.53</v>
          </cell>
          <cell r="AU30">
            <v>104.34</v>
          </cell>
          <cell r="AV30">
            <v>75.44</v>
          </cell>
          <cell r="AW30">
            <v>105.61</v>
          </cell>
        </row>
        <row r="31">
          <cell r="A31">
            <v>26</v>
          </cell>
          <cell r="B31">
            <v>56.64</v>
          </cell>
          <cell r="C31">
            <v>79.290000000000006</v>
          </cell>
          <cell r="D31">
            <v>57.58</v>
          </cell>
          <cell r="E31">
            <v>80.62</v>
          </cell>
          <cell r="F31">
            <v>58.53</v>
          </cell>
          <cell r="G31">
            <v>81.94</v>
          </cell>
          <cell r="H31">
            <v>59.48</v>
          </cell>
          <cell r="I31">
            <v>83.27</v>
          </cell>
          <cell r="J31">
            <v>60.42</v>
          </cell>
          <cell r="K31">
            <v>84.59</v>
          </cell>
          <cell r="L31">
            <v>61.37</v>
          </cell>
          <cell r="M31">
            <v>85.92</v>
          </cell>
          <cell r="N31">
            <v>62.31</v>
          </cell>
          <cell r="O31">
            <v>87.24</v>
          </cell>
          <cell r="P31">
            <v>63.26</v>
          </cell>
          <cell r="Q31">
            <v>88.57</v>
          </cell>
          <cell r="R31">
            <v>64.209999999999994</v>
          </cell>
          <cell r="S31">
            <v>89.89</v>
          </cell>
          <cell r="T31">
            <v>65.150000000000006</v>
          </cell>
          <cell r="U31">
            <v>91.22</v>
          </cell>
          <cell r="V31">
            <v>66.099999999999994</v>
          </cell>
          <cell r="W31">
            <v>92.54</v>
          </cell>
          <cell r="X31">
            <v>67.05</v>
          </cell>
          <cell r="Y31">
            <v>93.87</v>
          </cell>
          <cell r="Z31">
            <v>67.989999999999995</v>
          </cell>
          <cell r="AA31">
            <v>95.19</v>
          </cell>
          <cell r="AB31">
            <v>68.94</v>
          </cell>
          <cell r="AC31">
            <v>96.51</v>
          </cell>
          <cell r="AD31">
            <v>69.89</v>
          </cell>
          <cell r="AE31">
            <v>97.84</v>
          </cell>
          <cell r="AF31">
            <v>70.83</v>
          </cell>
          <cell r="AG31">
            <v>99.16</v>
          </cell>
          <cell r="AH31">
            <v>71.78</v>
          </cell>
          <cell r="AI31">
            <v>100.49</v>
          </cell>
          <cell r="AJ31">
            <v>72.72</v>
          </cell>
          <cell r="AK31">
            <v>101.81</v>
          </cell>
          <cell r="AL31">
            <v>73.67</v>
          </cell>
          <cell r="AM31">
            <v>103.14</v>
          </cell>
          <cell r="AN31">
            <v>74.62</v>
          </cell>
          <cell r="AO31">
            <v>104.46</v>
          </cell>
          <cell r="AP31">
            <v>75.56</v>
          </cell>
          <cell r="AQ31">
            <v>105.79</v>
          </cell>
          <cell r="AR31">
            <v>76.510000000000005</v>
          </cell>
          <cell r="AS31">
            <v>107.11</v>
          </cell>
          <cell r="AT31">
            <v>77.459999999999994</v>
          </cell>
          <cell r="AU31">
            <v>108.44</v>
          </cell>
          <cell r="AV31">
            <v>78.400000000000006</v>
          </cell>
          <cell r="AW31">
            <v>109.76</v>
          </cell>
        </row>
        <row r="32">
          <cell r="A32">
            <v>27</v>
          </cell>
          <cell r="B32">
            <v>58.77</v>
          </cell>
          <cell r="C32">
            <v>82.27</v>
          </cell>
          <cell r="D32">
            <v>59.75</v>
          </cell>
          <cell r="E32">
            <v>83.65</v>
          </cell>
          <cell r="F32">
            <v>60.73</v>
          </cell>
          <cell r="G32">
            <v>85.03</v>
          </cell>
          <cell r="H32">
            <v>61.72</v>
          </cell>
          <cell r="I32">
            <v>86.4</v>
          </cell>
          <cell r="J32">
            <v>62.7</v>
          </cell>
          <cell r="K32">
            <v>87.78</v>
          </cell>
          <cell r="L32">
            <v>63.68</v>
          </cell>
          <cell r="M32">
            <v>89.15</v>
          </cell>
          <cell r="N32">
            <v>64.66</v>
          </cell>
          <cell r="O32">
            <v>90.53</v>
          </cell>
          <cell r="P32">
            <v>65.650000000000006</v>
          </cell>
          <cell r="Q32">
            <v>91.91</v>
          </cell>
          <cell r="R32">
            <v>66.63</v>
          </cell>
          <cell r="S32">
            <v>93.28</v>
          </cell>
          <cell r="T32">
            <v>67.61</v>
          </cell>
          <cell r="U32">
            <v>94.66</v>
          </cell>
          <cell r="V32">
            <v>68.599999999999994</v>
          </cell>
          <cell r="W32">
            <v>96.03</v>
          </cell>
          <cell r="X32">
            <v>69.58</v>
          </cell>
          <cell r="Y32">
            <v>97.41</v>
          </cell>
          <cell r="Z32">
            <v>70.56</v>
          </cell>
          <cell r="AA32">
            <v>98.79</v>
          </cell>
          <cell r="AB32">
            <v>71.540000000000006</v>
          </cell>
          <cell r="AC32">
            <v>100.16</v>
          </cell>
          <cell r="AD32">
            <v>72.53</v>
          </cell>
          <cell r="AE32">
            <v>101.54</v>
          </cell>
          <cell r="AF32">
            <v>73.510000000000005</v>
          </cell>
          <cell r="AG32">
            <v>102.91</v>
          </cell>
          <cell r="AH32">
            <v>74.489999999999995</v>
          </cell>
          <cell r="AI32">
            <v>104.29</v>
          </cell>
          <cell r="AJ32">
            <v>75.48</v>
          </cell>
          <cell r="AK32">
            <v>105.67</v>
          </cell>
          <cell r="AL32">
            <v>76.459999999999994</v>
          </cell>
          <cell r="AM32">
            <v>107.04</v>
          </cell>
          <cell r="AN32">
            <v>77.44</v>
          </cell>
          <cell r="AO32">
            <v>108.42</v>
          </cell>
          <cell r="AP32">
            <v>78.42</v>
          </cell>
          <cell r="AQ32">
            <v>109.79</v>
          </cell>
          <cell r="AR32">
            <v>79.41</v>
          </cell>
          <cell r="AS32">
            <v>111.17</v>
          </cell>
          <cell r="AT32">
            <v>80.39</v>
          </cell>
          <cell r="AU32">
            <v>112.54</v>
          </cell>
          <cell r="AV32">
            <v>81.37</v>
          </cell>
          <cell r="AW32">
            <v>113.92</v>
          </cell>
        </row>
        <row r="33">
          <cell r="A33">
            <v>28</v>
          </cell>
          <cell r="B33">
            <v>60.9</v>
          </cell>
          <cell r="C33">
            <v>85.26</v>
          </cell>
          <cell r="D33">
            <v>61.92</v>
          </cell>
          <cell r="E33">
            <v>86.69</v>
          </cell>
          <cell r="F33">
            <v>62.94</v>
          </cell>
          <cell r="G33">
            <v>88.11</v>
          </cell>
          <cell r="H33">
            <v>63.96</v>
          </cell>
          <cell r="I33">
            <v>89.54</v>
          </cell>
          <cell r="J33">
            <v>64.98</v>
          </cell>
          <cell r="K33">
            <v>90.97</v>
          </cell>
          <cell r="L33">
            <v>66</v>
          </cell>
          <cell r="M33">
            <v>92.39</v>
          </cell>
          <cell r="N33">
            <v>67.02</v>
          </cell>
          <cell r="O33">
            <v>93.82</v>
          </cell>
          <cell r="P33">
            <v>68.03</v>
          </cell>
          <cell r="Q33">
            <v>95.25</v>
          </cell>
          <cell r="R33">
            <v>69.05</v>
          </cell>
          <cell r="S33">
            <v>96.68</v>
          </cell>
          <cell r="T33">
            <v>70.069999999999993</v>
          </cell>
          <cell r="U33">
            <v>98.1</v>
          </cell>
          <cell r="V33">
            <v>71.09</v>
          </cell>
          <cell r="W33">
            <v>99.53</v>
          </cell>
          <cell r="X33">
            <v>72.11</v>
          </cell>
          <cell r="Y33">
            <v>100.96</v>
          </cell>
          <cell r="Z33">
            <v>73.13</v>
          </cell>
          <cell r="AA33">
            <v>102.38</v>
          </cell>
          <cell r="AB33">
            <v>74.150000000000006</v>
          </cell>
          <cell r="AC33">
            <v>103.81</v>
          </cell>
          <cell r="AD33">
            <v>75.17</v>
          </cell>
          <cell r="AE33">
            <v>105.24</v>
          </cell>
          <cell r="AF33">
            <v>76.19</v>
          </cell>
          <cell r="AG33">
            <v>106.66</v>
          </cell>
          <cell r="AH33">
            <v>77.209999999999994</v>
          </cell>
          <cell r="AI33">
            <v>108.09</v>
          </cell>
          <cell r="AJ33">
            <v>78.23</v>
          </cell>
          <cell r="AK33">
            <v>109.52</v>
          </cell>
          <cell r="AL33">
            <v>79.25</v>
          </cell>
          <cell r="AM33">
            <v>110.94</v>
          </cell>
          <cell r="AN33">
            <v>80.27</v>
          </cell>
          <cell r="AO33">
            <v>112.37</v>
          </cell>
          <cell r="AP33">
            <v>81.28</v>
          </cell>
          <cell r="AQ33">
            <v>113.8</v>
          </cell>
          <cell r="AR33">
            <v>82.3</v>
          </cell>
          <cell r="AS33">
            <v>115.23</v>
          </cell>
          <cell r="AT33">
            <v>83.32</v>
          </cell>
          <cell r="AU33">
            <v>116.65</v>
          </cell>
          <cell r="AV33">
            <v>84.34</v>
          </cell>
          <cell r="AW33">
            <v>118.08</v>
          </cell>
        </row>
        <row r="34">
          <cell r="A34">
            <v>29</v>
          </cell>
          <cell r="B34">
            <v>63.02</v>
          </cell>
          <cell r="C34">
            <v>88.22</v>
          </cell>
          <cell r="D34">
            <v>64.069999999999993</v>
          </cell>
          <cell r="E34">
            <v>89.7</v>
          </cell>
          <cell r="F34">
            <v>65.13</v>
          </cell>
          <cell r="G34">
            <v>91.18</v>
          </cell>
          <cell r="H34">
            <v>66.180000000000007</v>
          </cell>
          <cell r="I34">
            <v>92.65</v>
          </cell>
          <cell r="J34">
            <v>67.42</v>
          </cell>
          <cell r="K34">
            <v>94.13</v>
          </cell>
          <cell r="L34">
            <v>68.290000000000006</v>
          </cell>
          <cell r="M34">
            <v>95.61</v>
          </cell>
          <cell r="N34">
            <v>69.349999999999994</v>
          </cell>
          <cell r="O34">
            <v>97.09</v>
          </cell>
          <cell r="P34">
            <v>70.400000000000006</v>
          </cell>
          <cell r="Q34">
            <v>98.57</v>
          </cell>
          <cell r="R34">
            <v>71.459999999999994</v>
          </cell>
          <cell r="S34">
            <v>100.04</v>
          </cell>
          <cell r="T34">
            <v>72.52</v>
          </cell>
          <cell r="U34">
            <v>101.52</v>
          </cell>
          <cell r="V34">
            <v>73.569999999999993</v>
          </cell>
          <cell r="W34">
            <v>103</v>
          </cell>
          <cell r="X34">
            <v>74.63</v>
          </cell>
          <cell r="Y34">
            <v>104.48</v>
          </cell>
          <cell r="Z34">
            <v>75.680000000000007</v>
          </cell>
          <cell r="AA34">
            <v>105.96</v>
          </cell>
          <cell r="AB34">
            <v>76.739999999999995</v>
          </cell>
          <cell r="AC34">
            <v>107.43</v>
          </cell>
          <cell r="AD34">
            <v>77.790000000000006</v>
          </cell>
          <cell r="AE34">
            <v>108.91</v>
          </cell>
          <cell r="AF34">
            <v>78.849999999999994</v>
          </cell>
          <cell r="AG34">
            <v>110.39</v>
          </cell>
          <cell r="AH34">
            <v>79.900000000000006</v>
          </cell>
          <cell r="AI34">
            <v>111.87</v>
          </cell>
          <cell r="AJ34">
            <v>80.959999999999994</v>
          </cell>
          <cell r="AK34">
            <v>113.34</v>
          </cell>
          <cell r="AL34">
            <v>82.02</v>
          </cell>
          <cell r="AM34">
            <v>114.82</v>
          </cell>
          <cell r="AN34">
            <v>83.07</v>
          </cell>
          <cell r="AO34">
            <v>116.3</v>
          </cell>
          <cell r="AP34">
            <v>84.13</v>
          </cell>
          <cell r="AQ34">
            <v>117.78</v>
          </cell>
          <cell r="AR34">
            <v>85.18</v>
          </cell>
          <cell r="AS34">
            <v>119.26</v>
          </cell>
          <cell r="AT34">
            <v>86.24</v>
          </cell>
          <cell r="AU34">
            <v>120.73</v>
          </cell>
          <cell r="AV34">
            <v>87.29</v>
          </cell>
          <cell r="AW34">
            <v>122.21</v>
          </cell>
        </row>
        <row r="35">
          <cell r="A35">
            <v>30</v>
          </cell>
          <cell r="B35">
            <v>65.16</v>
          </cell>
          <cell r="C35">
            <v>91.22</v>
          </cell>
          <cell r="D35">
            <v>66.25</v>
          </cell>
          <cell r="E35">
            <v>92.75</v>
          </cell>
          <cell r="F35">
            <v>67.34</v>
          </cell>
          <cell r="G35">
            <v>94.28</v>
          </cell>
          <cell r="H35">
            <v>68.430000000000007</v>
          </cell>
          <cell r="I35">
            <v>95.81</v>
          </cell>
          <cell r="J35">
            <v>69.53</v>
          </cell>
          <cell r="K35">
            <v>97.34</v>
          </cell>
          <cell r="L35">
            <v>70.62</v>
          </cell>
          <cell r="M35">
            <v>98.86</v>
          </cell>
          <cell r="N35">
            <v>71.709999999999994</v>
          </cell>
          <cell r="O35">
            <v>100.39</v>
          </cell>
          <cell r="P35">
            <v>72.8</v>
          </cell>
          <cell r="Q35">
            <v>101.92</v>
          </cell>
          <cell r="R35">
            <v>73.89</v>
          </cell>
          <cell r="S35">
            <v>103.45</v>
          </cell>
          <cell r="T35">
            <v>74.989999999999995</v>
          </cell>
          <cell r="U35">
            <v>104.98</v>
          </cell>
          <cell r="V35">
            <v>76.08</v>
          </cell>
          <cell r="W35">
            <v>106.51</v>
          </cell>
          <cell r="X35">
            <v>77.17</v>
          </cell>
          <cell r="Y35">
            <v>108.04</v>
          </cell>
          <cell r="Z35">
            <v>78.260000000000005</v>
          </cell>
          <cell r="AA35">
            <v>109.57</v>
          </cell>
          <cell r="AB35">
            <v>79.349999999999994</v>
          </cell>
          <cell r="AC35">
            <v>111.09</v>
          </cell>
          <cell r="AD35">
            <v>80.45</v>
          </cell>
          <cell r="AE35">
            <v>112.62</v>
          </cell>
          <cell r="AF35">
            <v>81.540000000000006</v>
          </cell>
          <cell r="AG35">
            <v>114.15</v>
          </cell>
          <cell r="AH35">
            <v>82.63</v>
          </cell>
          <cell r="AI35">
            <v>115.68</v>
          </cell>
          <cell r="AJ35">
            <v>83.72</v>
          </cell>
          <cell r="AK35">
            <v>117.21</v>
          </cell>
          <cell r="AL35">
            <v>84.81</v>
          </cell>
          <cell r="AM35">
            <v>118.74</v>
          </cell>
          <cell r="AN35">
            <v>85.91</v>
          </cell>
          <cell r="AO35">
            <v>120.27</v>
          </cell>
          <cell r="AP35">
            <v>87</v>
          </cell>
          <cell r="AQ35">
            <v>121.8</v>
          </cell>
          <cell r="AR35">
            <v>88.09</v>
          </cell>
          <cell r="AS35">
            <v>123.33</v>
          </cell>
          <cell r="AT35">
            <v>89.18</v>
          </cell>
          <cell r="AU35">
            <v>124.85</v>
          </cell>
          <cell r="AV35">
            <v>90.27</v>
          </cell>
          <cell r="AW35">
            <v>126.38</v>
          </cell>
        </row>
        <row r="36">
          <cell r="A36">
            <v>31</v>
          </cell>
          <cell r="B36">
            <v>67.27</v>
          </cell>
          <cell r="C36">
            <v>94.18</v>
          </cell>
          <cell r="D36">
            <v>68.400000000000006</v>
          </cell>
          <cell r="E36">
            <v>95.76</v>
          </cell>
          <cell r="F36">
            <v>69.53</v>
          </cell>
          <cell r="G36">
            <v>97.34</v>
          </cell>
          <cell r="H36">
            <v>70.66</v>
          </cell>
          <cell r="I36">
            <v>98.92</v>
          </cell>
          <cell r="J36">
            <v>71.790000000000006</v>
          </cell>
          <cell r="K36">
            <v>100.5</v>
          </cell>
          <cell r="L36">
            <v>72.92</v>
          </cell>
          <cell r="M36">
            <v>102.08</v>
          </cell>
          <cell r="N36">
            <v>74.05</v>
          </cell>
          <cell r="O36">
            <v>103.66</v>
          </cell>
          <cell r="P36">
            <v>75.17</v>
          </cell>
          <cell r="Q36">
            <v>105.24</v>
          </cell>
          <cell r="R36">
            <v>76.3</v>
          </cell>
          <cell r="S36">
            <v>106.82</v>
          </cell>
          <cell r="T36">
            <v>77.430000000000007</v>
          </cell>
          <cell r="U36">
            <v>108.4</v>
          </cell>
          <cell r="V36">
            <v>78.56</v>
          </cell>
          <cell r="W36">
            <v>109.98</v>
          </cell>
          <cell r="X36">
            <v>79.69</v>
          </cell>
          <cell r="Y36">
            <v>111.56</v>
          </cell>
          <cell r="Z36">
            <v>80.819999999999993</v>
          </cell>
          <cell r="AA36">
            <v>113.14</v>
          </cell>
          <cell r="AB36">
            <v>81.94</v>
          </cell>
          <cell r="AC36">
            <v>114.72</v>
          </cell>
          <cell r="AD36">
            <v>83.07</v>
          </cell>
          <cell r="AE36">
            <v>116.3</v>
          </cell>
          <cell r="AF36">
            <v>84.2</v>
          </cell>
          <cell r="AG36">
            <v>117.88</v>
          </cell>
          <cell r="AH36">
            <v>85.33</v>
          </cell>
          <cell r="AI36">
            <v>119.46</v>
          </cell>
          <cell r="AJ36">
            <v>86.46</v>
          </cell>
          <cell r="AK36">
            <v>121.04</v>
          </cell>
          <cell r="AL36">
            <v>87.59</v>
          </cell>
          <cell r="AM36">
            <v>122.62</v>
          </cell>
          <cell r="AN36">
            <v>88.71</v>
          </cell>
          <cell r="AO36">
            <v>124.2</v>
          </cell>
          <cell r="AP36">
            <v>89.84</v>
          </cell>
          <cell r="AQ36">
            <v>125.78</v>
          </cell>
          <cell r="AR36">
            <v>90.97</v>
          </cell>
          <cell r="AS36">
            <v>127.36</v>
          </cell>
          <cell r="AT36">
            <v>92.1</v>
          </cell>
          <cell r="AU36">
            <v>128.94</v>
          </cell>
          <cell r="AV36">
            <v>93.23</v>
          </cell>
          <cell r="AW36">
            <v>130.52000000000001</v>
          </cell>
        </row>
        <row r="37">
          <cell r="A37">
            <v>32</v>
          </cell>
          <cell r="B37">
            <v>69.42</v>
          </cell>
          <cell r="C37">
            <v>97.19</v>
          </cell>
          <cell r="D37">
            <v>70.58</v>
          </cell>
          <cell r="E37">
            <v>98.82</v>
          </cell>
          <cell r="F37">
            <v>71.75</v>
          </cell>
          <cell r="G37">
            <v>100.45</v>
          </cell>
          <cell r="H37">
            <v>72.91</v>
          </cell>
          <cell r="I37">
            <v>102.08</v>
          </cell>
          <cell r="J37">
            <v>74.08</v>
          </cell>
          <cell r="K37">
            <v>103.71</v>
          </cell>
          <cell r="L37">
            <v>75.239999999999995</v>
          </cell>
          <cell r="M37">
            <v>105.34</v>
          </cell>
          <cell r="N37">
            <v>76.41</v>
          </cell>
          <cell r="O37">
            <v>106.97</v>
          </cell>
          <cell r="P37">
            <v>77.569999999999993</v>
          </cell>
          <cell r="Q37">
            <v>108.6</v>
          </cell>
          <cell r="R37">
            <v>78.739999999999995</v>
          </cell>
          <cell r="S37">
            <v>110.23</v>
          </cell>
          <cell r="T37">
            <v>79.900000000000006</v>
          </cell>
          <cell r="U37">
            <v>111.86</v>
          </cell>
          <cell r="V37">
            <v>81.069999999999993</v>
          </cell>
          <cell r="W37">
            <v>113.49</v>
          </cell>
          <cell r="X37">
            <v>82.23</v>
          </cell>
          <cell r="Y37">
            <v>115.12</v>
          </cell>
          <cell r="Z37">
            <v>83.4</v>
          </cell>
          <cell r="AA37">
            <v>116.75</v>
          </cell>
          <cell r="AB37">
            <v>84.56</v>
          </cell>
          <cell r="AC37">
            <v>118.38</v>
          </cell>
          <cell r="AD37">
            <v>85.73</v>
          </cell>
          <cell r="AE37">
            <v>120.02</v>
          </cell>
          <cell r="AF37">
            <v>86.89</v>
          </cell>
          <cell r="AG37">
            <v>121.65</v>
          </cell>
          <cell r="AH37">
            <v>88.05</v>
          </cell>
          <cell r="AI37">
            <v>123.28</v>
          </cell>
          <cell r="AJ37">
            <v>89.22</v>
          </cell>
          <cell r="AK37">
            <v>124.91</v>
          </cell>
          <cell r="AL37">
            <v>90.38</v>
          </cell>
          <cell r="AM37">
            <v>126.54</v>
          </cell>
          <cell r="AN37">
            <v>91.55</v>
          </cell>
          <cell r="AO37">
            <v>128.16999999999999</v>
          </cell>
          <cell r="AP37">
            <v>92.71</v>
          </cell>
          <cell r="AQ37">
            <v>129.80000000000001</v>
          </cell>
          <cell r="AR37">
            <v>93.88</v>
          </cell>
          <cell r="AS37">
            <v>131.43</v>
          </cell>
          <cell r="AT37">
            <v>95.04</v>
          </cell>
          <cell r="AU37">
            <v>133.06</v>
          </cell>
          <cell r="AV37">
            <v>96.21</v>
          </cell>
          <cell r="AW37">
            <v>134.69</v>
          </cell>
        </row>
        <row r="38">
          <cell r="A38">
            <v>33</v>
          </cell>
          <cell r="B38">
            <v>71.55</v>
          </cell>
          <cell r="C38">
            <v>100.17</v>
          </cell>
          <cell r="D38">
            <v>72.75</v>
          </cell>
          <cell r="E38">
            <v>101.85</v>
          </cell>
          <cell r="F38">
            <v>73.95</v>
          </cell>
          <cell r="G38">
            <v>103.53</v>
          </cell>
          <cell r="H38">
            <v>75.150000000000006</v>
          </cell>
          <cell r="I38">
            <v>105.21</v>
          </cell>
          <cell r="J38">
            <v>76.349999999999994</v>
          </cell>
          <cell r="K38">
            <v>106.89</v>
          </cell>
          <cell r="L38">
            <v>77.55</v>
          </cell>
          <cell r="M38">
            <v>108.58</v>
          </cell>
          <cell r="N38">
            <v>78.760000000000005</v>
          </cell>
          <cell r="O38">
            <v>110.26</v>
          </cell>
          <cell r="P38">
            <v>79.959999999999994</v>
          </cell>
          <cell r="Q38">
            <v>111.94</v>
          </cell>
          <cell r="R38">
            <v>81.16</v>
          </cell>
          <cell r="S38">
            <v>113.62</v>
          </cell>
          <cell r="T38">
            <v>82.36</v>
          </cell>
          <cell r="U38">
            <v>115.3</v>
          </cell>
          <cell r="V38">
            <v>83.56</v>
          </cell>
          <cell r="W38">
            <v>116.98</v>
          </cell>
          <cell r="X38">
            <v>84.76</v>
          </cell>
          <cell r="Y38">
            <v>118.67</v>
          </cell>
          <cell r="Z38">
            <v>85.96</v>
          </cell>
          <cell r="AA38">
            <v>120.35</v>
          </cell>
          <cell r="AB38">
            <v>87.16</v>
          </cell>
          <cell r="AC38">
            <v>122.03</v>
          </cell>
          <cell r="AD38">
            <v>88.37</v>
          </cell>
          <cell r="AE38">
            <v>123.71</v>
          </cell>
          <cell r="AF38">
            <v>89.57</v>
          </cell>
          <cell r="AG38">
            <v>125.39</v>
          </cell>
          <cell r="AH38">
            <v>90.77</v>
          </cell>
          <cell r="AI38">
            <v>127.07</v>
          </cell>
          <cell r="AJ38">
            <v>91.97</v>
          </cell>
          <cell r="AK38">
            <v>128.76</v>
          </cell>
          <cell r="AL38">
            <v>93.17</v>
          </cell>
          <cell r="AM38">
            <v>130.44</v>
          </cell>
          <cell r="AN38">
            <v>94.37</v>
          </cell>
          <cell r="AO38">
            <v>132.12</v>
          </cell>
          <cell r="AP38">
            <v>95.57</v>
          </cell>
          <cell r="AQ38">
            <v>133.80000000000001</v>
          </cell>
          <cell r="AR38">
            <v>96.77</v>
          </cell>
          <cell r="AS38">
            <v>135.47999999999999</v>
          </cell>
          <cell r="AT38">
            <v>97.97</v>
          </cell>
          <cell r="AU38">
            <v>137.16</v>
          </cell>
          <cell r="AV38">
            <v>99.18</v>
          </cell>
          <cell r="AW38">
            <v>138.85</v>
          </cell>
        </row>
        <row r="39">
          <cell r="A39">
            <v>34</v>
          </cell>
          <cell r="B39">
            <v>73.680000000000007</v>
          </cell>
          <cell r="C39">
            <v>103.16</v>
          </cell>
          <cell r="D39">
            <v>74.92</v>
          </cell>
          <cell r="E39">
            <v>104.89</v>
          </cell>
          <cell r="F39">
            <v>76.16</v>
          </cell>
          <cell r="G39">
            <v>106.62</v>
          </cell>
          <cell r="H39">
            <v>77.400000000000006</v>
          </cell>
          <cell r="I39">
            <v>108.35</v>
          </cell>
          <cell r="J39">
            <v>78.63</v>
          </cell>
          <cell r="K39">
            <v>110.09</v>
          </cell>
          <cell r="L39">
            <v>79.87</v>
          </cell>
          <cell r="M39">
            <v>111.82</v>
          </cell>
          <cell r="N39">
            <v>81.11</v>
          </cell>
          <cell r="O39">
            <v>113.55</v>
          </cell>
          <cell r="P39">
            <v>82.35</v>
          </cell>
          <cell r="Q39">
            <v>115.28</v>
          </cell>
          <cell r="R39">
            <v>83.58</v>
          </cell>
          <cell r="S39">
            <v>117.02</v>
          </cell>
          <cell r="T39">
            <v>84.82</v>
          </cell>
          <cell r="U39">
            <v>118.75</v>
          </cell>
          <cell r="V39">
            <v>86.06</v>
          </cell>
          <cell r="W39">
            <v>120.48</v>
          </cell>
          <cell r="X39">
            <v>87.3</v>
          </cell>
          <cell r="Y39">
            <v>122.22</v>
          </cell>
          <cell r="Z39">
            <v>88.53</v>
          </cell>
          <cell r="AA39">
            <v>123.95</v>
          </cell>
          <cell r="AB39">
            <v>89.77</v>
          </cell>
          <cell r="AC39">
            <v>125.68</v>
          </cell>
          <cell r="AD39">
            <v>91.01</v>
          </cell>
          <cell r="AE39">
            <v>127.41</v>
          </cell>
          <cell r="AF39">
            <v>92.25</v>
          </cell>
          <cell r="AG39">
            <v>129.15</v>
          </cell>
          <cell r="AH39">
            <v>93.48</v>
          </cell>
          <cell r="AI39">
            <v>130.88</v>
          </cell>
          <cell r="AJ39">
            <v>94.72</v>
          </cell>
          <cell r="AK39">
            <v>132.61000000000001</v>
          </cell>
          <cell r="AL39">
            <v>95.96</v>
          </cell>
          <cell r="AM39">
            <v>134.34</v>
          </cell>
          <cell r="AN39">
            <v>97.2</v>
          </cell>
          <cell r="AO39">
            <v>136.08000000000001</v>
          </cell>
          <cell r="AP39">
            <v>98.44</v>
          </cell>
          <cell r="AQ39">
            <v>137.81</v>
          </cell>
          <cell r="AR39">
            <v>99.67</v>
          </cell>
          <cell r="AS39">
            <v>139.54</v>
          </cell>
          <cell r="AT39">
            <v>100.91</v>
          </cell>
          <cell r="AU39">
            <v>141.27000000000001</v>
          </cell>
          <cell r="AV39">
            <v>102.15</v>
          </cell>
          <cell r="AW39">
            <v>143.01</v>
          </cell>
        </row>
        <row r="40">
          <cell r="A40">
            <v>35</v>
          </cell>
          <cell r="B40">
            <v>75.8</v>
          </cell>
          <cell r="C40">
            <v>106.12</v>
          </cell>
          <cell r="D40">
            <v>77.069999999999993</v>
          </cell>
          <cell r="E40">
            <v>107.9</v>
          </cell>
          <cell r="F40">
            <v>78.349999999999994</v>
          </cell>
          <cell r="G40">
            <v>109.68</v>
          </cell>
          <cell r="H40">
            <v>79.62</v>
          </cell>
          <cell r="I40">
            <v>111.47</v>
          </cell>
          <cell r="J40">
            <v>80.89</v>
          </cell>
          <cell r="K40">
            <v>113.25</v>
          </cell>
          <cell r="L40">
            <v>82.17</v>
          </cell>
          <cell r="M40">
            <v>115.03</v>
          </cell>
          <cell r="N40">
            <v>83.44</v>
          </cell>
          <cell r="O40">
            <v>116.82</v>
          </cell>
          <cell r="P40">
            <v>84.72</v>
          </cell>
          <cell r="Q40">
            <v>118.6</v>
          </cell>
          <cell r="R40">
            <v>85.99</v>
          </cell>
          <cell r="S40">
            <v>120.39</v>
          </cell>
          <cell r="T40">
            <v>87.26</v>
          </cell>
          <cell r="U40">
            <v>122.17</v>
          </cell>
          <cell r="V40">
            <v>88.54</v>
          </cell>
          <cell r="W40">
            <v>123.95</v>
          </cell>
          <cell r="X40">
            <v>89.81</v>
          </cell>
          <cell r="Y40">
            <v>125.74</v>
          </cell>
          <cell r="Z40">
            <v>91.09</v>
          </cell>
          <cell r="AA40">
            <v>127.52</v>
          </cell>
          <cell r="AB40">
            <v>92.36</v>
          </cell>
          <cell r="AC40">
            <v>129.30000000000001</v>
          </cell>
          <cell r="AD40">
            <v>93.63</v>
          </cell>
          <cell r="AE40">
            <v>131.09</v>
          </cell>
          <cell r="AF40">
            <v>94.91</v>
          </cell>
          <cell r="AG40">
            <v>132.87</v>
          </cell>
          <cell r="AH40">
            <v>96.18</v>
          </cell>
          <cell r="AI40">
            <v>134.65</v>
          </cell>
          <cell r="AJ40">
            <v>97.46</v>
          </cell>
          <cell r="AK40">
            <v>136.44</v>
          </cell>
          <cell r="AL40">
            <v>98.73</v>
          </cell>
          <cell r="AM40">
            <v>138.22</v>
          </cell>
          <cell r="AN40">
            <v>100</v>
          </cell>
          <cell r="AO40">
            <v>140</v>
          </cell>
          <cell r="AP40">
            <v>101.28</v>
          </cell>
          <cell r="AQ40">
            <v>141.79</v>
          </cell>
          <cell r="AR40">
            <v>102.55</v>
          </cell>
          <cell r="AS40">
            <v>143.57</v>
          </cell>
          <cell r="AT40">
            <v>103.83</v>
          </cell>
          <cell r="AU40">
            <v>145.36000000000001</v>
          </cell>
          <cell r="AV40">
            <v>105.1</v>
          </cell>
          <cell r="AW40">
            <v>147.13999999999999</v>
          </cell>
        </row>
        <row r="41">
          <cell r="A41">
            <v>36</v>
          </cell>
          <cell r="B41">
            <v>77.930000000000007</v>
          </cell>
          <cell r="C41">
            <v>109.11</v>
          </cell>
          <cell r="D41">
            <v>79.25</v>
          </cell>
          <cell r="E41">
            <v>110.94</v>
          </cell>
          <cell r="F41">
            <v>80.56</v>
          </cell>
          <cell r="G41">
            <v>112.78</v>
          </cell>
          <cell r="H41">
            <v>81.87</v>
          </cell>
          <cell r="I41">
            <v>114.61</v>
          </cell>
          <cell r="J41">
            <v>83.18</v>
          </cell>
          <cell r="K41">
            <v>116.45</v>
          </cell>
          <cell r="L41">
            <v>84.49</v>
          </cell>
          <cell r="M41">
            <v>118.28</v>
          </cell>
          <cell r="N41">
            <v>85.8</v>
          </cell>
          <cell r="O41">
            <v>120.12</v>
          </cell>
          <cell r="P41">
            <v>87.11</v>
          </cell>
          <cell r="Q41">
            <v>121.95</v>
          </cell>
          <cell r="R41">
            <v>88.42</v>
          </cell>
          <cell r="S41">
            <v>123.79</v>
          </cell>
          <cell r="T41">
            <v>89.73</v>
          </cell>
          <cell r="U41">
            <v>125.62</v>
          </cell>
          <cell r="V41">
            <v>91.04</v>
          </cell>
          <cell r="W41">
            <v>127.45</v>
          </cell>
          <cell r="X41">
            <v>92.35</v>
          </cell>
          <cell r="Y41">
            <v>129.29</v>
          </cell>
          <cell r="Z41">
            <v>93.66</v>
          </cell>
          <cell r="AA41">
            <v>131.12</v>
          </cell>
          <cell r="AB41">
            <v>94.97</v>
          </cell>
          <cell r="AC41">
            <v>132.96</v>
          </cell>
          <cell r="AD41">
            <v>96.28</v>
          </cell>
          <cell r="AE41">
            <v>134.79</v>
          </cell>
          <cell r="AF41">
            <v>97.59</v>
          </cell>
          <cell r="AG41">
            <v>136.63</v>
          </cell>
          <cell r="AH41">
            <v>98.9</v>
          </cell>
          <cell r="AI41">
            <v>138.46</v>
          </cell>
          <cell r="AJ41">
            <v>100.21</v>
          </cell>
          <cell r="AK41">
            <v>140.30000000000001</v>
          </cell>
          <cell r="AL41">
            <v>101.52</v>
          </cell>
          <cell r="AM41">
            <v>142.13</v>
          </cell>
          <cell r="AN41">
            <v>102.83</v>
          </cell>
          <cell r="AO41">
            <v>143.97</v>
          </cell>
          <cell r="AP41">
            <v>104.14</v>
          </cell>
          <cell r="AQ41">
            <v>145.80000000000001</v>
          </cell>
          <cell r="AR41">
            <v>105.45</v>
          </cell>
          <cell r="AS41">
            <v>147.63</v>
          </cell>
          <cell r="AT41">
            <v>106.76</v>
          </cell>
          <cell r="AU41">
            <v>149.47</v>
          </cell>
          <cell r="AV41">
            <v>108.07</v>
          </cell>
          <cell r="AW41">
            <v>151.30000000000001</v>
          </cell>
        </row>
        <row r="42">
          <cell r="A42">
            <v>37</v>
          </cell>
          <cell r="B42">
            <v>80.069999999999993</v>
          </cell>
          <cell r="C42">
            <v>112.1</v>
          </cell>
          <cell r="D42">
            <v>81.42</v>
          </cell>
          <cell r="E42">
            <v>113.99</v>
          </cell>
          <cell r="F42">
            <v>82.77</v>
          </cell>
          <cell r="G42">
            <v>115.87</v>
          </cell>
          <cell r="H42">
            <v>84.11</v>
          </cell>
          <cell r="I42">
            <v>117.76</v>
          </cell>
          <cell r="J42">
            <v>85.46</v>
          </cell>
          <cell r="K42">
            <v>119.64</v>
          </cell>
          <cell r="L42">
            <v>86.81</v>
          </cell>
          <cell r="M42">
            <v>121.53</v>
          </cell>
          <cell r="N42">
            <v>88.15</v>
          </cell>
          <cell r="O42">
            <v>123.41</v>
          </cell>
          <cell r="P42">
            <v>89.5</v>
          </cell>
          <cell r="Q42">
            <v>125.3</v>
          </cell>
          <cell r="R42">
            <v>90.85</v>
          </cell>
          <cell r="S42">
            <v>127.18</v>
          </cell>
          <cell r="T42">
            <v>92.19</v>
          </cell>
          <cell r="U42">
            <v>129.07</v>
          </cell>
          <cell r="V42">
            <v>93.54</v>
          </cell>
          <cell r="W42">
            <v>130.96</v>
          </cell>
          <cell r="X42">
            <v>94.89</v>
          </cell>
          <cell r="Y42">
            <v>132.84</v>
          </cell>
          <cell r="Z42">
            <v>96.23</v>
          </cell>
          <cell r="AA42">
            <v>134.72999999999999</v>
          </cell>
          <cell r="AB42">
            <v>97.58</v>
          </cell>
          <cell r="AC42">
            <v>136.61000000000001</v>
          </cell>
          <cell r="AD42">
            <v>98.93</v>
          </cell>
          <cell r="AE42">
            <v>138.5</v>
          </cell>
          <cell r="AF42">
            <v>100.27</v>
          </cell>
          <cell r="AG42">
            <v>140.38</v>
          </cell>
          <cell r="AH42">
            <v>101.62</v>
          </cell>
          <cell r="AI42">
            <v>142.27000000000001</v>
          </cell>
          <cell r="AJ42">
            <v>102.97</v>
          </cell>
          <cell r="AK42">
            <v>144.15</v>
          </cell>
          <cell r="AL42">
            <v>104.31</v>
          </cell>
          <cell r="AM42">
            <v>146.04</v>
          </cell>
          <cell r="AN42">
            <v>105.66</v>
          </cell>
          <cell r="AO42">
            <v>147.91999999999999</v>
          </cell>
          <cell r="AP42">
            <v>107.01</v>
          </cell>
          <cell r="AQ42">
            <v>149.81</v>
          </cell>
          <cell r="AR42">
            <v>108.35</v>
          </cell>
          <cell r="AS42">
            <v>151.69999999999999</v>
          </cell>
          <cell r="AT42">
            <v>109.7</v>
          </cell>
          <cell r="AU42">
            <v>153.58000000000001</v>
          </cell>
          <cell r="AV42">
            <v>111.05</v>
          </cell>
          <cell r="AW42">
            <v>155.47</v>
          </cell>
        </row>
        <row r="43">
          <cell r="A43">
            <v>38</v>
          </cell>
          <cell r="B43">
            <v>82.21</v>
          </cell>
          <cell r="C43">
            <v>115.09</v>
          </cell>
          <cell r="D43">
            <v>83.59</v>
          </cell>
          <cell r="E43">
            <v>117.02</v>
          </cell>
          <cell r="F43">
            <v>84.97</v>
          </cell>
          <cell r="G43">
            <v>118.96</v>
          </cell>
          <cell r="H43">
            <v>86.35</v>
          </cell>
          <cell r="I43">
            <v>120.9</v>
          </cell>
          <cell r="J43">
            <v>87.74</v>
          </cell>
          <cell r="K43">
            <v>122.83</v>
          </cell>
          <cell r="L43">
            <v>89.12</v>
          </cell>
          <cell r="M43">
            <v>124.77</v>
          </cell>
          <cell r="N43">
            <v>90.5</v>
          </cell>
          <cell r="O43">
            <v>126.71</v>
          </cell>
          <cell r="P43">
            <v>91.89</v>
          </cell>
          <cell r="Q43">
            <v>128.63999999999999</v>
          </cell>
          <cell r="R43">
            <v>93.27</v>
          </cell>
          <cell r="S43">
            <v>130.58000000000001</v>
          </cell>
          <cell r="T43">
            <v>94.65</v>
          </cell>
          <cell r="U43">
            <v>132.52000000000001</v>
          </cell>
          <cell r="V43">
            <v>96.04</v>
          </cell>
          <cell r="W43">
            <v>134.44999999999999</v>
          </cell>
          <cell r="X43">
            <v>97.42</v>
          </cell>
          <cell r="Y43">
            <v>136.38999999999999</v>
          </cell>
          <cell r="Z43">
            <v>98.8</v>
          </cell>
          <cell r="AA43">
            <v>138.32</v>
          </cell>
          <cell r="AB43">
            <v>100.19</v>
          </cell>
          <cell r="AC43">
            <v>140.26</v>
          </cell>
          <cell r="AD43">
            <v>101.57</v>
          </cell>
          <cell r="AE43">
            <v>142.19999999999999</v>
          </cell>
          <cell r="AF43">
            <v>102.95</v>
          </cell>
          <cell r="AG43">
            <v>144.13</v>
          </cell>
          <cell r="AH43">
            <v>104.34</v>
          </cell>
          <cell r="AI43">
            <v>146.07</v>
          </cell>
          <cell r="AJ43">
            <v>105.72</v>
          </cell>
          <cell r="AK43">
            <v>148.01</v>
          </cell>
          <cell r="AL43">
            <v>107.1</v>
          </cell>
          <cell r="AM43">
            <v>149.94</v>
          </cell>
          <cell r="AN43">
            <v>108.49</v>
          </cell>
          <cell r="AO43">
            <v>151.88</v>
          </cell>
          <cell r="AP43">
            <v>109.87</v>
          </cell>
          <cell r="AQ43">
            <v>153.82</v>
          </cell>
          <cell r="AR43">
            <v>111.25</v>
          </cell>
          <cell r="AS43">
            <v>155.75</v>
          </cell>
          <cell r="AT43">
            <v>112.64</v>
          </cell>
          <cell r="AU43">
            <v>157.69</v>
          </cell>
          <cell r="AV43">
            <v>114.02</v>
          </cell>
          <cell r="AW43">
            <v>159.63</v>
          </cell>
        </row>
        <row r="44">
          <cell r="A44">
            <v>39</v>
          </cell>
          <cell r="B44">
            <v>84.33</v>
          </cell>
          <cell r="C44">
            <v>118.07</v>
          </cell>
          <cell r="D44">
            <v>85.75</v>
          </cell>
          <cell r="E44">
            <v>120.05</v>
          </cell>
          <cell r="F44">
            <v>87.17</v>
          </cell>
          <cell r="G44">
            <v>122.04</v>
          </cell>
          <cell r="H44">
            <v>88.59</v>
          </cell>
          <cell r="I44">
            <v>124.03</v>
          </cell>
          <cell r="J44">
            <v>90.01</v>
          </cell>
          <cell r="K44">
            <v>126.02</v>
          </cell>
          <cell r="L44">
            <v>91.43</v>
          </cell>
          <cell r="M44">
            <v>128</v>
          </cell>
          <cell r="N44">
            <v>92.85</v>
          </cell>
          <cell r="O44">
            <v>129.99</v>
          </cell>
          <cell r="P44">
            <v>94.27</v>
          </cell>
          <cell r="Q44">
            <v>131.97999999999999</v>
          </cell>
          <cell r="R44">
            <v>95.69</v>
          </cell>
          <cell r="S44">
            <v>133.97</v>
          </cell>
          <cell r="T44">
            <v>97.11</v>
          </cell>
          <cell r="U44">
            <v>135.94999999999999</v>
          </cell>
          <cell r="V44">
            <v>98.53</v>
          </cell>
          <cell r="W44">
            <v>137.94</v>
          </cell>
          <cell r="X44">
            <v>99.95</v>
          </cell>
          <cell r="Y44">
            <v>139.93</v>
          </cell>
          <cell r="Z44">
            <v>101.37</v>
          </cell>
          <cell r="AA44">
            <v>141.91999999999999</v>
          </cell>
          <cell r="AB44">
            <v>102.79</v>
          </cell>
          <cell r="AC44">
            <v>143.9</v>
          </cell>
          <cell r="AD44">
            <v>104.21</v>
          </cell>
          <cell r="AE44">
            <v>145.88999999999999</v>
          </cell>
          <cell r="AF44">
            <v>105.63</v>
          </cell>
          <cell r="AG44">
            <v>147.88</v>
          </cell>
          <cell r="AH44">
            <v>107.05</v>
          </cell>
          <cell r="AI44">
            <v>149.87</v>
          </cell>
          <cell r="AJ44">
            <v>108.47</v>
          </cell>
          <cell r="AK44">
            <v>151.85</v>
          </cell>
          <cell r="AL44">
            <v>109.89</v>
          </cell>
          <cell r="AM44">
            <v>153.84</v>
          </cell>
          <cell r="AN44">
            <v>111.31</v>
          </cell>
          <cell r="AO44">
            <v>155.83000000000001</v>
          </cell>
          <cell r="AP44">
            <v>112.73</v>
          </cell>
          <cell r="AQ44">
            <v>157.82</v>
          </cell>
          <cell r="AR44">
            <v>114.15</v>
          </cell>
          <cell r="AS44">
            <v>159.80000000000001</v>
          </cell>
          <cell r="AT44">
            <v>115.56</v>
          </cell>
          <cell r="AU44">
            <v>161.79</v>
          </cell>
          <cell r="AV44">
            <v>116.98</v>
          </cell>
          <cell r="AW44">
            <v>163.78</v>
          </cell>
        </row>
        <row r="45">
          <cell r="A45">
            <v>40</v>
          </cell>
          <cell r="B45">
            <v>86.45</v>
          </cell>
          <cell r="C45">
            <v>121.04</v>
          </cell>
          <cell r="D45">
            <v>87.91</v>
          </cell>
          <cell r="E45">
            <v>123.08</v>
          </cell>
          <cell r="F45">
            <v>89.37</v>
          </cell>
          <cell r="G45">
            <v>125.11</v>
          </cell>
          <cell r="H45">
            <v>90.82</v>
          </cell>
          <cell r="I45">
            <v>127.15</v>
          </cell>
          <cell r="J45">
            <v>92.28</v>
          </cell>
          <cell r="K45">
            <v>129.19</v>
          </cell>
          <cell r="L45">
            <v>93.73</v>
          </cell>
          <cell r="M45">
            <v>131.22999999999999</v>
          </cell>
          <cell r="N45">
            <v>95.19</v>
          </cell>
          <cell r="O45">
            <v>133.27000000000001</v>
          </cell>
          <cell r="P45">
            <v>96.65</v>
          </cell>
          <cell r="Q45">
            <v>135.31</v>
          </cell>
          <cell r="R45">
            <v>98.1</v>
          </cell>
          <cell r="S45">
            <v>137.34</v>
          </cell>
          <cell r="T45">
            <v>99.56</v>
          </cell>
          <cell r="U45">
            <v>139.38</v>
          </cell>
          <cell r="V45">
            <v>101.01</v>
          </cell>
          <cell r="W45">
            <v>141.41999999999999</v>
          </cell>
          <cell r="X45">
            <v>102.47</v>
          </cell>
          <cell r="Y45">
            <v>143.46</v>
          </cell>
          <cell r="Z45">
            <v>103.93</v>
          </cell>
          <cell r="AA45">
            <v>145.5</v>
          </cell>
          <cell r="AB45">
            <v>105.38</v>
          </cell>
          <cell r="AC45">
            <v>147.54</v>
          </cell>
          <cell r="AD45">
            <v>106.84</v>
          </cell>
          <cell r="AE45">
            <v>149.57</v>
          </cell>
          <cell r="AF45">
            <v>108.29</v>
          </cell>
          <cell r="AG45">
            <v>151.61000000000001</v>
          </cell>
          <cell r="AH45">
            <v>109.75</v>
          </cell>
          <cell r="AI45">
            <v>153.65</v>
          </cell>
          <cell r="AJ45">
            <v>111.21</v>
          </cell>
          <cell r="AK45">
            <v>155.69</v>
          </cell>
          <cell r="AL45">
            <v>112.66</v>
          </cell>
          <cell r="AM45">
            <v>157.72999999999999</v>
          </cell>
          <cell r="AN45">
            <v>114.12</v>
          </cell>
          <cell r="AO45">
            <v>159.77000000000001</v>
          </cell>
          <cell r="AP45">
            <v>115.57</v>
          </cell>
          <cell r="AQ45">
            <v>161.80000000000001</v>
          </cell>
          <cell r="AR45">
            <v>117.03</v>
          </cell>
          <cell r="AS45">
            <v>163.84</v>
          </cell>
          <cell r="AT45">
            <v>118.49</v>
          </cell>
          <cell r="AU45">
            <v>165.88</v>
          </cell>
          <cell r="AV45">
            <v>119.94</v>
          </cell>
          <cell r="AW45">
            <v>167.92</v>
          </cell>
        </row>
        <row r="46">
          <cell r="A46">
            <v>41</v>
          </cell>
          <cell r="B46">
            <v>88.6</v>
          </cell>
          <cell r="C46">
            <v>124.04</v>
          </cell>
          <cell r="D46">
            <v>90.09</v>
          </cell>
          <cell r="E46">
            <v>126.12</v>
          </cell>
          <cell r="F46">
            <v>91.58</v>
          </cell>
          <cell r="G46">
            <v>128.21</v>
          </cell>
          <cell r="H46">
            <v>93.07</v>
          </cell>
          <cell r="I46">
            <v>130.30000000000001</v>
          </cell>
          <cell r="J46">
            <v>94.57</v>
          </cell>
          <cell r="K46">
            <v>132.38999999999999</v>
          </cell>
          <cell r="L46">
            <v>96.06</v>
          </cell>
          <cell r="M46">
            <v>134.47999999999999</v>
          </cell>
          <cell r="N46">
            <v>97.55</v>
          </cell>
          <cell r="O46">
            <v>136.57</v>
          </cell>
          <cell r="P46">
            <v>99.04</v>
          </cell>
          <cell r="Q46">
            <v>138.66</v>
          </cell>
          <cell r="R46">
            <v>100.54</v>
          </cell>
          <cell r="S46">
            <v>140.75</v>
          </cell>
          <cell r="T46">
            <v>102.03</v>
          </cell>
          <cell r="U46">
            <v>142.84</v>
          </cell>
          <cell r="V46">
            <v>103.52</v>
          </cell>
          <cell r="W46">
            <v>144.93</v>
          </cell>
          <cell r="X46">
            <v>105.01</v>
          </cell>
          <cell r="Y46">
            <v>147.02000000000001</v>
          </cell>
          <cell r="Z46">
            <v>106.51</v>
          </cell>
          <cell r="AA46">
            <v>149.11000000000001</v>
          </cell>
          <cell r="AB46">
            <v>108</v>
          </cell>
          <cell r="AC46">
            <v>151.19999999999999</v>
          </cell>
          <cell r="AD46">
            <v>109.49</v>
          </cell>
          <cell r="AE46">
            <v>153.29</v>
          </cell>
          <cell r="AF46">
            <v>110.98</v>
          </cell>
          <cell r="AG46">
            <v>155.38</v>
          </cell>
          <cell r="AH46">
            <v>112.47</v>
          </cell>
          <cell r="AI46">
            <v>157.46</v>
          </cell>
          <cell r="AJ46">
            <v>113.97</v>
          </cell>
          <cell r="AK46">
            <v>159.55000000000001</v>
          </cell>
          <cell r="AL46">
            <v>115.46</v>
          </cell>
          <cell r="AM46">
            <v>161.63999999999999</v>
          </cell>
          <cell r="AN46">
            <v>116.95</v>
          </cell>
          <cell r="AO46">
            <v>163.72999999999999</v>
          </cell>
          <cell r="AP46">
            <v>118.44</v>
          </cell>
          <cell r="AQ46">
            <v>165.82</v>
          </cell>
          <cell r="AR46">
            <v>119.94</v>
          </cell>
          <cell r="AS46">
            <v>167.91</v>
          </cell>
          <cell r="AT46">
            <v>121.43</v>
          </cell>
          <cell r="AU46">
            <v>170</v>
          </cell>
          <cell r="AV46">
            <v>122.92</v>
          </cell>
          <cell r="AW46">
            <v>172.09</v>
          </cell>
        </row>
        <row r="47">
          <cell r="A47">
            <v>42</v>
          </cell>
          <cell r="B47">
            <v>90.73</v>
          </cell>
          <cell r="C47">
            <v>127.02</v>
          </cell>
          <cell r="D47">
            <v>92.26</v>
          </cell>
          <cell r="E47">
            <v>129.16</v>
          </cell>
          <cell r="F47">
            <v>93.79</v>
          </cell>
          <cell r="G47">
            <v>131.30000000000001</v>
          </cell>
          <cell r="H47">
            <v>95.31</v>
          </cell>
          <cell r="I47">
            <v>133.44</v>
          </cell>
          <cell r="J47">
            <v>96.84</v>
          </cell>
          <cell r="K47">
            <v>135.58000000000001</v>
          </cell>
          <cell r="L47">
            <v>98.37</v>
          </cell>
          <cell r="M47">
            <v>137.72</v>
          </cell>
          <cell r="N47">
            <v>99.9</v>
          </cell>
          <cell r="O47">
            <v>139.86000000000001</v>
          </cell>
          <cell r="P47">
            <v>101.43</v>
          </cell>
          <cell r="Q47">
            <v>142</v>
          </cell>
          <cell r="R47">
            <v>102.96</v>
          </cell>
          <cell r="S47">
            <v>144.13999999999999</v>
          </cell>
          <cell r="T47">
            <v>104.49</v>
          </cell>
          <cell r="U47">
            <v>146.28</v>
          </cell>
          <cell r="V47">
            <v>106.02</v>
          </cell>
          <cell r="W47">
            <v>148.41999999999999</v>
          </cell>
          <cell r="X47">
            <v>107.54</v>
          </cell>
          <cell r="Y47">
            <v>150.56</v>
          </cell>
          <cell r="Z47">
            <v>109.07</v>
          </cell>
          <cell r="AA47">
            <v>152.69999999999999</v>
          </cell>
          <cell r="AB47">
            <v>110.6</v>
          </cell>
          <cell r="AC47">
            <v>154.84</v>
          </cell>
          <cell r="AD47">
            <v>112.13</v>
          </cell>
          <cell r="AE47">
            <v>159.97999999999999</v>
          </cell>
          <cell r="AF47">
            <v>113.66</v>
          </cell>
          <cell r="AG47">
            <v>159.12</v>
          </cell>
          <cell r="AH47">
            <v>115.19</v>
          </cell>
          <cell r="AI47">
            <v>161.26</v>
          </cell>
          <cell r="AJ47">
            <v>116.72</v>
          </cell>
          <cell r="AK47">
            <v>163.4</v>
          </cell>
          <cell r="AL47">
            <v>118.25</v>
          </cell>
          <cell r="AM47">
            <v>165.55</v>
          </cell>
          <cell r="AN47">
            <v>119.78</v>
          </cell>
          <cell r="AO47">
            <v>167.69</v>
          </cell>
          <cell r="AP47">
            <v>121.3</v>
          </cell>
          <cell r="AQ47">
            <v>169.83</v>
          </cell>
          <cell r="AR47">
            <v>122.83</v>
          </cell>
          <cell r="AS47">
            <v>171.97</v>
          </cell>
          <cell r="AT47">
            <v>124.36</v>
          </cell>
          <cell r="AU47">
            <v>174.11</v>
          </cell>
          <cell r="AV47">
            <v>125.89</v>
          </cell>
          <cell r="AW47">
            <v>176.25</v>
          </cell>
        </row>
        <row r="48">
          <cell r="A48">
            <v>43</v>
          </cell>
          <cell r="B48">
            <v>92.85</v>
          </cell>
          <cell r="C48">
            <v>129.99</v>
          </cell>
          <cell r="D48">
            <v>94.41</v>
          </cell>
          <cell r="E48">
            <v>132.18</v>
          </cell>
          <cell r="F48">
            <v>95.98</v>
          </cell>
          <cell r="G48">
            <v>134.37</v>
          </cell>
          <cell r="H48">
            <v>97.54</v>
          </cell>
          <cell r="I48">
            <v>136.56</v>
          </cell>
          <cell r="J48">
            <v>99.11</v>
          </cell>
          <cell r="K48">
            <v>138.75</v>
          </cell>
          <cell r="L48">
            <v>100.67</v>
          </cell>
          <cell r="M48">
            <v>140.94</v>
          </cell>
          <cell r="N48">
            <v>102.24</v>
          </cell>
          <cell r="O48">
            <v>143.13</v>
          </cell>
          <cell r="P48">
            <v>103.8</v>
          </cell>
          <cell r="Q48">
            <v>145.32</v>
          </cell>
          <cell r="R48">
            <v>105.37</v>
          </cell>
          <cell r="S48">
            <v>147.52000000000001</v>
          </cell>
          <cell r="T48">
            <v>106.93</v>
          </cell>
          <cell r="U48">
            <v>149.71</v>
          </cell>
          <cell r="V48">
            <v>108.5</v>
          </cell>
          <cell r="W48">
            <v>151.9</v>
          </cell>
          <cell r="X48">
            <v>110.06</v>
          </cell>
          <cell r="Y48">
            <v>154.09</v>
          </cell>
          <cell r="Z48">
            <v>111.63</v>
          </cell>
          <cell r="AA48">
            <v>156.28</v>
          </cell>
          <cell r="AB48">
            <v>113.19</v>
          </cell>
          <cell r="AC48">
            <v>158.47</v>
          </cell>
          <cell r="AD48">
            <v>114.76</v>
          </cell>
          <cell r="AE48">
            <v>160.66</v>
          </cell>
          <cell r="AF48">
            <v>116.32</v>
          </cell>
          <cell r="AG48">
            <v>162.85</v>
          </cell>
          <cell r="AH48">
            <v>117.89</v>
          </cell>
          <cell r="AI48">
            <v>165.05</v>
          </cell>
          <cell r="AJ48">
            <v>119.46</v>
          </cell>
          <cell r="AK48">
            <v>167.24</v>
          </cell>
          <cell r="AL48">
            <v>121.02</v>
          </cell>
          <cell r="AM48">
            <v>169.43</v>
          </cell>
          <cell r="AN48">
            <v>122.59</v>
          </cell>
          <cell r="AO48">
            <v>171.62</v>
          </cell>
          <cell r="AP48">
            <v>124.15</v>
          </cell>
          <cell r="AQ48">
            <v>173.81</v>
          </cell>
          <cell r="AR48">
            <v>125.72</v>
          </cell>
          <cell r="AS48">
            <v>176</v>
          </cell>
          <cell r="AT48">
            <v>127.28</v>
          </cell>
          <cell r="AU48">
            <v>178.19</v>
          </cell>
          <cell r="AV48">
            <v>128.85</v>
          </cell>
          <cell r="AW48">
            <v>180.38</v>
          </cell>
        </row>
        <row r="49">
          <cell r="A49">
            <v>44</v>
          </cell>
          <cell r="B49">
            <v>94.98</v>
          </cell>
          <cell r="C49">
            <v>132.97999999999999</v>
          </cell>
          <cell r="D49">
            <v>96.59</v>
          </cell>
          <cell r="E49">
            <v>135.22</v>
          </cell>
          <cell r="F49">
            <v>98.19</v>
          </cell>
          <cell r="G49">
            <v>137.46</v>
          </cell>
          <cell r="H49">
            <v>99.79</v>
          </cell>
          <cell r="I49">
            <v>139.69999999999999</v>
          </cell>
          <cell r="J49">
            <v>101.39</v>
          </cell>
          <cell r="K49">
            <v>141.94999999999999</v>
          </cell>
          <cell r="L49">
            <v>102.99</v>
          </cell>
          <cell r="M49">
            <v>144.19</v>
          </cell>
          <cell r="N49">
            <v>104.59</v>
          </cell>
          <cell r="O49">
            <v>146.43</v>
          </cell>
          <cell r="P49">
            <v>106.2</v>
          </cell>
          <cell r="Q49">
            <v>148.66999999999999</v>
          </cell>
          <cell r="R49">
            <v>107.8</v>
          </cell>
          <cell r="S49">
            <v>150.91999999999999</v>
          </cell>
          <cell r="T49">
            <v>109.4</v>
          </cell>
          <cell r="U49">
            <v>153.16</v>
          </cell>
          <cell r="V49">
            <v>111</v>
          </cell>
          <cell r="W49">
            <v>155.4</v>
          </cell>
          <cell r="X49">
            <v>112.6</v>
          </cell>
          <cell r="Y49">
            <v>157.63999999999999</v>
          </cell>
          <cell r="Z49">
            <v>114.2</v>
          </cell>
          <cell r="AA49">
            <v>159.88</v>
          </cell>
          <cell r="AB49">
            <v>115.81</v>
          </cell>
          <cell r="AC49">
            <v>162.13</v>
          </cell>
          <cell r="AD49">
            <v>117.41</v>
          </cell>
          <cell r="AE49">
            <v>164.37</v>
          </cell>
          <cell r="AF49">
            <v>119.01</v>
          </cell>
          <cell r="AG49">
            <v>166.61</v>
          </cell>
          <cell r="AH49">
            <v>120.61</v>
          </cell>
          <cell r="AI49">
            <v>168.85</v>
          </cell>
          <cell r="AJ49">
            <v>122.21</v>
          </cell>
          <cell r="AK49">
            <v>171.1</v>
          </cell>
          <cell r="AL49">
            <v>123.81</v>
          </cell>
          <cell r="AM49">
            <v>173.34</v>
          </cell>
          <cell r="AN49">
            <v>125.41</v>
          </cell>
          <cell r="AO49">
            <v>175.58</v>
          </cell>
          <cell r="AP49">
            <v>127.02</v>
          </cell>
          <cell r="AQ49">
            <v>177.82</v>
          </cell>
          <cell r="AR49">
            <v>128.62</v>
          </cell>
          <cell r="AS49">
            <v>180.07</v>
          </cell>
          <cell r="AT49">
            <v>130.22</v>
          </cell>
          <cell r="AU49">
            <v>182.31</v>
          </cell>
          <cell r="AV49">
            <v>131.82</v>
          </cell>
          <cell r="AW49">
            <v>184.55</v>
          </cell>
        </row>
        <row r="50">
          <cell r="A50">
            <v>45</v>
          </cell>
          <cell r="B50">
            <v>97.11</v>
          </cell>
          <cell r="C50">
            <v>135.94999999999999</v>
          </cell>
          <cell r="D50">
            <v>98.74</v>
          </cell>
          <cell r="E50">
            <v>138.24</v>
          </cell>
          <cell r="F50">
            <v>100.38</v>
          </cell>
          <cell r="G50">
            <v>140.53</v>
          </cell>
          <cell r="H50">
            <v>102.02</v>
          </cell>
          <cell r="I50">
            <v>142.83000000000001</v>
          </cell>
          <cell r="J50">
            <v>103.66</v>
          </cell>
          <cell r="K50">
            <v>145.12</v>
          </cell>
          <cell r="L50">
            <v>105.3</v>
          </cell>
          <cell r="M50">
            <v>147.41</v>
          </cell>
          <cell r="N50">
            <v>106.93</v>
          </cell>
          <cell r="O50">
            <v>149.71</v>
          </cell>
          <cell r="P50">
            <v>108.57</v>
          </cell>
          <cell r="Q50">
            <v>152</v>
          </cell>
          <cell r="R50">
            <v>110.21</v>
          </cell>
          <cell r="S50">
            <v>154.29</v>
          </cell>
          <cell r="T50">
            <v>111.85</v>
          </cell>
          <cell r="U50">
            <v>156.59</v>
          </cell>
          <cell r="V50">
            <v>113.49</v>
          </cell>
          <cell r="W50">
            <v>158.88</v>
          </cell>
          <cell r="X50">
            <v>115.12</v>
          </cell>
          <cell r="Y50">
            <v>161.16999999999999</v>
          </cell>
          <cell r="Z50">
            <v>116.76</v>
          </cell>
          <cell r="AA50">
            <v>163.47</v>
          </cell>
          <cell r="AB50">
            <v>118.4</v>
          </cell>
          <cell r="AC50">
            <v>165.76</v>
          </cell>
          <cell r="AD50">
            <v>120.04</v>
          </cell>
          <cell r="AE50">
            <v>168.05</v>
          </cell>
          <cell r="AF50">
            <v>121.68</v>
          </cell>
          <cell r="AG50">
            <v>170.35</v>
          </cell>
          <cell r="AH50">
            <v>123.31</v>
          </cell>
          <cell r="AI50">
            <v>172.64</v>
          </cell>
          <cell r="AJ50">
            <v>124.95</v>
          </cell>
          <cell r="AK50">
            <v>174.93</v>
          </cell>
          <cell r="AL50">
            <v>126.59</v>
          </cell>
          <cell r="AM50">
            <v>177.23</v>
          </cell>
          <cell r="AN50">
            <v>128.22999999999999</v>
          </cell>
          <cell r="AO50">
            <v>179.52</v>
          </cell>
          <cell r="AP50">
            <v>129.87</v>
          </cell>
          <cell r="AQ50">
            <v>181.81</v>
          </cell>
          <cell r="AR50">
            <v>131.5</v>
          </cell>
          <cell r="AS50">
            <v>184.1</v>
          </cell>
          <cell r="AT50">
            <v>133.13999999999999</v>
          </cell>
          <cell r="AU50">
            <v>186.4</v>
          </cell>
          <cell r="AV50">
            <v>134.78</v>
          </cell>
          <cell r="AW50">
            <v>188.69</v>
          </cell>
        </row>
        <row r="51">
          <cell r="A51">
            <v>46</v>
          </cell>
          <cell r="B51">
            <v>99.24</v>
          </cell>
          <cell r="C51">
            <v>138.94</v>
          </cell>
          <cell r="D51">
            <v>100.92</v>
          </cell>
          <cell r="E51">
            <v>141.29</v>
          </cell>
          <cell r="F51">
            <v>102.59</v>
          </cell>
          <cell r="G51">
            <v>143.63</v>
          </cell>
          <cell r="H51">
            <v>104.27</v>
          </cell>
          <cell r="I51">
            <v>145.97999999999999</v>
          </cell>
          <cell r="J51">
            <v>105.94</v>
          </cell>
          <cell r="K51">
            <v>148.32</v>
          </cell>
          <cell r="L51">
            <v>107.62</v>
          </cell>
          <cell r="M51">
            <v>150.66</v>
          </cell>
          <cell r="N51">
            <v>109.29</v>
          </cell>
          <cell r="O51">
            <v>153.01</v>
          </cell>
          <cell r="P51">
            <v>110.97</v>
          </cell>
          <cell r="Q51">
            <v>155.35</v>
          </cell>
          <cell r="R51">
            <v>112.64</v>
          </cell>
          <cell r="S51">
            <v>157.69999999999999</v>
          </cell>
          <cell r="T51">
            <v>114.31</v>
          </cell>
          <cell r="U51">
            <v>160.04</v>
          </cell>
          <cell r="V51">
            <v>115.99</v>
          </cell>
          <cell r="W51">
            <v>162.38</v>
          </cell>
          <cell r="X51">
            <v>117.66</v>
          </cell>
          <cell r="Y51">
            <v>164.73</v>
          </cell>
          <cell r="Z51">
            <v>119.34</v>
          </cell>
          <cell r="AA51">
            <v>167.07</v>
          </cell>
          <cell r="AB51">
            <v>121.01</v>
          </cell>
          <cell r="AC51">
            <v>169.42</v>
          </cell>
          <cell r="AD51">
            <v>122.69</v>
          </cell>
          <cell r="AE51">
            <v>171.76</v>
          </cell>
          <cell r="AF51">
            <v>124.36</v>
          </cell>
          <cell r="AG51">
            <v>174.11</v>
          </cell>
          <cell r="AH51">
            <v>126.04</v>
          </cell>
          <cell r="AI51">
            <v>176.45</v>
          </cell>
          <cell r="AJ51">
            <v>127.71</v>
          </cell>
          <cell r="AK51">
            <v>178.79</v>
          </cell>
          <cell r="AL51">
            <v>129.38</v>
          </cell>
          <cell r="AM51">
            <v>181.14</v>
          </cell>
          <cell r="AN51">
            <v>131.06</v>
          </cell>
          <cell r="AO51">
            <v>183.48</v>
          </cell>
          <cell r="AP51">
            <v>132.72999999999999</v>
          </cell>
          <cell r="AQ51">
            <v>185.83</v>
          </cell>
          <cell r="AR51">
            <v>134.41</v>
          </cell>
          <cell r="AS51">
            <v>188.17</v>
          </cell>
          <cell r="AT51">
            <v>136.08000000000001</v>
          </cell>
          <cell r="AU51">
            <v>190.51</v>
          </cell>
          <cell r="AV51">
            <v>137.76</v>
          </cell>
          <cell r="AW51">
            <v>192.86</v>
          </cell>
        </row>
        <row r="52">
          <cell r="A52">
            <v>47</v>
          </cell>
          <cell r="B52">
            <v>101.36</v>
          </cell>
          <cell r="C52">
            <v>141.91</v>
          </cell>
          <cell r="D52">
            <v>103.07</v>
          </cell>
          <cell r="E52">
            <v>144.30000000000001</v>
          </cell>
          <cell r="F52">
            <v>104.79</v>
          </cell>
          <cell r="G52">
            <v>146.69999999999999</v>
          </cell>
          <cell r="H52">
            <v>106.5</v>
          </cell>
          <cell r="I52">
            <v>149.1</v>
          </cell>
          <cell r="J52">
            <v>108.21</v>
          </cell>
          <cell r="K52">
            <v>151.49</v>
          </cell>
          <cell r="L52">
            <v>109.92</v>
          </cell>
          <cell r="M52">
            <v>153.88999999999999</v>
          </cell>
          <cell r="N52">
            <v>111.63</v>
          </cell>
          <cell r="O52">
            <v>156.28</v>
          </cell>
          <cell r="P52">
            <v>113.34</v>
          </cell>
          <cell r="Q52">
            <v>158.68</v>
          </cell>
          <cell r="R52">
            <v>115.05</v>
          </cell>
          <cell r="S52">
            <v>161.07</v>
          </cell>
          <cell r="T52">
            <v>116.76</v>
          </cell>
          <cell r="U52">
            <v>163.47</v>
          </cell>
          <cell r="V52">
            <v>118.47</v>
          </cell>
          <cell r="W52">
            <v>165.86</v>
          </cell>
          <cell r="X52">
            <v>120.18</v>
          </cell>
          <cell r="Y52">
            <v>168.26</v>
          </cell>
          <cell r="Z52">
            <v>121.89</v>
          </cell>
          <cell r="AA52">
            <v>170.65</v>
          </cell>
          <cell r="AB52">
            <v>123.6</v>
          </cell>
          <cell r="AC52">
            <v>173.05</v>
          </cell>
          <cell r="AD52">
            <v>125.32</v>
          </cell>
          <cell r="AE52">
            <v>175.44</v>
          </cell>
          <cell r="AF52">
            <v>127.03</v>
          </cell>
          <cell r="AG52">
            <v>177.84</v>
          </cell>
          <cell r="AH52">
            <v>128.74</v>
          </cell>
          <cell r="AI52">
            <v>180.23</v>
          </cell>
          <cell r="AJ52">
            <v>130.44999999999999</v>
          </cell>
          <cell r="AK52">
            <v>182.63</v>
          </cell>
          <cell r="AL52">
            <v>132.16</v>
          </cell>
          <cell r="AM52">
            <v>185.02</v>
          </cell>
          <cell r="AN52">
            <v>133.87</v>
          </cell>
          <cell r="AO52">
            <v>187.42</v>
          </cell>
          <cell r="AP52">
            <v>135.58000000000001</v>
          </cell>
          <cell r="AQ52">
            <v>189.81</v>
          </cell>
          <cell r="AR52">
            <v>137.29</v>
          </cell>
          <cell r="AS52">
            <v>192.21</v>
          </cell>
          <cell r="AT52">
            <v>139</v>
          </cell>
          <cell r="AU52">
            <v>194.6</v>
          </cell>
          <cell r="AV52">
            <v>140.71</v>
          </cell>
          <cell r="AW52">
            <v>197</v>
          </cell>
        </row>
        <row r="53">
          <cell r="A53">
            <v>48</v>
          </cell>
          <cell r="B53">
            <v>103.5</v>
          </cell>
          <cell r="C53">
            <v>144.9</v>
          </cell>
          <cell r="D53">
            <v>105.25</v>
          </cell>
          <cell r="E53">
            <v>147.35</v>
          </cell>
          <cell r="F53">
            <v>107</v>
          </cell>
          <cell r="G53">
            <v>149.79</v>
          </cell>
          <cell r="H53">
            <v>108.74</v>
          </cell>
          <cell r="I53">
            <v>152.24</v>
          </cell>
          <cell r="J53">
            <v>110.49</v>
          </cell>
          <cell r="K53">
            <v>154.69</v>
          </cell>
          <cell r="L53">
            <v>112.24</v>
          </cell>
          <cell r="M53">
            <v>157.13</v>
          </cell>
          <cell r="N53">
            <v>113.98</v>
          </cell>
          <cell r="O53">
            <v>159.58000000000001</v>
          </cell>
          <cell r="P53">
            <v>115.73</v>
          </cell>
          <cell r="Q53">
            <v>162.02000000000001</v>
          </cell>
          <cell r="R53">
            <v>117.48</v>
          </cell>
          <cell r="S53">
            <v>164.47</v>
          </cell>
          <cell r="T53">
            <v>119.23</v>
          </cell>
          <cell r="U53">
            <v>166.92</v>
          </cell>
          <cell r="V53">
            <v>120.97</v>
          </cell>
          <cell r="W53">
            <v>169.36</v>
          </cell>
          <cell r="X53">
            <v>122.72</v>
          </cell>
          <cell r="Y53">
            <v>171.81</v>
          </cell>
          <cell r="Z53">
            <v>124.47</v>
          </cell>
          <cell r="AA53">
            <v>174.25</v>
          </cell>
          <cell r="AB53">
            <v>126.21</v>
          </cell>
          <cell r="AC53">
            <v>176.7</v>
          </cell>
          <cell r="AD53">
            <v>127.96</v>
          </cell>
          <cell r="AE53">
            <v>179.15</v>
          </cell>
          <cell r="AF53">
            <v>129.71</v>
          </cell>
          <cell r="AG53">
            <v>181.59</v>
          </cell>
          <cell r="AH53">
            <v>131.46</v>
          </cell>
          <cell r="AI53">
            <v>184.04</v>
          </cell>
          <cell r="AJ53">
            <v>133.19999999999999</v>
          </cell>
          <cell r="AK53">
            <v>186.48</v>
          </cell>
          <cell r="AL53">
            <v>134.94999999999999</v>
          </cell>
          <cell r="AM53">
            <v>188.93</v>
          </cell>
          <cell r="AN53">
            <v>136.69999999999999</v>
          </cell>
          <cell r="AO53">
            <v>191.38</v>
          </cell>
          <cell r="AP53">
            <v>138.44</v>
          </cell>
          <cell r="AQ53">
            <v>193.82</v>
          </cell>
          <cell r="AR53">
            <v>140.19</v>
          </cell>
          <cell r="AS53">
            <v>196.27</v>
          </cell>
          <cell r="AT53">
            <v>141.94</v>
          </cell>
          <cell r="AU53">
            <v>198.72</v>
          </cell>
          <cell r="AV53">
            <v>143.69</v>
          </cell>
          <cell r="AW53">
            <v>201.16</v>
          </cell>
        </row>
        <row r="54">
          <cell r="A54">
            <v>49</v>
          </cell>
          <cell r="B54">
            <v>105.61</v>
          </cell>
          <cell r="C54">
            <v>147.86000000000001</v>
          </cell>
          <cell r="D54">
            <v>107.4</v>
          </cell>
          <cell r="E54">
            <v>150.36000000000001</v>
          </cell>
          <cell r="F54">
            <v>109.18</v>
          </cell>
          <cell r="G54">
            <v>152.85</v>
          </cell>
          <cell r="H54">
            <v>110.96</v>
          </cell>
          <cell r="I54">
            <v>155.35</v>
          </cell>
          <cell r="J54">
            <v>112.75</v>
          </cell>
          <cell r="K54">
            <v>157.85</v>
          </cell>
          <cell r="L54">
            <v>114.53</v>
          </cell>
          <cell r="M54">
            <v>160.34</v>
          </cell>
          <cell r="N54">
            <v>116.31</v>
          </cell>
          <cell r="O54">
            <v>162.84</v>
          </cell>
          <cell r="P54">
            <v>118.1</v>
          </cell>
          <cell r="Q54">
            <v>165.34</v>
          </cell>
          <cell r="R54">
            <v>119.88</v>
          </cell>
          <cell r="S54">
            <v>167.83</v>
          </cell>
          <cell r="T54">
            <v>121.67</v>
          </cell>
          <cell r="U54">
            <v>170.33</v>
          </cell>
          <cell r="V54">
            <v>123.45</v>
          </cell>
          <cell r="W54">
            <v>172.83</v>
          </cell>
          <cell r="X54">
            <v>125.23</v>
          </cell>
          <cell r="Y54">
            <v>175.33</v>
          </cell>
          <cell r="Z54">
            <v>127.02</v>
          </cell>
          <cell r="AA54">
            <v>177.82</v>
          </cell>
          <cell r="AB54">
            <v>128.80000000000001</v>
          </cell>
          <cell r="AC54">
            <v>180.32</v>
          </cell>
          <cell r="AD54">
            <v>130.58000000000001</v>
          </cell>
          <cell r="AE54">
            <v>182.82</v>
          </cell>
          <cell r="AF54">
            <v>132.37</v>
          </cell>
          <cell r="AG54">
            <v>185.31</v>
          </cell>
          <cell r="AH54">
            <v>134.15</v>
          </cell>
          <cell r="AI54">
            <v>187.81</v>
          </cell>
          <cell r="AJ54">
            <v>135.93</v>
          </cell>
          <cell r="AK54">
            <v>190.31</v>
          </cell>
          <cell r="AL54">
            <v>137.72</v>
          </cell>
          <cell r="AM54">
            <v>192.81</v>
          </cell>
          <cell r="AN54">
            <v>139.5</v>
          </cell>
          <cell r="AO54">
            <v>195.3</v>
          </cell>
          <cell r="AP54">
            <v>141.29</v>
          </cell>
          <cell r="AQ54">
            <v>197.8</v>
          </cell>
          <cell r="AR54">
            <v>143.07</v>
          </cell>
          <cell r="AS54">
            <v>200.3</v>
          </cell>
          <cell r="AT54">
            <v>144.85</v>
          </cell>
          <cell r="AU54">
            <v>202.79</v>
          </cell>
          <cell r="AV54">
            <v>146.63999999999999</v>
          </cell>
          <cell r="AW54">
            <v>205.29</v>
          </cell>
        </row>
        <row r="55">
          <cell r="A55">
            <v>50</v>
          </cell>
          <cell r="B55">
            <v>107.74</v>
          </cell>
          <cell r="C55">
            <v>150.84</v>
          </cell>
          <cell r="D55">
            <v>109.56</v>
          </cell>
          <cell r="E55">
            <v>153.38999999999999</v>
          </cell>
          <cell r="F55">
            <v>111.38</v>
          </cell>
          <cell r="G55">
            <v>155.93</v>
          </cell>
          <cell r="H55">
            <v>113.2</v>
          </cell>
          <cell r="I55">
            <v>158.47999999999999</v>
          </cell>
          <cell r="J55">
            <v>115.02</v>
          </cell>
          <cell r="K55">
            <v>161.03</v>
          </cell>
          <cell r="L55">
            <v>116.84</v>
          </cell>
          <cell r="M55">
            <v>163.58000000000001</v>
          </cell>
          <cell r="N55">
            <v>118.66</v>
          </cell>
          <cell r="O55">
            <v>166.13</v>
          </cell>
          <cell r="P55">
            <v>120.48</v>
          </cell>
          <cell r="Q55">
            <v>168.67</v>
          </cell>
          <cell r="R55">
            <v>122.3</v>
          </cell>
          <cell r="S55">
            <v>171.22</v>
          </cell>
          <cell r="T55">
            <v>124.12</v>
          </cell>
          <cell r="U55">
            <v>173.77</v>
          </cell>
          <cell r="V55">
            <v>125.94</v>
          </cell>
          <cell r="W55">
            <v>176.32</v>
          </cell>
          <cell r="X55">
            <v>127.76</v>
          </cell>
          <cell r="Y55">
            <v>178.87</v>
          </cell>
          <cell r="Z55">
            <v>129.58000000000001</v>
          </cell>
          <cell r="AA55">
            <v>181.41</v>
          </cell>
          <cell r="AB55">
            <v>131.4</v>
          </cell>
          <cell r="AC55">
            <v>183.96</v>
          </cell>
          <cell r="AD55">
            <v>133.22</v>
          </cell>
          <cell r="AE55">
            <v>186.51</v>
          </cell>
          <cell r="AF55">
            <v>135.04</v>
          </cell>
          <cell r="AG55">
            <v>189.06</v>
          </cell>
          <cell r="AH55">
            <v>136.86000000000001</v>
          </cell>
          <cell r="AI55">
            <v>191.61</v>
          </cell>
          <cell r="AJ55">
            <v>138.68</v>
          </cell>
          <cell r="AK55">
            <v>194.15</v>
          </cell>
          <cell r="AL55">
            <v>140.5</v>
          </cell>
          <cell r="AM55">
            <v>196.7</v>
          </cell>
          <cell r="AN55">
            <v>142.32</v>
          </cell>
          <cell r="AO55">
            <v>199.25</v>
          </cell>
          <cell r="AP55">
            <v>144.13999999999999</v>
          </cell>
          <cell r="AQ55">
            <v>201.8</v>
          </cell>
          <cell r="AR55">
            <v>145.96</v>
          </cell>
          <cell r="AS55">
            <v>204.35</v>
          </cell>
          <cell r="AT55">
            <v>147.78</v>
          </cell>
          <cell r="AU55">
            <v>206.89</v>
          </cell>
          <cell r="AV55">
            <v>149.6</v>
          </cell>
          <cell r="AW55">
            <v>209.44</v>
          </cell>
        </row>
        <row r="56">
          <cell r="A56">
            <v>51</v>
          </cell>
          <cell r="B56">
            <v>109.89</v>
          </cell>
          <cell r="C56">
            <v>153.84</v>
          </cell>
          <cell r="D56">
            <v>111.74</v>
          </cell>
          <cell r="E56">
            <v>156.44</v>
          </cell>
          <cell r="F56">
            <v>113.6</v>
          </cell>
          <cell r="G56">
            <v>159.04</v>
          </cell>
          <cell r="H56">
            <v>115.46</v>
          </cell>
          <cell r="I56">
            <v>161.63999999999999</v>
          </cell>
          <cell r="J56">
            <v>117.31</v>
          </cell>
          <cell r="K56">
            <v>164.24</v>
          </cell>
          <cell r="L56">
            <v>119.17</v>
          </cell>
          <cell r="M56">
            <v>166.84</v>
          </cell>
          <cell r="N56">
            <v>121.03</v>
          </cell>
          <cell r="O56">
            <v>169.44</v>
          </cell>
          <cell r="P56">
            <v>122.88</v>
          </cell>
          <cell r="Q56">
            <v>172.04</v>
          </cell>
          <cell r="R56">
            <v>124.74</v>
          </cell>
          <cell r="S56">
            <v>174.63</v>
          </cell>
          <cell r="T56">
            <v>126.59</v>
          </cell>
          <cell r="U56">
            <v>177.23</v>
          </cell>
          <cell r="V56">
            <v>128.44999999999999</v>
          </cell>
          <cell r="W56">
            <v>179.83</v>
          </cell>
          <cell r="X56">
            <v>130.31</v>
          </cell>
          <cell r="Y56">
            <v>182.43</v>
          </cell>
          <cell r="Z56">
            <v>132.16</v>
          </cell>
          <cell r="AA56">
            <v>185.03</v>
          </cell>
          <cell r="AB56">
            <v>134.02000000000001</v>
          </cell>
          <cell r="AC56">
            <v>187.63</v>
          </cell>
          <cell r="AD56">
            <v>135.88</v>
          </cell>
          <cell r="AE56">
            <v>190.23</v>
          </cell>
          <cell r="AF56">
            <v>137.72999999999999</v>
          </cell>
          <cell r="AG56">
            <v>192.83</v>
          </cell>
          <cell r="AH56">
            <v>139.59</v>
          </cell>
          <cell r="AI56">
            <v>195.43</v>
          </cell>
          <cell r="AJ56">
            <v>141.44999999999999</v>
          </cell>
          <cell r="AK56">
            <v>198.02</v>
          </cell>
          <cell r="AL56">
            <v>143.30000000000001</v>
          </cell>
          <cell r="AM56">
            <v>200.62</v>
          </cell>
          <cell r="AN56">
            <v>145.16</v>
          </cell>
          <cell r="AO56">
            <v>203.22</v>
          </cell>
          <cell r="AP56">
            <v>147.02000000000001</v>
          </cell>
          <cell r="AQ56">
            <v>205.82</v>
          </cell>
          <cell r="AR56">
            <v>148.87</v>
          </cell>
          <cell r="AS56">
            <v>208.42</v>
          </cell>
          <cell r="AT56">
            <v>150.72999999999999</v>
          </cell>
          <cell r="AU56">
            <v>211.02</v>
          </cell>
          <cell r="AV56">
            <v>152.58000000000001</v>
          </cell>
          <cell r="AW56">
            <v>213.62</v>
          </cell>
        </row>
        <row r="57">
          <cell r="A57">
            <v>52</v>
          </cell>
          <cell r="B57">
            <v>112</v>
          </cell>
          <cell r="C57">
            <v>156.80000000000001</v>
          </cell>
          <cell r="D57">
            <v>113.9</v>
          </cell>
          <cell r="E57">
            <v>159.44999999999999</v>
          </cell>
          <cell r="F57">
            <v>115.79</v>
          </cell>
          <cell r="G57">
            <v>162.1</v>
          </cell>
          <cell r="H57">
            <v>117.68</v>
          </cell>
          <cell r="I57">
            <v>164.75</v>
          </cell>
          <cell r="J57">
            <v>119.57</v>
          </cell>
          <cell r="K57">
            <v>167.4</v>
          </cell>
          <cell r="L57">
            <v>121.47</v>
          </cell>
          <cell r="M57">
            <v>170.05</v>
          </cell>
          <cell r="N57">
            <v>123.36</v>
          </cell>
          <cell r="O57">
            <v>172.7</v>
          </cell>
          <cell r="P57">
            <v>125.25</v>
          </cell>
          <cell r="Q57">
            <v>175.35</v>
          </cell>
          <cell r="R57">
            <v>127.15</v>
          </cell>
          <cell r="S57">
            <v>178</v>
          </cell>
          <cell r="T57">
            <v>129.04</v>
          </cell>
          <cell r="U57">
            <v>180.65</v>
          </cell>
          <cell r="V57">
            <v>130.93</v>
          </cell>
          <cell r="W57">
            <v>183.3</v>
          </cell>
          <cell r="X57">
            <v>132.82</v>
          </cell>
          <cell r="Y57">
            <v>185.95</v>
          </cell>
          <cell r="Z57">
            <v>134.72</v>
          </cell>
          <cell r="AA57">
            <v>188.6</v>
          </cell>
          <cell r="AB57">
            <v>136.61000000000001</v>
          </cell>
          <cell r="AC57">
            <v>191.25</v>
          </cell>
          <cell r="AD57">
            <v>138.5</v>
          </cell>
          <cell r="AE57">
            <v>193.9</v>
          </cell>
          <cell r="AF57">
            <v>140.38999999999999</v>
          </cell>
          <cell r="AG57">
            <v>196.55</v>
          </cell>
          <cell r="AH57">
            <v>142.29</v>
          </cell>
          <cell r="AI57">
            <v>199.2</v>
          </cell>
          <cell r="AJ57">
            <v>144.18</v>
          </cell>
          <cell r="AK57">
            <v>201.85</v>
          </cell>
          <cell r="AL57">
            <v>146.07</v>
          </cell>
          <cell r="AM57">
            <v>204.5</v>
          </cell>
          <cell r="AN57">
            <v>147.97</v>
          </cell>
          <cell r="AO57">
            <v>207.15</v>
          </cell>
          <cell r="AP57">
            <v>149.86000000000001</v>
          </cell>
          <cell r="AQ57">
            <v>209.8</v>
          </cell>
          <cell r="AR57">
            <v>151.75</v>
          </cell>
          <cell r="AS57">
            <v>212.45</v>
          </cell>
          <cell r="AT57">
            <v>153.63999999999999</v>
          </cell>
          <cell r="AU57">
            <v>215.1</v>
          </cell>
          <cell r="AV57">
            <v>155.54</v>
          </cell>
          <cell r="AW57">
            <v>217.75</v>
          </cell>
        </row>
        <row r="58">
          <cell r="A58">
            <v>53</v>
          </cell>
          <cell r="B58">
            <v>114.13</v>
          </cell>
          <cell r="C58">
            <v>159.79</v>
          </cell>
          <cell r="D58">
            <v>116.06</v>
          </cell>
          <cell r="E58">
            <v>162.49</v>
          </cell>
          <cell r="F58">
            <v>117.99</v>
          </cell>
          <cell r="G58">
            <v>165.19</v>
          </cell>
          <cell r="H58">
            <v>119.92</v>
          </cell>
          <cell r="I58">
            <v>167.89</v>
          </cell>
          <cell r="J58">
            <v>121.85</v>
          </cell>
          <cell r="K58">
            <v>170.59</v>
          </cell>
          <cell r="L58">
            <v>123.78</v>
          </cell>
          <cell r="M58">
            <v>173.29</v>
          </cell>
          <cell r="N58">
            <v>125.71</v>
          </cell>
          <cell r="O58">
            <v>175.99</v>
          </cell>
          <cell r="P58">
            <v>127.64</v>
          </cell>
          <cell r="Q58">
            <v>178.69</v>
          </cell>
          <cell r="R58">
            <v>129.57</v>
          </cell>
          <cell r="S58">
            <v>181.39</v>
          </cell>
          <cell r="T58">
            <v>131.5</v>
          </cell>
          <cell r="U58">
            <v>184.1</v>
          </cell>
          <cell r="V58">
            <v>133.43</v>
          </cell>
          <cell r="W58">
            <v>186.8</v>
          </cell>
          <cell r="X58">
            <v>135.36000000000001</v>
          </cell>
          <cell r="Y58">
            <v>189.5</v>
          </cell>
          <cell r="Z58">
            <v>137.28</v>
          </cell>
          <cell r="AA58">
            <v>192.2</v>
          </cell>
          <cell r="AB58">
            <v>139.21</v>
          </cell>
          <cell r="AC58">
            <v>194.9</v>
          </cell>
          <cell r="AD58">
            <v>141.13999999999999</v>
          </cell>
          <cell r="AE58">
            <v>197.6</v>
          </cell>
          <cell r="AF58">
            <v>143.07</v>
          </cell>
          <cell r="AG58">
            <v>200.3</v>
          </cell>
          <cell r="AH58">
            <v>145</v>
          </cell>
          <cell r="AI58">
            <v>203</v>
          </cell>
          <cell r="AJ58">
            <v>146.93</v>
          </cell>
          <cell r="AK58">
            <v>205.7</v>
          </cell>
          <cell r="AL58">
            <v>148.86000000000001</v>
          </cell>
          <cell r="AM58">
            <v>208.4</v>
          </cell>
          <cell r="AN58">
            <v>150.79</v>
          </cell>
          <cell r="AO58">
            <v>211.1</v>
          </cell>
          <cell r="AP58">
            <v>152.72</v>
          </cell>
          <cell r="AQ58">
            <v>213.81</v>
          </cell>
          <cell r="AR58">
            <v>154.65</v>
          </cell>
          <cell r="AS58">
            <v>216.51</v>
          </cell>
          <cell r="AT58">
            <v>156.58000000000001</v>
          </cell>
          <cell r="AU58">
            <v>219.21</v>
          </cell>
          <cell r="AV58">
            <v>158.51</v>
          </cell>
          <cell r="AW58">
            <v>221.91</v>
          </cell>
        </row>
        <row r="59">
          <cell r="A59">
            <v>54</v>
          </cell>
          <cell r="B59">
            <v>116.28</v>
          </cell>
          <cell r="C59">
            <v>162.79</v>
          </cell>
          <cell r="D59">
            <v>118.25</v>
          </cell>
          <cell r="E59">
            <v>165.55</v>
          </cell>
          <cell r="F59">
            <v>120.21</v>
          </cell>
          <cell r="G59">
            <v>168.3</v>
          </cell>
          <cell r="H59">
            <v>122.18</v>
          </cell>
          <cell r="I59">
            <v>171.05</v>
          </cell>
          <cell r="J59">
            <v>124.14</v>
          </cell>
          <cell r="K59">
            <v>173.8</v>
          </cell>
          <cell r="L59">
            <v>126.11</v>
          </cell>
          <cell r="M59">
            <v>176.55</v>
          </cell>
          <cell r="N59">
            <v>128.08000000000001</v>
          </cell>
          <cell r="O59">
            <v>179.31</v>
          </cell>
          <cell r="P59">
            <v>130.04</v>
          </cell>
          <cell r="Q59">
            <v>182.06</v>
          </cell>
          <cell r="R59">
            <v>132.01</v>
          </cell>
          <cell r="S59">
            <v>184.81</v>
          </cell>
          <cell r="T59">
            <v>133.97</v>
          </cell>
          <cell r="U59">
            <v>187.56</v>
          </cell>
          <cell r="V59">
            <v>135.94</v>
          </cell>
          <cell r="W59">
            <v>190.31</v>
          </cell>
          <cell r="X59">
            <v>137.9</v>
          </cell>
          <cell r="Y59">
            <v>193.06</v>
          </cell>
          <cell r="Z59">
            <v>139.87</v>
          </cell>
          <cell r="AA59">
            <v>195.82</v>
          </cell>
          <cell r="AB59">
            <v>141.83000000000001</v>
          </cell>
          <cell r="AC59">
            <v>198.57</v>
          </cell>
          <cell r="AD59">
            <v>143.80000000000001</v>
          </cell>
          <cell r="AE59">
            <v>201.32</v>
          </cell>
          <cell r="AF59">
            <v>145.77000000000001</v>
          </cell>
          <cell r="AG59">
            <v>204.07</v>
          </cell>
          <cell r="AH59">
            <v>147.72999999999999</v>
          </cell>
          <cell r="AI59">
            <v>206.82</v>
          </cell>
          <cell r="AJ59">
            <v>149.69999999999999</v>
          </cell>
          <cell r="AK59">
            <v>209.58</v>
          </cell>
          <cell r="AL59">
            <v>151.66</v>
          </cell>
          <cell r="AM59">
            <v>212.33</v>
          </cell>
          <cell r="AN59">
            <v>153.63</v>
          </cell>
          <cell r="AO59">
            <v>215.08</v>
          </cell>
          <cell r="AP59">
            <v>155.59</v>
          </cell>
          <cell r="AQ59">
            <v>217.83</v>
          </cell>
          <cell r="AR59">
            <v>157.56</v>
          </cell>
          <cell r="AS59">
            <v>220.58</v>
          </cell>
          <cell r="AT59">
            <v>159.53</v>
          </cell>
          <cell r="AU59">
            <v>223.34</v>
          </cell>
          <cell r="AV59">
            <v>161.49</v>
          </cell>
          <cell r="AW59">
            <v>226.09</v>
          </cell>
        </row>
        <row r="60">
          <cell r="A60">
            <v>55</v>
          </cell>
          <cell r="B60">
            <v>118.39</v>
          </cell>
          <cell r="C60">
            <v>165.75</v>
          </cell>
          <cell r="D60">
            <v>120.4</v>
          </cell>
          <cell r="E60">
            <v>168.55</v>
          </cell>
          <cell r="F60">
            <v>122.4</v>
          </cell>
          <cell r="G60">
            <v>171.36</v>
          </cell>
          <cell r="H60">
            <v>124.4</v>
          </cell>
          <cell r="I60">
            <v>174.16</v>
          </cell>
          <cell r="J60">
            <v>126.4</v>
          </cell>
          <cell r="K60">
            <v>176.96</v>
          </cell>
          <cell r="L60">
            <v>128.4</v>
          </cell>
          <cell r="M60">
            <v>179.76</v>
          </cell>
          <cell r="N60">
            <v>130.41</v>
          </cell>
          <cell r="O60">
            <v>182.57</v>
          </cell>
          <cell r="P60">
            <v>132.41</v>
          </cell>
          <cell r="Q60">
            <v>185.37</v>
          </cell>
          <cell r="R60">
            <v>134.41</v>
          </cell>
          <cell r="S60">
            <v>188.17</v>
          </cell>
          <cell r="T60">
            <v>136.41</v>
          </cell>
          <cell r="U60">
            <v>190.98</v>
          </cell>
          <cell r="V60">
            <v>138.41</v>
          </cell>
          <cell r="W60">
            <v>193.78</v>
          </cell>
          <cell r="X60">
            <v>140.41999999999999</v>
          </cell>
          <cell r="Y60">
            <v>196.58</v>
          </cell>
          <cell r="Z60">
            <v>142.41999999999999</v>
          </cell>
          <cell r="AA60">
            <v>199.38</v>
          </cell>
          <cell r="AB60">
            <v>144.41999999999999</v>
          </cell>
          <cell r="AC60">
            <v>202.19</v>
          </cell>
          <cell r="AD60">
            <v>146.41999999999999</v>
          </cell>
          <cell r="AE60">
            <v>204.99</v>
          </cell>
          <cell r="AF60">
            <v>148.41999999999999</v>
          </cell>
          <cell r="AG60">
            <v>207.79</v>
          </cell>
          <cell r="AH60">
            <v>150.43</v>
          </cell>
          <cell r="AI60">
            <v>210.6</v>
          </cell>
          <cell r="AJ60">
            <v>152.43</v>
          </cell>
          <cell r="AK60">
            <v>213.4</v>
          </cell>
          <cell r="AL60">
            <v>154.43</v>
          </cell>
          <cell r="AM60">
            <v>216.2</v>
          </cell>
          <cell r="AN60">
            <v>156.43</v>
          </cell>
          <cell r="AO60">
            <v>219</v>
          </cell>
          <cell r="AP60">
            <v>158.43</v>
          </cell>
          <cell r="AQ60">
            <v>221.81</v>
          </cell>
          <cell r="AR60">
            <v>160.44</v>
          </cell>
          <cell r="AS60">
            <v>224.61</v>
          </cell>
          <cell r="AT60">
            <v>162.44</v>
          </cell>
          <cell r="AU60">
            <v>227.41</v>
          </cell>
          <cell r="AV60">
            <v>164.44</v>
          </cell>
          <cell r="AW60">
            <v>230.21</v>
          </cell>
        </row>
        <row r="61">
          <cell r="A61">
            <v>56</v>
          </cell>
          <cell r="B61">
            <v>120.52</v>
          </cell>
          <cell r="C61">
            <v>168.73</v>
          </cell>
          <cell r="D61">
            <v>122.56</v>
          </cell>
          <cell r="E61">
            <v>171.58</v>
          </cell>
          <cell r="F61">
            <v>124.6</v>
          </cell>
          <cell r="G61">
            <v>174.43</v>
          </cell>
          <cell r="H61">
            <v>126.63</v>
          </cell>
          <cell r="I61">
            <v>177.29</v>
          </cell>
          <cell r="J61">
            <v>128.66999999999999</v>
          </cell>
          <cell r="K61">
            <v>180.14</v>
          </cell>
          <cell r="L61">
            <v>130.71</v>
          </cell>
          <cell r="M61">
            <v>183</v>
          </cell>
          <cell r="N61">
            <v>132.75</v>
          </cell>
          <cell r="O61">
            <v>185.85</v>
          </cell>
          <cell r="P61">
            <v>134.79</v>
          </cell>
          <cell r="Q61">
            <v>188.7</v>
          </cell>
          <cell r="R61">
            <v>136.83000000000001</v>
          </cell>
          <cell r="S61">
            <v>191.56</v>
          </cell>
          <cell r="T61">
            <v>138.86000000000001</v>
          </cell>
          <cell r="U61">
            <v>194.41</v>
          </cell>
          <cell r="V61">
            <v>140.9</v>
          </cell>
          <cell r="W61">
            <v>197.26</v>
          </cell>
          <cell r="X61">
            <v>142.94</v>
          </cell>
          <cell r="Y61">
            <v>200.12</v>
          </cell>
          <cell r="Z61">
            <v>144.97999999999999</v>
          </cell>
          <cell r="AA61">
            <v>202.97</v>
          </cell>
          <cell r="AB61">
            <v>147.02000000000001</v>
          </cell>
          <cell r="AC61">
            <v>205.83</v>
          </cell>
          <cell r="AD61">
            <v>149.06</v>
          </cell>
          <cell r="AE61">
            <v>208.68</v>
          </cell>
          <cell r="AF61">
            <v>151.1</v>
          </cell>
          <cell r="AG61">
            <v>211.53</v>
          </cell>
          <cell r="AH61">
            <v>153.13</v>
          </cell>
          <cell r="AI61">
            <v>214.39</v>
          </cell>
          <cell r="AJ61">
            <v>155.16999999999999</v>
          </cell>
          <cell r="AK61">
            <v>217.24</v>
          </cell>
          <cell r="AL61">
            <v>157.21</v>
          </cell>
          <cell r="AM61">
            <v>220.09</v>
          </cell>
          <cell r="AN61">
            <v>159.25</v>
          </cell>
          <cell r="AO61">
            <v>222.95</v>
          </cell>
          <cell r="AP61">
            <v>161.29</v>
          </cell>
          <cell r="AQ61">
            <v>225.8</v>
          </cell>
          <cell r="AR61">
            <v>163.33000000000001</v>
          </cell>
          <cell r="AS61">
            <v>228.66</v>
          </cell>
          <cell r="AT61">
            <v>165.36</v>
          </cell>
          <cell r="AU61">
            <v>231.51</v>
          </cell>
          <cell r="AV61">
            <v>167.4</v>
          </cell>
          <cell r="AW61">
            <v>234.36</v>
          </cell>
        </row>
        <row r="62">
          <cell r="A62">
            <v>57</v>
          </cell>
          <cell r="B62">
            <v>122.66</v>
          </cell>
          <cell r="C62">
            <v>171.72</v>
          </cell>
          <cell r="D62">
            <v>124.73</v>
          </cell>
          <cell r="E62">
            <v>174.63</v>
          </cell>
          <cell r="F62">
            <v>126.81</v>
          </cell>
          <cell r="G62">
            <v>177.53</v>
          </cell>
          <cell r="H62">
            <v>128.88</v>
          </cell>
          <cell r="I62">
            <v>180.44</v>
          </cell>
          <cell r="J62">
            <v>130.96</v>
          </cell>
          <cell r="K62">
            <v>183.34</v>
          </cell>
          <cell r="L62">
            <v>133.03</v>
          </cell>
          <cell r="M62">
            <v>186.25</v>
          </cell>
          <cell r="N62">
            <v>135.11000000000001</v>
          </cell>
          <cell r="O62">
            <v>189.15</v>
          </cell>
          <cell r="P62">
            <v>137.18</v>
          </cell>
          <cell r="Q62">
            <v>192.06</v>
          </cell>
          <cell r="R62">
            <v>139.26</v>
          </cell>
          <cell r="S62">
            <v>194.96</v>
          </cell>
          <cell r="T62">
            <v>141.33000000000001</v>
          </cell>
          <cell r="U62">
            <v>197.87</v>
          </cell>
          <cell r="V62">
            <v>143.41</v>
          </cell>
          <cell r="W62">
            <v>200.77</v>
          </cell>
          <cell r="X62">
            <v>145.47999999999999</v>
          </cell>
          <cell r="Y62">
            <v>203.68</v>
          </cell>
          <cell r="Z62">
            <v>147.56</v>
          </cell>
          <cell r="AA62">
            <v>206.58</v>
          </cell>
          <cell r="AB62">
            <v>149.63</v>
          </cell>
          <cell r="AC62">
            <v>209.49</v>
          </cell>
          <cell r="AD62">
            <v>151.71</v>
          </cell>
          <cell r="AE62">
            <v>212.39</v>
          </cell>
          <cell r="AF62">
            <v>153.78</v>
          </cell>
          <cell r="AG62">
            <v>215.29</v>
          </cell>
          <cell r="AH62">
            <v>155.86000000000001</v>
          </cell>
          <cell r="AI62">
            <v>218.2</v>
          </cell>
          <cell r="AJ62">
            <v>157.93</v>
          </cell>
          <cell r="AK62">
            <v>221.1</v>
          </cell>
          <cell r="AL62">
            <v>160.01</v>
          </cell>
          <cell r="AM62">
            <v>224.01</v>
          </cell>
          <cell r="AN62">
            <v>162.08000000000001</v>
          </cell>
          <cell r="AO62">
            <v>226.91</v>
          </cell>
          <cell r="AP62">
            <v>164.16</v>
          </cell>
          <cell r="AQ62">
            <v>229.82</v>
          </cell>
          <cell r="AR62">
            <v>166.23</v>
          </cell>
          <cell r="AS62">
            <v>232.72</v>
          </cell>
          <cell r="AT62">
            <v>168.31</v>
          </cell>
          <cell r="AU62">
            <v>235.63</v>
          </cell>
          <cell r="AV62">
            <v>170.38</v>
          </cell>
          <cell r="AW62">
            <v>238.53</v>
          </cell>
        </row>
        <row r="63">
          <cell r="A63">
            <v>58</v>
          </cell>
          <cell r="B63">
            <v>124.82</v>
          </cell>
          <cell r="C63">
            <v>174.74</v>
          </cell>
          <cell r="D63">
            <v>126.93</v>
          </cell>
          <cell r="E63">
            <v>177.7</v>
          </cell>
          <cell r="F63">
            <v>129.04</v>
          </cell>
          <cell r="G63">
            <v>180.66</v>
          </cell>
          <cell r="H63">
            <v>131.15</v>
          </cell>
          <cell r="I63">
            <v>183.61</v>
          </cell>
          <cell r="J63">
            <v>133.26</v>
          </cell>
          <cell r="K63">
            <v>186.57</v>
          </cell>
          <cell r="L63">
            <v>135.37</v>
          </cell>
          <cell r="M63">
            <v>189.52</v>
          </cell>
          <cell r="N63">
            <v>137.47999999999999</v>
          </cell>
          <cell r="O63">
            <v>192.48</v>
          </cell>
          <cell r="P63">
            <v>139.6</v>
          </cell>
          <cell r="Q63">
            <v>195.43</v>
          </cell>
          <cell r="R63">
            <v>141.71</v>
          </cell>
          <cell r="S63">
            <v>198.39</v>
          </cell>
          <cell r="T63">
            <v>143.82</v>
          </cell>
          <cell r="U63">
            <v>201.35</v>
          </cell>
          <cell r="V63">
            <v>145.93</v>
          </cell>
          <cell r="W63">
            <v>204.3</v>
          </cell>
          <cell r="X63">
            <v>148.04</v>
          </cell>
          <cell r="Y63">
            <v>207.26</v>
          </cell>
          <cell r="Z63">
            <v>150.15</v>
          </cell>
          <cell r="AA63">
            <v>210.21</v>
          </cell>
          <cell r="AB63">
            <v>152.26</v>
          </cell>
          <cell r="AC63">
            <v>213.17</v>
          </cell>
          <cell r="AD63">
            <v>154.37</v>
          </cell>
          <cell r="AE63">
            <v>216.12</v>
          </cell>
          <cell r="AF63">
            <v>156.49</v>
          </cell>
          <cell r="AG63">
            <v>219.08</v>
          </cell>
          <cell r="AH63">
            <v>158.6</v>
          </cell>
          <cell r="AI63">
            <v>222.03</v>
          </cell>
          <cell r="AJ63">
            <v>160.71</v>
          </cell>
          <cell r="AK63">
            <v>224.99</v>
          </cell>
          <cell r="AL63">
            <v>162.82</v>
          </cell>
          <cell r="AM63">
            <v>227.95</v>
          </cell>
          <cell r="AN63">
            <v>164.93</v>
          </cell>
          <cell r="AO63">
            <v>230.9</v>
          </cell>
          <cell r="AP63">
            <v>167.04</v>
          </cell>
          <cell r="AQ63">
            <v>233.86</v>
          </cell>
          <cell r="AR63">
            <v>169.15</v>
          </cell>
          <cell r="AS63">
            <v>236.81</v>
          </cell>
          <cell r="AT63">
            <v>171.26</v>
          </cell>
          <cell r="AU63">
            <v>239.77</v>
          </cell>
          <cell r="AV63">
            <v>173.37</v>
          </cell>
          <cell r="AW63">
            <v>242.72</v>
          </cell>
        </row>
        <row r="64">
          <cell r="A64">
            <v>59</v>
          </cell>
          <cell r="B64">
            <v>126.93</v>
          </cell>
          <cell r="C64">
            <v>177.7</v>
          </cell>
          <cell r="D64">
            <v>129.08000000000001</v>
          </cell>
          <cell r="E64">
            <v>180.71</v>
          </cell>
          <cell r="F64">
            <v>131.22</v>
          </cell>
          <cell r="G64">
            <v>183.71</v>
          </cell>
          <cell r="H64">
            <v>133.37</v>
          </cell>
          <cell r="I64">
            <v>186.72</v>
          </cell>
          <cell r="J64">
            <v>135.52000000000001</v>
          </cell>
          <cell r="K64">
            <v>189.73</v>
          </cell>
          <cell r="L64">
            <v>137.66999999999999</v>
          </cell>
          <cell r="M64">
            <v>192.73</v>
          </cell>
          <cell r="N64">
            <v>139.82</v>
          </cell>
          <cell r="O64">
            <v>195.74</v>
          </cell>
          <cell r="P64">
            <v>141.96</v>
          </cell>
          <cell r="Q64">
            <v>198.75</v>
          </cell>
          <cell r="R64">
            <v>144.11000000000001</v>
          </cell>
          <cell r="S64">
            <v>201.75</v>
          </cell>
          <cell r="T64">
            <v>146.26</v>
          </cell>
          <cell r="U64">
            <v>204.76</v>
          </cell>
          <cell r="V64">
            <v>148.41</v>
          </cell>
          <cell r="W64">
            <v>207.77</v>
          </cell>
          <cell r="X64">
            <v>150.55000000000001</v>
          </cell>
          <cell r="Y64">
            <v>210.77</v>
          </cell>
          <cell r="Z64">
            <v>152.69999999999999</v>
          </cell>
          <cell r="AA64">
            <v>213.78</v>
          </cell>
          <cell r="AB64">
            <v>154.85</v>
          </cell>
          <cell r="AC64">
            <v>216.79</v>
          </cell>
          <cell r="AD64">
            <v>157</v>
          </cell>
          <cell r="AE64">
            <v>219.79</v>
          </cell>
          <cell r="AF64">
            <v>159.13999999999999</v>
          </cell>
          <cell r="AG64">
            <v>222.8</v>
          </cell>
          <cell r="AH64">
            <v>161.29</v>
          </cell>
          <cell r="AI64">
            <v>225.81</v>
          </cell>
          <cell r="AJ64">
            <v>163.44</v>
          </cell>
          <cell r="AK64">
            <v>228.81</v>
          </cell>
          <cell r="AL64">
            <v>165.59</v>
          </cell>
          <cell r="AM64">
            <v>231.82</v>
          </cell>
          <cell r="AN64">
            <v>167.73</v>
          </cell>
          <cell r="AO64">
            <v>234.83</v>
          </cell>
          <cell r="AP64">
            <v>169.88</v>
          </cell>
          <cell r="AQ64">
            <v>237.83</v>
          </cell>
          <cell r="AR64">
            <v>172.03</v>
          </cell>
          <cell r="AS64">
            <v>240.84</v>
          </cell>
          <cell r="AT64">
            <v>174.18</v>
          </cell>
          <cell r="AU64">
            <v>243.85</v>
          </cell>
          <cell r="AV64">
            <v>176.32</v>
          </cell>
          <cell r="AW64">
            <v>246.85</v>
          </cell>
        </row>
        <row r="65">
          <cell r="A65">
            <v>60</v>
          </cell>
          <cell r="B65">
            <v>129.06</v>
          </cell>
          <cell r="C65">
            <v>180.68</v>
          </cell>
          <cell r="D65">
            <v>131.24</v>
          </cell>
          <cell r="E65">
            <v>183.74</v>
          </cell>
          <cell r="F65">
            <v>133.41999999999999</v>
          </cell>
          <cell r="G65">
            <v>186.79</v>
          </cell>
          <cell r="H65">
            <v>135.61000000000001</v>
          </cell>
          <cell r="I65">
            <v>189.85</v>
          </cell>
          <cell r="J65">
            <v>137.79</v>
          </cell>
          <cell r="K65">
            <v>192.91</v>
          </cell>
          <cell r="L65">
            <v>139.97999999999999</v>
          </cell>
          <cell r="M65">
            <v>195.97</v>
          </cell>
          <cell r="N65">
            <v>142.16</v>
          </cell>
          <cell r="O65">
            <v>199.02</v>
          </cell>
          <cell r="P65">
            <v>144.34</v>
          </cell>
          <cell r="Q65">
            <v>202.08</v>
          </cell>
          <cell r="R65">
            <v>146.53</v>
          </cell>
          <cell r="S65">
            <v>205.14</v>
          </cell>
          <cell r="T65">
            <v>148.71</v>
          </cell>
          <cell r="U65">
            <v>208.2</v>
          </cell>
          <cell r="V65">
            <v>150.9</v>
          </cell>
          <cell r="W65">
            <v>211.25</v>
          </cell>
          <cell r="X65">
            <v>153.08000000000001</v>
          </cell>
          <cell r="Y65">
            <v>214.31</v>
          </cell>
          <cell r="Z65">
            <v>155.26</v>
          </cell>
          <cell r="AA65">
            <v>217.37</v>
          </cell>
          <cell r="AB65">
            <v>157.44999999999999</v>
          </cell>
          <cell r="AC65">
            <v>220.43</v>
          </cell>
          <cell r="AD65">
            <v>159.63</v>
          </cell>
          <cell r="AE65">
            <v>223.48</v>
          </cell>
          <cell r="AF65">
            <v>161.82</v>
          </cell>
          <cell r="AG65">
            <v>226.54</v>
          </cell>
          <cell r="AH65">
            <v>164</v>
          </cell>
          <cell r="AI65">
            <v>229.6</v>
          </cell>
          <cell r="AJ65">
            <v>166.18</v>
          </cell>
          <cell r="AK65">
            <v>232.66</v>
          </cell>
          <cell r="AL65">
            <v>168.37</v>
          </cell>
          <cell r="AM65">
            <v>235.71</v>
          </cell>
          <cell r="AN65">
            <v>170.55</v>
          </cell>
          <cell r="AO65">
            <v>238.77</v>
          </cell>
          <cell r="AP65">
            <v>172.74</v>
          </cell>
          <cell r="AQ65">
            <v>241.83</v>
          </cell>
          <cell r="AR65">
            <v>174.92</v>
          </cell>
          <cell r="AS65">
            <v>244.89</v>
          </cell>
          <cell r="AT65">
            <v>177.1</v>
          </cell>
          <cell r="AU65">
            <v>247.94</v>
          </cell>
          <cell r="AV65">
            <v>179.29</v>
          </cell>
          <cell r="AW65">
            <v>251</v>
          </cell>
        </row>
        <row r="66">
          <cell r="A66">
            <v>61</v>
          </cell>
          <cell r="B66">
            <v>131.19999999999999</v>
          </cell>
          <cell r="C66">
            <v>183.67</v>
          </cell>
          <cell r="D66">
            <v>133.41999999999999</v>
          </cell>
          <cell r="E66">
            <v>186.78</v>
          </cell>
          <cell r="F66">
            <v>135.63999999999999</v>
          </cell>
          <cell r="G66">
            <v>189.89</v>
          </cell>
          <cell r="H66">
            <v>137.86000000000001</v>
          </cell>
          <cell r="I66">
            <v>193</v>
          </cell>
          <cell r="J66">
            <v>140.08000000000001</v>
          </cell>
          <cell r="K66">
            <v>196.11</v>
          </cell>
          <cell r="L66">
            <v>142.30000000000001</v>
          </cell>
          <cell r="M66">
            <v>199.22</v>
          </cell>
          <cell r="N66">
            <v>144.52000000000001</v>
          </cell>
          <cell r="O66">
            <v>202.33</v>
          </cell>
          <cell r="P66">
            <v>146.74</v>
          </cell>
          <cell r="Q66">
            <v>205.43</v>
          </cell>
          <cell r="R66">
            <v>148.96</v>
          </cell>
          <cell r="S66">
            <v>208.54</v>
          </cell>
          <cell r="T66">
            <v>151.18</v>
          </cell>
          <cell r="U66">
            <v>211.65</v>
          </cell>
          <cell r="V66">
            <v>153.4</v>
          </cell>
          <cell r="W66">
            <v>214.76</v>
          </cell>
          <cell r="X66">
            <v>155.62</v>
          </cell>
          <cell r="Y66">
            <v>217.87</v>
          </cell>
          <cell r="Z66">
            <v>157.84</v>
          </cell>
          <cell r="AA66">
            <v>220.98</v>
          </cell>
          <cell r="AB66">
            <v>160.06</v>
          </cell>
          <cell r="AC66">
            <v>224.09</v>
          </cell>
          <cell r="AD66">
            <v>162.28</v>
          </cell>
          <cell r="AE66">
            <v>227.19</v>
          </cell>
          <cell r="AF66">
            <v>164.5</v>
          </cell>
          <cell r="AG66">
            <v>230.3</v>
          </cell>
          <cell r="AH66">
            <v>166.72</v>
          </cell>
          <cell r="AI66">
            <v>233.41</v>
          </cell>
          <cell r="AJ66">
            <v>168.94</v>
          </cell>
          <cell r="AK66">
            <v>236.52</v>
          </cell>
          <cell r="AL66">
            <v>171.16</v>
          </cell>
          <cell r="AM66">
            <v>239.63</v>
          </cell>
          <cell r="AN66">
            <v>173.38</v>
          </cell>
          <cell r="AO66">
            <v>242.74</v>
          </cell>
          <cell r="AP66">
            <v>175.6</v>
          </cell>
          <cell r="AQ66">
            <v>245.85</v>
          </cell>
          <cell r="AR66">
            <v>177.82</v>
          </cell>
          <cell r="AS66">
            <v>248.95</v>
          </cell>
          <cell r="AT66">
            <v>180.04</v>
          </cell>
          <cell r="AU66">
            <v>252.06</v>
          </cell>
          <cell r="AV66">
            <v>182.26</v>
          </cell>
          <cell r="AW66">
            <v>255.17</v>
          </cell>
        </row>
        <row r="67">
          <cell r="A67">
            <v>62</v>
          </cell>
          <cell r="B67">
            <v>133.35</v>
          </cell>
          <cell r="C67">
            <v>186.69</v>
          </cell>
          <cell r="D67">
            <v>135.61000000000001</v>
          </cell>
          <cell r="E67">
            <v>189.85</v>
          </cell>
          <cell r="F67">
            <v>137.86000000000001</v>
          </cell>
          <cell r="G67">
            <v>193.01</v>
          </cell>
          <cell r="H67">
            <v>140.12</v>
          </cell>
          <cell r="I67">
            <v>196.17</v>
          </cell>
          <cell r="J67">
            <v>142.38</v>
          </cell>
          <cell r="K67">
            <v>199.33</v>
          </cell>
          <cell r="L67">
            <v>144.63</v>
          </cell>
          <cell r="M67">
            <v>202.49</v>
          </cell>
          <cell r="N67">
            <v>146.88999999999999</v>
          </cell>
          <cell r="O67">
            <v>205.65</v>
          </cell>
          <cell r="P67">
            <v>149.15</v>
          </cell>
          <cell r="Q67">
            <v>208.81</v>
          </cell>
          <cell r="R67">
            <v>151.41</v>
          </cell>
          <cell r="S67">
            <v>211.97</v>
          </cell>
          <cell r="T67">
            <v>153.66</v>
          </cell>
          <cell r="U67">
            <v>215.13</v>
          </cell>
          <cell r="V67">
            <v>155.91999999999999</v>
          </cell>
          <cell r="W67">
            <v>218.29</v>
          </cell>
          <cell r="X67">
            <v>158.18</v>
          </cell>
          <cell r="Y67">
            <v>221.45</v>
          </cell>
          <cell r="Z67">
            <v>160.43</v>
          </cell>
          <cell r="AA67">
            <v>224.61</v>
          </cell>
          <cell r="AB67">
            <v>162.69</v>
          </cell>
          <cell r="AC67">
            <v>227.76</v>
          </cell>
          <cell r="AD67">
            <v>164.95</v>
          </cell>
          <cell r="AE67">
            <v>230.92</v>
          </cell>
          <cell r="AF67">
            <v>167.2</v>
          </cell>
          <cell r="AG67">
            <v>234.08</v>
          </cell>
          <cell r="AH67">
            <v>169.46</v>
          </cell>
          <cell r="AI67">
            <v>237.24</v>
          </cell>
          <cell r="AJ67">
            <v>171.72</v>
          </cell>
          <cell r="AK67">
            <v>240.4</v>
          </cell>
          <cell r="AL67">
            <v>173.97</v>
          </cell>
          <cell r="AM67">
            <v>243.56</v>
          </cell>
          <cell r="AN67">
            <v>176.23</v>
          </cell>
          <cell r="AO67">
            <v>246.72</v>
          </cell>
          <cell r="AP67">
            <v>178.49</v>
          </cell>
          <cell r="AQ67">
            <v>249.88</v>
          </cell>
          <cell r="AR67">
            <v>180.74</v>
          </cell>
          <cell r="AS67">
            <v>253.04</v>
          </cell>
          <cell r="AT67">
            <v>183</v>
          </cell>
          <cell r="AU67">
            <v>256.2</v>
          </cell>
          <cell r="AV67">
            <v>185.26</v>
          </cell>
          <cell r="AW67">
            <v>259.36</v>
          </cell>
        </row>
        <row r="68">
          <cell r="A68">
            <v>63</v>
          </cell>
          <cell r="B68">
            <v>135.44999999999999</v>
          </cell>
          <cell r="C68">
            <v>189.63</v>
          </cell>
          <cell r="D68">
            <v>137.75</v>
          </cell>
          <cell r="E68">
            <v>192.84</v>
          </cell>
          <cell r="F68">
            <v>140.04</v>
          </cell>
          <cell r="G68">
            <v>196.05</v>
          </cell>
          <cell r="H68">
            <v>142.33000000000001</v>
          </cell>
          <cell r="I68">
            <v>199.26</v>
          </cell>
          <cell r="J68">
            <v>144.62</v>
          </cell>
          <cell r="K68">
            <v>202.47</v>
          </cell>
          <cell r="L68">
            <v>146.91999999999999</v>
          </cell>
          <cell r="M68">
            <v>205.68</v>
          </cell>
          <cell r="N68">
            <v>149.21</v>
          </cell>
          <cell r="O68">
            <v>208.9</v>
          </cell>
          <cell r="P68">
            <v>151.5</v>
          </cell>
          <cell r="Q68">
            <v>212.11</v>
          </cell>
          <cell r="R68">
            <v>153.80000000000001</v>
          </cell>
          <cell r="S68">
            <v>215.32</v>
          </cell>
          <cell r="T68">
            <v>156.09</v>
          </cell>
          <cell r="U68">
            <v>218.53</v>
          </cell>
          <cell r="V68">
            <v>158.38</v>
          </cell>
          <cell r="W68">
            <v>221.74</v>
          </cell>
          <cell r="X68">
            <v>160.68</v>
          </cell>
          <cell r="Y68">
            <v>224.95</v>
          </cell>
          <cell r="Z68">
            <v>162.97</v>
          </cell>
          <cell r="AA68">
            <v>228.16</v>
          </cell>
          <cell r="AB68">
            <v>165.26</v>
          </cell>
          <cell r="AC68">
            <v>231.37</v>
          </cell>
          <cell r="AD68">
            <v>167.56</v>
          </cell>
          <cell r="AE68">
            <v>234.58</v>
          </cell>
          <cell r="AF68">
            <v>169.85</v>
          </cell>
          <cell r="AG68">
            <v>237.79</v>
          </cell>
          <cell r="AH68">
            <v>172.14</v>
          </cell>
          <cell r="AI68">
            <v>241</v>
          </cell>
          <cell r="AJ68">
            <v>174.44</v>
          </cell>
          <cell r="AK68">
            <v>244.21</v>
          </cell>
          <cell r="AL68">
            <v>176.73</v>
          </cell>
          <cell r="AM68">
            <v>247.42</v>
          </cell>
          <cell r="AN68">
            <v>179.02</v>
          </cell>
          <cell r="AO68">
            <v>250.63</v>
          </cell>
          <cell r="AP68">
            <v>181.32</v>
          </cell>
          <cell r="AQ68">
            <v>253.84</v>
          </cell>
          <cell r="AR68">
            <v>183.61</v>
          </cell>
          <cell r="AS68">
            <v>257.05</v>
          </cell>
          <cell r="AT68">
            <v>185.9</v>
          </cell>
          <cell r="AU68">
            <v>260.26</v>
          </cell>
          <cell r="AV68">
            <v>188.2</v>
          </cell>
          <cell r="AW68">
            <v>263.47000000000003</v>
          </cell>
        </row>
        <row r="69">
          <cell r="A69">
            <v>64</v>
          </cell>
          <cell r="B69">
            <v>137.56</v>
          </cell>
          <cell r="C69">
            <v>192.59</v>
          </cell>
          <cell r="D69">
            <v>139.88999999999999</v>
          </cell>
          <cell r="E69">
            <v>195.85</v>
          </cell>
          <cell r="F69">
            <v>142.22</v>
          </cell>
          <cell r="G69">
            <v>199.11</v>
          </cell>
          <cell r="H69">
            <v>144.55000000000001</v>
          </cell>
          <cell r="I69">
            <v>202.38</v>
          </cell>
          <cell r="J69">
            <v>146.88</v>
          </cell>
          <cell r="K69">
            <v>205.64</v>
          </cell>
          <cell r="L69">
            <v>149.21</v>
          </cell>
          <cell r="M69">
            <v>208.9</v>
          </cell>
          <cell r="N69">
            <v>151.54</v>
          </cell>
          <cell r="O69">
            <v>212.16</v>
          </cell>
          <cell r="P69">
            <v>153.87</v>
          </cell>
          <cell r="Q69">
            <v>215.42</v>
          </cell>
          <cell r="R69">
            <v>156.19999999999999</v>
          </cell>
          <cell r="S69">
            <v>218.68</v>
          </cell>
          <cell r="T69">
            <v>158.53</v>
          </cell>
          <cell r="U69">
            <v>221.94</v>
          </cell>
          <cell r="V69">
            <v>160.86000000000001</v>
          </cell>
          <cell r="W69">
            <v>225.21</v>
          </cell>
          <cell r="X69">
            <v>163.19</v>
          </cell>
          <cell r="Y69">
            <v>228.47</v>
          </cell>
          <cell r="Z69">
            <v>165.52</v>
          </cell>
          <cell r="AA69">
            <v>231.73</v>
          </cell>
          <cell r="AB69">
            <v>167.85</v>
          </cell>
          <cell r="AC69">
            <v>234.99</v>
          </cell>
          <cell r="AD69">
            <v>170.18</v>
          </cell>
          <cell r="AE69">
            <v>238.25</v>
          </cell>
          <cell r="AF69">
            <v>172.51</v>
          </cell>
          <cell r="AG69">
            <v>241.51</v>
          </cell>
          <cell r="AH69">
            <v>174.84</v>
          </cell>
          <cell r="AI69">
            <v>244.77</v>
          </cell>
          <cell r="AJ69">
            <v>177.17</v>
          </cell>
          <cell r="AK69">
            <v>248.04</v>
          </cell>
          <cell r="AL69">
            <v>179.5</v>
          </cell>
          <cell r="AM69">
            <v>251.3</v>
          </cell>
          <cell r="AN69">
            <v>181.83</v>
          </cell>
          <cell r="AO69">
            <v>254.56</v>
          </cell>
          <cell r="AP69">
            <v>184.16</v>
          </cell>
          <cell r="AQ69">
            <v>257.82</v>
          </cell>
          <cell r="AR69">
            <v>186.49</v>
          </cell>
          <cell r="AS69">
            <v>261.08</v>
          </cell>
          <cell r="AT69">
            <v>188.82</v>
          </cell>
          <cell r="AU69">
            <v>264.33999999999997</v>
          </cell>
          <cell r="AV69">
            <v>191.15</v>
          </cell>
          <cell r="AW69">
            <v>267.60000000000002</v>
          </cell>
        </row>
        <row r="70">
          <cell r="A70">
            <v>65</v>
          </cell>
          <cell r="B70">
            <v>139.69</v>
          </cell>
          <cell r="C70">
            <v>195.57</v>
          </cell>
          <cell r="D70">
            <v>142.06</v>
          </cell>
          <cell r="E70">
            <v>198.88</v>
          </cell>
          <cell r="F70">
            <v>144.41999999999999</v>
          </cell>
          <cell r="G70">
            <v>202.19</v>
          </cell>
          <cell r="H70">
            <v>146.79</v>
          </cell>
          <cell r="I70">
            <v>205.5</v>
          </cell>
          <cell r="J70">
            <v>149.15</v>
          </cell>
          <cell r="K70">
            <v>208.82</v>
          </cell>
          <cell r="L70">
            <v>151.52000000000001</v>
          </cell>
          <cell r="M70">
            <v>212.13</v>
          </cell>
          <cell r="N70">
            <v>153.88999999999999</v>
          </cell>
          <cell r="O70">
            <v>215.44</v>
          </cell>
          <cell r="P70">
            <v>156.25</v>
          </cell>
          <cell r="Q70">
            <v>218.75</v>
          </cell>
          <cell r="R70">
            <v>158.62</v>
          </cell>
          <cell r="S70">
            <v>222.07</v>
          </cell>
          <cell r="T70">
            <v>160.97999999999999</v>
          </cell>
          <cell r="U70">
            <v>225.38</v>
          </cell>
          <cell r="V70">
            <v>163.35</v>
          </cell>
          <cell r="W70">
            <v>228.69</v>
          </cell>
          <cell r="X70">
            <v>165.72</v>
          </cell>
          <cell r="Y70">
            <v>232</v>
          </cell>
          <cell r="Z70">
            <v>168.08</v>
          </cell>
          <cell r="AA70">
            <v>235.32</v>
          </cell>
          <cell r="AB70">
            <v>170.45</v>
          </cell>
          <cell r="AC70">
            <v>238.63</v>
          </cell>
          <cell r="AD70">
            <v>172.81</v>
          </cell>
          <cell r="AE70">
            <v>241.94</v>
          </cell>
          <cell r="AF70">
            <v>175.18</v>
          </cell>
          <cell r="AG70">
            <v>245.25</v>
          </cell>
          <cell r="AH70">
            <v>177.55</v>
          </cell>
          <cell r="AI70">
            <v>248.57</v>
          </cell>
          <cell r="AJ70">
            <v>179.91</v>
          </cell>
          <cell r="AK70">
            <v>251.88</v>
          </cell>
          <cell r="AL70">
            <v>182.28</v>
          </cell>
          <cell r="AM70">
            <v>255.19</v>
          </cell>
          <cell r="AN70">
            <v>184.64</v>
          </cell>
          <cell r="AO70">
            <v>258.5</v>
          </cell>
          <cell r="AP70">
            <v>187.01</v>
          </cell>
          <cell r="AQ70">
            <v>261.81</v>
          </cell>
          <cell r="AR70">
            <v>189.38</v>
          </cell>
          <cell r="AS70">
            <v>265.13</v>
          </cell>
          <cell r="AT70">
            <v>191.74</v>
          </cell>
          <cell r="AU70">
            <v>268.44</v>
          </cell>
          <cell r="AV70">
            <v>194.11</v>
          </cell>
          <cell r="AW70">
            <v>271.75</v>
          </cell>
        </row>
        <row r="71">
          <cell r="A71">
            <v>66</v>
          </cell>
          <cell r="B71">
            <v>141.83000000000001</v>
          </cell>
          <cell r="C71">
            <v>198.56</v>
          </cell>
          <cell r="D71">
            <v>144.22999999999999</v>
          </cell>
          <cell r="E71">
            <v>201.92</v>
          </cell>
          <cell r="F71">
            <v>146.63</v>
          </cell>
          <cell r="G71">
            <v>205.29</v>
          </cell>
          <cell r="H71">
            <v>149.04</v>
          </cell>
          <cell r="I71">
            <v>208.65</v>
          </cell>
          <cell r="J71">
            <v>151.44</v>
          </cell>
          <cell r="K71">
            <v>212.01</v>
          </cell>
          <cell r="L71">
            <v>153.84</v>
          </cell>
          <cell r="M71">
            <v>215.38</v>
          </cell>
          <cell r="N71">
            <v>156.24</v>
          </cell>
          <cell r="O71">
            <v>218.74</v>
          </cell>
          <cell r="P71">
            <v>158.65</v>
          </cell>
          <cell r="Q71">
            <v>222.1</v>
          </cell>
          <cell r="R71">
            <v>161.05000000000001</v>
          </cell>
          <cell r="S71">
            <v>225.47</v>
          </cell>
          <cell r="T71">
            <v>163.44999999999999</v>
          </cell>
          <cell r="U71">
            <v>228.83</v>
          </cell>
          <cell r="V71">
            <v>165.85</v>
          </cell>
          <cell r="W71">
            <v>232.19</v>
          </cell>
          <cell r="X71">
            <v>168.26</v>
          </cell>
          <cell r="Y71">
            <v>235.56</v>
          </cell>
          <cell r="Z71">
            <v>170.66</v>
          </cell>
          <cell r="AA71">
            <v>238.92</v>
          </cell>
          <cell r="AB71">
            <v>173.06</v>
          </cell>
          <cell r="AC71">
            <v>242.28</v>
          </cell>
          <cell r="AD71">
            <v>175.46</v>
          </cell>
          <cell r="AE71">
            <v>245.65</v>
          </cell>
          <cell r="AF71">
            <v>177.87</v>
          </cell>
          <cell r="AG71">
            <v>249.01</v>
          </cell>
          <cell r="AH71">
            <v>180.27</v>
          </cell>
          <cell r="AI71">
            <v>252.37</v>
          </cell>
          <cell r="AJ71">
            <v>182.67</v>
          </cell>
          <cell r="AK71">
            <v>255.74</v>
          </cell>
          <cell r="AL71">
            <v>185.07</v>
          </cell>
          <cell r="AM71">
            <v>259.10000000000002</v>
          </cell>
          <cell r="AN71">
            <v>187.47</v>
          </cell>
          <cell r="AO71">
            <v>262.45999999999998</v>
          </cell>
          <cell r="AP71">
            <v>189.88</v>
          </cell>
          <cell r="AQ71">
            <v>265.83</v>
          </cell>
          <cell r="AR71">
            <v>192.28</v>
          </cell>
          <cell r="AS71">
            <v>269.19</v>
          </cell>
          <cell r="AT71">
            <v>194.68</v>
          </cell>
          <cell r="AU71">
            <v>272.55</v>
          </cell>
          <cell r="AV71">
            <v>197.08</v>
          </cell>
          <cell r="AW71">
            <v>275.92</v>
          </cell>
        </row>
        <row r="72">
          <cell r="A72">
            <v>67</v>
          </cell>
          <cell r="B72">
            <v>143.97999999999999</v>
          </cell>
          <cell r="C72">
            <v>201.57</v>
          </cell>
          <cell r="D72">
            <v>146.41999999999999</v>
          </cell>
          <cell r="E72">
            <v>204.99</v>
          </cell>
          <cell r="F72">
            <v>148.86000000000001</v>
          </cell>
          <cell r="G72">
            <v>208.4</v>
          </cell>
          <cell r="H72">
            <v>151.30000000000001</v>
          </cell>
          <cell r="I72">
            <v>211.82</v>
          </cell>
          <cell r="J72">
            <v>153.74</v>
          </cell>
          <cell r="K72">
            <v>215.23</v>
          </cell>
          <cell r="L72">
            <v>156.18</v>
          </cell>
          <cell r="M72">
            <v>218.65</v>
          </cell>
          <cell r="N72">
            <v>158.61000000000001</v>
          </cell>
          <cell r="O72">
            <v>222.06</v>
          </cell>
          <cell r="P72">
            <v>161.05000000000001</v>
          </cell>
          <cell r="Q72">
            <v>225.47</v>
          </cell>
          <cell r="R72">
            <v>163.49</v>
          </cell>
          <cell r="S72">
            <v>228.89</v>
          </cell>
          <cell r="T72">
            <v>165.93</v>
          </cell>
          <cell r="U72">
            <v>232.3</v>
          </cell>
          <cell r="V72">
            <v>168.37</v>
          </cell>
          <cell r="W72">
            <v>235.72</v>
          </cell>
          <cell r="X72">
            <v>170.81</v>
          </cell>
          <cell r="Y72">
            <v>239.13</v>
          </cell>
          <cell r="Z72">
            <v>173.25</v>
          </cell>
          <cell r="AA72">
            <v>242.55</v>
          </cell>
          <cell r="AB72">
            <v>175.69</v>
          </cell>
          <cell r="AC72">
            <v>245.96</v>
          </cell>
          <cell r="AD72">
            <v>178.12</v>
          </cell>
          <cell r="AE72">
            <v>249.37</v>
          </cell>
          <cell r="AF72">
            <v>180.56</v>
          </cell>
          <cell r="AG72">
            <v>252.79</v>
          </cell>
          <cell r="AH72">
            <v>183</v>
          </cell>
          <cell r="AI72">
            <v>256.2</v>
          </cell>
          <cell r="AJ72">
            <v>185.44</v>
          </cell>
          <cell r="AK72">
            <v>259.62</v>
          </cell>
          <cell r="AL72">
            <v>187.88</v>
          </cell>
          <cell r="AM72">
            <v>263.02999999999997</v>
          </cell>
          <cell r="AN72">
            <v>190.32</v>
          </cell>
          <cell r="AO72">
            <v>266.45</v>
          </cell>
          <cell r="AP72">
            <v>192.76</v>
          </cell>
          <cell r="AQ72">
            <v>269.86</v>
          </cell>
          <cell r="AR72">
            <v>195.2</v>
          </cell>
          <cell r="AS72">
            <v>273.27</v>
          </cell>
          <cell r="AT72">
            <v>197.64</v>
          </cell>
          <cell r="AU72">
            <v>276.69</v>
          </cell>
          <cell r="AV72">
            <v>200.07</v>
          </cell>
          <cell r="AW72">
            <v>280.10000000000002</v>
          </cell>
        </row>
        <row r="73">
          <cell r="A73">
            <v>68</v>
          </cell>
          <cell r="B73">
            <v>146.07</v>
          </cell>
          <cell r="C73">
            <v>204.49</v>
          </cell>
          <cell r="D73">
            <v>148.54</v>
          </cell>
          <cell r="E73">
            <v>207.96</v>
          </cell>
          <cell r="F73">
            <v>151.02000000000001</v>
          </cell>
          <cell r="G73">
            <v>211.43</v>
          </cell>
          <cell r="H73">
            <v>153.49</v>
          </cell>
          <cell r="I73">
            <v>214.89</v>
          </cell>
          <cell r="J73">
            <v>155.97</v>
          </cell>
          <cell r="K73">
            <v>218.36</v>
          </cell>
          <cell r="L73">
            <v>158.44</v>
          </cell>
          <cell r="M73">
            <v>221.82</v>
          </cell>
          <cell r="N73">
            <v>160.91999999999999</v>
          </cell>
          <cell r="O73">
            <v>225.29</v>
          </cell>
          <cell r="P73">
            <v>163.38999999999999</v>
          </cell>
          <cell r="Q73">
            <v>228.75</v>
          </cell>
          <cell r="R73">
            <v>165.87</v>
          </cell>
          <cell r="S73">
            <v>232.22</v>
          </cell>
          <cell r="T73">
            <v>168.34</v>
          </cell>
          <cell r="U73">
            <v>235.68</v>
          </cell>
          <cell r="V73">
            <v>170.82</v>
          </cell>
          <cell r="W73">
            <v>239.15</v>
          </cell>
          <cell r="X73">
            <v>173.29</v>
          </cell>
          <cell r="Y73">
            <v>242.61</v>
          </cell>
          <cell r="Z73">
            <v>175.77</v>
          </cell>
          <cell r="AA73">
            <v>246.08</v>
          </cell>
          <cell r="AB73">
            <v>178.25</v>
          </cell>
          <cell r="AC73">
            <v>249.54</v>
          </cell>
          <cell r="AD73">
            <v>180.72</v>
          </cell>
          <cell r="AE73">
            <v>253.01</v>
          </cell>
          <cell r="AF73">
            <v>183.2</v>
          </cell>
          <cell r="AG73">
            <v>256.47000000000003</v>
          </cell>
          <cell r="AH73">
            <v>185.67</v>
          </cell>
          <cell r="AI73">
            <v>259.94</v>
          </cell>
          <cell r="AJ73">
            <v>188.15</v>
          </cell>
          <cell r="AK73">
            <v>263.39999999999998</v>
          </cell>
          <cell r="AL73">
            <v>190.62</v>
          </cell>
          <cell r="AM73">
            <v>266.87</v>
          </cell>
          <cell r="AN73">
            <v>193.1</v>
          </cell>
          <cell r="AO73">
            <v>270.33999999999997</v>
          </cell>
          <cell r="AP73">
            <v>195.57</v>
          </cell>
          <cell r="AQ73">
            <v>273.8</v>
          </cell>
          <cell r="AR73">
            <v>198.05</v>
          </cell>
          <cell r="AS73">
            <v>277.27</v>
          </cell>
          <cell r="AT73">
            <v>200.52</v>
          </cell>
          <cell r="AU73">
            <v>280.73</v>
          </cell>
          <cell r="AV73">
            <v>203</v>
          </cell>
          <cell r="AW73">
            <v>284.2</v>
          </cell>
        </row>
        <row r="74">
          <cell r="A74">
            <v>69</v>
          </cell>
          <cell r="B74">
            <v>148.25</v>
          </cell>
          <cell r="C74">
            <v>207.55</v>
          </cell>
          <cell r="D74">
            <v>150.76</v>
          </cell>
          <cell r="E74">
            <v>211.06</v>
          </cell>
          <cell r="F74">
            <v>153.27000000000001</v>
          </cell>
          <cell r="G74">
            <v>214.58</v>
          </cell>
          <cell r="H74">
            <v>155.78</v>
          </cell>
          <cell r="I74">
            <v>218.09</v>
          </cell>
          <cell r="J74">
            <v>158.29</v>
          </cell>
          <cell r="K74">
            <v>221.61</v>
          </cell>
          <cell r="L74">
            <v>160.81</v>
          </cell>
          <cell r="M74">
            <v>225.13</v>
          </cell>
          <cell r="N74">
            <v>163.32</v>
          </cell>
          <cell r="O74">
            <v>228.64</v>
          </cell>
          <cell r="P74">
            <v>165.83</v>
          </cell>
          <cell r="Q74">
            <v>232.16</v>
          </cell>
          <cell r="R74">
            <v>168.34</v>
          </cell>
          <cell r="S74">
            <v>235.68</v>
          </cell>
          <cell r="T74">
            <v>170.85</v>
          </cell>
          <cell r="U74">
            <v>239.19</v>
          </cell>
          <cell r="V74">
            <v>173.36</v>
          </cell>
          <cell r="W74">
            <v>242.71</v>
          </cell>
          <cell r="X74">
            <v>175.87</v>
          </cell>
          <cell r="Y74">
            <v>246.22</v>
          </cell>
          <cell r="Z74">
            <v>178.39</v>
          </cell>
          <cell r="AA74">
            <v>249.74</v>
          </cell>
          <cell r="AB74">
            <v>180.9</v>
          </cell>
          <cell r="AC74">
            <v>253.26</v>
          </cell>
          <cell r="AD74">
            <v>183.41</v>
          </cell>
          <cell r="AE74">
            <v>256.77</v>
          </cell>
          <cell r="AF74">
            <v>185.92</v>
          </cell>
          <cell r="AG74">
            <v>260.29000000000002</v>
          </cell>
          <cell r="AH74">
            <v>188.43</v>
          </cell>
          <cell r="AI74">
            <v>263.81</v>
          </cell>
          <cell r="AJ74">
            <v>190.94</v>
          </cell>
          <cell r="AK74">
            <v>267.32</v>
          </cell>
          <cell r="AL74">
            <v>193.46</v>
          </cell>
          <cell r="AM74">
            <v>270.83999999999997</v>
          </cell>
          <cell r="AN74">
            <v>195.97</v>
          </cell>
          <cell r="AO74">
            <v>274.35000000000002</v>
          </cell>
          <cell r="AP74">
            <v>198.48</v>
          </cell>
          <cell r="AQ74">
            <v>277.87</v>
          </cell>
          <cell r="AR74">
            <v>200.99</v>
          </cell>
          <cell r="AS74">
            <v>281.39</v>
          </cell>
          <cell r="AT74">
            <v>203.5</v>
          </cell>
          <cell r="AU74">
            <v>284.89999999999998</v>
          </cell>
          <cell r="AV74">
            <v>206.01</v>
          </cell>
          <cell r="AW74">
            <v>288.42</v>
          </cell>
        </row>
        <row r="75">
          <cell r="A75">
            <v>70</v>
          </cell>
          <cell r="B75">
            <v>150.36000000000001</v>
          </cell>
          <cell r="C75">
            <v>210.5</v>
          </cell>
          <cell r="D75">
            <v>152.9</v>
          </cell>
          <cell r="E75">
            <v>214.07</v>
          </cell>
          <cell r="F75">
            <v>155.44999999999999</v>
          </cell>
          <cell r="G75">
            <v>217.63</v>
          </cell>
          <cell r="H75">
            <v>158</v>
          </cell>
          <cell r="I75">
            <v>221.2</v>
          </cell>
          <cell r="J75">
            <v>160.55000000000001</v>
          </cell>
          <cell r="K75">
            <v>224.77</v>
          </cell>
          <cell r="L75">
            <v>163.1</v>
          </cell>
          <cell r="M75">
            <v>228.34</v>
          </cell>
          <cell r="N75">
            <v>165.64</v>
          </cell>
          <cell r="O75">
            <v>231.9</v>
          </cell>
          <cell r="P75">
            <v>168.19</v>
          </cell>
          <cell r="Q75">
            <v>235.47</v>
          </cell>
          <cell r="R75">
            <v>170.74</v>
          </cell>
          <cell r="S75">
            <v>239.04</v>
          </cell>
          <cell r="T75">
            <v>173.29</v>
          </cell>
          <cell r="U75">
            <v>242.6</v>
          </cell>
          <cell r="V75">
            <v>175.84</v>
          </cell>
          <cell r="W75">
            <v>246.17</v>
          </cell>
          <cell r="X75">
            <v>178.38</v>
          </cell>
          <cell r="Y75">
            <v>249.74</v>
          </cell>
          <cell r="Z75">
            <v>180.93</v>
          </cell>
          <cell r="AA75">
            <v>253.31</v>
          </cell>
          <cell r="AB75">
            <v>183.48</v>
          </cell>
          <cell r="AC75">
            <v>256.87</v>
          </cell>
          <cell r="AD75">
            <v>186.03</v>
          </cell>
          <cell r="AE75">
            <v>260.44</v>
          </cell>
          <cell r="AF75">
            <v>188.58</v>
          </cell>
          <cell r="AG75">
            <v>264.01</v>
          </cell>
          <cell r="AH75">
            <v>191.12</v>
          </cell>
          <cell r="AI75">
            <v>267.57</v>
          </cell>
          <cell r="AJ75">
            <v>193.67</v>
          </cell>
          <cell r="AK75">
            <v>271.14</v>
          </cell>
          <cell r="AL75">
            <v>196.22</v>
          </cell>
          <cell r="AM75">
            <v>274.70999999999998</v>
          </cell>
          <cell r="AN75">
            <v>198.77</v>
          </cell>
          <cell r="AO75">
            <v>278.27999999999997</v>
          </cell>
          <cell r="AP75">
            <v>201.32</v>
          </cell>
          <cell r="AQ75">
            <v>281.83999999999997</v>
          </cell>
          <cell r="AR75">
            <v>203.86</v>
          </cell>
          <cell r="AS75">
            <v>285.41000000000003</v>
          </cell>
          <cell r="AT75">
            <v>206.41</v>
          </cell>
          <cell r="AU75">
            <v>288.98</v>
          </cell>
          <cell r="AV75">
            <v>208.96</v>
          </cell>
          <cell r="AW75">
            <v>292.54000000000002</v>
          </cell>
        </row>
        <row r="76">
          <cell r="A76">
            <v>71</v>
          </cell>
          <cell r="B76">
            <v>152.47999999999999</v>
          </cell>
          <cell r="C76">
            <v>213.47</v>
          </cell>
          <cell r="D76">
            <v>155.06</v>
          </cell>
          <cell r="E76">
            <v>217.09</v>
          </cell>
          <cell r="F76">
            <v>157.65</v>
          </cell>
          <cell r="G76">
            <v>220.7</v>
          </cell>
          <cell r="H76">
            <v>160.22999999999999</v>
          </cell>
          <cell r="I76">
            <v>224.32</v>
          </cell>
          <cell r="J76">
            <v>162.82</v>
          </cell>
          <cell r="K76">
            <v>227.94</v>
          </cell>
          <cell r="L76">
            <v>165.4</v>
          </cell>
          <cell r="M76">
            <v>231.56</v>
          </cell>
          <cell r="N76">
            <v>167.98</v>
          </cell>
          <cell r="O76">
            <v>235.18</v>
          </cell>
          <cell r="P76">
            <v>170.57</v>
          </cell>
          <cell r="Q76">
            <v>238.8</v>
          </cell>
          <cell r="R76">
            <v>173.15</v>
          </cell>
          <cell r="S76">
            <v>242.41</v>
          </cell>
          <cell r="T76">
            <v>175.74</v>
          </cell>
          <cell r="U76">
            <v>246.03</v>
          </cell>
          <cell r="V76">
            <v>178.32</v>
          </cell>
          <cell r="W76">
            <v>249.65</v>
          </cell>
          <cell r="X76">
            <v>180.91</v>
          </cell>
          <cell r="Y76">
            <v>253.27</v>
          </cell>
          <cell r="Z76">
            <v>183.49</v>
          </cell>
          <cell r="AA76">
            <v>256.89</v>
          </cell>
          <cell r="AB76">
            <v>186.07</v>
          </cell>
          <cell r="AC76">
            <v>260.5</v>
          </cell>
          <cell r="AD76">
            <v>188.66</v>
          </cell>
          <cell r="AE76">
            <v>264.12</v>
          </cell>
          <cell r="AF76">
            <v>191.24</v>
          </cell>
          <cell r="AG76">
            <v>267.74</v>
          </cell>
          <cell r="AH76">
            <v>193.83</v>
          </cell>
          <cell r="AI76">
            <v>271.36</v>
          </cell>
          <cell r="AJ76">
            <v>196.41</v>
          </cell>
          <cell r="AK76">
            <v>274.98</v>
          </cell>
          <cell r="AL76">
            <v>199</v>
          </cell>
          <cell r="AM76">
            <v>278.60000000000002</v>
          </cell>
          <cell r="AN76">
            <v>201.58</v>
          </cell>
          <cell r="AO76">
            <v>282.20999999999998</v>
          </cell>
          <cell r="AP76">
            <v>204.17</v>
          </cell>
          <cell r="AQ76">
            <v>285.83</v>
          </cell>
          <cell r="AR76">
            <v>206.75</v>
          </cell>
          <cell r="AS76">
            <v>289.45</v>
          </cell>
          <cell r="AT76">
            <v>209.33</v>
          </cell>
          <cell r="AU76">
            <v>293.07</v>
          </cell>
          <cell r="AV76">
            <v>211.92</v>
          </cell>
          <cell r="AW76">
            <v>296.69</v>
          </cell>
        </row>
        <row r="77">
          <cell r="A77">
            <v>72</v>
          </cell>
          <cell r="B77">
            <v>154.61000000000001</v>
          </cell>
          <cell r="C77">
            <v>216.45</v>
          </cell>
          <cell r="D77">
            <v>157.22999999999999</v>
          </cell>
          <cell r="E77">
            <v>220.12</v>
          </cell>
          <cell r="F77">
            <v>159.85</v>
          </cell>
          <cell r="G77">
            <v>223.79</v>
          </cell>
          <cell r="H77">
            <v>162.47</v>
          </cell>
          <cell r="I77">
            <v>227.46</v>
          </cell>
          <cell r="J77">
            <v>165.09</v>
          </cell>
          <cell r="K77">
            <v>231.13</v>
          </cell>
          <cell r="L77">
            <v>167.71</v>
          </cell>
          <cell r="M77">
            <v>234.8</v>
          </cell>
          <cell r="N77">
            <v>170.33</v>
          </cell>
          <cell r="O77">
            <v>238.47</v>
          </cell>
          <cell r="P77">
            <v>172.96</v>
          </cell>
          <cell r="Q77">
            <v>242.14</v>
          </cell>
          <cell r="R77">
            <v>175.58</v>
          </cell>
          <cell r="S77">
            <v>245.81</v>
          </cell>
          <cell r="T77">
            <v>178.2</v>
          </cell>
          <cell r="U77">
            <v>249.48</v>
          </cell>
          <cell r="V77">
            <v>180.82</v>
          </cell>
          <cell r="W77">
            <v>253.15</v>
          </cell>
          <cell r="X77">
            <v>183.44</v>
          </cell>
          <cell r="Y77">
            <v>256.81</v>
          </cell>
          <cell r="Z77">
            <v>186.06</v>
          </cell>
          <cell r="AA77">
            <v>260.48</v>
          </cell>
          <cell r="AB77">
            <v>188.68</v>
          </cell>
          <cell r="AC77">
            <v>264.14999999999998</v>
          </cell>
          <cell r="AD77">
            <v>191.3</v>
          </cell>
          <cell r="AE77">
            <v>267.82</v>
          </cell>
          <cell r="AF77">
            <v>193.92</v>
          </cell>
          <cell r="AG77">
            <v>271.49</v>
          </cell>
          <cell r="AH77">
            <v>196.54</v>
          </cell>
          <cell r="AI77">
            <v>275.16000000000003</v>
          </cell>
          <cell r="AJ77">
            <v>199.16</v>
          </cell>
          <cell r="AK77">
            <v>278.83</v>
          </cell>
          <cell r="AL77">
            <v>201.78</v>
          </cell>
          <cell r="AM77">
            <v>282.5</v>
          </cell>
          <cell r="AN77">
            <v>204.41</v>
          </cell>
          <cell r="AO77">
            <v>286.17</v>
          </cell>
          <cell r="AP77">
            <v>207.03</v>
          </cell>
          <cell r="AQ77">
            <v>289.83999999999997</v>
          </cell>
          <cell r="AR77">
            <v>209.65</v>
          </cell>
          <cell r="AS77">
            <v>293.51</v>
          </cell>
          <cell r="AT77">
            <v>212.27</v>
          </cell>
          <cell r="AU77">
            <v>297.17</v>
          </cell>
          <cell r="AV77">
            <v>214.89</v>
          </cell>
          <cell r="AW77">
            <v>300.83999999999997</v>
          </cell>
        </row>
        <row r="78">
          <cell r="A78">
            <v>73</v>
          </cell>
          <cell r="B78">
            <v>156.75</v>
          </cell>
          <cell r="C78">
            <v>219.46</v>
          </cell>
          <cell r="D78">
            <v>159.41</v>
          </cell>
          <cell r="E78">
            <v>223.18</v>
          </cell>
          <cell r="F78">
            <v>162.07</v>
          </cell>
          <cell r="G78">
            <v>226.9</v>
          </cell>
          <cell r="H78">
            <v>164.73</v>
          </cell>
          <cell r="I78">
            <v>230.62</v>
          </cell>
          <cell r="J78">
            <v>167.38</v>
          </cell>
          <cell r="K78">
            <v>234.34</v>
          </cell>
          <cell r="L78">
            <v>170.04</v>
          </cell>
          <cell r="M78">
            <v>238.06</v>
          </cell>
          <cell r="N78">
            <v>172.7</v>
          </cell>
          <cell r="O78">
            <v>241.78</v>
          </cell>
          <cell r="P78">
            <v>175.36</v>
          </cell>
          <cell r="Q78">
            <v>245.5</v>
          </cell>
          <cell r="R78">
            <v>178.01</v>
          </cell>
          <cell r="S78">
            <v>249.22</v>
          </cell>
          <cell r="T78">
            <v>180.67</v>
          </cell>
          <cell r="U78">
            <v>252.94</v>
          </cell>
          <cell r="V78">
            <v>183.33</v>
          </cell>
          <cell r="W78">
            <v>256.66000000000003</v>
          </cell>
          <cell r="X78">
            <v>185.98</v>
          </cell>
          <cell r="Y78">
            <v>260.38</v>
          </cell>
          <cell r="Z78">
            <v>188.64</v>
          </cell>
          <cell r="AA78">
            <v>264.10000000000002</v>
          </cell>
          <cell r="AB78">
            <v>191.3</v>
          </cell>
          <cell r="AC78">
            <v>267.82</v>
          </cell>
          <cell r="AD78">
            <v>193.96</v>
          </cell>
          <cell r="AE78">
            <v>271.54000000000002</v>
          </cell>
          <cell r="AF78">
            <v>196.61</v>
          </cell>
          <cell r="AG78">
            <v>275.26</v>
          </cell>
          <cell r="AH78">
            <v>199.27</v>
          </cell>
          <cell r="AI78">
            <v>278.98</v>
          </cell>
          <cell r="AJ78">
            <v>201.93</v>
          </cell>
          <cell r="AK78">
            <v>282.7</v>
          </cell>
          <cell r="AL78">
            <v>204.58</v>
          </cell>
          <cell r="AM78">
            <v>286.42</v>
          </cell>
          <cell r="AN78">
            <v>207.24</v>
          </cell>
          <cell r="AO78">
            <v>290.14</v>
          </cell>
          <cell r="AP78">
            <v>209.9</v>
          </cell>
          <cell r="AQ78">
            <v>293.86</v>
          </cell>
          <cell r="AR78">
            <v>212.56</v>
          </cell>
          <cell r="AS78">
            <v>297.58</v>
          </cell>
          <cell r="AT78">
            <v>215.21</v>
          </cell>
          <cell r="AU78">
            <v>301.3</v>
          </cell>
          <cell r="AV78">
            <v>217.87</v>
          </cell>
          <cell r="AW78">
            <v>305.02</v>
          </cell>
        </row>
        <row r="79">
          <cell r="A79">
            <v>74</v>
          </cell>
          <cell r="B79">
            <v>158.91</v>
          </cell>
          <cell r="C79">
            <v>222.48</v>
          </cell>
          <cell r="D79">
            <v>161.61000000000001</v>
          </cell>
          <cell r="E79">
            <v>226.25</v>
          </cell>
          <cell r="F79">
            <v>164.3</v>
          </cell>
          <cell r="G79">
            <v>230.02</v>
          </cell>
          <cell r="H79">
            <v>166.99</v>
          </cell>
          <cell r="I79">
            <v>233.79</v>
          </cell>
          <cell r="J79">
            <v>169.69</v>
          </cell>
          <cell r="K79">
            <v>237.56</v>
          </cell>
          <cell r="L79">
            <v>172.38</v>
          </cell>
          <cell r="M79">
            <v>241.33</v>
          </cell>
          <cell r="N79">
            <v>175.07</v>
          </cell>
          <cell r="O79">
            <v>245.1</v>
          </cell>
          <cell r="P79">
            <v>177.77</v>
          </cell>
          <cell r="Q79">
            <v>248.87</v>
          </cell>
          <cell r="R79">
            <v>180.46</v>
          </cell>
          <cell r="S79">
            <v>252.65</v>
          </cell>
          <cell r="T79">
            <v>183.15</v>
          </cell>
          <cell r="U79">
            <v>256.42</v>
          </cell>
          <cell r="V79">
            <v>185.85</v>
          </cell>
          <cell r="W79">
            <v>260.19</v>
          </cell>
          <cell r="X79">
            <v>188.54</v>
          </cell>
          <cell r="Y79">
            <v>263.95999999999998</v>
          </cell>
          <cell r="Z79">
            <v>191.24</v>
          </cell>
          <cell r="AA79">
            <v>267.73</v>
          </cell>
          <cell r="AB79">
            <v>193.93</v>
          </cell>
          <cell r="AC79">
            <v>271.5</v>
          </cell>
          <cell r="AD79">
            <v>196.62</v>
          </cell>
          <cell r="AE79">
            <v>275.27</v>
          </cell>
          <cell r="AF79">
            <v>199.32</v>
          </cell>
          <cell r="AG79">
            <v>279.04000000000002</v>
          </cell>
          <cell r="AH79">
            <v>202.01</v>
          </cell>
          <cell r="AI79">
            <v>282.81</v>
          </cell>
          <cell r="AJ79">
            <v>204.7</v>
          </cell>
          <cell r="AK79">
            <v>286.58999999999997</v>
          </cell>
          <cell r="AL79">
            <v>207.4</v>
          </cell>
          <cell r="AM79">
            <v>290.36</v>
          </cell>
          <cell r="AN79">
            <v>210.09</v>
          </cell>
          <cell r="AO79">
            <v>294.13</v>
          </cell>
          <cell r="AP79">
            <v>212.78</v>
          </cell>
          <cell r="AQ79">
            <v>297.89999999999998</v>
          </cell>
          <cell r="AR79">
            <v>215.48</v>
          </cell>
          <cell r="AS79">
            <v>301.67</v>
          </cell>
          <cell r="AT79">
            <v>218.17</v>
          </cell>
          <cell r="AU79">
            <v>305.44</v>
          </cell>
          <cell r="AV79">
            <v>220.87</v>
          </cell>
          <cell r="AW79">
            <v>309.20999999999998</v>
          </cell>
        </row>
        <row r="80">
          <cell r="A80">
            <v>75</v>
          </cell>
          <cell r="B80">
            <v>160.99</v>
          </cell>
          <cell r="C80">
            <v>225.38</v>
          </cell>
          <cell r="D80">
            <v>163.72</v>
          </cell>
          <cell r="E80">
            <v>229.2</v>
          </cell>
          <cell r="F80">
            <v>166.45</v>
          </cell>
          <cell r="G80">
            <v>233.02</v>
          </cell>
          <cell r="H80">
            <v>169.18</v>
          </cell>
          <cell r="I80">
            <v>236.85</v>
          </cell>
          <cell r="J80">
            <v>171.91</v>
          </cell>
          <cell r="K80">
            <v>240.67</v>
          </cell>
          <cell r="L80">
            <v>174.64</v>
          </cell>
          <cell r="M80">
            <v>244.49</v>
          </cell>
          <cell r="N80">
            <v>177.37</v>
          </cell>
          <cell r="O80">
            <v>248.31</v>
          </cell>
          <cell r="P80">
            <v>180.1</v>
          </cell>
          <cell r="Q80">
            <v>252.13</v>
          </cell>
          <cell r="R80">
            <v>182.83</v>
          </cell>
          <cell r="S80">
            <v>255.96</v>
          </cell>
          <cell r="T80">
            <v>185.56</v>
          </cell>
          <cell r="U80">
            <v>259.77999999999997</v>
          </cell>
          <cell r="V80">
            <v>188.29</v>
          </cell>
          <cell r="W80">
            <v>263.60000000000002</v>
          </cell>
          <cell r="X80">
            <v>191.02</v>
          </cell>
          <cell r="Y80">
            <v>267.42</v>
          </cell>
          <cell r="Z80">
            <v>193.75</v>
          </cell>
          <cell r="AA80">
            <v>271.24</v>
          </cell>
          <cell r="AB80">
            <v>196.48</v>
          </cell>
          <cell r="AC80">
            <v>275.07</v>
          </cell>
          <cell r="AD80">
            <v>199.21</v>
          </cell>
          <cell r="AE80">
            <v>278.89</v>
          </cell>
          <cell r="AF80">
            <v>201.94</v>
          </cell>
          <cell r="AG80">
            <v>282.70999999999998</v>
          </cell>
          <cell r="AH80">
            <v>204.67</v>
          </cell>
          <cell r="AI80">
            <v>286.52999999999997</v>
          </cell>
          <cell r="AJ80">
            <v>207.4</v>
          </cell>
          <cell r="AK80">
            <v>290.35000000000002</v>
          </cell>
          <cell r="AL80">
            <v>210.13</v>
          </cell>
          <cell r="AM80">
            <v>294.18</v>
          </cell>
          <cell r="AN80">
            <v>212.86</v>
          </cell>
          <cell r="AO80">
            <v>298</v>
          </cell>
          <cell r="AP80">
            <v>215.59</v>
          </cell>
          <cell r="AQ80">
            <v>301.82</v>
          </cell>
          <cell r="AR80">
            <v>218.32</v>
          </cell>
          <cell r="AS80">
            <v>305.64</v>
          </cell>
          <cell r="AT80">
            <v>221.05</v>
          </cell>
          <cell r="AU80">
            <v>309.45999999999998</v>
          </cell>
          <cell r="AV80">
            <v>223.78</v>
          </cell>
          <cell r="AW80">
            <v>313.29000000000002</v>
          </cell>
        </row>
        <row r="81">
          <cell r="A81">
            <v>76</v>
          </cell>
          <cell r="B81">
            <v>163.16999999999999</v>
          </cell>
          <cell r="C81">
            <v>228.43</v>
          </cell>
          <cell r="D81">
            <v>165.93</v>
          </cell>
          <cell r="E81">
            <v>232.31</v>
          </cell>
          <cell r="F81">
            <v>168.7</v>
          </cell>
          <cell r="G81">
            <v>236.18</v>
          </cell>
          <cell r="H81">
            <v>171.47</v>
          </cell>
          <cell r="I81">
            <v>240.05</v>
          </cell>
          <cell r="J81">
            <v>174.23</v>
          </cell>
          <cell r="K81">
            <v>243.93</v>
          </cell>
          <cell r="L81">
            <v>177</v>
          </cell>
          <cell r="M81">
            <v>247.8</v>
          </cell>
          <cell r="N81">
            <v>179.77</v>
          </cell>
          <cell r="O81">
            <v>251.67</v>
          </cell>
          <cell r="P81">
            <v>182.53</v>
          </cell>
          <cell r="Q81">
            <v>255.55</v>
          </cell>
          <cell r="R81">
            <v>185.3</v>
          </cell>
          <cell r="S81">
            <v>259.42</v>
          </cell>
          <cell r="T81">
            <v>188.07</v>
          </cell>
          <cell r="U81">
            <v>263.29000000000002</v>
          </cell>
          <cell r="V81">
            <v>190.83</v>
          </cell>
          <cell r="W81">
            <v>267.16000000000003</v>
          </cell>
          <cell r="X81">
            <v>193.6</v>
          </cell>
          <cell r="Y81">
            <v>271.04000000000002</v>
          </cell>
          <cell r="Z81">
            <v>196.36</v>
          </cell>
          <cell r="AA81">
            <v>274.91000000000003</v>
          </cell>
          <cell r="AB81">
            <v>199.13</v>
          </cell>
          <cell r="AC81">
            <v>278.77999999999997</v>
          </cell>
          <cell r="AD81">
            <v>201.9</v>
          </cell>
          <cell r="AE81">
            <v>282.66000000000003</v>
          </cell>
          <cell r="AF81">
            <v>204.66</v>
          </cell>
          <cell r="AG81">
            <v>286.52999999999997</v>
          </cell>
          <cell r="AH81">
            <v>207.43</v>
          </cell>
          <cell r="AI81">
            <v>290.39999999999998</v>
          </cell>
          <cell r="AJ81">
            <v>210.2</v>
          </cell>
          <cell r="AK81">
            <v>294.27999999999997</v>
          </cell>
          <cell r="AL81">
            <v>212.96</v>
          </cell>
          <cell r="AM81">
            <v>298.14999999999998</v>
          </cell>
          <cell r="AN81">
            <v>215.73</v>
          </cell>
          <cell r="AO81">
            <v>302.02</v>
          </cell>
          <cell r="AP81">
            <v>218.5</v>
          </cell>
          <cell r="AQ81">
            <v>305.89</v>
          </cell>
          <cell r="AR81">
            <v>221.26</v>
          </cell>
          <cell r="AS81">
            <v>309.77</v>
          </cell>
          <cell r="AT81">
            <v>224.03</v>
          </cell>
          <cell r="AU81">
            <v>313.64</v>
          </cell>
          <cell r="AV81">
            <v>226.8</v>
          </cell>
          <cell r="AW81">
            <v>317.51</v>
          </cell>
        </row>
        <row r="82">
          <cell r="A82">
            <v>77</v>
          </cell>
          <cell r="B82">
            <v>165.26</v>
          </cell>
          <cell r="C82">
            <v>231.37</v>
          </cell>
          <cell r="D82">
            <v>168.06</v>
          </cell>
          <cell r="E82">
            <v>235.29</v>
          </cell>
          <cell r="F82">
            <v>170.87</v>
          </cell>
          <cell r="G82">
            <v>239.21</v>
          </cell>
          <cell r="H82">
            <v>173.67</v>
          </cell>
          <cell r="I82">
            <v>243.14</v>
          </cell>
          <cell r="J82">
            <v>176.47</v>
          </cell>
          <cell r="K82">
            <v>247.06</v>
          </cell>
          <cell r="L82">
            <v>179.28</v>
          </cell>
          <cell r="M82">
            <v>250.99</v>
          </cell>
          <cell r="N82">
            <v>182.08</v>
          </cell>
          <cell r="O82">
            <v>254.91</v>
          </cell>
          <cell r="P82">
            <v>184.88</v>
          </cell>
          <cell r="Q82">
            <v>258.83</v>
          </cell>
          <cell r="R82">
            <v>187.68</v>
          </cell>
          <cell r="S82">
            <v>262.76</v>
          </cell>
          <cell r="T82">
            <v>190.49</v>
          </cell>
          <cell r="U82">
            <v>266.68</v>
          </cell>
          <cell r="V82">
            <v>193.29</v>
          </cell>
          <cell r="W82">
            <v>270.61</v>
          </cell>
          <cell r="X82">
            <v>196.09</v>
          </cell>
          <cell r="Y82">
            <v>274.52999999999997</v>
          </cell>
          <cell r="Z82">
            <v>198.9</v>
          </cell>
          <cell r="AA82">
            <v>278.45</v>
          </cell>
          <cell r="AB82">
            <v>201.7</v>
          </cell>
          <cell r="AC82">
            <v>282.38</v>
          </cell>
          <cell r="AD82">
            <v>204.5</v>
          </cell>
          <cell r="AE82">
            <v>286.3</v>
          </cell>
          <cell r="AF82">
            <v>207.3</v>
          </cell>
          <cell r="AG82">
            <v>290.22000000000003</v>
          </cell>
          <cell r="AH82">
            <v>210.11</v>
          </cell>
          <cell r="AI82">
            <v>294.14999999999998</v>
          </cell>
          <cell r="AJ82">
            <v>212.91</v>
          </cell>
          <cell r="AK82">
            <v>298.07</v>
          </cell>
          <cell r="AL82">
            <v>215.71</v>
          </cell>
          <cell r="AM82">
            <v>302</v>
          </cell>
          <cell r="AN82">
            <v>218.51</v>
          </cell>
          <cell r="AO82">
            <v>305.92</v>
          </cell>
          <cell r="AP82">
            <v>221.32</v>
          </cell>
          <cell r="AQ82">
            <v>309.83999999999997</v>
          </cell>
          <cell r="AR82">
            <v>224.12</v>
          </cell>
          <cell r="AS82">
            <v>313.77</v>
          </cell>
          <cell r="AT82">
            <v>226.92</v>
          </cell>
          <cell r="AU82">
            <v>317.69</v>
          </cell>
          <cell r="AV82">
            <v>229.73</v>
          </cell>
          <cell r="AW82">
            <v>321.62</v>
          </cell>
        </row>
        <row r="83">
          <cell r="A83">
            <v>78</v>
          </cell>
          <cell r="B83">
            <v>167.36</v>
          </cell>
          <cell r="C83">
            <v>234.31</v>
          </cell>
          <cell r="D83">
            <v>170.2</v>
          </cell>
          <cell r="E83">
            <v>238.29</v>
          </cell>
          <cell r="F83">
            <v>173.04</v>
          </cell>
          <cell r="G83">
            <v>242.26</v>
          </cell>
          <cell r="H83">
            <v>175.88</v>
          </cell>
          <cell r="I83">
            <v>246.24</v>
          </cell>
          <cell r="J83">
            <v>178.72</v>
          </cell>
          <cell r="K83">
            <v>250.21</v>
          </cell>
          <cell r="L83">
            <v>181.56</v>
          </cell>
          <cell r="M83">
            <v>254.19</v>
          </cell>
          <cell r="N83">
            <v>184.4</v>
          </cell>
          <cell r="O83">
            <v>258.16000000000003</v>
          </cell>
          <cell r="P83">
            <v>187.24</v>
          </cell>
          <cell r="Q83">
            <v>262.13</v>
          </cell>
          <cell r="R83">
            <v>190.08</v>
          </cell>
          <cell r="S83">
            <v>266.11</v>
          </cell>
          <cell r="T83">
            <v>192.92</v>
          </cell>
          <cell r="U83">
            <v>270.08</v>
          </cell>
          <cell r="V83">
            <v>195.76</v>
          </cell>
          <cell r="W83">
            <v>274.06</v>
          </cell>
          <cell r="X83">
            <v>198.6</v>
          </cell>
          <cell r="Y83">
            <v>278.02999999999997</v>
          </cell>
          <cell r="Z83">
            <v>201.44</v>
          </cell>
          <cell r="AA83">
            <v>282.01</v>
          </cell>
          <cell r="AB83">
            <v>204.27</v>
          </cell>
          <cell r="AC83">
            <v>285.98</v>
          </cell>
          <cell r="AD83">
            <v>207.11</v>
          </cell>
          <cell r="AE83">
            <v>289.95999999999998</v>
          </cell>
          <cell r="AF83">
            <v>209.95</v>
          </cell>
          <cell r="AG83">
            <v>293.93</v>
          </cell>
          <cell r="AH83">
            <v>212.79</v>
          </cell>
          <cell r="AI83">
            <v>297.91000000000003</v>
          </cell>
          <cell r="AJ83">
            <v>215.63</v>
          </cell>
          <cell r="AK83">
            <v>301.88</v>
          </cell>
          <cell r="AL83">
            <v>218.47</v>
          </cell>
          <cell r="AM83">
            <v>305.86</v>
          </cell>
          <cell r="AN83">
            <v>221.31</v>
          </cell>
          <cell r="AO83">
            <v>309.83</v>
          </cell>
          <cell r="AP83">
            <v>224.15</v>
          </cell>
          <cell r="AQ83">
            <v>313.81</v>
          </cell>
          <cell r="AR83">
            <v>226.99</v>
          </cell>
          <cell r="AS83">
            <v>317.77999999999997</v>
          </cell>
          <cell r="AT83">
            <v>229.83</v>
          </cell>
          <cell r="AU83">
            <v>321.76</v>
          </cell>
          <cell r="AV83">
            <v>232.67</v>
          </cell>
          <cell r="AW83">
            <v>325.73</v>
          </cell>
        </row>
        <row r="84">
          <cell r="A84">
            <v>79</v>
          </cell>
          <cell r="B84">
            <v>169.59</v>
          </cell>
          <cell r="C84">
            <v>237.42</v>
          </cell>
          <cell r="D84">
            <v>172.46</v>
          </cell>
          <cell r="E84">
            <v>241.45</v>
          </cell>
          <cell r="F84">
            <v>175.34</v>
          </cell>
          <cell r="G84">
            <v>245.47</v>
          </cell>
          <cell r="H84">
            <v>178.21</v>
          </cell>
          <cell r="I84">
            <v>249.5</v>
          </cell>
          <cell r="J84">
            <v>181.09</v>
          </cell>
          <cell r="K84">
            <v>253.52</v>
          </cell>
          <cell r="L84">
            <v>183.96</v>
          </cell>
          <cell r="M84">
            <v>257.55</v>
          </cell>
          <cell r="N84">
            <v>186.84</v>
          </cell>
          <cell r="O84">
            <v>261.57</v>
          </cell>
          <cell r="P84">
            <v>189.71</v>
          </cell>
          <cell r="Q84">
            <v>265.60000000000002</v>
          </cell>
          <cell r="R84">
            <v>192.59</v>
          </cell>
          <cell r="S84">
            <v>269.63</v>
          </cell>
          <cell r="T84">
            <v>195.47</v>
          </cell>
          <cell r="U84">
            <v>273.64999999999998</v>
          </cell>
          <cell r="V84">
            <v>198.34</v>
          </cell>
          <cell r="W84">
            <v>277.68</v>
          </cell>
          <cell r="X84">
            <v>201.22</v>
          </cell>
          <cell r="Y84">
            <v>281.7</v>
          </cell>
          <cell r="Z84">
            <v>204.09</v>
          </cell>
          <cell r="AA84">
            <v>285.73</v>
          </cell>
          <cell r="AB84">
            <v>206.97</v>
          </cell>
          <cell r="AC84">
            <v>289.76</v>
          </cell>
          <cell r="AD84">
            <v>209.84</v>
          </cell>
          <cell r="AE84">
            <v>293.77999999999997</v>
          </cell>
          <cell r="AF84">
            <v>212.72</v>
          </cell>
          <cell r="AG84">
            <v>297.81</v>
          </cell>
          <cell r="AH84">
            <v>215.6</v>
          </cell>
          <cell r="AI84">
            <v>301.83</v>
          </cell>
          <cell r="AJ84">
            <v>218.47</v>
          </cell>
          <cell r="AK84">
            <v>305.86</v>
          </cell>
          <cell r="AL84">
            <v>221.35</v>
          </cell>
          <cell r="AM84">
            <v>309.88</v>
          </cell>
          <cell r="AN84">
            <v>224.22</v>
          </cell>
          <cell r="AO84">
            <v>313.91000000000003</v>
          </cell>
          <cell r="AP84">
            <v>227.1</v>
          </cell>
          <cell r="AQ84">
            <v>317.94</v>
          </cell>
          <cell r="AR84">
            <v>229.97</v>
          </cell>
          <cell r="AS84">
            <v>321.95999999999998</v>
          </cell>
          <cell r="AT84">
            <v>232.85</v>
          </cell>
          <cell r="AU84">
            <v>325.99</v>
          </cell>
          <cell r="AV84">
            <v>235.72</v>
          </cell>
          <cell r="AW84">
            <v>330.01</v>
          </cell>
        </row>
        <row r="85">
          <cell r="A85">
            <v>80</v>
          </cell>
          <cell r="B85">
            <v>171.71</v>
          </cell>
          <cell r="C85">
            <v>240.4</v>
          </cell>
          <cell r="D85">
            <v>174.62</v>
          </cell>
          <cell r="E85">
            <v>244.47</v>
          </cell>
          <cell r="F85">
            <v>177.54</v>
          </cell>
          <cell r="G85">
            <v>248.55</v>
          </cell>
          <cell r="H85">
            <v>180.45</v>
          </cell>
          <cell r="I85">
            <v>252.63</v>
          </cell>
          <cell r="J85">
            <v>183.36</v>
          </cell>
          <cell r="K85">
            <v>256.7</v>
          </cell>
          <cell r="L85">
            <v>186.27</v>
          </cell>
          <cell r="M85">
            <v>260.77999999999997</v>
          </cell>
          <cell r="N85">
            <v>189.18</v>
          </cell>
          <cell r="O85">
            <v>264.86</v>
          </cell>
          <cell r="P85">
            <v>192.1</v>
          </cell>
          <cell r="Q85">
            <v>268.93</v>
          </cell>
          <cell r="R85">
            <v>195.01</v>
          </cell>
          <cell r="S85">
            <v>273.01</v>
          </cell>
          <cell r="T85">
            <v>197.92</v>
          </cell>
          <cell r="U85">
            <v>277.08999999999997</v>
          </cell>
          <cell r="V85">
            <v>200.83</v>
          </cell>
          <cell r="W85">
            <v>281.16000000000003</v>
          </cell>
          <cell r="X85">
            <v>203.74</v>
          </cell>
          <cell r="Y85">
            <v>285.24</v>
          </cell>
          <cell r="Z85">
            <v>206.66</v>
          </cell>
          <cell r="AA85">
            <v>289.32</v>
          </cell>
          <cell r="AB85">
            <v>209.57</v>
          </cell>
          <cell r="AC85">
            <v>293.39</v>
          </cell>
          <cell r="AD85">
            <v>212.48</v>
          </cell>
          <cell r="AE85">
            <v>297.47000000000003</v>
          </cell>
          <cell r="AF85">
            <v>215.39</v>
          </cell>
          <cell r="AG85">
            <v>301.55</v>
          </cell>
          <cell r="AH85">
            <v>218.3</v>
          </cell>
          <cell r="AI85">
            <v>305.62</v>
          </cell>
          <cell r="AJ85">
            <v>221.22</v>
          </cell>
          <cell r="AK85">
            <v>309.7</v>
          </cell>
          <cell r="AL85">
            <v>224.13</v>
          </cell>
          <cell r="AM85">
            <v>313.77999999999997</v>
          </cell>
          <cell r="AN85">
            <v>227.04</v>
          </cell>
          <cell r="AO85">
            <v>317.86</v>
          </cell>
          <cell r="AP85">
            <v>229.95</v>
          </cell>
          <cell r="AQ85">
            <v>321.93</v>
          </cell>
          <cell r="AR85">
            <v>232.86</v>
          </cell>
          <cell r="AS85">
            <v>326.01</v>
          </cell>
          <cell r="AT85">
            <v>235.78</v>
          </cell>
          <cell r="AU85">
            <v>330.09</v>
          </cell>
          <cell r="AV85">
            <v>238.69</v>
          </cell>
          <cell r="AW85">
            <v>334.16</v>
          </cell>
        </row>
        <row r="86">
          <cell r="A86">
            <v>81</v>
          </cell>
          <cell r="B86">
            <v>173.85</v>
          </cell>
          <cell r="C86">
            <v>243.39</v>
          </cell>
          <cell r="D86">
            <v>176.8</v>
          </cell>
          <cell r="E86">
            <v>247.51</v>
          </cell>
          <cell r="F86">
            <v>179.74</v>
          </cell>
          <cell r="G86">
            <v>251.64</v>
          </cell>
          <cell r="H86">
            <v>182.69</v>
          </cell>
          <cell r="I86">
            <v>255.77</v>
          </cell>
          <cell r="J86">
            <v>185.64</v>
          </cell>
          <cell r="K86">
            <v>259.89999999999998</v>
          </cell>
          <cell r="L86">
            <v>188.59</v>
          </cell>
          <cell r="M86">
            <v>264.02999999999997</v>
          </cell>
          <cell r="N86">
            <v>191.54</v>
          </cell>
          <cell r="O86">
            <v>268.14999999999998</v>
          </cell>
          <cell r="P86">
            <v>194.49</v>
          </cell>
          <cell r="Q86">
            <v>272.27999999999997</v>
          </cell>
          <cell r="R86">
            <v>197.44</v>
          </cell>
          <cell r="S86">
            <v>276.41000000000003</v>
          </cell>
          <cell r="T86">
            <v>200.38</v>
          </cell>
          <cell r="U86">
            <v>280.54000000000002</v>
          </cell>
          <cell r="V86">
            <v>203.33</v>
          </cell>
          <cell r="W86">
            <v>284.66000000000003</v>
          </cell>
          <cell r="X86">
            <v>206.28</v>
          </cell>
          <cell r="Y86">
            <v>288.79000000000002</v>
          </cell>
          <cell r="Z86">
            <v>209.23</v>
          </cell>
          <cell r="AA86">
            <v>292.92</v>
          </cell>
          <cell r="AB86">
            <v>212.18</v>
          </cell>
          <cell r="AC86">
            <v>297.05</v>
          </cell>
          <cell r="AD86">
            <v>215.13</v>
          </cell>
          <cell r="AE86">
            <v>301.18</v>
          </cell>
          <cell r="AF86">
            <v>218.07</v>
          </cell>
          <cell r="AG86">
            <v>305.3</v>
          </cell>
          <cell r="AH86">
            <v>221.02</v>
          </cell>
          <cell r="AI86">
            <v>309.43</v>
          </cell>
          <cell r="AJ86">
            <v>223.97</v>
          </cell>
          <cell r="AK86">
            <v>313.56</v>
          </cell>
          <cell r="AL86">
            <v>226.92</v>
          </cell>
          <cell r="AM86">
            <v>317.69</v>
          </cell>
          <cell r="AN86">
            <v>229.87</v>
          </cell>
          <cell r="AO86">
            <v>321.81</v>
          </cell>
          <cell r="AP86">
            <v>232.82</v>
          </cell>
          <cell r="AQ86">
            <v>325.94</v>
          </cell>
          <cell r="AR86">
            <v>235.76</v>
          </cell>
          <cell r="AS86">
            <v>330.07</v>
          </cell>
          <cell r="AT86">
            <v>238.71</v>
          </cell>
          <cell r="AU86">
            <v>334.2</v>
          </cell>
          <cell r="AV86">
            <v>241.66</v>
          </cell>
          <cell r="AW86">
            <v>338.33</v>
          </cell>
        </row>
        <row r="87">
          <cell r="A87">
            <v>82</v>
          </cell>
          <cell r="B87">
            <v>175.88</v>
          </cell>
          <cell r="C87">
            <v>246.23</v>
          </cell>
          <cell r="D87">
            <v>178.86</v>
          </cell>
          <cell r="E87">
            <v>250.41</v>
          </cell>
          <cell r="F87">
            <v>181.85</v>
          </cell>
          <cell r="G87">
            <v>254.59</v>
          </cell>
          <cell r="H87">
            <v>184.83</v>
          </cell>
          <cell r="I87">
            <v>258.77</v>
          </cell>
          <cell r="J87">
            <v>187.82</v>
          </cell>
          <cell r="K87">
            <v>262.95</v>
          </cell>
          <cell r="L87">
            <v>190.8</v>
          </cell>
          <cell r="M87">
            <v>267.13</v>
          </cell>
          <cell r="N87">
            <v>193.79</v>
          </cell>
          <cell r="O87">
            <v>271.3</v>
          </cell>
          <cell r="P87">
            <v>196.77</v>
          </cell>
          <cell r="Q87">
            <v>275.48</v>
          </cell>
          <cell r="R87">
            <v>199.76</v>
          </cell>
          <cell r="S87">
            <v>279.66000000000003</v>
          </cell>
          <cell r="T87">
            <v>202.74</v>
          </cell>
          <cell r="U87">
            <v>283.83999999999997</v>
          </cell>
          <cell r="V87">
            <v>205.73</v>
          </cell>
          <cell r="W87">
            <v>288.02</v>
          </cell>
          <cell r="X87">
            <v>208.71</v>
          </cell>
          <cell r="Y87">
            <v>292.2</v>
          </cell>
          <cell r="Z87">
            <v>211.7</v>
          </cell>
          <cell r="AA87">
            <v>296.38</v>
          </cell>
          <cell r="AB87">
            <v>214.68</v>
          </cell>
          <cell r="AC87">
            <v>300.56</v>
          </cell>
          <cell r="AD87">
            <v>217.67</v>
          </cell>
          <cell r="AE87">
            <v>304.73</v>
          </cell>
          <cell r="AF87">
            <v>220.65</v>
          </cell>
          <cell r="AG87">
            <v>308.91000000000003</v>
          </cell>
          <cell r="AH87">
            <v>223.64</v>
          </cell>
          <cell r="AI87">
            <v>313.08999999999997</v>
          </cell>
          <cell r="AJ87">
            <v>226.62</v>
          </cell>
          <cell r="AK87">
            <v>317.27</v>
          </cell>
          <cell r="AL87">
            <v>229.61</v>
          </cell>
          <cell r="AM87">
            <v>321.45</v>
          </cell>
          <cell r="AN87">
            <v>232.59</v>
          </cell>
          <cell r="AO87">
            <v>325.63</v>
          </cell>
          <cell r="AP87">
            <v>235.58</v>
          </cell>
          <cell r="AQ87">
            <v>329.81</v>
          </cell>
          <cell r="AR87">
            <v>238.56</v>
          </cell>
          <cell r="AS87">
            <v>333.99</v>
          </cell>
          <cell r="AT87">
            <v>241.55</v>
          </cell>
          <cell r="AU87">
            <v>338.16</v>
          </cell>
          <cell r="AV87">
            <v>244.53</v>
          </cell>
          <cell r="AW87">
            <v>342.34</v>
          </cell>
        </row>
        <row r="88">
          <cell r="A88">
            <v>83</v>
          </cell>
          <cell r="B88">
            <v>178.04</v>
          </cell>
          <cell r="C88">
            <v>249.25</v>
          </cell>
          <cell r="D88">
            <v>181.06</v>
          </cell>
          <cell r="E88">
            <v>253.48</v>
          </cell>
          <cell r="F88">
            <v>184.08</v>
          </cell>
          <cell r="G88">
            <v>257.70999999999998</v>
          </cell>
          <cell r="H88">
            <v>187.1</v>
          </cell>
          <cell r="I88">
            <v>261.94</v>
          </cell>
          <cell r="J88">
            <v>190.12</v>
          </cell>
          <cell r="K88">
            <v>266.17</v>
          </cell>
          <cell r="L88">
            <v>193.14</v>
          </cell>
          <cell r="M88">
            <v>270.39999999999998</v>
          </cell>
          <cell r="N88">
            <v>196.16</v>
          </cell>
          <cell r="O88">
            <v>274.63</v>
          </cell>
          <cell r="P88">
            <v>199.18</v>
          </cell>
          <cell r="Q88">
            <v>278.86</v>
          </cell>
          <cell r="R88">
            <v>202.21</v>
          </cell>
          <cell r="S88">
            <v>283.08999999999997</v>
          </cell>
          <cell r="T88">
            <v>205.23</v>
          </cell>
          <cell r="U88">
            <v>287.32</v>
          </cell>
          <cell r="V88">
            <v>208.25</v>
          </cell>
          <cell r="W88">
            <v>291.55</v>
          </cell>
          <cell r="X88">
            <v>211.27</v>
          </cell>
          <cell r="Y88">
            <v>295.77999999999997</v>
          </cell>
          <cell r="Z88">
            <v>214.29</v>
          </cell>
          <cell r="AA88">
            <v>300.01</v>
          </cell>
          <cell r="AB88">
            <v>217.31</v>
          </cell>
          <cell r="AC88">
            <v>304.24</v>
          </cell>
          <cell r="AD88">
            <v>220.33</v>
          </cell>
          <cell r="AE88">
            <v>308.47000000000003</v>
          </cell>
          <cell r="AF88">
            <v>223.35</v>
          </cell>
          <cell r="AG88">
            <v>312.7</v>
          </cell>
          <cell r="AH88">
            <v>226.38</v>
          </cell>
          <cell r="AI88">
            <v>316.93</v>
          </cell>
          <cell r="AJ88">
            <v>229.4</v>
          </cell>
          <cell r="AK88">
            <v>321.16000000000003</v>
          </cell>
          <cell r="AL88">
            <v>232.42</v>
          </cell>
          <cell r="AM88">
            <v>325.38</v>
          </cell>
          <cell r="AN88">
            <v>235.44</v>
          </cell>
          <cell r="AO88">
            <v>329.61</v>
          </cell>
          <cell r="AP88">
            <v>238.46</v>
          </cell>
          <cell r="AQ88">
            <v>333.84</v>
          </cell>
          <cell r="AR88">
            <v>241.48</v>
          </cell>
          <cell r="AS88">
            <v>338.07</v>
          </cell>
          <cell r="AT88">
            <v>244.5</v>
          </cell>
          <cell r="AU88">
            <v>342.3</v>
          </cell>
          <cell r="AV88">
            <v>247.52</v>
          </cell>
          <cell r="AW88">
            <v>346.53</v>
          </cell>
        </row>
        <row r="89">
          <cell r="A89">
            <v>84</v>
          </cell>
          <cell r="B89">
            <v>180.2</v>
          </cell>
          <cell r="C89">
            <v>252.29</v>
          </cell>
          <cell r="D89">
            <v>183.26</v>
          </cell>
          <cell r="E89">
            <v>256.57</v>
          </cell>
          <cell r="F89">
            <v>186.32</v>
          </cell>
          <cell r="G89">
            <v>260.85000000000002</v>
          </cell>
          <cell r="H89">
            <v>189.38</v>
          </cell>
          <cell r="I89">
            <v>265.13</v>
          </cell>
          <cell r="J89">
            <v>192.43</v>
          </cell>
          <cell r="K89">
            <v>269.41000000000003</v>
          </cell>
          <cell r="L89">
            <v>195.49</v>
          </cell>
          <cell r="M89">
            <v>273.69</v>
          </cell>
          <cell r="N89">
            <v>198.55</v>
          </cell>
          <cell r="O89">
            <v>277.97000000000003</v>
          </cell>
          <cell r="P89">
            <v>201.61</v>
          </cell>
          <cell r="Q89">
            <v>282.25</v>
          </cell>
          <cell r="R89">
            <v>204.67</v>
          </cell>
          <cell r="S89">
            <v>286.52999999999997</v>
          </cell>
          <cell r="T89">
            <v>207.72</v>
          </cell>
          <cell r="U89">
            <v>290.81</v>
          </cell>
          <cell r="V89">
            <v>210.78</v>
          </cell>
          <cell r="W89">
            <v>295.08999999999997</v>
          </cell>
          <cell r="X89">
            <v>213.84</v>
          </cell>
          <cell r="Y89">
            <v>299.37</v>
          </cell>
          <cell r="Z89">
            <v>216.9</v>
          </cell>
          <cell r="AA89">
            <v>303.64999999999998</v>
          </cell>
          <cell r="AB89">
            <v>219.95</v>
          </cell>
          <cell r="AC89">
            <v>307.93</v>
          </cell>
          <cell r="AD89">
            <v>223.01</v>
          </cell>
          <cell r="AE89">
            <v>312.22000000000003</v>
          </cell>
          <cell r="AF89">
            <v>226.07</v>
          </cell>
          <cell r="AG89">
            <v>316.5</v>
          </cell>
          <cell r="AH89">
            <v>229.13</v>
          </cell>
          <cell r="AI89">
            <v>320.77999999999997</v>
          </cell>
          <cell r="AJ89">
            <v>232.18</v>
          </cell>
          <cell r="AK89">
            <v>325.06</v>
          </cell>
          <cell r="AL89">
            <v>235.24</v>
          </cell>
          <cell r="AM89">
            <v>329.34</v>
          </cell>
          <cell r="AN89">
            <v>238.3</v>
          </cell>
          <cell r="AO89">
            <v>333.62</v>
          </cell>
          <cell r="AP89">
            <v>241.36</v>
          </cell>
          <cell r="AQ89">
            <v>337.9</v>
          </cell>
          <cell r="AR89">
            <v>244.41</v>
          </cell>
          <cell r="AS89">
            <v>342.18</v>
          </cell>
          <cell r="AT89">
            <v>247.47</v>
          </cell>
          <cell r="AU89">
            <v>346.46</v>
          </cell>
          <cell r="AV89">
            <v>250.53</v>
          </cell>
          <cell r="AW89">
            <v>350.74</v>
          </cell>
        </row>
        <row r="90">
          <cell r="A90">
            <v>85</v>
          </cell>
          <cell r="B90">
            <v>182.38</v>
          </cell>
          <cell r="C90">
            <v>255.34</v>
          </cell>
          <cell r="D90">
            <v>185.48</v>
          </cell>
          <cell r="E90">
            <v>259.67</v>
          </cell>
          <cell r="F90">
            <v>188.57</v>
          </cell>
          <cell r="G90">
            <v>264</v>
          </cell>
          <cell r="H90">
            <v>191.67</v>
          </cell>
          <cell r="I90">
            <v>268.33</v>
          </cell>
          <cell r="J90">
            <v>194.76</v>
          </cell>
          <cell r="K90">
            <v>272.67</v>
          </cell>
          <cell r="L90">
            <v>197.85</v>
          </cell>
          <cell r="M90">
            <v>277</v>
          </cell>
          <cell r="N90">
            <v>200.95</v>
          </cell>
          <cell r="O90">
            <v>281.33</v>
          </cell>
          <cell r="P90">
            <v>204.04</v>
          </cell>
          <cell r="Q90">
            <v>285.66000000000003</v>
          </cell>
          <cell r="R90">
            <v>207.14</v>
          </cell>
          <cell r="S90">
            <v>289.99</v>
          </cell>
          <cell r="T90">
            <v>210.23</v>
          </cell>
          <cell r="U90">
            <v>294.32</v>
          </cell>
          <cell r="V90">
            <v>213.32</v>
          </cell>
          <cell r="W90">
            <v>298.64999999999998</v>
          </cell>
          <cell r="X90">
            <v>216.42</v>
          </cell>
          <cell r="Y90">
            <v>302.99</v>
          </cell>
          <cell r="Z90">
            <v>219.51</v>
          </cell>
          <cell r="AA90">
            <v>307.32</v>
          </cell>
          <cell r="AB90">
            <v>222.61</v>
          </cell>
          <cell r="AC90">
            <v>311.64999999999998</v>
          </cell>
          <cell r="AD90">
            <v>225.7</v>
          </cell>
          <cell r="AE90">
            <v>315.98</v>
          </cell>
          <cell r="AF90">
            <v>228.79</v>
          </cell>
          <cell r="AG90">
            <v>320.31</v>
          </cell>
          <cell r="AH90">
            <v>231.89</v>
          </cell>
          <cell r="AI90">
            <v>324.64</v>
          </cell>
          <cell r="AJ90">
            <v>234.98</v>
          </cell>
          <cell r="AK90">
            <v>328.98</v>
          </cell>
          <cell r="AL90">
            <v>238.08</v>
          </cell>
          <cell r="AM90">
            <v>333.31</v>
          </cell>
          <cell r="AN90">
            <v>241.17</v>
          </cell>
          <cell r="AO90">
            <v>337.64</v>
          </cell>
          <cell r="AP90">
            <v>244.26</v>
          </cell>
          <cell r="AQ90">
            <v>341.97</v>
          </cell>
          <cell r="AR90">
            <v>247.36</v>
          </cell>
          <cell r="AS90">
            <v>346.3</v>
          </cell>
          <cell r="AT90">
            <v>250.45</v>
          </cell>
          <cell r="AU90">
            <v>350.63</v>
          </cell>
          <cell r="AV90">
            <v>253.55</v>
          </cell>
          <cell r="AW90">
            <v>354.97</v>
          </cell>
        </row>
        <row r="91">
          <cell r="A91">
            <v>86</v>
          </cell>
          <cell r="B91">
            <v>184.45</v>
          </cell>
          <cell r="C91">
            <v>258.23</v>
          </cell>
          <cell r="D91">
            <v>187.58</v>
          </cell>
          <cell r="E91">
            <v>262.61</v>
          </cell>
          <cell r="F91">
            <v>190.71</v>
          </cell>
          <cell r="G91">
            <v>267</v>
          </cell>
          <cell r="H91">
            <v>193.84</v>
          </cell>
          <cell r="I91">
            <v>271.38</v>
          </cell>
          <cell r="J91">
            <v>196.97</v>
          </cell>
          <cell r="K91">
            <v>275.76</v>
          </cell>
          <cell r="L91">
            <v>200.1</v>
          </cell>
          <cell r="M91">
            <v>280.14</v>
          </cell>
          <cell r="N91">
            <v>203.23</v>
          </cell>
          <cell r="O91">
            <v>284.52999999999997</v>
          </cell>
          <cell r="P91">
            <v>206.36</v>
          </cell>
          <cell r="Q91">
            <v>288.91000000000003</v>
          </cell>
          <cell r="R91">
            <v>209.49</v>
          </cell>
          <cell r="S91">
            <v>293.29000000000002</v>
          </cell>
          <cell r="T91">
            <v>212.62</v>
          </cell>
          <cell r="U91">
            <v>297.67</v>
          </cell>
          <cell r="V91">
            <v>215.75</v>
          </cell>
          <cell r="W91">
            <v>302.06</v>
          </cell>
          <cell r="X91">
            <v>218.89</v>
          </cell>
          <cell r="Y91">
            <v>306.44</v>
          </cell>
          <cell r="Z91">
            <v>222.02</v>
          </cell>
          <cell r="AA91">
            <v>310.82</v>
          </cell>
          <cell r="AB91">
            <v>225.15</v>
          </cell>
          <cell r="AC91">
            <v>315.2</v>
          </cell>
          <cell r="AD91">
            <v>228.28</v>
          </cell>
          <cell r="AE91">
            <v>319.58999999999997</v>
          </cell>
          <cell r="AF91">
            <v>231.41</v>
          </cell>
          <cell r="AG91">
            <v>323.97000000000003</v>
          </cell>
          <cell r="AH91">
            <v>234.54</v>
          </cell>
          <cell r="AI91">
            <v>328.35</v>
          </cell>
          <cell r="AJ91">
            <v>237.67</v>
          </cell>
          <cell r="AK91">
            <v>332.73</v>
          </cell>
          <cell r="AL91">
            <v>240.8</v>
          </cell>
          <cell r="AM91">
            <v>337.12</v>
          </cell>
          <cell r="AN91">
            <v>243.93</v>
          </cell>
          <cell r="AO91">
            <v>341.5</v>
          </cell>
          <cell r="AP91">
            <v>247.06</v>
          </cell>
          <cell r="AQ91">
            <v>345.88</v>
          </cell>
          <cell r="AR91">
            <v>250.19</v>
          </cell>
          <cell r="AS91">
            <v>350.26</v>
          </cell>
          <cell r="AT91">
            <v>253.32</v>
          </cell>
          <cell r="AU91">
            <v>354.65</v>
          </cell>
          <cell r="AV91">
            <v>256.45</v>
          </cell>
          <cell r="AW91">
            <v>359.03</v>
          </cell>
        </row>
        <row r="92">
          <cell r="A92">
            <v>87</v>
          </cell>
          <cell r="B92">
            <v>186.52</v>
          </cell>
          <cell r="C92">
            <v>261.13</v>
          </cell>
          <cell r="D92">
            <v>189.69</v>
          </cell>
          <cell r="E92">
            <v>265.57</v>
          </cell>
          <cell r="F92">
            <v>192.86</v>
          </cell>
          <cell r="G92">
            <v>270</v>
          </cell>
          <cell r="H92">
            <v>196.02</v>
          </cell>
          <cell r="I92">
            <v>274.43</v>
          </cell>
          <cell r="J92">
            <v>199.19</v>
          </cell>
          <cell r="K92">
            <v>278.87</v>
          </cell>
          <cell r="L92">
            <v>202.36</v>
          </cell>
          <cell r="M92">
            <v>283.3</v>
          </cell>
          <cell r="N92">
            <v>205.52</v>
          </cell>
          <cell r="O92">
            <v>287.73</v>
          </cell>
          <cell r="P92">
            <v>208.69</v>
          </cell>
          <cell r="Q92">
            <v>292.17</v>
          </cell>
          <cell r="R92">
            <v>211.86</v>
          </cell>
          <cell r="S92">
            <v>296.60000000000002</v>
          </cell>
          <cell r="T92">
            <v>215.03</v>
          </cell>
          <cell r="U92">
            <v>301.04000000000002</v>
          </cell>
          <cell r="V92">
            <v>218.19</v>
          </cell>
          <cell r="W92">
            <v>305.47000000000003</v>
          </cell>
          <cell r="X92">
            <v>221.36</v>
          </cell>
          <cell r="Y92">
            <v>309.89999999999998</v>
          </cell>
          <cell r="Z92">
            <v>224.53</v>
          </cell>
          <cell r="AA92">
            <v>314.33999999999997</v>
          </cell>
          <cell r="AB92">
            <v>227.69</v>
          </cell>
          <cell r="AC92">
            <v>318.77</v>
          </cell>
          <cell r="AD92">
            <v>230.86</v>
          </cell>
          <cell r="AE92">
            <v>323.2</v>
          </cell>
          <cell r="AF92">
            <v>234.03</v>
          </cell>
          <cell r="AG92">
            <v>327.64</v>
          </cell>
          <cell r="AH92">
            <v>237.19</v>
          </cell>
          <cell r="AI92">
            <v>332.07</v>
          </cell>
          <cell r="AJ92">
            <v>240.36</v>
          </cell>
          <cell r="AK92">
            <v>336.5</v>
          </cell>
          <cell r="AL92">
            <v>243.53</v>
          </cell>
          <cell r="AM92">
            <v>340.94</v>
          </cell>
          <cell r="AN92">
            <v>246.69</v>
          </cell>
          <cell r="AO92">
            <v>345.37</v>
          </cell>
          <cell r="AP92">
            <v>249.86</v>
          </cell>
          <cell r="AQ92">
            <v>349.8</v>
          </cell>
          <cell r="AR92">
            <v>253.03</v>
          </cell>
          <cell r="AS92">
            <v>354.24</v>
          </cell>
          <cell r="AT92">
            <v>256.19</v>
          </cell>
          <cell r="AU92">
            <v>358.67</v>
          </cell>
          <cell r="AV92">
            <v>259.36</v>
          </cell>
          <cell r="AW92">
            <v>363.1</v>
          </cell>
        </row>
        <row r="93">
          <cell r="A93">
            <v>88</v>
          </cell>
          <cell r="B93">
            <v>188.74</v>
          </cell>
          <cell r="C93">
            <v>264.23</v>
          </cell>
          <cell r="D93">
            <v>191.94</v>
          </cell>
          <cell r="E93">
            <v>268.72000000000003</v>
          </cell>
          <cell r="F93">
            <v>195.14</v>
          </cell>
          <cell r="G93">
            <v>273.2</v>
          </cell>
          <cell r="H93">
            <v>198.35</v>
          </cell>
          <cell r="I93">
            <v>277.69</v>
          </cell>
          <cell r="J93">
            <v>201.55</v>
          </cell>
          <cell r="K93">
            <v>282.17</v>
          </cell>
          <cell r="L93">
            <v>204.75</v>
          </cell>
          <cell r="M93">
            <v>286.64999999999998</v>
          </cell>
          <cell r="N93">
            <v>207.96</v>
          </cell>
          <cell r="O93">
            <v>291.14</v>
          </cell>
          <cell r="P93">
            <v>211.16</v>
          </cell>
          <cell r="Q93">
            <v>295.62</v>
          </cell>
          <cell r="R93">
            <v>214.36</v>
          </cell>
          <cell r="S93">
            <v>300.11</v>
          </cell>
          <cell r="T93">
            <v>217.57</v>
          </cell>
          <cell r="U93">
            <v>304.58999999999997</v>
          </cell>
          <cell r="V93">
            <v>220.77</v>
          </cell>
          <cell r="W93">
            <v>309.08</v>
          </cell>
          <cell r="X93">
            <v>223.97</v>
          </cell>
          <cell r="Y93">
            <v>313.56</v>
          </cell>
          <cell r="Z93">
            <v>227.18</v>
          </cell>
          <cell r="AA93">
            <v>318.05</v>
          </cell>
          <cell r="AB93">
            <v>230.38</v>
          </cell>
          <cell r="AC93">
            <v>322.52999999999997</v>
          </cell>
          <cell r="AD93">
            <v>233.58</v>
          </cell>
          <cell r="AE93">
            <v>327.01</v>
          </cell>
          <cell r="AF93">
            <v>236.79</v>
          </cell>
          <cell r="AG93">
            <v>331.5</v>
          </cell>
          <cell r="AH93">
            <v>239.99</v>
          </cell>
          <cell r="AI93">
            <v>335.98</v>
          </cell>
          <cell r="AJ93">
            <v>243.19</v>
          </cell>
          <cell r="AK93">
            <v>340.47</v>
          </cell>
          <cell r="AL93">
            <v>246.39</v>
          </cell>
          <cell r="AM93">
            <v>344.95</v>
          </cell>
          <cell r="AN93">
            <v>249.6</v>
          </cell>
          <cell r="AO93">
            <v>349.44</v>
          </cell>
          <cell r="AP93">
            <v>252.8</v>
          </cell>
          <cell r="AQ93">
            <v>353.92</v>
          </cell>
          <cell r="AR93">
            <v>256</v>
          </cell>
          <cell r="AS93">
            <v>358.41</v>
          </cell>
          <cell r="AT93">
            <v>259.20999999999998</v>
          </cell>
          <cell r="AU93">
            <v>362.89</v>
          </cell>
          <cell r="AV93">
            <v>262.41000000000003</v>
          </cell>
          <cell r="AW93">
            <v>367.38</v>
          </cell>
        </row>
        <row r="94">
          <cell r="A94">
            <v>89</v>
          </cell>
          <cell r="B94">
            <v>190.83</v>
          </cell>
          <cell r="C94">
            <v>267.16000000000003</v>
          </cell>
          <cell r="D94">
            <v>194.07</v>
          </cell>
          <cell r="E94">
            <v>271.7</v>
          </cell>
          <cell r="F94">
            <v>197.31</v>
          </cell>
          <cell r="G94">
            <v>276.23</v>
          </cell>
          <cell r="H94">
            <v>200.55</v>
          </cell>
          <cell r="I94">
            <v>280.77</v>
          </cell>
          <cell r="J94">
            <v>203.79</v>
          </cell>
          <cell r="K94">
            <v>285.3</v>
          </cell>
          <cell r="L94">
            <v>207.03</v>
          </cell>
          <cell r="M94">
            <v>289.83999999999997</v>
          </cell>
          <cell r="N94">
            <v>210.27</v>
          </cell>
          <cell r="O94">
            <v>294.37</v>
          </cell>
          <cell r="P94">
            <v>213.51</v>
          </cell>
          <cell r="Q94">
            <v>298.91000000000003</v>
          </cell>
          <cell r="R94">
            <v>216.75</v>
          </cell>
          <cell r="S94">
            <v>303.44</v>
          </cell>
          <cell r="T94">
            <v>219.98</v>
          </cell>
          <cell r="U94">
            <v>307.98</v>
          </cell>
          <cell r="V94">
            <v>223.22</v>
          </cell>
          <cell r="W94">
            <v>312.51</v>
          </cell>
          <cell r="X94">
            <v>226.46</v>
          </cell>
          <cell r="Y94">
            <v>317.05</v>
          </cell>
          <cell r="Z94">
            <v>229.7</v>
          </cell>
          <cell r="AA94">
            <v>321.58999999999997</v>
          </cell>
          <cell r="AB94">
            <v>232.94</v>
          </cell>
          <cell r="AC94">
            <v>326.12</v>
          </cell>
          <cell r="AD94">
            <v>236.18</v>
          </cell>
          <cell r="AE94">
            <v>330.66</v>
          </cell>
          <cell r="AF94">
            <v>239.42</v>
          </cell>
          <cell r="AG94">
            <v>335.19</v>
          </cell>
          <cell r="AH94">
            <v>242.66</v>
          </cell>
          <cell r="AI94">
            <v>339.73</v>
          </cell>
          <cell r="AJ94">
            <v>245.9</v>
          </cell>
          <cell r="AK94">
            <v>344.26</v>
          </cell>
          <cell r="AL94">
            <v>249.14</v>
          </cell>
          <cell r="AM94">
            <v>348.8</v>
          </cell>
          <cell r="AN94">
            <v>252.38</v>
          </cell>
          <cell r="AO94">
            <v>353.33</v>
          </cell>
          <cell r="AP94">
            <v>255.62</v>
          </cell>
          <cell r="AQ94">
            <v>357.87</v>
          </cell>
          <cell r="AR94">
            <v>258.86</v>
          </cell>
          <cell r="AS94">
            <v>362.4</v>
          </cell>
          <cell r="AT94">
            <v>262.10000000000002</v>
          </cell>
          <cell r="AU94">
            <v>366.94</v>
          </cell>
          <cell r="AV94">
            <v>265.33999999999997</v>
          </cell>
          <cell r="AW94">
            <v>371.48</v>
          </cell>
        </row>
        <row r="95">
          <cell r="A95">
            <v>90</v>
          </cell>
          <cell r="B95">
            <v>192.93</v>
          </cell>
          <cell r="C95">
            <v>270.10000000000002</v>
          </cell>
          <cell r="D95">
            <v>196.2</v>
          </cell>
          <cell r="E95">
            <v>274.69</v>
          </cell>
          <cell r="F95">
            <v>199.48</v>
          </cell>
          <cell r="G95">
            <v>279.27</v>
          </cell>
          <cell r="H95">
            <v>202.76</v>
          </cell>
          <cell r="I95">
            <v>283.86</v>
          </cell>
          <cell r="J95">
            <v>206.03</v>
          </cell>
          <cell r="K95">
            <v>288.45</v>
          </cell>
          <cell r="L95">
            <v>209.31</v>
          </cell>
          <cell r="M95">
            <v>293.02999999999997</v>
          </cell>
          <cell r="N95">
            <v>212.58</v>
          </cell>
          <cell r="O95">
            <v>297.62</v>
          </cell>
          <cell r="P95">
            <v>215.86</v>
          </cell>
          <cell r="Q95">
            <v>302.2</v>
          </cell>
          <cell r="R95">
            <v>219.14</v>
          </cell>
          <cell r="S95">
            <v>306.79000000000002</v>
          </cell>
          <cell r="T95">
            <v>222.41</v>
          </cell>
          <cell r="U95">
            <v>311.38</v>
          </cell>
          <cell r="V95">
            <v>225.69</v>
          </cell>
          <cell r="W95">
            <v>315.95999999999998</v>
          </cell>
          <cell r="X95">
            <v>228.96</v>
          </cell>
          <cell r="Y95">
            <v>320.55</v>
          </cell>
          <cell r="Z95">
            <v>232.24</v>
          </cell>
          <cell r="AA95">
            <v>325.14</v>
          </cell>
          <cell r="AB95">
            <v>235.52</v>
          </cell>
          <cell r="AC95">
            <v>329.72</v>
          </cell>
          <cell r="AD95">
            <v>238.79</v>
          </cell>
          <cell r="AE95">
            <v>334.31</v>
          </cell>
          <cell r="AF95">
            <v>242.07</v>
          </cell>
          <cell r="AG95">
            <v>338.9</v>
          </cell>
          <cell r="AH95">
            <v>245.34</v>
          </cell>
          <cell r="AI95">
            <v>343.48</v>
          </cell>
          <cell r="AJ95">
            <v>248.62</v>
          </cell>
          <cell r="AK95">
            <v>348.07</v>
          </cell>
          <cell r="AL95">
            <v>251.9</v>
          </cell>
          <cell r="AM95">
            <v>352.65</v>
          </cell>
          <cell r="AN95">
            <v>255.17</v>
          </cell>
          <cell r="AO95">
            <v>357.24</v>
          </cell>
          <cell r="AP95">
            <v>258.45</v>
          </cell>
          <cell r="AQ95">
            <v>361.83</v>
          </cell>
          <cell r="AR95">
            <v>261.72000000000003</v>
          </cell>
          <cell r="AS95">
            <v>366.41</v>
          </cell>
          <cell r="AT95">
            <v>265</v>
          </cell>
          <cell r="AU95">
            <v>371</v>
          </cell>
          <cell r="AV95">
            <v>268.27999999999997</v>
          </cell>
          <cell r="AW95">
            <v>375.59</v>
          </cell>
        </row>
        <row r="96">
          <cell r="A96">
            <v>91</v>
          </cell>
          <cell r="B96">
            <v>195.18</v>
          </cell>
          <cell r="C96">
            <v>273.25</v>
          </cell>
          <cell r="D96">
            <v>198.49</v>
          </cell>
          <cell r="E96">
            <v>277.89</v>
          </cell>
          <cell r="F96">
            <v>201.8</v>
          </cell>
          <cell r="G96">
            <v>282.52</v>
          </cell>
          <cell r="H96">
            <v>205.11</v>
          </cell>
          <cell r="I96">
            <v>287.16000000000003</v>
          </cell>
          <cell r="J96">
            <v>208.43</v>
          </cell>
          <cell r="K96">
            <v>291.8</v>
          </cell>
          <cell r="L96">
            <v>211.74</v>
          </cell>
          <cell r="M96">
            <v>296.44</v>
          </cell>
          <cell r="N96">
            <v>215.05</v>
          </cell>
          <cell r="O96">
            <v>301.07</v>
          </cell>
          <cell r="P96">
            <v>218.36</v>
          </cell>
          <cell r="Q96">
            <v>305.70999999999998</v>
          </cell>
          <cell r="R96">
            <v>221.68</v>
          </cell>
          <cell r="S96">
            <v>310.35000000000002</v>
          </cell>
          <cell r="T96">
            <v>224.99</v>
          </cell>
          <cell r="U96">
            <v>314.98</v>
          </cell>
          <cell r="V96">
            <v>228.3</v>
          </cell>
          <cell r="W96">
            <v>319.62</v>
          </cell>
          <cell r="X96">
            <v>231.61</v>
          </cell>
          <cell r="Y96">
            <v>324.26</v>
          </cell>
          <cell r="Z96">
            <v>234.93</v>
          </cell>
          <cell r="AA96">
            <v>328.9</v>
          </cell>
          <cell r="AB96">
            <v>238.24</v>
          </cell>
          <cell r="AC96">
            <v>333.53</v>
          </cell>
          <cell r="AD96">
            <v>241.55</v>
          </cell>
          <cell r="AE96">
            <v>338.17</v>
          </cell>
          <cell r="AF96">
            <v>244.86</v>
          </cell>
          <cell r="AG96">
            <v>342.81</v>
          </cell>
          <cell r="AH96">
            <v>248.18</v>
          </cell>
          <cell r="AI96">
            <v>347.45</v>
          </cell>
          <cell r="AJ96">
            <v>251.49</v>
          </cell>
          <cell r="AK96">
            <v>352.08</v>
          </cell>
          <cell r="AL96">
            <v>254.8</v>
          </cell>
          <cell r="AM96">
            <v>356.72</v>
          </cell>
          <cell r="AN96">
            <v>258.11</v>
          </cell>
          <cell r="AO96">
            <v>361.36</v>
          </cell>
          <cell r="AP96">
            <v>261.43</v>
          </cell>
          <cell r="AQ96">
            <v>366</v>
          </cell>
          <cell r="AR96">
            <v>264.74</v>
          </cell>
          <cell r="AS96">
            <v>370.63</v>
          </cell>
          <cell r="AT96">
            <v>268.05</v>
          </cell>
          <cell r="AU96">
            <v>375.27</v>
          </cell>
          <cell r="AV96">
            <v>271.36</v>
          </cell>
          <cell r="AW96">
            <v>379.91</v>
          </cell>
        </row>
        <row r="97">
          <cell r="A97">
            <v>92</v>
          </cell>
          <cell r="B97">
            <v>197.3</v>
          </cell>
          <cell r="C97">
            <v>276.22000000000003</v>
          </cell>
          <cell r="D97">
            <v>200.65</v>
          </cell>
          <cell r="E97">
            <v>280.89999999999998</v>
          </cell>
          <cell r="F97">
            <v>203.99</v>
          </cell>
          <cell r="G97">
            <v>285.58999999999997</v>
          </cell>
          <cell r="H97">
            <v>207.34</v>
          </cell>
          <cell r="I97">
            <v>290.27999999999997</v>
          </cell>
          <cell r="J97">
            <v>210.69</v>
          </cell>
          <cell r="K97">
            <v>294.97000000000003</v>
          </cell>
          <cell r="L97">
            <v>214.04</v>
          </cell>
          <cell r="M97">
            <v>299.66000000000003</v>
          </cell>
          <cell r="N97">
            <v>217.39</v>
          </cell>
          <cell r="O97">
            <v>304.35000000000002</v>
          </cell>
          <cell r="P97">
            <v>220.74</v>
          </cell>
          <cell r="Q97">
            <v>309.02999999999997</v>
          </cell>
          <cell r="R97">
            <v>224.09</v>
          </cell>
          <cell r="S97">
            <v>313.72000000000003</v>
          </cell>
          <cell r="T97">
            <v>227.44</v>
          </cell>
          <cell r="U97">
            <v>318.41000000000003</v>
          </cell>
          <cell r="V97">
            <v>230.79</v>
          </cell>
          <cell r="W97">
            <v>323.10000000000002</v>
          </cell>
          <cell r="X97">
            <v>234.13</v>
          </cell>
          <cell r="Y97">
            <v>327.79</v>
          </cell>
          <cell r="Z97">
            <v>237.48</v>
          </cell>
          <cell r="AA97">
            <v>332.48</v>
          </cell>
          <cell r="AB97">
            <v>240.83</v>
          </cell>
          <cell r="AC97">
            <v>337.16</v>
          </cell>
          <cell r="AD97">
            <v>244.18</v>
          </cell>
          <cell r="AE97">
            <v>341.85</v>
          </cell>
          <cell r="AF97">
            <v>247.53</v>
          </cell>
          <cell r="AG97">
            <v>346.54</v>
          </cell>
          <cell r="AH97">
            <v>250.88</v>
          </cell>
          <cell r="AI97">
            <v>351.23</v>
          </cell>
          <cell r="AJ97">
            <v>254.23</v>
          </cell>
          <cell r="AK97">
            <v>355.92</v>
          </cell>
          <cell r="AL97">
            <v>257.58</v>
          </cell>
          <cell r="AM97">
            <v>360.61</v>
          </cell>
          <cell r="AN97">
            <v>260.92</v>
          </cell>
          <cell r="AO97">
            <v>365.29</v>
          </cell>
          <cell r="AP97">
            <v>264.27</v>
          </cell>
          <cell r="AQ97">
            <v>369.98</v>
          </cell>
          <cell r="AR97">
            <v>267.62</v>
          </cell>
          <cell r="AS97">
            <v>374.67</v>
          </cell>
          <cell r="AT97">
            <v>270.97000000000003</v>
          </cell>
          <cell r="AU97">
            <v>379.36</v>
          </cell>
          <cell r="AV97">
            <v>274.32</v>
          </cell>
          <cell r="AW97">
            <v>384.05</v>
          </cell>
        </row>
        <row r="98">
          <cell r="A98">
            <v>93</v>
          </cell>
          <cell r="B98">
            <v>199.43</v>
          </cell>
          <cell r="C98">
            <v>279.2</v>
          </cell>
          <cell r="D98">
            <v>202.81</v>
          </cell>
          <cell r="E98">
            <v>283.94</v>
          </cell>
          <cell r="F98">
            <v>206.2</v>
          </cell>
          <cell r="G98">
            <v>288.67</v>
          </cell>
          <cell r="H98">
            <v>209.58</v>
          </cell>
          <cell r="I98">
            <v>293.41000000000003</v>
          </cell>
          <cell r="J98">
            <v>212.97</v>
          </cell>
          <cell r="K98">
            <v>298.14999999999998</v>
          </cell>
          <cell r="L98">
            <v>216.35</v>
          </cell>
          <cell r="M98">
            <v>302.89</v>
          </cell>
          <cell r="N98">
            <v>219.74</v>
          </cell>
          <cell r="O98">
            <v>307.63</v>
          </cell>
          <cell r="P98">
            <v>223.12</v>
          </cell>
          <cell r="Q98">
            <v>312.37</v>
          </cell>
          <cell r="R98">
            <v>226.51</v>
          </cell>
          <cell r="S98">
            <v>317.11</v>
          </cell>
          <cell r="T98">
            <v>229.89</v>
          </cell>
          <cell r="U98">
            <v>321.85000000000002</v>
          </cell>
          <cell r="V98">
            <v>233.28</v>
          </cell>
          <cell r="W98">
            <v>326.58999999999997</v>
          </cell>
          <cell r="X98">
            <v>236.66</v>
          </cell>
          <cell r="Y98">
            <v>331.33</v>
          </cell>
          <cell r="Z98">
            <v>240.05</v>
          </cell>
          <cell r="AA98">
            <v>336.07</v>
          </cell>
          <cell r="AB98">
            <v>243.43</v>
          </cell>
          <cell r="AC98">
            <v>340.81</v>
          </cell>
          <cell r="AD98">
            <v>246.82</v>
          </cell>
          <cell r="AE98">
            <v>345.55</v>
          </cell>
          <cell r="AF98">
            <v>250.2</v>
          </cell>
          <cell r="AG98">
            <v>350.29</v>
          </cell>
          <cell r="AH98">
            <v>253.59</v>
          </cell>
          <cell r="AI98">
            <v>355.02</v>
          </cell>
          <cell r="AJ98">
            <v>256.97000000000003</v>
          </cell>
          <cell r="AK98">
            <v>359.76</v>
          </cell>
          <cell r="AL98">
            <v>260.36</v>
          </cell>
          <cell r="AM98">
            <v>364.5</v>
          </cell>
          <cell r="AN98">
            <v>263.74</v>
          </cell>
          <cell r="AO98">
            <v>369.24</v>
          </cell>
          <cell r="AP98">
            <v>267.13</v>
          </cell>
          <cell r="AQ98">
            <v>373.98</v>
          </cell>
          <cell r="AR98">
            <v>270.52</v>
          </cell>
          <cell r="AS98">
            <v>378.72</v>
          </cell>
          <cell r="AT98">
            <v>273.89999999999998</v>
          </cell>
          <cell r="AU98">
            <v>383.46</v>
          </cell>
          <cell r="AV98">
            <v>277.29000000000002</v>
          </cell>
          <cell r="AW98">
            <v>388.2</v>
          </cell>
        </row>
        <row r="99">
          <cell r="A99">
            <v>94</v>
          </cell>
          <cell r="B99">
            <v>201.56</v>
          </cell>
          <cell r="C99">
            <v>282.19</v>
          </cell>
          <cell r="D99">
            <v>204.99</v>
          </cell>
          <cell r="E99">
            <v>286.98</v>
          </cell>
          <cell r="F99">
            <v>208.41</v>
          </cell>
          <cell r="G99">
            <v>291.77</v>
          </cell>
          <cell r="H99">
            <v>211.83</v>
          </cell>
          <cell r="I99">
            <v>296.56</v>
          </cell>
          <cell r="J99">
            <v>215.25</v>
          </cell>
          <cell r="K99">
            <v>301.35000000000002</v>
          </cell>
          <cell r="L99">
            <v>218.67</v>
          </cell>
          <cell r="M99">
            <v>306.14</v>
          </cell>
          <cell r="N99">
            <v>222.09</v>
          </cell>
          <cell r="O99">
            <v>310.93</v>
          </cell>
          <cell r="P99">
            <v>225.51</v>
          </cell>
          <cell r="Q99">
            <v>315.72000000000003</v>
          </cell>
          <cell r="R99">
            <v>228.94</v>
          </cell>
          <cell r="S99">
            <v>320.51</v>
          </cell>
          <cell r="T99">
            <v>232.36</v>
          </cell>
          <cell r="U99">
            <v>325.3</v>
          </cell>
          <cell r="V99">
            <v>235.78</v>
          </cell>
          <cell r="W99">
            <v>330.09</v>
          </cell>
          <cell r="X99">
            <v>239.2</v>
          </cell>
          <cell r="Y99">
            <v>334.88</v>
          </cell>
          <cell r="Z99">
            <v>242.62</v>
          </cell>
          <cell r="AA99">
            <v>339.67</v>
          </cell>
          <cell r="AB99">
            <v>246.04</v>
          </cell>
          <cell r="AC99">
            <v>344.46</v>
          </cell>
          <cell r="AD99">
            <v>249.47</v>
          </cell>
          <cell r="AE99">
            <v>349.25</v>
          </cell>
          <cell r="AF99">
            <v>252.89</v>
          </cell>
          <cell r="AG99">
            <v>354.04</v>
          </cell>
          <cell r="AH99">
            <v>256.31</v>
          </cell>
          <cell r="AI99">
            <v>358.83</v>
          </cell>
          <cell r="AJ99">
            <v>259.73</v>
          </cell>
          <cell r="AK99">
            <v>363.62</v>
          </cell>
          <cell r="AL99">
            <v>263.14999999999998</v>
          </cell>
          <cell r="AM99">
            <v>368.41</v>
          </cell>
          <cell r="AN99">
            <v>266.57</v>
          </cell>
          <cell r="AO99">
            <v>373.2</v>
          </cell>
          <cell r="AP99">
            <v>270</v>
          </cell>
          <cell r="AQ99">
            <v>377.99</v>
          </cell>
          <cell r="AR99">
            <v>273.42</v>
          </cell>
          <cell r="AS99">
            <v>382.78</v>
          </cell>
          <cell r="AT99">
            <v>276.83999999999997</v>
          </cell>
          <cell r="AU99">
            <v>387.57</v>
          </cell>
          <cell r="AV99">
            <v>280.26</v>
          </cell>
          <cell r="AW99">
            <v>392.36</v>
          </cell>
        </row>
        <row r="100">
          <cell r="A100">
            <v>95</v>
          </cell>
          <cell r="B100">
            <v>203.56</v>
          </cell>
          <cell r="C100">
            <v>284.98</v>
          </cell>
          <cell r="D100">
            <v>207.02</v>
          </cell>
          <cell r="E100">
            <v>289.82</v>
          </cell>
          <cell r="F100">
            <v>210.47</v>
          </cell>
          <cell r="G100">
            <v>294.66000000000003</v>
          </cell>
          <cell r="H100">
            <v>213.93</v>
          </cell>
          <cell r="I100">
            <v>299.5</v>
          </cell>
          <cell r="J100">
            <v>217.39</v>
          </cell>
          <cell r="K100">
            <v>304.35000000000002</v>
          </cell>
          <cell r="L100">
            <v>220.85</v>
          </cell>
          <cell r="M100">
            <v>309.19</v>
          </cell>
          <cell r="N100">
            <v>224.31</v>
          </cell>
          <cell r="O100">
            <v>314.02999999999997</v>
          </cell>
          <cell r="P100">
            <v>227.76</v>
          </cell>
          <cell r="Q100">
            <v>318.87</v>
          </cell>
          <cell r="R100">
            <v>231.22</v>
          </cell>
          <cell r="S100">
            <v>323.70999999999998</v>
          </cell>
          <cell r="T100">
            <v>234.68</v>
          </cell>
          <cell r="U100">
            <v>328.55</v>
          </cell>
          <cell r="V100">
            <v>238.14</v>
          </cell>
          <cell r="W100">
            <v>333.39</v>
          </cell>
          <cell r="X100">
            <v>241.6</v>
          </cell>
          <cell r="Y100">
            <v>338.23</v>
          </cell>
          <cell r="Z100">
            <v>245.05</v>
          </cell>
          <cell r="AA100">
            <v>343.07</v>
          </cell>
          <cell r="AB100">
            <v>248.51</v>
          </cell>
          <cell r="AC100">
            <v>347.92</v>
          </cell>
          <cell r="AD100">
            <v>251.97</v>
          </cell>
          <cell r="AE100">
            <v>352.76</v>
          </cell>
          <cell r="AF100">
            <v>255.43</v>
          </cell>
          <cell r="AG100">
            <v>357.6</v>
          </cell>
          <cell r="AH100">
            <v>258.89</v>
          </cell>
          <cell r="AI100">
            <v>362.44</v>
          </cell>
          <cell r="AJ100">
            <v>262.33999999999997</v>
          </cell>
          <cell r="AK100">
            <v>367.28</v>
          </cell>
          <cell r="AL100">
            <v>265.8</v>
          </cell>
          <cell r="AM100">
            <v>372.12</v>
          </cell>
          <cell r="AN100">
            <v>269.26</v>
          </cell>
          <cell r="AO100">
            <v>376.96</v>
          </cell>
          <cell r="AP100">
            <v>272.72000000000003</v>
          </cell>
          <cell r="AQ100">
            <v>381.8</v>
          </cell>
          <cell r="AR100">
            <v>276.18</v>
          </cell>
          <cell r="AS100">
            <v>386.65</v>
          </cell>
          <cell r="AT100">
            <v>279.63</v>
          </cell>
          <cell r="AU100">
            <v>391.49</v>
          </cell>
          <cell r="AV100">
            <v>283.08999999999997</v>
          </cell>
          <cell r="AW100">
            <v>396.33</v>
          </cell>
        </row>
        <row r="101">
          <cell r="A101">
            <v>96</v>
          </cell>
          <cell r="B101">
            <v>205.71</v>
          </cell>
          <cell r="C101">
            <v>288</v>
          </cell>
          <cell r="D101">
            <v>209.21</v>
          </cell>
          <cell r="E101">
            <v>292.89</v>
          </cell>
          <cell r="F101">
            <v>212.7</v>
          </cell>
          <cell r="G101">
            <v>297.77999999999997</v>
          </cell>
          <cell r="H101">
            <v>216.19</v>
          </cell>
          <cell r="I101">
            <v>302.67</v>
          </cell>
          <cell r="J101">
            <v>219.69</v>
          </cell>
          <cell r="K101">
            <v>307.56</v>
          </cell>
          <cell r="L101">
            <v>223.18</v>
          </cell>
          <cell r="M101">
            <v>312.45999999999998</v>
          </cell>
          <cell r="N101">
            <v>226.68</v>
          </cell>
          <cell r="O101">
            <v>317.35000000000002</v>
          </cell>
          <cell r="P101">
            <v>230.17</v>
          </cell>
          <cell r="Q101">
            <v>322.24</v>
          </cell>
          <cell r="R101">
            <v>233.67</v>
          </cell>
          <cell r="S101">
            <v>327.13</v>
          </cell>
          <cell r="T101">
            <v>237.16</v>
          </cell>
          <cell r="U101">
            <v>332.03</v>
          </cell>
          <cell r="V101">
            <v>240.66</v>
          </cell>
          <cell r="W101">
            <v>336.92</v>
          </cell>
          <cell r="X101">
            <v>244.15</v>
          </cell>
          <cell r="Y101">
            <v>341.81</v>
          </cell>
          <cell r="Z101">
            <v>247.64</v>
          </cell>
          <cell r="AA101">
            <v>346.7</v>
          </cell>
          <cell r="AB101">
            <v>251.14</v>
          </cell>
          <cell r="AC101">
            <v>351.59</v>
          </cell>
          <cell r="AD101">
            <v>254.63</v>
          </cell>
          <cell r="AE101">
            <v>356.49</v>
          </cell>
          <cell r="AF101">
            <v>258.13</v>
          </cell>
          <cell r="AG101">
            <v>361.38</v>
          </cell>
          <cell r="AH101">
            <v>261.62</v>
          </cell>
          <cell r="AI101">
            <v>366.27</v>
          </cell>
          <cell r="AJ101">
            <v>265.12</v>
          </cell>
          <cell r="AK101">
            <v>371.16</v>
          </cell>
          <cell r="AL101">
            <v>268.61</v>
          </cell>
          <cell r="AM101">
            <v>376.06</v>
          </cell>
          <cell r="AN101">
            <v>272.11</v>
          </cell>
          <cell r="AO101">
            <v>380.95</v>
          </cell>
          <cell r="AP101">
            <v>275.60000000000002</v>
          </cell>
          <cell r="AQ101">
            <v>385.84</v>
          </cell>
          <cell r="AR101">
            <v>279.08999999999997</v>
          </cell>
          <cell r="AS101">
            <v>390.73</v>
          </cell>
          <cell r="AT101">
            <v>282.58999999999997</v>
          </cell>
          <cell r="AU101">
            <v>395.62</v>
          </cell>
          <cell r="AV101">
            <v>286.08</v>
          </cell>
          <cell r="AW101">
            <v>400.52</v>
          </cell>
        </row>
        <row r="102">
          <cell r="A102">
            <v>97</v>
          </cell>
          <cell r="B102">
            <v>207.88</v>
          </cell>
          <cell r="C102">
            <v>291.02999999999997</v>
          </cell>
          <cell r="D102">
            <v>211.41</v>
          </cell>
          <cell r="E102">
            <v>295.97000000000003</v>
          </cell>
          <cell r="F102">
            <v>214.94</v>
          </cell>
          <cell r="G102">
            <v>300.91000000000003</v>
          </cell>
          <cell r="H102">
            <v>218.47</v>
          </cell>
          <cell r="I102">
            <v>305.86</v>
          </cell>
          <cell r="J102">
            <v>222</v>
          </cell>
          <cell r="K102">
            <v>310.8</v>
          </cell>
          <cell r="L102">
            <v>225.53</v>
          </cell>
          <cell r="M102">
            <v>315.74</v>
          </cell>
          <cell r="N102">
            <v>229.06</v>
          </cell>
          <cell r="O102">
            <v>320.68</v>
          </cell>
          <cell r="P102">
            <v>232.59</v>
          </cell>
          <cell r="Q102">
            <v>325.63</v>
          </cell>
          <cell r="R102">
            <v>236.12</v>
          </cell>
          <cell r="S102">
            <v>330.57</v>
          </cell>
          <cell r="T102">
            <v>239.65</v>
          </cell>
          <cell r="U102">
            <v>335.51</v>
          </cell>
          <cell r="V102">
            <v>243.18</v>
          </cell>
          <cell r="W102">
            <v>340.46</v>
          </cell>
          <cell r="X102">
            <v>246.71</v>
          </cell>
          <cell r="Y102">
            <v>345.4</v>
          </cell>
          <cell r="Z102">
            <v>250.25</v>
          </cell>
          <cell r="AA102">
            <v>350.34</v>
          </cell>
          <cell r="AB102">
            <v>253.78</v>
          </cell>
          <cell r="AC102">
            <v>355.29</v>
          </cell>
          <cell r="AD102">
            <v>257.31</v>
          </cell>
          <cell r="AE102">
            <v>360.23</v>
          </cell>
          <cell r="AF102">
            <v>260.83999999999997</v>
          </cell>
          <cell r="AG102">
            <v>365.17</v>
          </cell>
          <cell r="AH102">
            <v>264.37</v>
          </cell>
          <cell r="AI102">
            <v>370.12</v>
          </cell>
          <cell r="AJ102">
            <v>267.89999999999998</v>
          </cell>
          <cell r="AK102">
            <v>375.06</v>
          </cell>
          <cell r="AL102">
            <v>271.43</v>
          </cell>
          <cell r="AM102">
            <v>380</v>
          </cell>
          <cell r="AN102">
            <v>274.95999999999998</v>
          </cell>
          <cell r="AO102">
            <v>384.95</v>
          </cell>
          <cell r="AP102">
            <v>278.49</v>
          </cell>
          <cell r="AQ102">
            <v>389.89</v>
          </cell>
          <cell r="AR102">
            <v>282.02</v>
          </cell>
          <cell r="AS102">
            <v>394.83</v>
          </cell>
          <cell r="AT102">
            <v>285.55</v>
          </cell>
          <cell r="AU102">
            <v>399.77</v>
          </cell>
          <cell r="AV102">
            <v>289.08</v>
          </cell>
          <cell r="AW102">
            <v>404.72</v>
          </cell>
        </row>
        <row r="103">
          <cell r="A103">
            <v>98</v>
          </cell>
          <cell r="B103">
            <v>210.05</v>
          </cell>
          <cell r="C103">
            <v>294.07</v>
          </cell>
          <cell r="D103">
            <v>213.62</v>
          </cell>
          <cell r="E103">
            <v>299.06</v>
          </cell>
          <cell r="F103">
            <v>217.18</v>
          </cell>
          <cell r="G103">
            <v>304.06</v>
          </cell>
          <cell r="H103">
            <v>220.75</v>
          </cell>
          <cell r="I103">
            <v>309.05</v>
          </cell>
          <cell r="J103">
            <v>224.32</v>
          </cell>
          <cell r="K103">
            <v>314.05</v>
          </cell>
          <cell r="L103">
            <v>227.89</v>
          </cell>
          <cell r="M103">
            <v>319.04000000000002</v>
          </cell>
          <cell r="N103">
            <v>231.45</v>
          </cell>
          <cell r="O103">
            <v>324.04000000000002</v>
          </cell>
          <cell r="P103">
            <v>235.02</v>
          </cell>
          <cell r="Q103">
            <v>329.03</v>
          </cell>
          <cell r="R103">
            <v>238.59</v>
          </cell>
          <cell r="S103">
            <v>334.02</v>
          </cell>
          <cell r="T103">
            <v>242.16</v>
          </cell>
          <cell r="U103">
            <v>339.02</v>
          </cell>
          <cell r="V103">
            <v>245.72</v>
          </cell>
          <cell r="W103">
            <v>344.01</v>
          </cell>
          <cell r="X103">
            <v>249.29</v>
          </cell>
          <cell r="Y103">
            <v>349.01</v>
          </cell>
          <cell r="Z103">
            <v>252.86</v>
          </cell>
          <cell r="AA103">
            <v>354</v>
          </cell>
          <cell r="AB103">
            <v>256.42</v>
          </cell>
          <cell r="AC103">
            <v>358.99</v>
          </cell>
          <cell r="AD103">
            <v>259.99</v>
          </cell>
          <cell r="AE103">
            <v>363.99</v>
          </cell>
          <cell r="AF103">
            <v>263.56</v>
          </cell>
          <cell r="AG103">
            <v>368.98</v>
          </cell>
          <cell r="AH103">
            <v>267.13</v>
          </cell>
          <cell r="AI103">
            <v>373.98</v>
          </cell>
          <cell r="AJ103">
            <v>270.69</v>
          </cell>
          <cell r="AK103">
            <v>378.97</v>
          </cell>
          <cell r="AL103">
            <v>274.26</v>
          </cell>
          <cell r="AM103">
            <v>383.96</v>
          </cell>
          <cell r="AN103">
            <v>277.83</v>
          </cell>
          <cell r="AO103">
            <v>388.96</v>
          </cell>
          <cell r="AP103">
            <v>281.39</v>
          </cell>
          <cell r="AQ103">
            <v>393.95</v>
          </cell>
          <cell r="AR103">
            <v>284.95999999999998</v>
          </cell>
          <cell r="AS103">
            <v>398.95</v>
          </cell>
          <cell r="AT103">
            <v>288.52999999999997</v>
          </cell>
          <cell r="AU103">
            <v>403.94</v>
          </cell>
          <cell r="AV103">
            <v>292.10000000000002</v>
          </cell>
          <cell r="AW103">
            <v>408.93</v>
          </cell>
        </row>
        <row r="104">
          <cell r="A104">
            <v>99</v>
          </cell>
          <cell r="B104">
            <v>212.24</v>
          </cell>
          <cell r="C104">
            <v>297.13</v>
          </cell>
          <cell r="D104">
            <v>215.84</v>
          </cell>
          <cell r="E104">
            <v>302.18</v>
          </cell>
          <cell r="F104">
            <v>219.44</v>
          </cell>
          <cell r="G104">
            <v>307.22000000000003</v>
          </cell>
          <cell r="H104">
            <v>223.05</v>
          </cell>
          <cell r="I104">
            <v>312.27</v>
          </cell>
          <cell r="J104">
            <v>226.65</v>
          </cell>
          <cell r="K104">
            <v>317.31</v>
          </cell>
          <cell r="L104">
            <v>230.25</v>
          </cell>
          <cell r="M104">
            <v>322.36</v>
          </cell>
          <cell r="N104">
            <v>233.86</v>
          </cell>
          <cell r="O104">
            <v>327.39999999999998</v>
          </cell>
          <cell r="P104">
            <v>237.46</v>
          </cell>
          <cell r="Q104">
            <v>332.45</v>
          </cell>
          <cell r="R104">
            <v>241.06</v>
          </cell>
          <cell r="S104">
            <v>337.49</v>
          </cell>
          <cell r="T104">
            <v>244.67</v>
          </cell>
          <cell r="U104">
            <v>342.54</v>
          </cell>
          <cell r="V104">
            <v>248.27</v>
          </cell>
          <cell r="W104">
            <v>347.58</v>
          </cell>
          <cell r="X104">
            <v>251.88</v>
          </cell>
          <cell r="Y104">
            <v>352.63</v>
          </cell>
          <cell r="Z104">
            <v>255.48</v>
          </cell>
          <cell r="AA104">
            <v>357.67</v>
          </cell>
          <cell r="AB104">
            <v>259.08</v>
          </cell>
          <cell r="AC104">
            <v>362.72</v>
          </cell>
          <cell r="AD104">
            <v>262.69</v>
          </cell>
          <cell r="AE104">
            <v>367.76</v>
          </cell>
          <cell r="AF104">
            <v>266.29000000000002</v>
          </cell>
          <cell r="AG104">
            <v>372.81</v>
          </cell>
          <cell r="AH104">
            <v>269.89</v>
          </cell>
          <cell r="AI104">
            <v>377.85</v>
          </cell>
          <cell r="AJ104">
            <v>273.5</v>
          </cell>
          <cell r="AK104">
            <v>382.9</v>
          </cell>
          <cell r="AL104">
            <v>277.10000000000002</v>
          </cell>
          <cell r="AM104">
            <v>387.94</v>
          </cell>
          <cell r="AN104">
            <v>280.7</v>
          </cell>
          <cell r="AO104">
            <v>392.99</v>
          </cell>
          <cell r="AP104">
            <v>284.31</v>
          </cell>
          <cell r="AQ104">
            <v>398.03</v>
          </cell>
          <cell r="AR104">
            <v>287.91000000000003</v>
          </cell>
          <cell r="AS104">
            <v>403.08</v>
          </cell>
          <cell r="AT104">
            <v>291.52</v>
          </cell>
          <cell r="AU104">
            <v>408.12</v>
          </cell>
          <cell r="AV104">
            <v>295.12</v>
          </cell>
          <cell r="AW104">
            <v>413.17</v>
          </cell>
        </row>
        <row r="105">
          <cell r="A105">
            <v>100</v>
          </cell>
          <cell r="B105">
            <v>214.26</v>
          </cell>
          <cell r="C105">
            <v>299.97000000000003</v>
          </cell>
          <cell r="D105">
            <v>217.9</v>
          </cell>
          <cell r="E105">
            <v>305.06</v>
          </cell>
          <cell r="F105">
            <v>221.54</v>
          </cell>
          <cell r="G105">
            <v>310.16000000000003</v>
          </cell>
          <cell r="H105">
            <v>225.18</v>
          </cell>
          <cell r="I105">
            <v>315.26</v>
          </cell>
          <cell r="J105">
            <v>228.82</v>
          </cell>
          <cell r="K105">
            <v>320.35000000000002</v>
          </cell>
          <cell r="L105">
            <v>232.46</v>
          </cell>
          <cell r="M105">
            <v>325.45</v>
          </cell>
          <cell r="N105">
            <v>236.1</v>
          </cell>
          <cell r="O105">
            <v>330.54</v>
          </cell>
          <cell r="P105">
            <v>239.74</v>
          </cell>
          <cell r="Q105">
            <v>335.64</v>
          </cell>
          <cell r="R105">
            <v>243.38</v>
          </cell>
          <cell r="S105">
            <v>340.74</v>
          </cell>
          <cell r="T105">
            <v>247.02</v>
          </cell>
          <cell r="U105">
            <v>345.83</v>
          </cell>
          <cell r="V105">
            <v>250.66</v>
          </cell>
          <cell r="W105">
            <v>350.93</v>
          </cell>
          <cell r="X105">
            <v>254.3</v>
          </cell>
          <cell r="Y105">
            <v>356.02</v>
          </cell>
          <cell r="Z105">
            <v>257.94</v>
          </cell>
          <cell r="AA105">
            <v>361.12</v>
          </cell>
          <cell r="AB105">
            <v>261.58</v>
          </cell>
          <cell r="AC105">
            <v>366.22</v>
          </cell>
          <cell r="AD105">
            <v>265.22000000000003</v>
          </cell>
          <cell r="AE105">
            <v>371.31</v>
          </cell>
          <cell r="AF105">
            <v>268.86</v>
          </cell>
          <cell r="AG105">
            <v>376.41</v>
          </cell>
          <cell r="AH105">
            <v>272.5</v>
          </cell>
          <cell r="AI105">
            <v>381.5</v>
          </cell>
          <cell r="AJ105">
            <v>276.14</v>
          </cell>
          <cell r="AK105">
            <v>386.6</v>
          </cell>
          <cell r="AL105">
            <v>279.77999999999997</v>
          </cell>
          <cell r="AM105">
            <v>391.7</v>
          </cell>
          <cell r="AN105">
            <v>283.42</v>
          </cell>
          <cell r="AO105">
            <v>396.79</v>
          </cell>
          <cell r="AP105">
            <v>287.06</v>
          </cell>
          <cell r="AQ105">
            <v>401.89</v>
          </cell>
          <cell r="AR105">
            <v>290.7</v>
          </cell>
          <cell r="AS105">
            <v>406.98</v>
          </cell>
          <cell r="AT105">
            <v>294.33999999999997</v>
          </cell>
          <cell r="AU105">
            <v>412.08</v>
          </cell>
          <cell r="AV105">
            <v>297.98</v>
          </cell>
          <cell r="AW105">
            <v>417.18</v>
          </cell>
        </row>
        <row r="106">
          <cell r="A106">
            <v>101</v>
          </cell>
          <cell r="B106">
            <v>216.47</v>
          </cell>
          <cell r="C106">
            <v>303.05</v>
          </cell>
          <cell r="D106">
            <v>220.14</v>
          </cell>
          <cell r="E106">
            <v>308.2</v>
          </cell>
          <cell r="F106">
            <v>223.82</v>
          </cell>
          <cell r="G106">
            <v>313.35000000000002</v>
          </cell>
          <cell r="H106">
            <v>227.5</v>
          </cell>
          <cell r="I106">
            <v>318.49</v>
          </cell>
          <cell r="J106">
            <v>231.17</v>
          </cell>
          <cell r="K106">
            <v>323.64</v>
          </cell>
          <cell r="L106">
            <v>234.85</v>
          </cell>
          <cell r="M106">
            <v>328.79</v>
          </cell>
          <cell r="N106">
            <v>238.53</v>
          </cell>
          <cell r="O106">
            <v>333.94</v>
          </cell>
          <cell r="P106">
            <v>242.2</v>
          </cell>
          <cell r="Q106">
            <v>339.08</v>
          </cell>
          <cell r="R106">
            <v>245.88</v>
          </cell>
          <cell r="S106">
            <v>344.23</v>
          </cell>
          <cell r="T106">
            <v>249.55</v>
          </cell>
          <cell r="U106">
            <v>349.38</v>
          </cell>
          <cell r="V106">
            <v>253.23</v>
          </cell>
          <cell r="W106">
            <v>354.52</v>
          </cell>
          <cell r="X106">
            <v>256.91000000000003</v>
          </cell>
          <cell r="Y106">
            <v>359.67</v>
          </cell>
          <cell r="Z106">
            <v>260.58</v>
          </cell>
          <cell r="AA106">
            <v>364.82</v>
          </cell>
          <cell r="AB106">
            <v>264.26</v>
          </cell>
          <cell r="AC106">
            <v>369.96</v>
          </cell>
          <cell r="AD106">
            <v>267.94</v>
          </cell>
          <cell r="AE106">
            <v>375.11</v>
          </cell>
          <cell r="AF106">
            <v>271.61</v>
          </cell>
          <cell r="AG106">
            <v>380.26</v>
          </cell>
          <cell r="AH106">
            <v>275.29000000000002</v>
          </cell>
          <cell r="AI106">
            <v>385.41</v>
          </cell>
          <cell r="AJ106">
            <v>278.97000000000003</v>
          </cell>
          <cell r="AK106">
            <v>390.55</v>
          </cell>
          <cell r="AL106">
            <v>282.64</v>
          </cell>
          <cell r="AM106">
            <v>395.7</v>
          </cell>
          <cell r="AN106">
            <v>286.32</v>
          </cell>
          <cell r="AO106">
            <v>400.85</v>
          </cell>
          <cell r="AP106">
            <v>289.99</v>
          </cell>
          <cell r="AQ106">
            <v>405.99</v>
          </cell>
          <cell r="AR106">
            <v>293.67</v>
          </cell>
          <cell r="AS106">
            <v>411.14</v>
          </cell>
          <cell r="AT106">
            <v>297.35000000000002</v>
          </cell>
          <cell r="AU106">
            <v>416.29</v>
          </cell>
          <cell r="AV106">
            <v>301.02</v>
          </cell>
          <cell r="AW106">
            <v>421.43</v>
          </cell>
        </row>
        <row r="107">
          <cell r="A107">
            <v>102</v>
          </cell>
          <cell r="B107">
            <v>218.51</v>
          </cell>
          <cell r="C107">
            <v>305.91000000000003</v>
          </cell>
          <cell r="D107">
            <v>222.22</v>
          </cell>
          <cell r="E107">
            <v>311.11</v>
          </cell>
          <cell r="F107">
            <v>225.93</v>
          </cell>
          <cell r="G107">
            <v>316.3</v>
          </cell>
          <cell r="H107">
            <v>229.64</v>
          </cell>
          <cell r="I107">
            <v>321.5</v>
          </cell>
          <cell r="J107">
            <v>233.36</v>
          </cell>
          <cell r="K107">
            <v>326.7</v>
          </cell>
          <cell r="L107">
            <v>237.07</v>
          </cell>
          <cell r="M107">
            <v>331.9</v>
          </cell>
          <cell r="N107">
            <v>240.78</v>
          </cell>
          <cell r="O107">
            <v>337.1</v>
          </cell>
          <cell r="P107">
            <v>244.5</v>
          </cell>
          <cell r="Q107">
            <v>342.29</v>
          </cell>
          <cell r="R107">
            <v>248.21</v>
          </cell>
          <cell r="S107">
            <v>347.49</v>
          </cell>
          <cell r="T107">
            <v>251.92</v>
          </cell>
          <cell r="U107">
            <v>352.69</v>
          </cell>
          <cell r="V107">
            <v>255.63</v>
          </cell>
          <cell r="W107">
            <v>357.89</v>
          </cell>
          <cell r="X107">
            <v>259.35000000000002</v>
          </cell>
          <cell r="Y107">
            <v>363.09</v>
          </cell>
          <cell r="Z107">
            <v>263.06</v>
          </cell>
          <cell r="AA107">
            <v>368.28</v>
          </cell>
          <cell r="AB107">
            <v>266.77</v>
          </cell>
          <cell r="AC107">
            <v>373.48</v>
          </cell>
          <cell r="AD107">
            <v>270.49</v>
          </cell>
          <cell r="AE107">
            <v>378.68</v>
          </cell>
          <cell r="AF107">
            <v>274.2</v>
          </cell>
          <cell r="AG107">
            <v>383.88</v>
          </cell>
          <cell r="AH107">
            <v>277.91000000000003</v>
          </cell>
          <cell r="AI107">
            <v>389.08</v>
          </cell>
          <cell r="AJ107">
            <v>281.62</v>
          </cell>
          <cell r="AK107">
            <v>394.27</v>
          </cell>
          <cell r="AL107">
            <v>285.33999999999997</v>
          </cell>
          <cell r="AM107">
            <v>399.47</v>
          </cell>
          <cell r="AN107">
            <v>289.05</v>
          </cell>
          <cell r="AO107">
            <v>404.67</v>
          </cell>
          <cell r="AP107">
            <v>292.76</v>
          </cell>
          <cell r="AQ107">
            <v>409.87</v>
          </cell>
          <cell r="AR107">
            <v>296.48</v>
          </cell>
          <cell r="AS107">
            <v>415.07</v>
          </cell>
          <cell r="AT107">
            <v>300.19</v>
          </cell>
          <cell r="AU107">
            <v>420.26</v>
          </cell>
          <cell r="AV107">
            <v>303.89999999999998</v>
          </cell>
          <cell r="AW107">
            <v>425.46</v>
          </cell>
        </row>
        <row r="108">
          <cell r="A108">
            <v>103</v>
          </cell>
          <cell r="B108">
            <v>220.73</v>
          </cell>
          <cell r="C108">
            <v>309.02</v>
          </cell>
          <cell r="D108">
            <v>224.48</v>
          </cell>
          <cell r="E108">
            <v>314.27</v>
          </cell>
          <cell r="F108">
            <v>228.23</v>
          </cell>
          <cell r="G108">
            <v>319.52</v>
          </cell>
          <cell r="H108">
            <v>231.98</v>
          </cell>
          <cell r="I108">
            <v>324.77</v>
          </cell>
          <cell r="J108">
            <v>235.73</v>
          </cell>
          <cell r="K108">
            <v>330.02</v>
          </cell>
          <cell r="L108">
            <v>239.48</v>
          </cell>
          <cell r="M108">
            <v>335.27</v>
          </cell>
          <cell r="N108">
            <v>243.23</v>
          </cell>
          <cell r="O108">
            <v>340.52</v>
          </cell>
          <cell r="P108">
            <v>246.98</v>
          </cell>
          <cell r="Q108">
            <v>345.77</v>
          </cell>
          <cell r="R108">
            <v>250.72</v>
          </cell>
          <cell r="S108">
            <v>351.01</v>
          </cell>
          <cell r="T108">
            <v>254.47</v>
          </cell>
          <cell r="U108">
            <v>356.26</v>
          </cell>
          <cell r="V108">
            <v>258.22000000000003</v>
          </cell>
          <cell r="W108">
            <v>361.51</v>
          </cell>
          <cell r="X108">
            <v>261.97000000000003</v>
          </cell>
          <cell r="Y108">
            <v>366.76</v>
          </cell>
          <cell r="Z108">
            <v>265.72000000000003</v>
          </cell>
          <cell r="AA108">
            <v>372.01</v>
          </cell>
          <cell r="AB108">
            <v>269.47000000000003</v>
          </cell>
          <cell r="AC108">
            <v>377.26</v>
          </cell>
          <cell r="AD108">
            <v>273.22000000000003</v>
          </cell>
          <cell r="AE108">
            <v>382.51</v>
          </cell>
          <cell r="AF108">
            <v>276.97000000000003</v>
          </cell>
          <cell r="AG108">
            <v>387.76</v>
          </cell>
          <cell r="AH108">
            <v>280.72000000000003</v>
          </cell>
          <cell r="AI108">
            <v>393</v>
          </cell>
          <cell r="AJ108">
            <v>284.47000000000003</v>
          </cell>
          <cell r="AK108">
            <v>398.25</v>
          </cell>
          <cell r="AL108">
            <v>288.22000000000003</v>
          </cell>
          <cell r="AM108">
            <v>403.5</v>
          </cell>
          <cell r="AN108">
            <v>291.97000000000003</v>
          </cell>
          <cell r="AO108">
            <v>408.75</v>
          </cell>
          <cell r="AP108">
            <v>295.70999999999998</v>
          </cell>
          <cell r="AQ108">
            <v>414</v>
          </cell>
          <cell r="AR108">
            <v>299.45999999999998</v>
          </cell>
          <cell r="AS108">
            <v>419.25</v>
          </cell>
          <cell r="AT108">
            <v>303.20999999999998</v>
          </cell>
          <cell r="AU108">
            <v>424.5</v>
          </cell>
          <cell r="AV108">
            <v>306.95999999999998</v>
          </cell>
          <cell r="AW108">
            <v>429.75</v>
          </cell>
        </row>
        <row r="109">
          <cell r="A109">
            <v>104</v>
          </cell>
          <cell r="B109">
            <v>222.78</v>
          </cell>
          <cell r="C109">
            <v>311.89999999999998</v>
          </cell>
          <cell r="D109">
            <v>226.57</v>
          </cell>
          <cell r="E109">
            <v>317.2</v>
          </cell>
          <cell r="F109">
            <v>230.35</v>
          </cell>
          <cell r="G109">
            <v>322.5</v>
          </cell>
          <cell r="H109">
            <v>234.14</v>
          </cell>
          <cell r="I109">
            <v>327.8</v>
          </cell>
          <cell r="J109">
            <v>237.93</v>
          </cell>
          <cell r="K109">
            <v>333.1</v>
          </cell>
          <cell r="L109">
            <v>241.71</v>
          </cell>
          <cell r="M109">
            <v>338.4</v>
          </cell>
          <cell r="N109">
            <v>245.5</v>
          </cell>
          <cell r="O109">
            <v>343.7</v>
          </cell>
          <cell r="P109">
            <v>249.28</v>
          </cell>
          <cell r="Q109">
            <v>349</v>
          </cell>
          <cell r="R109">
            <v>253.07</v>
          </cell>
          <cell r="S109">
            <v>354.3</v>
          </cell>
          <cell r="T109">
            <v>256.85000000000002</v>
          </cell>
          <cell r="U109">
            <v>359.6</v>
          </cell>
          <cell r="V109">
            <v>260.64</v>
          </cell>
          <cell r="W109">
            <v>364.9</v>
          </cell>
          <cell r="X109">
            <v>264.43</v>
          </cell>
          <cell r="Y109">
            <v>370.2</v>
          </cell>
          <cell r="Z109">
            <v>268.20999999999998</v>
          </cell>
          <cell r="AA109">
            <v>375.5</v>
          </cell>
          <cell r="AB109">
            <v>272</v>
          </cell>
          <cell r="AC109">
            <v>380.79</v>
          </cell>
          <cell r="AD109">
            <v>275.77999999999997</v>
          </cell>
          <cell r="AE109">
            <v>386.09</v>
          </cell>
          <cell r="AF109">
            <v>279.57</v>
          </cell>
          <cell r="AG109">
            <v>391.39</v>
          </cell>
          <cell r="AH109">
            <v>283.35000000000002</v>
          </cell>
          <cell r="AI109">
            <v>396.69</v>
          </cell>
          <cell r="AJ109">
            <v>287.14</v>
          </cell>
          <cell r="AK109">
            <v>401.99</v>
          </cell>
          <cell r="AL109">
            <v>290.92</v>
          </cell>
          <cell r="AM109">
            <v>407.29</v>
          </cell>
          <cell r="AN109">
            <v>294.70999999999998</v>
          </cell>
          <cell r="AO109">
            <v>412.59</v>
          </cell>
          <cell r="AP109">
            <v>298.5</v>
          </cell>
          <cell r="AQ109">
            <v>417.89</v>
          </cell>
          <cell r="AR109">
            <v>302.27999999999997</v>
          </cell>
          <cell r="AS109">
            <v>423.19</v>
          </cell>
          <cell r="AT109">
            <v>306.07</v>
          </cell>
          <cell r="AU109">
            <v>428.49</v>
          </cell>
          <cell r="AV109">
            <v>309.85000000000002</v>
          </cell>
          <cell r="AW109">
            <v>433.79</v>
          </cell>
        </row>
        <row r="110">
          <cell r="A110">
            <v>105</v>
          </cell>
          <cell r="B110">
            <v>225.03</v>
          </cell>
          <cell r="C110">
            <v>315.04000000000002</v>
          </cell>
          <cell r="D110">
            <v>228.85</v>
          </cell>
          <cell r="E110">
            <v>320.39</v>
          </cell>
          <cell r="F110">
            <v>232.67</v>
          </cell>
          <cell r="G110">
            <v>325.74</v>
          </cell>
          <cell r="H110">
            <v>236.5</v>
          </cell>
          <cell r="I110">
            <v>331.09</v>
          </cell>
          <cell r="J110">
            <v>240.32</v>
          </cell>
          <cell r="K110">
            <v>336.44</v>
          </cell>
          <cell r="L110">
            <v>244.14</v>
          </cell>
          <cell r="M110">
            <v>341.79</v>
          </cell>
          <cell r="N110">
            <v>247.96</v>
          </cell>
          <cell r="O110">
            <v>347.15</v>
          </cell>
          <cell r="P110">
            <v>251.78</v>
          </cell>
          <cell r="Q110">
            <v>352.5</v>
          </cell>
          <cell r="R110">
            <v>255.61</v>
          </cell>
          <cell r="S110">
            <v>357.85</v>
          </cell>
          <cell r="T110">
            <v>259.43</v>
          </cell>
          <cell r="U110">
            <v>363.2</v>
          </cell>
          <cell r="V110">
            <v>263.25</v>
          </cell>
          <cell r="W110">
            <v>368.55</v>
          </cell>
          <cell r="X110">
            <v>267.07</v>
          </cell>
          <cell r="Y110">
            <v>373.9</v>
          </cell>
          <cell r="Z110">
            <v>270.89</v>
          </cell>
          <cell r="AA110">
            <v>379.25</v>
          </cell>
          <cell r="AB110">
            <v>274.72000000000003</v>
          </cell>
          <cell r="AC110">
            <v>384.6</v>
          </cell>
          <cell r="AD110">
            <v>278.54000000000002</v>
          </cell>
          <cell r="AE110">
            <v>389.95</v>
          </cell>
          <cell r="AF110">
            <v>282.36</v>
          </cell>
          <cell r="AG110">
            <v>395.3</v>
          </cell>
          <cell r="AH110">
            <v>286.18</v>
          </cell>
          <cell r="AI110">
            <v>400.65</v>
          </cell>
          <cell r="AJ110">
            <v>290</v>
          </cell>
          <cell r="AK110">
            <v>406</v>
          </cell>
          <cell r="AL110">
            <v>293.83</v>
          </cell>
          <cell r="AM110">
            <v>411.36</v>
          </cell>
          <cell r="AN110">
            <v>297.64999999999998</v>
          </cell>
          <cell r="AO110">
            <v>416.71</v>
          </cell>
          <cell r="AP110">
            <v>301.47000000000003</v>
          </cell>
          <cell r="AQ110">
            <v>422.06</v>
          </cell>
          <cell r="AR110">
            <v>305.29000000000002</v>
          </cell>
          <cell r="AS110">
            <v>427.41</v>
          </cell>
          <cell r="AT110">
            <v>309.11</v>
          </cell>
          <cell r="AU110">
            <v>432.76</v>
          </cell>
          <cell r="AV110">
            <v>312.94</v>
          </cell>
          <cell r="AW110">
            <v>438.11</v>
          </cell>
        </row>
        <row r="111">
          <cell r="A111">
            <v>106</v>
          </cell>
          <cell r="B111">
            <v>227.1</v>
          </cell>
          <cell r="C111">
            <v>317.94</v>
          </cell>
          <cell r="D111">
            <v>230.96</v>
          </cell>
          <cell r="E111">
            <v>323.33999999999997</v>
          </cell>
          <cell r="F111">
            <v>234.81</v>
          </cell>
          <cell r="G111">
            <v>328.74</v>
          </cell>
          <cell r="H111">
            <v>238.67</v>
          </cell>
          <cell r="I111">
            <v>334.14</v>
          </cell>
          <cell r="J111">
            <v>242.53</v>
          </cell>
          <cell r="K111">
            <v>339.54</v>
          </cell>
          <cell r="L111">
            <v>246.39</v>
          </cell>
          <cell r="M111">
            <v>344.94</v>
          </cell>
          <cell r="N111">
            <v>250.25</v>
          </cell>
          <cell r="O111">
            <v>350.35</v>
          </cell>
          <cell r="P111">
            <v>254.11</v>
          </cell>
          <cell r="Q111">
            <v>355.75</v>
          </cell>
          <cell r="R111">
            <v>257.95999999999998</v>
          </cell>
          <cell r="S111">
            <v>361.15</v>
          </cell>
          <cell r="T111">
            <v>261.82</v>
          </cell>
          <cell r="U111">
            <v>366.55</v>
          </cell>
          <cell r="V111">
            <v>265.68</v>
          </cell>
          <cell r="W111">
            <v>371.95</v>
          </cell>
          <cell r="X111">
            <v>269.54000000000002</v>
          </cell>
          <cell r="Y111">
            <v>377.35</v>
          </cell>
          <cell r="Z111">
            <v>273.39999999999998</v>
          </cell>
          <cell r="AA111">
            <v>382.76</v>
          </cell>
          <cell r="AB111">
            <v>277.26</v>
          </cell>
          <cell r="AC111">
            <v>388.16</v>
          </cell>
          <cell r="AD111">
            <v>281.11</v>
          </cell>
          <cell r="AE111">
            <v>393.56</v>
          </cell>
          <cell r="AF111">
            <v>284.97000000000003</v>
          </cell>
          <cell r="AG111">
            <v>398.96</v>
          </cell>
          <cell r="AH111">
            <v>288.83</v>
          </cell>
          <cell r="AI111">
            <v>404.36</v>
          </cell>
          <cell r="AJ111">
            <v>292.69</v>
          </cell>
          <cell r="AK111">
            <v>409.77</v>
          </cell>
          <cell r="AL111">
            <v>296.55</v>
          </cell>
          <cell r="AM111">
            <v>415.17</v>
          </cell>
          <cell r="AN111">
            <v>300.41000000000003</v>
          </cell>
          <cell r="AO111">
            <v>420.57</v>
          </cell>
          <cell r="AP111">
            <v>304.26</v>
          </cell>
          <cell r="AQ111">
            <v>425.97</v>
          </cell>
          <cell r="AR111">
            <v>308.12</v>
          </cell>
          <cell r="AS111">
            <v>431.37</v>
          </cell>
          <cell r="AT111">
            <v>311.98</v>
          </cell>
          <cell r="AU111">
            <v>436.77</v>
          </cell>
          <cell r="AV111">
            <v>315.83999999999997</v>
          </cell>
          <cell r="AW111">
            <v>442.18</v>
          </cell>
        </row>
        <row r="112">
          <cell r="A112">
            <v>107</v>
          </cell>
          <cell r="B112">
            <v>229.17</v>
          </cell>
          <cell r="C112">
            <v>320.83999999999997</v>
          </cell>
          <cell r="D112">
            <v>233.06</v>
          </cell>
          <cell r="E112">
            <v>326.29000000000002</v>
          </cell>
          <cell r="F112">
            <v>236.96</v>
          </cell>
          <cell r="G112">
            <v>331.74</v>
          </cell>
          <cell r="H112">
            <v>240.85</v>
          </cell>
          <cell r="I112">
            <v>337.2</v>
          </cell>
          <cell r="J112">
            <v>244.75</v>
          </cell>
          <cell r="K112">
            <v>342.65</v>
          </cell>
          <cell r="L112">
            <v>248.64</v>
          </cell>
          <cell r="M112">
            <v>348.1</v>
          </cell>
          <cell r="N112">
            <v>252.54</v>
          </cell>
          <cell r="O112">
            <v>353.55</v>
          </cell>
          <cell r="P112">
            <v>256.43</v>
          </cell>
          <cell r="Q112">
            <v>359.01</v>
          </cell>
          <cell r="R112">
            <v>260.33</v>
          </cell>
          <cell r="S112">
            <v>364.46</v>
          </cell>
          <cell r="T112">
            <v>264.22000000000003</v>
          </cell>
          <cell r="U112">
            <v>369.91</v>
          </cell>
          <cell r="V112">
            <v>268.12</v>
          </cell>
          <cell r="W112">
            <v>375.37</v>
          </cell>
          <cell r="X112">
            <v>272.01</v>
          </cell>
          <cell r="Y112">
            <v>380.82</v>
          </cell>
          <cell r="Z112">
            <v>275.91000000000003</v>
          </cell>
          <cell r="AA112">
            <v>386.27</v>
          </cell>
          <cell r="AB112">
            <v>279.8</v>
          </cell>
          <cell r="AC112">
            <v>391.72</v>
          </cell>
          <cell r="AD112">
            <v>283.7</v>
          </cell>
          <cell r="AE112">
            <v>397.18</v>
          </cell>
          <cell r="AF112">
            <v>287.58999999999997</v>
          </cell>
          <cell r="AG112">
            <v>402.63</v>
          </cell>
          <cell r="AH112">
            <v>291.49</v>
          </cell>
          <cell r="AI112">
            <v>408.08</v>
          </cell>
          <cell r="AJ112">
            <v>295.38</v>
          </cell>
          <cell r="AK112">
            <v>413.53</v>
          </cell>
          <cell r="AL112">
            <v>299.27999999999997</v>
          </cell>
          <cell r="AM112">
            <v>418.99</v>
          </cell>
          <cell r="AN112">
            <v>303.17</v>
          </cell>
          <cell r="AO112">
            <v>424.44</v>
          </cell>
          <cell r="AP112">
            <v>307.07</v>
          </cell>
          <cell r="AQ112">
            <v>429.89</v>
          </cell>
          <cell r="AR112">
            <v>310.95999999999998</v>
          </cell>
          <cell r="AS112">
            <v>435.35</v>
          </cell>
          <cell r="AT112">
            <v>314.86</v>
          </cell>
          <cell r="AU112">
            <v>440.8</v>
          </cell>
          <cell r="AV112">
            <v>318.75</v>
          </cell>
          <cell r="AW112">
            <v>446.25</v>
          </cell>
        </row>
        <row r="113">
          <cell r="A113">
            <v>108</v>
          </cell>
          <cell r="B113">
            <v>231.25</v>
          </cell>
          <cell r="C113">
            <v>323.75</v>
          </cell>
          <cell r="D113">
            <v>235.18</v>
          </cell>
          <cell r="E113">
            <v>329.25</v>
          </cell>
          <cell r="F113">
            <v>239.11</v>
          </cell>
          <cell r="G113">
            <v>334.76</v>
          </cell>
          <cell r="H113">
            <v>243.04</v>
          </cell>
          <cell r="I113">
            <v>340.26</v>
          </cell>
          <cell r="J113">
            <v>246.97</v>
          </cell>
          <cell r="K113">
            <v>345.76</v>
          </cell>
          <cell r="L113">
            <v>250.91</v>
          </cell>
          <cell r="M113">
            <v>351.27</v>
          </cell>
          <cell r="N113">
            <v>254.84</v>
          </cell>
          <cell r="O113">
            <v>356.77</v>
          </cell>
          <cell r="P113">
            <v>258.77</v>
          </cell>
          <cell r="Q113">
            <v>362.28</v>
          </cell>
          <cell r="R113">
            <v>262.7</v>
          </cell>
          <cell r="S113">
            <v>367.78</v>
          </cell>
          <cell r="T113">
            <v>266.63</v>
          </cell>
          <cell r="U113">
            <v>373.28</v>
          </cell>
          <cell r="V113">
            <v>270.56</v>
          </cell>
          <cell r="W113">
            <v>378.79</v>
          </cell>
          <cell r="X113">
            <v>274.49</v>
          </cell>
          <cell r="Y113">
            <v>384.29</v>
          </cell>
          <cell r="Z113">
            <v>278.42</v>
          </cell>
          <cell r="AA113">
            <v>389.79</v>
          </cell>
          <cell r="AB113">
            <v>282.36</v>
          </cell>
          <cell r="AC113">
            <v>395.3</v>
          </cell>
          <cell r="AD113">
            <v>286.29000000000002</v>
          </cell>
          <cell r="AE113">
            <v>400.8</v>
          </cell>
          <cell r="AF113">
            <v>290.22000000000003</v>
          </cell>
          <cell r="AG113">
            <v>406.31</v>
          </cell>
          <cell r="AH113">
            <v>294.14999999999998</v>
          </cell>
          <cell r="AI113">
            <v>411.81</v>
          </cell>
          <cell r="AJ113">
            <v>298.08</v>
          </cell>
          <cell r="AK113">
            <v>417.31</v>
          </cell>
          <cell r="AL113">
            <v>302.01</v>
          </cell>
          <cell r="AM113">
            <v>422.82</v>
          </cell>
          <cell r="AN113">
            <v>305.94</v>
          </cell>
          <cell r="AO113">
            <v>428.32</v>
          </cell>
          <cell r="AP113">
            <v>309.87</v>
          </cell>
          <cell r="AQ113">
            <v>433.82</v>
          </cell>
          <cell r="AR113">
            <v>313.81</v>
          </cell>
          <cell r="AS113">
            <v>439.33</v>
          </cell>
          <cell r="AT113">
            <v>317.74</v>
          </cell>
          <cell r="AU113">
            <v>444.83</v>
          </cell>
          <cell r="AV113">
            <v>321.67</v>
          </cell>
          <cell r="AW113">
            <v>450.33</v>
          </cell>
        </row>
        <row r="114">
          <cell r="A114">
            <v>109</v>
          </cell>
          <cell r="B114">
            <v>233.54</v>
          </cell>
          <cell r="C114">
            <v>326.95</v>
          </cell>
          <cell r="D114">
            <v>237.5</v>
          </cell>
          <cell r="E114">
            <v>332.51</v>
          </cell>
          <cell r="F114">
            <v>241.47</v>
          </cell>
          <cell r="G114">
            <v>338.06</v>
          </cell>
          <cell r="H114">
            <v>245.44</v>
          </cell>
          <cell r="I114">
            <v>343.62</v>
          </cell>
          <cell r="J114">
            <v>249.41</v>
          </cell>
          <cell r="K114">
            <v>349.17</v>
          </cell>
          <cell r="L114">
            <v>253.37</v>
          </cell>
          <cell r="M114">
            <v>354.72</v>
          </cell>
          <cell r="N114">
            <v>257.33999999999997</v>
          </cell>
          <cell r="O114">
            <v>360.28</v>
          </cell>
          <cell r="P114">
            <v>261.31</v>
          </cell>
          <cell r="Q114">
            <v>365.83</v>
          </cell>
          <cell r="R114">
            <v>265.27999999999997</v>
          </cell>
          <cell r="S114">
            <v>371.39</v>
          </cell>
          <cell r="T114">
            <v>269.25</v>
          </cell>
          <cell r="U114">
            <v>376.94</v>
          </cell>
          <cell r="V114">
            <v>273.20999999999998</v>
          </cell>
          <cell r="W114">
            <v>382.5</v>
          </cell>
          <cell r="X114">
            <v>277.18</v>
          </cell>
          <cell r="Y114">
            <v>388.05</v>
          </cell>
          <cell r="Z114">
            <v>281.14999999999998</v>
          </cell>
          <cell r="AA114">
            <v>393.61</v>
          </cell>
          <cell r="AB114">
            <v>285.12</v>
          </cell>
          <cell r="AC114">
            <v>399.16</v>
          </cell>
          <cell r="AD114">
            <v>289.08</v>
          </cell>
          <cell r="AE114">
            <v>404.72</v>
          </cell>
          <cell r="AF114">
            <v>293.05</v>
          </cell>
          <cell r="AG114">
            <v>410.27</v>
          </cell>
          <cell r="AH114">
            <v>297.02</v>
          </cell>
          <cell r="AI114">
            <v>415.83</v>
          </cell>
          <cell r="AJ114">
            <v>300.99</v>
          </cell>
          <cell r="AK114">
            <v>421.38</v>
          </cell>
          <cell r="AL114">
            <v>304.95</v>
          </cell>
          <cell r="AM114">
            <v>426.94</v>
          </cell>
          <cell r="AN114">
            <v>308.92</v>
          </cell>
          <cell r="AO114">
            <v>432.49</v>
          </cell>
          <cell r="AP114">
            <v>312.89</v>
          </cell>
          <cell r="AQ114">
            <v>438.04</v>
          </cell>
          <cell r="AR114">
            <v>316.86</v>
          </cell>
          <cell r="AS114">
            <v>443.6</v>
          </cell>
          <cell r="AT114">
            <v>320.82</v>
          </cell>
          <cell r="AU114">
            <v>449.15</v>
          </cell>
          <cell r="AV114">
            <v>324.79000000000002</v>
          </cell>
          <cell r="AW114">
            <v>454.71</v>
          </cell>
        </row>
        <row r="115">
          <cell r="A115">
            <v>110</v>
          </cell>
          <cell r="B115">
            <v>235.63</v>
          </cell>
          <cell r="C115">
            <v>329.89</v>
          </cell>
          <cell r="D115">
            <v>239.64</v>
          </cell>
          <cell r="E115">
            <v>335.49</v>
          </cell>
          <cell r="F115">
            <v>243.64</v>
          </cell>
          <cell r="G115">
            <v>341.1</v>
          </cell>
          <cell r="H115">
            <v>247.64</v>
          </cell>
          <cell r="I115">
            <v>346.7</v>
          </cell>
          <cell r="J115">
            <v>251.65</v>
          </cell>
          <cell r="K115">
            <v>352.31</v>
          </cell>
          <cell r="L115">
            <v>255.65</v>
          </cell>
          <cell r="M115">
            <v>357.91</v>
          </cell>
          <cell r="N115">
            <v>259.66000000000003</v>
          </cell>
          <cell r="O115">
            <v>363.52</v>
          </cell>
          <cell r="P115">
            <v>263.66000000000003</v>
          </cell>
          <cell r="Q115">
            <v>369.13</v>
          </cell>
          <cell r="R115">
            <v>267.66000000000003</v>
          </cell>
          <cell r="S115">
            <v>374.73</v>
          </cell>
          <cell r="T115">
            <v>271.67</v>
          </cell>
          <cell r="U115">
            <v>380.34</v>
          </cell>
          <cell r="V115">
            <v>275.67</v>
          </cell>
          <cell r="W115">
            <v>385.94</v>
          </cell>
          <cell r="X115">
            <v>279.68</v>
          </cell>
          <cell r="Y115">
            <v>391.55</v>
          </cell>
          <cell r="Z115">
            <v>283.68</v>
          </cell>
          <cell r="AA115">
            <v>397.15</v>
          </cell>
          <cell r="AB115">
            <v>287.68</v>
          </cell>
          <cell r="AC115">
            <v>402.76</v>
          </cell>
          <cell r="AD115">
            <v>291.69</v>
          </cell>
          <cell r="AE115">
            <v>408.36</v>
          </cell>
          <cell r="AF115">
            <v>295.69</v>
          </cell>
          <cell r="AG115">
            <v>413.97</v>
          </cell>
          <cell r="AH115">
            <v>299.7</v>
          </cell>
          <cell r="AI115">
            <v>419.58</v>
          </cell>
          <cell r="AJ115">
            <v>303.7</v>
          </cell>
          <cell r="AK115">
            <v>425.18</v>
          </cell>
          <cell r="AL115">
            <v>307.7</v>
          </cell>
          <cell r="AM115">
            <v>430.79</v>
          </cell>
          <cell r="AN115">
            <v>311.70999999999998</v>
          </cell>
          <cell r="AO115">
            <v>436.39</v>
          </cell>
          <cell r="AP115">
            <v>315.70999999999998</v>
          </cell>
          <cell r="AQ115">
            <v>442</v>
          </cell>
          <cell r="AR115">
            <v>319.72000000000003</v>
          </cell>
          <cell r="AS115">
            <v>447.6</v>
          </cell>
          <cell r="AT115">
            <v>323.72000000000003</v>
          </cell>
          <cell r="AU115">
            <v>453.21</v>
          </cell>
          <cell r="AV115">
            <v>327.72</v>
          </cell>
          <cell r="AW115">
            <v>458.81</v>
          </cell>
        </row>
        <row r="116">
          <cell r="A116">
            <v>111</v>
          </cell>
          <cell r="B116">
            <v>237.74</v>
          </cell>
          <cell r="C116">
            <v>332.83</v>
          </cell>
          <cell r="D116">
            <v>241.78</v>
          </cell>
          <cell r="E116">
            <v>338.49</v>
          </cell>
          <cell r="F116">
            <v>245.82</v>
          </cell>
          <cell r="G116">
            <v>344.14</v>
          </cell>
          <cell r="H116">
            <v>249.86</v>
          </cell>
          <cell r="I116">
            <v>349.8</v>
          </cell>
          <cell r="J116">
            <v>253.9</v>
          </cell>
          <cell r="K116">
            <v>355.46</v>
          </cell>
          <cell r="L116">
            <v>257.94</v>
          </cell>
          <cell r="M116">
            <v>361.11</v>
          </cell>
          <cell r="N116">
            <v>261.98</v>
          </cell>
          <cell r="O116">
            <v>366.77</v>
          </cell>
          <cell r="P116">
            <v>266.02</v>
          </cell>
          <cell r="Q116">
            <v>372.43</v>
          </cell>
          <cell r="R116">
            <v>270.06</v>
          </cell>
          <cell r="S116">
            <v>378.08</v>
          </cell>
          <cell r="T116">
            <v>274.10000000000002</v>
          </cell>
          <cell r="U116">
            <v>383.74</v>
          </cell>
          <cell r="V116">
            <v>278.14</v>
          </cell>
          <cell r="W116">
            <v>389.4</v>
          </cell>
          <cell r="X116">
            <v>282.18</v>
          </cell>
          <cell r="Y116">
            <v>395.05</v>
          </cell>
          <cell r="Z116">
            <v>286.22000000000003</v>
          </cell>
          <cell r="AA116">
            <v>400.71</v>
          </cell>
          <cell r="AB116">
            <v>290.26</v>
          </cell>
          <cell r="AC116">
            <v>406.36</v>
          </cell>
          <cell r="AD116">
            <v>294.3</v>
          </cell>
          <cell r="AE116">
            <v>412.02</v>
          </cell>
          <cell r="AF116">
            <v>298.33999999999997</v>
          </cell>
          <cell r="AG116">
            <v>417.68</v>
          </cell>
          <cell r="AH116">
            <v>302.38</v>
          </cell>
          <cell r="AI116">
            <v>423.33</v>
          </cell>
          <cell r="AJ116">
            <v>306.42</v>
          </cell>
          <cell r="AK116">
            <v>428.99</v>
          </cell>
          <cell r="AL116">
            <v>310.45999999999998</v>
          </cell>
          <cell r="AM116">
            <v>434.65</v>
          </cell>
          <cell r="AN116">
            <v>314.5</v>
          </cell>
          <cell r="AO116">
            <v>440.3</v>
          </cell>
          <cell r="AP116">
            <v>318.54000000000002</v>
          </cell>
          <cell r="AQ116">
            <v>445.96</v>
          </cell>
          <cell r="AR116">
            <v>322.58</v>
          </cell>
          <cell r="AS116">
            <v>451.62</v>
          </cell>
          <cell r="AT116">
            <v>326.62</v>
          </cell>
          <cell r="AU116">
            <v>457.27</v>
          </cell>
          <cell r="AV116">
            <v>330.66</v>
          </cell>
          <cell r="AW116">
            <v>462.93</v>
          </cell>
        </row>
        <row r="117">
          <cell r="A117">
            <v>112</v>
          </cell>
          <cell r="B117">
            <v>239.84</v>
          </cell>
          <cell r="C117">
            <v>335.78</v>
          </cell>
          <cell r="D117">
            <v>243.92</v>
          </cell>
          <cell r="E117">
            <v>341.49</v>
          </cell>
          <cell r="F117">
            <v>248</v>
          </cell>
          <cell r="G117">
            <v>347.2</v>
          </cell>
          <cell r="H117">
            <v>252.08</v>
          </cell>
          <cell r="I117">
            <v>352.91</v>
          </cell>
          <cell r="J117">
            <v>256.14999999999998</v>
          </cell>
          <cell r="K117">
            <v>358.61</v>
          </cell>
          <cell r="L117">
            <v>260.23</v>
          </cell>
          <cell r="M117">
            <v>364.32</v>
          </cell>
          <cell r="N117">
            <v>264.31</v>
          </cell>
          <cell r="O117">
            <v>370.03</v>
          </cell>
          <cell r="P117">
            <v>268.38</v>
          </cell>
          <cell r="Q117">
            <v>375.74</v>
          </cell>
          <cell r="R117">
            <v>272.45999999999998</v>
          </cell>
          <cell r="S117">
            <v>381.44</v>
          </cell>
          <cell r="T117">
            <v>276.54000000000002</v>
          </cell>
          <cell r="U117">
            <v>387.15</v>
          </cell>
          <cell r="V117">
            <v>280.61</v>
          </cell>
          <cell r="W117">
            <v>392.86</v>
          </cell>
          <cell r="X117">
            <v>284.69</v>
          </cell>
          <cell r="Y117">
            <v>398.57</v>
          </cell>
          <cell r="Z117">
            <v>288.77</v>
          </cell>
          <cell r="AA117">
            <v>404.27</v>
          </cell>
          <cell r="AB117">
            <v>292.83999999999997</v>
          </cell>
          <cell r="AC117">
            <v>409.98</v>
          </cell>
          <cell r="AD117">
            <v>296.92</v>
          </cell>
          <cell r="AE117">
            <v>415.69</v>
          </cell>
          <cell r="AF117">
            <v>301</v>
          </cell>
          <cell r="AG117">
            <v>421.4</v>
          </cell>
          <cell r="AH117">
            <v>305.07</v>
          </cell>
          <cell r="AI117">
            <v>427.1</v>
          </cell>
          <cell r="AJ117">
            <v>309.14999999999998</v>
          </cell>
          <cell r="AK117">
            <v>432.81</v>
          </cell>
          <cell r="AL117">
            <v>313.23</v>
          </cell>
          <cell r="AM117">
            <v>438.52</v>
          </cell>
          <cell r="AN117">
            <v>317.3</v>
          </cell>
          <cell r="AO117">
            <v>444.23</v>
          </cell>
          <cell r="AP117">
            <v>321.38</v>
          </cell>
          <cell r="AQ117">
            <v>449.93</v>
          </cell>
          <cell r="AR117">
            <v>325.45999999999998</v>
          </cell>
          <cell r="AS117">
            <v>455.64</v>
          </cell>
          <cell r="AT117">
            <v>329.53</v>
          </cell>
          <cell r="AU117">
            <v>461.35</v>
          </cell>
          <cell r="AV117">
            <v>333.61</v>
          </cell>
          <cell r="AW117">
            <v>467.06</v>
          </cell>
        </row>
        <row r="118">
          <cell r="A118">
            <v>113</v>
          </cell>
          <cell r="B118">
            <v>241.96</v>
          </cell>
          <cell r="C118">
            <v>338.75</v>
          </cell>
          <cell r="D118">
            <v>246.07</v>
          </cell>
          <cell r="E118">
            <v>344.5</v>
          </cell>
          <cell r="F118">
            <v>250.19</v>
          </cell>
          <cell r="G118">
            <v>350.26</v>
          </cell>
          <cell r="H118">
            <v>254.3</v>
          </cell>
          <cell r="I118">
            <v>356.02</v>
          </cell>
          <cell r="J118">
            <v>258.41000000000003</v>
          </cell>
          <cell r="K118">
            <v>361.78</v>
          </cell>
          <cell r="L118">
            <v>262.52999999999997</v>
          </cell>
          <cell r="M118">
            <v>367.54</v>
          </cell>
          <cell r="N118">
            <v>266.64</v>
          </cell>
          <cell r="O118">
            <v>373.3</v>
          </cell>
          <cell r="P118">
            <v>270.75</v>
          </cell>
          <cell r="Q118">
            <v>379.06</v>
          </cell>
          <cell r="R118">
            <v>274.87</v>
          </cell>
          <cell r="S118">
            <v>384.81</v>
          </cell>
          <cell r="T118">
            <v>278.98</v>
          </cell>
          <cell r="U118">
            <v>390.57</v>
          </cell>
          <cell r="V118">
            <v>283.08999999999997</v>
          </cell>
          <cell r="W118">
            <v>396.33</v>
          </cell>
          <cell r="X118">
            <v>287.20999999999998</v>
          </cell>
          <cell r="Y118">
            <v>402.09</v>
          </cell>
          <cell r="Z118">
            <v>291.32</v>
          </cell>
          <cell r="AA118">
            <v>407.85</v>
          </cell>
          <cell r="AB118">
            <v>295.43</v>
          </cell>
          <cell r="AC118">
            <v>413.61</v>
          </cell>
          <cell r="AD118">
            <v>299.55</v>
          </cell>
          <cell r="AE118">
            <v>419.37</v>
          </cell>
          <cell r="AF118">
            <v>303.66000000000003</v>
          </cell>
          <cell r="AG118">
            <v>425.12</v>
          </cell>
          <cell r="AH118">
            <v>307.77</v>
          </cell>
          <cell r="AI118">
            <v>430.88</v>
          </cell>
          <cell r="AJ118">
            <v>311.89</v>
          </cell>
          <cell r="AK118">
            <v>436.64</v>
          </cell>
          <cell r="AL118">
            <v>316</v>
          </cell>
          <cell r="AM118">
            <v>442.4</v>
          </cell>
          <cell r="AN118">
            <v>320.11</v>
          </cell>
          <cell r="AO118">
            <v>448.16</v>
          </cell>
          <cell r="AP118">
            <v>324.23</v>
          </cell>
          <cell r="AQ118">
            <v>453.92</v>
          </cell>
          <cell r="AR118">
            <v>328.34</v>
          </cell>
          <cell r="AS118">
            <v>459.67</v>
          </cell>
          <cell r="AT118">
            <v>332.45</v>
          </cell>
          <cell r="AU118">
            <v>465.43</v>
          </cell>
          <cell r="AV118">
            <v>336.57</v>
          </cell>
          <cell r="AW118">
            <v>471.19</v>
          </cell>
        </row>
        <row r="119">
          <cell r="A119">
            <v>114</v>
          </cell>
          <cell r="B119">
            <v>244.09</v>
          </cell>
          <cell r="C119">
            <v>341.72</v>
          </cell>
          <cell r="D119">
            <v>248.24</v>
          </cell>
          <cell r="E119">
            <v>347.53</v>
          </cell>
          <cell r="F119">
            <v>252.38</v>
          </cell>
          <cell r="G119">
            <v>353.34</v>
          </cell>
          <cell r="H119">
            <v>256.52999999999997</v>
          </cell>
          <cell r="I119">
            <v>359.15</v>
          </cell>
          <cell r="J119">
            <v>260.68</v>
          </cell>
          <cell r="K119">
            <v>364.96</v>
          </cell>
          <cell r="L119">
            <v>264.83</v>
          </cell>
          <cell r="M119">
            <v>370.77</v>
          </cell>
          <cell r="N119">
            <v>268.98</v>
          </cell>
          <cell r="O119">
            <v>376.58</v>
          </cell>
          <cell r="P119">
            <v>273.13</v>
          </cell>
          <cell r="Q119">
            <v>382.39</v>
          </cell>
          <cell r="R119">
            <v>277.27999999999997</v>
          </cell>
          <cell r="S119">
            <v>388.2</v>
          </cell>
          <cell r="T119">
            <v>281.43</v>
          </cell>
          <cell r="U119">
            <v>394</v>
          </cell>
          <cell r="V119">
            <v>285.58</v>
          </cell>
          <cell r="W119">
            <v>399.81</v>
          </cell>
          <cell r="X119">
            <v>289.73</v>
          </cell>
          <cell r="Y119">
            <v>405.62</v>
          </cell>
          <cell r="Z119">
            <v>293.88</v>
          </cell>
          <cell r="AA119">
            <v>411.43</v>
          </cell>
          <cell r="AB119">
            <v>298.02999999999997</v>
          </cell>
          <cell r="AC119">
            <v>417.24</v>
          </cell>
          <cell r="AD119">
            <v>302.18</v>
          </cell>
          <cell r="AE119">
            <v>423.05</v>
          </cell>
          <cell r="AF119">
            <v>306.33</v>
          </cell>
          <cell r="AG119">
            <v>428.86</v>
          </cell>
          <cell r="AH119">
            <v>310.48</v>
          </cell>
          <cell r="AI119">
            <v>434.67</v>
          </cell>
          <cell r="AJ119">
            <v>314.63</v>
          </cell>
          <cell r="AK119">
            <v>440.48</v>
          </cell>
          <cell r="AL119">
            <v>318.77999999999997</v>
          </cell>
          <cell r="AM119">
            <v>446.29</v>
          </cell>
          <cell r="AN119">
            <v>322.93</v>
          </cell>
          <cell r="AO119">
            <v>452.1</v>
          </cell>
          <cell r="AP119">
            <v>327.08</v>
          </cell>
          <cell r="AQ119">
            <v>457.91</v>
          </cell>
          <cell r="AR119">
            <v>331.23</v>
          </cell>
          <cell r="AS119">
            <v>463.72</v>
          </cell>
          <cell r="AT119">
            <v>335.38</v>
          </cell>
          <cell r="AU119">
            <v>469.53</v>
          </cell>
          <cell r="AV119">
            <v>339.53</v>
          </cell>
          <cell r="AW119">
            <v>475.34</v>
          </cell>
        </row>
        <row r="120">
          <cell r="A120">
            <v>115</v>
          </cell>
          <cell r="B120">
            <v>246.22</v>
          </cell>
          <cell r="C120">
            <v>344.7</v>
          </cell>
          <cell r="D120">
            <v>250.4</v>
          </cell>
          <cell r="E120">
            <v>350.56</v>
          </cell>
          <cell r="F120">
            <v>254.59</v>
          </cell>
          <cell r="G120">
            <v>356.42</v>
          </cell>
          <cell r="H120">
            <v>258.77</v>
          </cell>
          <cell r="I120">
            <v>362.28</v>
          </cell>
          <cell r="J120">
            <v>262.95999999999998</v>
          </cell>
          <cell r="K120">
            <v>368.15</v>
          </cell>
          <cell r="L120">
            <v>267.14999999999998</v>
          </cell>
          <cell r="M120">
            <v>374.01</v>
          </cell>
          <cell r="N120">
            <v>271.33</v>
          </cell>
          <cell r="O120">
            <v>379.87</v>
          </cell>
          <cell r="P120">
            <v>275.52</v>
          </cell>
          <cell r="Q120">
            <v>385.73</v>
          </cell>
          <cell r="R120">
            <v>279.7</v>
          </cell>
          <cell r="S120">
            <v>391.59</v>
          </cell>
          <cell r="T120">
            <v>283.89</v>
          </cell>
          <cell r="U120">
            <v>397.45</v>
          </cell>
          <cell r="V120">
            <v>288.08</v>
          </cell>
          <cell r="W120">
            <v>403.31</v>
          </cell>
          <cell r="X120">
            <v>292.26</v>
          </cell>
          <cell r="Y120">
            <v>409.17</v>
          </cell>
          <cell r="Z120">
            <v>296.45</v>
          </cell>
          <cell r="AA120">
            <v>415.03</v>
          </cell>
          <cell r="AB120">
            <v>300.63</v>
          </cell>
          <cell r="AC120">
            <v>420.89</v>
          </cell>
          <cell r="AD120">
            <v>304.82</v>
          </cell>
          <cell r="AE120">
            <v>426.75</v>
          </cell>
          <cell r="AF120">
            <v>309.01</v>
          </cell>
          <cell r="AG120">
            <v>432.61</v>
          </cell>
          <cell r="AH120">
            <v>313.19</v>
          </cell>
          <cell r="AI120">
            <v>438.47</v>
          </cell>
          <cell r="AJ120">
            <v>317.38</v>
          </cell>
          <cell r="AK120">
            <v>444.33</v>
          </cell>
          <cell r="AL120">
            <v>321.56</v>
          </cell>
          <cell r="AM120">
            <v>450.19</v>
          </cell>
          <cell r="AN120">
            <v>325.75</v>
          </cell>
          <cell r="AO120">
            <v>456.05</v>
          </cell>
          <cell r="AP120">
            <v>329.94</v>
          </cell>
          <cell r="AQ120">
            <v>461.91</v>
          </cell>
          <cell r="AR120">
            <v>334.12</v>
          </cell>
          <cell r="AS120">
            <v>467.77</v>
          </cell>
          <cell r="AT120">
            <v>338.31</v>
          </cell>
          <cell r="AU120">
            <v>473.63</v>
          </cell>
          <cell r="AV120">
            <v>342.49</v>
          </cell>
          <cell r="AW120">
            <v>479.49</v>
          </cell>
        </row>
        <row r="121">
          <cell r="A121">
            <v>116</v>
          </cell>
          <cell r="B121">
            <v>248.36</v>
          </cell>
          <cell r="C121">
            <v>347.7</v>
          </cell>
          <cell r="D121">
            <v>252.58</v>
          </cell>
          <cell r="E121">
            <v>353.61</v>
          </cell>
          <cell r="F121">
            <v>256.8</v>
          </cell>
          <cell r="G121">
            <v>359.52</v>
          </cell>
          <cell r="H121">
            <v>261.02</v>
          </cell>
          <cell r="I121">
            <v>365.43</v>
          </cell>
          <cell r="J121">
            <v>265.25</v>
          </cell>
          <cell r="K121">
            <v>371.34</v>
          </cell>
          <cell r="L121">
            <v>269.47000000000003</v>
          </cell>
          <cell r="M121">
            <v>377.26</v>
          </cell>
          <cell r="N121">
            <v>273.69</v>
          </cell>
          <cell r="O121">
            <v>383.17</v>
          </cell>
          <cell r="P121">
            <v>277.91000000000003</v>
          </cell>
          <cell r="Q121">
            <v>389.08</v>
          </cell>
          <cell r="R121">
            <v>282.14</v>
          </cell>
          <cell r="S121">
            <v>394.99</v>
          </cell>
          <cell r="T121">
            <v>286.36</v>
          </cell>
          <cell r="U121">
            <v>400.9</v>
          </cell>
          <cell r="V121">
            <v>290.58</v>
          </cell>
          <cell r="W121">
            <v>406.81</v>
          </cell>
          <cell r="X121">
            <v>294.8</v>
          </cell>
          <cell r="Y121">
            <v>412.72</v>
          </cell>
          <cell r="Z121">
            <v>299.02</v>
          </cell>
          <cell r="AA121">
            <v>418.63</v>
          </cell>
          <cell r="AB121">
            <v>303.25</v>
          </cell>
          <cell r="AC121">
            <v>424.55</v>
          </cell>
          <cell r="AD121">
            <v>307.47000000000003</v>
          </cell>
          <cell r="AE121">
            <v>430.46</v>
          </cell>
          <cell r="AF121">
            <v>311.69</v>
          </cell>
          <cell r="AG121">
            <v>436.37</v>
          </cell>
          <cell r="AH121">
            <v>315.91000000000003</v>
          </cell>
          <cell r="AI121">
            <v>442.28</v>
          </cell>
          <cell r="AJ121">
            <v>320.14</v>
          </cell>
          <cell r="AK121">
            <v>448.19</v>
          </cell>
          <cell r="AL121">
            <v>324.36</v>
          </cell>
          <cell r="AM121">
            <v>454.1</v>
          </cell>
          <cell r="AN121">
            <v>328.58</v>
          </cell>
          <cell r="AO121">
            <v>460.01</v>
          </cell>
          <cell r="AP121">
            <v>332.8</v>
          </cell>
          <cell r="AQ121">
            <v>465.93</v>
          </cell>
          <cell r="AR121">
            <v>337.03</v>
          </cell>
          <cell r="AS121">
            <v>471.84</v>
          </cell>
          <cell r="AT121">
            <v>341.25</v>
          </cell>
          <cell r="AU121">
            <v>477.75</v>
          </cell>
          <cell r="AV121">
            <v>345.47</v>
          </cell>
          <cell r="AW121">
            <v>483.66</v>
          </cell>
        </row>
        <row r="122">
          <cell r="A122">
            <v>117</v>
          </cell>
          <cell r="B122">
            <v>250.5</v>
          </cell>
          <cell r="C122">
            <v>350.7</v>
          </cell>
          <cell r="D122">
            <v>254.76</v>
          </cell>
          <cell r="E122">
            <v>356.67</v>
          </cell>
          <cell r="F122">
            <v>259.02</v>
          </cell>
          <cell r="G122">
            <v>362.63</v>
          </cell>
          <cell r="H122">
            <v>263.27999999999997</v>
          </cell>
          <cell r="I122">
            <v>368.59</v>
          </cell>
          <cell r="J122">
            <v>267.54000000000002</v>
          </cell>
          <cell r="K122">
            <v>374.55</v>
          </cell>
          <cell r="L122">
            <v>271.8</v>
          </cell>
          <cell r="M122">
            <v>380.52</v>
          </cell>
          <cell r="N122">
            <v>276.06</v>
          </cell>
          <cell r="O122">
            <v>386.48</v>
          </cell>
          <cell r="P122">
            <v>280.31</v>
          </cell>
          <cell r="Q122">
            <v>392.44</v>
          </cell>
          <cell r="R122">
            <v>284.57</v>
          </cell>
          <cell r="S122">
            <v>398.4</v>
          </cell>
          <cell r="T122">
            <v>288.83</v>
          </cell>
          <cell r="U122">
            <v>404.37</v>
          </cell>
          <cell r="V122">
            <v>293.08999999999997</v>
          </cell>
          <cell r="W122">
            <v>410.33</v>
          </cell>
          <cell r="X122">
            <v>297.35000000000002</v>
          </cell>
          <cell r="Y122">
            <v>416.29</v>
          </cell>
          <cell r="Z122">
            <v>301.61</v>
          </cell>
          <cell r="AA122">
            <v>422.25</v>
          </cell>
          <cell r="AB122">
            <v>305.87</v>
          </cell>
          <cell r="AC122">
            <v>428.21</v>
          </cell>
          <cell r="AD122">
            <v>310.13</v>
          </cell>
          <cell r="AE122">
            <v>434.18</v>
          </cell>
          <cell r="AF122">
            <v>314.38</v>
          </cell>
          <cell r="AG122">
            <v>440.14</v>
          </cell>
          <cell r="AH122">
            <v>318.64</v>
          </cell>
          <cell r="AI122">
            <v>446.1</v>
          </cell>
          <cell r="AJ122">
            <v>322.89999999999998</v>
          </cell>
          <cell r="AK122">
            <v>452.06</v>
          </cell>
          <cell r="AL122">
            <v>327.16000000000003</v>
          </cell>
          <cell r="AM122">
            <v>458.03</v>
          </cell>
          <cell r="AN122">
            <v>331.42</v>
          </cell>
          <cell r="AO122">
            <v>463.99</v>
          </cell>
          <cell r="AP122">
            <v>335.68</v>
          </cell>
          <cell r="AQ122">
            <v>469.95</v>
          </cell>
          <cell r="AR122">
            <v>339.94</v>
          </cell>
          <cell r="AS122">
            <v>475.91</v>
          </cell>
          <cell r="AT122">
            <v>344.2</v>
          </cell>
          <cell r="AU122">
            <v>481.88</v>
          </cell>
          <cell r="AV122">
            <v>348.46</v>
          </cell>
          <cell r="AW122">
            <v>487.84</v>
          </cell>
        </row>
        <row r="123">
          <cell r="A123">
            <v>118</v>
          </cell>
          <cell r="B123">
            <v>252.66</v>
          </cell>
          <cell r="C123">
            <v>353.72</v>
          </cell>
          <cell r="D123">
            <v>256.95</v>
          </cell>
          <cell r="E123">
            <v>359.73</v>
          </cell>
          <cell r="F123">
            <v>261.25</v>
          </cell>
          <cell r="G123">
            <v>365.75</v>
          </cell>
          <cell r="H123">
            <v>265.54000000000002</v>
          </cell>
          <cell r="I123">
            <v>371.76</v>
          </cell>
          <cell r="J123">
            <v>269.83999999999997</v>
          </cell>
          <cell r="K123">
            <v>377.77</v>
          </cell>
          <cell r="L123">
            <v>274.13</v>
          </cell>
          <cell r="M123">
            <v>383.79</v>
          </cell>
          <cell r="N123">
            <v>278.43</v>
          </cell>
          <cell r="O123">
            <v>389.8</v>
          </cell>
          <cell r="P123">
            <v>282.72000000000003</v>
          </cell>
          <cell r="Q123">
            <v>395.81</v>
          </cell>
          <cell r="R123">
            <v>287.02</v>
          </cell>
          <cell r="S123">
            <v>401.83</v>
          </cell>
          <cell r="T123">
            <v>291.31</v>
          </cell>
          <cell r="U123">
            <v>407.84</v>
          </cell>
          <cell r="V123">
            <v>295.61</v>
          </cell>
          <cell r="W123">
            <v>413.85</v>
          </cell>
          <cell r="X123">
            <v>299.91000000000003</v>
          </cell>
          <cell r="Y123">
            <v>419.87</v>
          </cell>
          <cell r="Z123">
            <v>304.2</v>
          </cell>
          <cell r="AA123">
            <v>425.88</v>
          </cell>
          <cell r="AB123">
            <v>308.5</v>
          </cell>
          <cell r="AC123">
            <v>431.89</v>
          </cell>
          <cell r="AD123">
            <v>312.79000000000002</v>
          </cell>
          <cell r="AE123">
            <v>437.91</v>
          </cell>
          <cell r="AF123">
            <v>317.08999999999997</v>
          </cell>
          <cell r="AG123">
            <v>443.92</v>
          </cell>
          <cell r="AH123">
            <v>321.38</v>
          </cell>
          <cell r="AI123">
            <v>449.93</v>
          </cell>
          <cell r="AJ123">
            <v>325.68</v>
          </cell>
          <cell r="AK123">
            <v>455.95</v>
          </cell>
          <cell r="AL123">
            <v>329.97</v>
          </cell>
          <cell r="AM123">
            <v>461.96</v>
          </cell>
          <cell r="AN123">
            <v>334.27</v>
          </cell>
          <cell r="AO123">
            <v>467.97</v>
          </cell>
          <cell r="AP123">
            <v>338.56</v>
          </cell>
          <cell r="AQ123">
            <v>473.99</v>
          </cell>
          <cell r="AR123">
            <v>342.86</v>
          </cell>
          <cell r="AS123">
            <v>480</v>
          </cell>
          <cell r="AT123">
            <v>347.15</v>
          </cell>
          <cell r="AU123">
            <v>486.01</v>
          </cell>
          <cell r="AV123">
            <v>351.45</v>
          </cell>
          <cell r="AW123">
            <v>492.03</v>
          </cell>
        </row>
        <row r="124">
          <cell r="A124">
            <v>119</v>
          </cell>
          <cell r="B124">
            <v>254.82</v>
          </cell>
          <cell r="C124">
            <v>356.75</v>
          </cell>
          <cell r="D124">
            <v>259.14999999999998</v>
          </cell>
          <cell r="E124">
            <v>362.81</v>
          </cell>
          <cell r="F124">
            <v>263.48</v>
          </cell>
          <cell r="G124">
            <v>368.88</v>
          </cell>
          <cell r="H124">
            <v>267.81</v>
          </cell>
          <cell r="I124">
            <v>374.94</v>
          </cell>
          <cell r="J124">
            <v>272.14999999999998</v>
          </cell>
          <cell r="K124">
            <v>381.01</v>
          </cell>
          <cell r="L124">
            <v>276.48</v>
          </cell>
          <cell r="M124">
            <v>387.07</v>
          </cell>
          <cell r="N124">
            <v>280.81</v>
          </cell>
          <cell r="O124">
            <v>393.14</v>
          </cell>
          <cell r="P124">
            <v>285.14</v>
          </cell>
          <cell r="Q124">
            <v>399.2</v>
          </cell>
          <cell r="R124">
            <v>289.47000000000003</v>
          </cell>
          <cell r="S124">
            <v>405.26</v>
          </cell>
          <cell r="T124">
            <v>293.81</v>
          </cell>
          <cell r="U124">
            <v>411.33</v>
          </cell>
          <cell r="V124">
            <v>298.14</v>
          </cell>
          <cell r="W124">
            <v>417.39</v>
          </cell>
          <cell r="X124">
            <v>302.47000000000003</v>
          </cell>
          <cell r="Y124">
            <v>423.46</v>
          </cell>
          <cell r="Z124">
            <v>306.8</v>
          </cell>
          <cell r="AA124">
            <v>429.52</v>
          </cell>
          <cell r="AB124">
            <v>311.13</v>
          </cell>
          <cell r="AC124">
            <v>435.58</v>
          </cell>
          <cell r="AD124">
            <v>315.39</v>
          </cell>
          <cell r="AE124">
            <v>441.55</v>
          </cell>
          <cell r="AF124">
            <v>319.8</v>
          </cell>
          <cell r="AG124">
            <v>447.71</v>
          </cell>
          <cell r="AH124">
            <v>324.13</v>
          </cell>
          <cell r="AI124">
            <v>453.78</v>
          </cell>
          <cell r="AJ124">
            <v>328.46</v>
          </cell>
          <cell r="AK124">
            <v>459.84</v>
          </cell>
          <cell r="AL124">
            <v>332.79</v>
          </cell>
          <cell r="AM124">
            <v>465.91</v>
          </cell>
          <cell r="AN124">
            <v>337.12</v>
          </cell>
          <cell r="AO124">
            <v>471.97</v>
          </cell>
          <cell r="AP124">
            <v>341.45</v>
          </cell>
          <cell r="AQ124">
            <v>478.03</v>
          </cell>
          <cell r="AR124">
            <v>345.78</v>
          </cell>
          <cell r="AS124">
            <v>484.1</v>
          </cell>
          <cell r="AT124">
            <v>350.11</v>
          </cell>
          <cell r="AU124">
            <v>490.16</v>
          </cell>
          <cell r="AV124">
            <v>354.45</v>
          </cell>
          <cell r="AW124">
            <v>496.23</v>
          </cell>
        </row>
        <row r="125">
          <cell r="A125">
            <v>120</v>
          </cell>
          <cell r="B125">
            <v>256.99</v>
          </cell>
          <cell r="C125">
            <v>359.79</v>
          </cell>
          <cell r="D125">
            <v>261.36</v>
          </cell>
          <cell r="E125">
            <v>365.91</v>
          </cell>
          <cell r="F125">
            <v>265.73</v>
          </cell>
          <cell r="G125">
            <v>372.02</v>
          </cell>
          <cell r="H125">
            <v>270.10000000000002</v>
          </cell>
          <cell r="I125">
            <v>378.14</v>
          </cell>
          <cell r="J125">
            <v>274.45999999999998</v>
          </cell>
          <cell r="K125">
            <v>384.25</v>
          </cell>
          <cell r="L125">
            <v>278.83</v>
          </cell>
          <cell r="M125">
            <v>390.37</v>
          </cell>
          <cell r="N125">
            <v>283.2</v>
          </cell>
          <cell r="O125">
            <v>396.48</v>
          </cell>
          <cell r="P125">
            <v>287.57</v>
          </cell>
          <cell r="Q125">
            <v>402.6</v>
          </cell>
          <cell r="R125">
            <v>291.94</v>
          </cell>
          <cell r="S125">
            <v>408.71</v>
          </cell>
          <cell r="T125">
            <v>296.3</v>
          </cell>
          <cell r="U125">
            <v>414.83</v>
          </cell>
          <cell r="V125">
            <v>300.67</v>
          </cell>
          <cell r="W125">
            <v>420.94</v>
          </cell>
          <cell r="X125">
            <v>305.04000000000002</v>
          </cell>
          <cell r="Y125">
            <v>427.06</v>
          </cell>
          <cell r="Z125">
            <v>309.41000000000003</v>
          </cell>
          <cell r="AA125">
            <v>433.17</v>
          </cell>
          <cell r="AB125">
            <v>313.77999999999997</v>
          </cell>
          <cell r="AC125">
            <v>439.29</v>
          </cell>
          <cell r="AD125">
            <v>318.14</v>
          </cell>
          <cell r="AE125">
            <v>445.4</v>
          </cell>
          <cell r="AF125">
            <v>322.51</v>
          </cell>
          <cell r="AG125">
            <v>451.52</v>
          </cell>
          <cell r="AH125">
            <v>326.88</v>
          </cell>
          <cell r="AI125">
            <v>457.63</v>
          </cell>
          <cell r="AJ125">
            <v>331.25</v>
          </cell>
          <cell r="AK125">
            <v>463.75</v>
          </cell>
          <cell r="AL125">
            <v>335.62</v>
          </cell>
          <cell r="AM125">
            <v>469.86</v>
          </cell>
          <cell r="AN125">
            <v>339.98</v>
          </cell>
          <cell r="AO125">
            <v>475.98</v>
          </cell>
          <cell r="AP125">
            <v>344.35</v>
          </cell>
          <cell r="AQ125">
            <v>482.09</v>
          </cell>
          <cell r="AR125">
            <v>348.72</v>
          </cell>
          <cell r="AS125">
            <v>488.21</v>
          </cell>
          <cell r="AT125">
            <v>353.09</v>
          </cell>
          <cell r="AU125">
            <v>494.32</v>
          </cell>
          <cell r="AV125">
            <v>357.46</v>
          </cell>
          <cell r="AW125">
            <v>500.44</v>
          </cell>
        </row>
        <row r="126">
          <cell r="A126">
            <v>121</v>
          </cell>
          <cell r="B126">
            <v>258.93</v>
          </cell>
          <cell r="C126">
            <v>362.5</v>
          </cell>
          <cell r="D126">
            <v>263.33</v>
          </cell>
          <cell r="E126">
            <v>368.66</v>
          </cell>
          <cell r="F126">
            <v>267.74</v>
          </cell>
          <cell r="G126">
            <v>374.83</v>
          </cell>
          <cell r="H126">
            <v>272.14</v>
          </cell>
          <cell r="I126">
            <v>381</v>
          </cell>
          <cell r="J126">
            <v>276.54000000000002</v>
          </cell>
          <cell r="K126">
            <v>387.16</v>
          </cell>
          <cell r="L126">
            <v>280.95</v>
          </cell>
          <cell r="M126">
            <v>393.33</v>
          </cell>
          <cell r="N126">
            <v>285.35000000000002</v>
          </cell>
          <cell r="O126">
            <v>399.49</v>
          </cell>
          <cell r="P126">
            <v>289.76</v>
          </cell>
          <cell r="Q126">
            <v>405.66</v>
          </cell>
          <cell r="R126">
            <v>294.16000000000003</v>
          </cell>
          <cell r="S126">
            <v>411.83</v>
          </cell>
          <cell r="T126">
            <v>298.57</v>
          </cell>
          <cell r="U126">
            <v>417.99</v>
          </cell>
          <cell r="V126">
            <v>302.97000000000003</v>
          </cell>
          <cell r="W126">
            <v>424.16</v>
          </cell>
          <cell r="X126">
            <v>307.38</v>
          </cell>
          <cell r="Y126">
            <v>430.33</v>
          </cell>
          <cell r="Z126">
            <v>311.77999999999997</v>
          </cell>
          <cell r="AA126">
            <v>436.49</v>
          </cell>
          <cell r="AB126">
            <v>316.18</v>
          </cell>
          <cell r="AC126">
            <v>442.66</v>
          </cell>
          <cell r="AD126">
            <v>320.58999999999997</v>
          </cell>
          <cell r="AE126">
            <v>448.82</v>
          </cell>
          <cell r="AF126">
            <v>324.99</v>
          </cell>
          <cell r="AG126">
            <v>454.99</v>
          </cell>
          <cell r="AH126">
            <v>329.4</v>
          </cell>
          <cell r="AI126">
            <v>461.16</v>
          </cell>
          <cell r="AJ126">
            <v>333.8</v>
          </cell>
          <cell r="AK126">
            <v>467.32</v>
          </cell>
          <cell r="AL126">
            <v>338.21</v>
          </cell>
          <cell r="AM126">
            <v>473.49</v>
          </cell>
          <cell r="AN126">
            <v>342.61</v>
          </cell>
          <cell r="AO126">
            <v>479.65</v>
          </cell>
          <cell r="AP126">
            <v>347.01</v>
          </cell>
          <cell r="AQ126">
            <v>485.82</v>
          </cell>
          <cell r="AR126">
            <v>351.42</v>
          </cell>
          <cell r="AS126">
            <v>491.99</v>
          </cell>
          <cell r="AT126">
            <v>355.82</v>
          </cell>
          <cell r="AU126">
            <v>498.15</v>
          </cell>
          <cell r="AV126">
            <v>360.23</v>
          </cell>
          <cell r="AW126">
            <v>504.32</v>
          </cell>
        </row>
        <row r="127">
          <cell r="A127">
            <v>122</v>
          </cell>
          <cell r="B127">
            <v>261.11</v>
          </cell>
          <cell r="C127">
            <v>365.56</v>
          </cell>
          <cell r="D127">
            <v>265.55</v>
          </cell>
          <cell r="E127">
            <v>371.77</v>
          </cell>
          <cell r="F127">
            <v>269.99</v>
          </cell>
          <cell r="G127">
            <v>377.99</v>
          </cell>
          <cell r="H127">
            <v>274.43</v>
          </cell>
          <cell r="I127">
            <v>384.21</v>
          </cell>
          <cell r="J127">
            <v>278.87</v>
          </cell>
          <cell r="K127">
            <v>390.42</v>
          </cell>
          <cell r="L127">
            <v>283.32</v>
          </cell>
          <cell r="M127">
            <v>396.64</v>
          </cell>
          <cell r="N127">
            <v>287.76</v>
          </cell>
          <cell r="O127">
            <v>402.86</v>
          </cell>
          <cell r="P127">
            <v>292.2</v>
          </cell>
          <cell r="Q127">
            <v>409.08</v>
          </cell>
          <cell r="R127">
            <v>296.64</v>
          </cell>
          <cell r="S127">
            <v>415.29</v>
          </cell>
          <cell r="T127">
            <v>301.08</v>
          </cell>
          <cell r="U127">
            <v>421.51</v>
          </cell>
          <cell r="V127">
            <v>305.52</v>
          </cell>
          <cell r="W127">
            <v>427.73</v>
          </cell>
          <cell r="X127">
            <v>309.95999999999998</v>
          </cell>
          <cell r="Y127">
            <v>433.94</v>
          </cell>
          <cell r="Z127">
            <v>314.39999999999998</v>
          </cell>
          <cell r="AA127">
            <v>440.16</v>
          </cell>
          <cell r="AB127">
            <v>318.83999999999997</v>
          </cell>
          <cell r="AC127">
            <v>446.38</v>
          </cell>
          <cell r="AD127">
            <v>323.27999999999997</v>
          </cell>
          <cell r="AE127">
            <v>452.6</v>
          </cell>
          <cell r="AF127">
            <v>327.72</v>
          </cell>
          <cell r="AG127">
            <v>458.81</v>
          </cell>
          <cell r="AH127">
            <v>332.16</v>
          </cell>
          <cell r="AI127">
            <v>465.03</v>
          </cell>
          <cell r="AJ127">
            <v>336.61</v>
          </cell>
          <cell r="AK127">
            <v>471.25</v>
          </cell>
          <cell r="AL127">
            <v>341.05</v>
          </cell>
          <cell r="AM127">
            <v>477.46</v>
          </cell>
          <cell r="AN127">
            <v>345.49</v>
          </cell>
          <cell r="AO127">
            <v>483.68</v>
          </cell>
          <cell r="AP127">
            <v>349.93</v>
          </cell>
          <cell r="AQ127">
            <v>489.9</v>
          </cell>
          <cell r="AR127">
            <v>354.37</v>
          </cell>
          <cell r="AS127">
            <v>496.12</v>
          </cell>
          <cell r="AT127">
            <v>358.81</v>
          </cell>
          <cell r="AU127">
            <v>502.33</v>
          </cell>
          <cell r="AV127">
            <v>363.25</v>
          </cell>
          <cell r="AW127">
            <v>508.55</v>
          </cell>
        </row>
        <row r="128">
          <cell r="A128">
            <v>123</v>
          </cell>
          <cell r="B128">
            <v>263.31</v>
          </cell>
          <cell r="C128">
            <v>368.63</v>
          </cell>
          <cell r="D128">
            <v>267.77999999999997</v>
          </cell>
          <cell r="E128">
            <v>374.9</v>
          </cell>
          <cell r="F128">
            <v>272.26</v>
          </cell>
          <cell r="G128">
            <v>381.16</v>
          </cell>
          <cell r="H128">
            <v>276.74</v>
          </cell>
          <cell r="I128">
            <v>387.43</v>
          </cell>
          <cell r="J128">
            <v>281.20999999999998</v>
          </cell>
          <cell r="K128">
            <v>393.7</v>
          </cell>
          <cell r="L128">
            <v>285.69</v>
          </cell>
          <cell r="M128">
            <v>399.97</v>
          </cell>
          <cell r="N128">
            <v>290.17</v>
          </cell>
          <cell r="O128">
            <v>406.24</v>
          </cell>
          <cell r="P128">
            <v>294.64999999999998</v>
          </cell>
          <cell r="Q128">
            <v>412.5</v>
          </cell>
          <cell r="R128">
            <v>299.12</v>
          </cell>
          <cell r="S128">
            <v>418.77</v>
          </cell>
          <cell r="T128">
            <v>303.60000000000002</v>
          </cell>
          <cell r="U128">
            <v>425.04</v>
          </cell>
          <cell r="V128">
            <v>308.08</v>
          </cell>
          <cell r="W128">
            <v>431.31</v>
          </cell>
          <cell r="X128">
            <v>312.55</v>
          </cell>
          <cell r="Y128">
            <v>437.58</v>
          </cell>
          <cell r="Z128">
            <v>317.02999999999997</v>
          </cell>
          <cell r="AA128">
            <v>443.85</v>
          </cell>
          <cell r="AB128">
            <v>321.51</v>
          </cell>
          <cell r="AC128">
            <v>450.11</v>
          </cell>
          <cell r="AD128">
            <v>325.99</v>
          </cell>
          <cell r="AE128">
            <v>456.38</v>
          </cell>
          <cell r="AF128">
            <v>330.46</v>
          </cell>
          <cell r="AG128">
            <v>462.65</v>
          </cell>
          <cell r="AH128">
            <v>334.94</v>
          </cell>
          <cell r="AI128">
            <v>468.92</v>
          </cell>
          <cell r="AJ128">
            <v>339.42</v>
          </cell>
          <cell r="AK128">
            <v>475.19</v>
          </cell>
          <cell r="AL128">
            <v>343.9</v>
          </cell>
          <cell r="AM128">
            <v>481.45</v>
          </cell>
          <cell r="AN128">
            <v>348.37</v>
          </cell>
          <cell r="AO128">
            <v>487.72</v>
          </cell>
          <cell r="AP128">
            <v>352.85</v>
          </cell>
          <cell r="AQ128">
            <v>493.99</v>
          </cell>
          <cell r="AR128">
            <v>357.33</v>
          </cell>
          <cell r="AS128">
            <v>500.26</v>
          </cell>
          <cell r="AT128">
            <v>361.8</v>
          </cell>
          <cell r="AU128">
            <v>506.53</v>
          </cell>
          <cell r="AV128">
            <v>366.28</v>
          </cell>
          <cell r="AW128">
            <v>512.79</v>
          </cell>
        </row>
        <row r="129">
          <cell r="A129">
            <v>124</v>
          </cell>
          <cell r="B129">
            <v>265.51</v>
          </cell>
          <cell r="C129">
            <v>371.71</v>
          </cell>
          <cell r="D129">
            <v>270.02</v>
          </cell>
          <cell r="E129">
            <v>378.03</v>
          </cell>
          <cell r="F129">
            <v>274.54000000000002</v>
          </cell>
          <cell r="G129">
            <v>384.35</v>
          </cell>
          <cell r="H129">
            <v>279.05</v>
          </cell>
          <cell r="I129">
            <v>390.67</v>
          </cell>
          <cell r="J129">
            <v>283.56</v>
          </cell>
          <cell r="K129">
            <v>396.99</v>
          </cell>
          <cell r="L129">
            <v>288.08</v>
          </cell>
          <cell r="M129">
            <v>403.31</v>
          </cell>
          <cell r="N129">
            <v>292.58999999999997</v>
          </cell>
          <cell r="O129">
            <v>409.63</v>
          </cell>
          <cell r="P129">
            <v>297.10000000000002</v>
          </cell>
          <cell r="Q129">
            <v>415.95</v>
          </cell>
          <cell r="R129">
            <v>301.62</v>
          </cell>
          <cell r="S129">
            <v>422.27</v>
          </cell>
          <cell r="T129">
            <v>306.13</v>
          </cell>
          <cell r="U129">
            <v>428.58</v>
          </cell>
          <cell r="V129">
            <v>310.64999999999998</v>
          </cell>
          <cell r="W129">
            <v>434.9</v>
          </cell>
          <cell r="X129">
            <v>315.16000000000003</v>
          </cell>
          <cell r="Y129">
            <v>441.22</v>
          </cell>
          <cell r="Z129">
            <v>319.67</v>
          </cell>
          <cell r="AA129">
            <v>447.54</v>
          </cell>
          <cell r="AB129">
            <v>324.19</v>
          </cell>
          <cell r="AC129">
            <v>453.86</v>
          </cell>
          <cell r="AD129">
            <v>328.7</v>
          </cell>
          <cell r="AE129">
            <v>460.18</v>
          </cell>
          <cell r="AF129">
            <v>333.21</v>
          </cell>
          <cell r="AG129">
            <v>466.5</v>
          </cell>
          <cell r="AH129">
            <v>337.73</v>
          </cell>
          <cell r="AI129">
            <v>472.82</v>
          </cell>
          <cell r="AJ129">
            <v>342.24</v>
          </cell>
          <cell r="AK129">
            <v>479.14</v>
          </cell>
          <cell r="AL129">
            <v>346.75</v>
          </cell>
          <cell r="AM129">
            <v>485.46</v>
          </cell>
          <cell r="AN129">
            <v>351.27</v>
          </cell>
          <cell r="AO129">
            <v>491.77</v>
          </cell>
          <cell r="AP129">
            <v>355.78</v>
          </cell>
          <cell r="AQ129">
            <v>498.09</v>
          </cell>
          <cell r="AR129">
            <v>360.29</v>
          </cell>
          <cell r="AS129">
            <v>504.41</v>
          </cell>
          <cell r="AT129">
            <v>364.81</v>
          </cell>
          <cell r="AU129">
            <v>510.73</v>
          </cell>
          <cell r="AV129">
            <v>369.32</v>
          </cell>
          <cell r="AW129">
            <v>517.04999999999995</v>
          </cell>
        </row>
        <row r="130">
          <cell r="A130">
            <v>125</v>
          </cell>
          <cell r="B130">
            <v>267.45999999999998</v>
          </cell>
          <cell r="C130">
            <v>374.44</v>
          </cell>
          <cell r="D130">
            <v>272.01</v>
          </cell>
          <cell r="E130">
            <v>380.81</v>
          </cell>
          <cell r="F130">
            <v>276.56</v>
          </cell>
          <cell r="G130">
            <v>387.18</v>
          </cell>
          <cell r="H130">
            <v>281.11</v>
          </cell>
          <cell r="I130">
            <v>393.55</v>
          </cell>
          <cell r="J130">
            <v>285.66000000000003</v>
          </cell>
          <cell r="K130">
            <v>399.92</v>
          </cell>
          <cell r="L130">
            <v>290.20999999999998</v>
          </cell>
          <cell r="M130">
            <v>406.29</v>
          </cell>
          <cell r="N130">
            <v>294.76</v>
          </cell>
          <cell r="O130">
            <v>412.66</v>
          </cell>
          <cell r="P130">
            <v>299.31</v>
          </cell>
          <cell r="Q130">
            <v>419.03</v>
          </cell>
          <cell r="R130">
            <v>303.86</v>
          </cell>
          <cell r="S130">
            <v>425.4</v>
          </cell>
          <cell r="T130">
            <v>308.41000000000003</v>
          </cell>
          <cell r="U130">
            <v>431.77</v>
          </cell>
          <cell r="V130">
            <v>312.95999999999998</v>
          </cell>
          <cell r="W130">
            <v>438.14</v>
          </cell>
          <cell r="X130">
            <v>317.51</v>
          </cell>
          <cell r="Y130">
            <v>444.51</v>
          </cell>
          <cell r="Z130">
            <v>322.06</v>
          </cell>
          <cell r="AA130">
            <v>450.88</v>
          </cell>
          <cell r="AB130">
            <v>326.61</v>
          </cell>
          <cell r="AC130">
            <v>457.25</v>
          </cell>
          <cell r="AD130">
            <v>331.16</v>
          </cell>
          <cell r="AE130">
            <v>463.62</v>
          </cell>
          <cell r="AF130">
            <v>335.71</v>
          </cell>
          <cell r="AG130">
            <v>469.99</v>
          </cell>
          <cell r="AH130">
            <v>340.26</v>
          </cell>
          <cell r="AI130">
            <v>476.36</v>
          </cell>
          <cell r="AJ130">
            <v>344.81</v>
          </cell>
          <cell r="AK130">
            <v>482.73</v>
          </cell>
          <cell r="AL130">
            <v>349.36</v>
          </cell>
          <cell r="AM130">
            <v>489.1</v>
          </cell>
          <cell r="AN130">
            <v>353.91</v>
          </cell>
          <cell r="AO130">
            <v>495.47</v>
          </cell>
          <cell r="AP130">
            <v>358.46</v>
          </cell>
          <cell r="AQ130">
            <v>501.84</v>
          </cell>
          <cell r="AR130">
            <v>363.01</v>
          </cell>
          <cell r="AS130">
            <v>508.21</v>
          </cell>
          <cell r="AT130">
            <v>367.56</v>
          </cell>
          <cell r="AU130">
            <v>514.58000000000004</v>
          </cell>
          <cell r="AV130">
            <v>372.11</v>
          </cell>
          <cell r="AW130">
            <v>520.95000000000005</v>
          </cell>
        </row>
        <row r="131">
          <cell r="A131">
            <v>126</v>
          </cell>
          <cell r="B131">
            <v>269.68</v>
          </cell>
          <cell r="C131">
            <v>377.55</v>
          </cell>
          <cell r="D131">
            <v>274.26</v>
          </cell>
          <cell r="E131">
            <v>383.97</v>
          </cell>
          <cell r="F131">
            <v>278.85000000000002</v>
          </cell>
          <cell r="G131">
            <v>390.39</v>
          </cell>
          <cell r="H131">
            <v>283.44</v>
          </cell>
          <cell r="I131">
            <v>396.81</v>
          </cell>
          <cell r="J131">
            <v>288.02</v>
          </cell>
          <cell r="K131">
            <v>403.23</v>
          </cell>
          <cell r="L131">
            <v>292.61</v>
          </cell>
          <cell r="M131">
            <v>409.65</v>
          </cell>
          <cell r="N131">
            <v>297.2</v>
          </cell>
          <cell r="O131">
            <v>416.07</v>
          </cell>
          <cell r="P131">
            <v>301.77999999999997</v>
          </cell>
          <cell r="Q131">
            <v>422.49</v>
          </cell>
          <cell r="R131">
            <v>306.37</v>
          </cell>
          <cell r="S131">
            <v>428.92</v>
          </cell>
          <cell r="T131">
            <v>310.95</v>
          </cell>
          <cell r="U131">
            <v>435.34</v>
          </cell>
          <cell r="V131">
            <v>315.54000000000002</v>
          </cell>
          <cell r="W131">
            <v>441.76</v>
          </cell>
          <cell r="X131">
            <v>320.13</v>
          </cell>
          <cell r="Y131">
            <v>448.18</v>
          </cell>
          <cell r="Z131">
            <v>324.70999999999998</v>
          </cell>
          <cell r="AA131">
            <v>454.6</v>
          </cell>
          <cell r="AB131">
            <v>329.3</v>
          </cell>
          <cell r="AC131">
            <v>461.02</v>
          </cell>
          <cell r="AD131">
            <v>333.89</v>
          </cell>
          <cell r="AE131">
            <v>467.44</v>
          </cell>
          <cell r="AF131">
            <v>338.47</v>
          </cell>
          <cell r="AG131">
            <v>473.86</v>
          </cell>
          <cell r="AH131">
            <v>343.06</v>
          </cell>
          <cell r="AI131">
            <v>480.28</v>
          </cell>
          <cell r="AJ131">
            <v>347.65</v>
          </cell>
          <cell r="AK131">
            <v>486.7</v>
          </cell>
          <cell r="AL131">
            <v>352.23</v>
          </cell>
          <cell r="AM131">
            <v>493.13</v>
          </cell>
          <cell r="AN131">
            <v>356.82</v>
          </cell>
          <cell r="AO131">
            <v>499.55</v>
          </cell>
          <cell r="AP131">
            <v>361.4</v>
          </cell>
          <cell r="AQ131">
            <v>505.97</v>
          </cell>
          <cell r="AR131">
            <v>365.99</v>
          </cell>
          <cell r="AS131">
            <v>512.39</v>
          </cell>
          <cell r="AT131">
            <v>370.58</v>
          </cell>
          <cell r="AU131">
            <v>518.80999999999995</v>
          </cell>
          <cell r="AV131">
            <v>375.16</v>
          </cell>
          <cell r="AW131">
            <v>525.23</v>
          </cell>
        </row>
        <row r="132">
          <cell r="A132">
            <v>127</v>
          </cell>
          <cell r="B132">
            <v>271.89999999999998</v>
          </cell>
          <cell r="C132">
            <v>380.67</v>
          </cell>
          <cell r="D132">
            <v>276.52999999999997</v>
          </cell>
          <cell r="E132">
            <v>387.14</v>
          </cell>
          <cell r="F132">
            <v>281.14999999999998</v>
          </cell>
          <cell r="G132">
            <v>393.61</v>
          </cell>
          <cell r="H132">
            <v>285.77</v>
          </cell>
          <cell r="I132">
            <v>400.08</v>
          </cell>
          <cell r="J132">
            <v>290.39999999999998</v>
          </cell>
          <cell r="K132">
            <v>406.55</v>
          </cell>
          <cell r="L132">
            <v>295.02</v>
          </cell>
          <cell r="M132">
            <v>413.03</v>
          </cell>
          <cell r="N132">
            <v>299.64</v>
          </cell>
          <cell r="O132">
            <v>419.5</v>
          </cell>
          <cell r="P132">
            <v>304.26</v>
          </cell>
          <cell r="Q132">
            <v>425.97</v>
          </cell>
          <cell r="R132">
            <v>308.89</v>
          </cell>
          <cell r="S132">
            <v>432.44</v>
          </cell>
          <cell r="T132">
            <v>313.51</v>
          </cell>
          <cell r="U132">
            <v>438.91</v>
          </cell>
          <cell r="V132">
            <v>318.13</v>
          </cell>
          <cell r="W132">
            <v>445.39</v>
          </cell>
          <cell r="X132">
            <v>322.76</v>
          </cell>
          <cell r="Y132">
            <v>451.86</v>
          </cell>
          <cell r="Z132">
            <v>327.38</v>
          </cell>
          <cell r="AA132">
            <v>458.33</v>
          </cell>
          <cell r="AB132">
            <v>332</v>
          </cell>
          <cell r="AC132">
            <v>464.8</v>
          </cell>
          <cell r="AD132">
            <v>336.62</v>
          </cell>
          <cell r="AE132">
            <v>471.27</v>
          </cell>
          <cell r="AF132">
            <v>341.25</v>
          </cell>
          <cell r="AG132">
            <v>477.75</v>
          </cell>
          <cell r="AH132">
            <v>345.87</v>
          </cell>
          <cell r="AI132">
            <v>484.22</v>
          </cell>
          <cell r="AJ132">
            <v>350.49</v>
          </cell>
          <cell r="AK132">
            <v>490.69</v>
          </cell>
          <cell r="AL132">
            <v>355.12</v>
          </cell>
          <cell r="AM132">
            <v>497.16</v>
          </cell>
          <cell r="AN132">
            <v>359.74</v>
          </cell>
          <cell r="AO132">
            <v>503.63</v>
          </cell>
          <cell r="AP132">
            <v>364.36</v>
          </cell>
          <cell r="AQ132">
            <v>510.11</v>
          </cell>
          <cell r="AR132">
            <v>368.98</v>
          </cell>
          <cell r="AS132">
            <v>516.58000000000004</v>
          </cell>
          <cell r="AT132">
            <v>373.61</v>
          </cell>
          <cell r="AU132">
            <v>523.04999999999995</v>
          </cell>
          <cell r="AV132">
            <v>378.23</v>
          </cell>
          <cell r="AW132">
            <v>529.52</v>
          </cell>
        </row>
        <row r="133">
          <cell r="A133">
            <v>128</v>
          </cell>
          <cell r="B133">
            <v>273.87</v>
          </cell>
          <cell r="C133">
            <v>383.41</v>
          </cell>
          <cell r="D133">
            <v>278.52999999999997</v>
          </cell>
          <cell r="E133">
            <v>389.94</v>
          </cell>
          <cell r="F133">
            <v>283.19</v>
          </cell>
          <cell r="G133">
            <v>396.46</v>
          </cell>
          <cell r="H133">
            <v>287.83999999999997</v>
          </cell>
          <cell r="I133">
            <v>402.98</v>
          </cell>
          <cell r="J133">
            <v>292.5</v>
          </cell>
          <cell r="K133">
            <v>409.51</v>
          </cell>
          <cell r="L133">
            <v>297.16000000000003</v>
          </cell>
          <cell r="M133">
            <v>416.03</v>
          </cell>
          <cell r="N133">
            <v>301.82</v>
          </cell>
          <cell r="O133">
            <v>422.55</v>
          </cell>
          <cell r="P133">
            <v>306.48</v>
          </cell>
          <cell r="Q133">
            <v>429.07</v>
          </cell>
          <cell r="R133">
            <v>311.14</v>
          </cell>
          <cell r="S133">
            <v>435.6</v>
          </cell>
          <cell r="T133">
            <v>315.8</v>
          </cell>
          <cell r="U133">
            <v>442.12</v>
          </cell>
          <cell r="V133">
            <v>320.45999999999998</v>
          </cell>
          <cell r="W133">
            <v>448.64</v>
          </cell>
          <cell r="X133">
            <v>325.12</v>
          </cell>
          <cell r="Y133">
            <v>455.17</v>
          </cell>
          <cell r="Z133">
            <v>329.78</v>
          </cell>
          <cell r="AA133">
            <v>461.69</v>
          </cell>
          <cell r="AB133">
            <v>334.44</v>
          </cell>
          <cell r="AC133">
            <v>468.21</v>
          </cell>
          <cell r="AD133">
            <v>339.1</v>
          </cell>
          <cell r="AE133">
            <v>474.73</v>
          </cell>
          <cell r="AF133">
            <v>343.76</v>
          </cell>
          <cell r="AG133">
            <v>481.26</v>
          </cell>
          <cell r="AH133">
            <v>348.41</v>
          </cell>
          <cell r="AI133">
            <v>487.78</v>
          </cell>
          <cell r="AJ133">
            <v>353.07</v>
          </cell>
          <cell r="AK133">
            <v>494.3</v>
          </cell>
          <cell r="AL133">
            <v>357.73</v>
          </cell>
          <cell r="AM133">
            <v>500.83</v>
          </cell>
          <cell r="AN133">
            <v>362.39</v>
          </cell>
          <cell r="AO133">
            <v>507.35</v>
          </cell>
          <cell r="AP133">
            <v>367.05</v>
          </cell>
          <cell r="AQ133">
            <v>513.87</v>
          </cell>
          <cell r="AR133">
            <v>371.71</v>
          </cell>
          <cell r="AS133">
            <v>520.39</v>
          </cell>
          <cell r="AT133">
            <v>376.37</v>
          </cell>
          <cell r="AU133">
            <v>526.91999999999996</v>
          </cell>
          <cell r="AV133">
            <v>381.03</v>
          </cell>
          <cell r="AW133">
            <v>533.44000000000005</v>
          </cell>
        </row>
        <row r="134">
          <cell r="A134">
            <v>129</v>
          </cell>
          <cell r="B134">
            <v>276.11</v>
          </cell>
          <cell r="C134">
            <v>386.56</v>
          </cell>
          <cell r="D134">
            <v>280.81</v>
          </cell>
          <cell r="E134">
            <v>393.13</v>
          </cell>
          <cell r="F134">
            <v>285.5</v>
          </cell>
          <cell r="G134">
            <v>399.7</v>
          </cell>
          <cell r="H134">
            <v>290.2</v>
          </cell>
          <cell r="I134">
            <v>406.28</v>
          </cell>
          <cell r="J134">
            <v>294.89</v>
          </cell>
          <cell r="K134">
            <v>412.85</v>
          </cell>
          <cell r="L134">
            <v>299.58999999999997</v>
          </cell>
          <cell r="M134">
            <v>419.42</v>
          </cell>
          <cell r="N134">
            <v>304.27999999999997</v>
          </cell>
          <cell r="O134">
            <v>426</v>
          </cell>
          <cell r="P134">
            <v>308.98</v>
          </cell>
          <cell r="Q134">
            <v>432.57</v>
          </cell>
          <cell r="R134">
            <v>313.68</v>
          </cell>
          <cell r="S134">
            <v>439.15</v>
          </cell>
          <cell r="T134">
            <v>318.37</v>
          </cell>
          <cell r="U134">
            <v>445.72</v>
          </cell>
          <cell r="V134">
            <v>323.07</v>
          </cell>
          <cell r="W134">
            <v>452.29</v>
          </cell>
          <cell r="X134">
            <v>327.76</v>
          </cell>
          <cell r="Y134">
            <v>458.87</v>
          </cell>
          <cell r="Z134">
            <v>332.46</v>
          </cell>
          <cell r="AA134">
            <v>465.44</v>
          </cell>
          <cell r="AB134">
            <v>337.15</v>
          </cell>
          <cell r="AC134">
            <v>472.02</v>
          </cell>
          <cell r="AD134">
            <v>341.85</v>
          </cell>
          <cell r="AE134">
            <v>478.59</v>
          </cell>
          <cell r="AF134">
            <v>346.54</v>
          </cell>
          <cell r="AG134">
            <v>485.16</v>
          </cell>
          <cell r="AH134">
            <v>351.24</v>
          </cell>
          <cell r="AI134">
            <v>491.74</v>
          </cell>
          <cell r="AJ134">
            <v>355.94</v>
          </cell>
          <cell r="AK134">
            <v>498.31</v>
          </cell>
          <cell r="AL134">
            <v>360.63</v>
          </cell>
          <cell r="AM134">
            <v>504.88</v>
          </cell>
          <cell r="AN134">
            <v>365.33</v>
          </cell>
          <cell r="AO134">
            <v>511.46</v>
          </cell>
          <cell r="AP134">
            <v>370.02</v>
          </cell>
          <cell r="AQ134">
            <v>518.03</v>
          </cell>
          <cell r="AR134">
            <v>374.72</v>
          </cell>
          <cell r="AS134">
            <v>524.61</v>
          </cell>
          <cell r="AT134">
            <v>379.41</v>
          </cell>
          <cell r="AU134">
            <v>531.17999999999995</v>
          </cell>
          <cell r="AV134">
            <v>384.11</v>
          </cell>
          <cell r="AW134">
            <v>537.75</v>
          </cell>
        </row>
        <row r="135">
          <cell r="A135">
            <v>130</v>
          </cell>
          <cell r="B135">
            <v>278.37</v>
          </cell>
          <cell r="C135">
            <v>389.71</v>
          </cell>
          <cell r="D135">
            <v>283.10000000000002</v>
          </cell>
          <cell r="E135">
            <v>396.34</v>
          </cell>
          <cell r="F135">
            <v>287.83</v>
          </cell>
          <cell r="G135">
            <v>402.96</v>
          </cell>
          <cell r="H135">
            <v>292.56</v>
          </cell>
          <cell r="I135">
            <v>409.59</v>
          </cell>
          <cell r="J135">
            <v>297.29000000000002</v>
          </cell>
          <cell r="K135">
            <v>416.21</v>
          </cell>
          <cell r="L135">
            <v>302.02999999999997</v>
          </cell>
          <cell r="M135">
            <v>422.84</v>
          </cell>
          <cell r="N135">
            <v>306.76</v>
          </cell>
          <cell r="O135">
            <v>429.46</v>
          </cell>
          <cell r="P135">
            <v>311.49</v>
          </cell>
          <cell r="Q135">
            <v>436.08</v>
          </cell>
          <cell r="R135">
            <v>316.22000000000003</v>
          </cell>
          <cell r="S135">
            <v>442.71</v>
          </cell>
          <cell r="T135">
            <v>320.95</v>
          </cell>
          <cell r="U135">
            <v>449.33</v>
          </cell>
          <cell r="V135">
            <v>325.69</v>
          </cell>
          <cell r="W135">
            <v>455.96</v>
          </cell>
          <cell r="X135">
            <v>330.42</v>
          </cell>
          <cell r="Y135">
            <v>462.58</v>
          </cell>
          <cell r="Z135">
            <v>335.15</v>
          </cell>
          <cell r="AA135">
            <v>469.21</v>
          </cell>
          <cell r="AB135">
            <v>339.88</v>
          </cell>
          <cell r="AC135">
            <v>475.83</v>
          </cell>
          <cell r="AD135">
            <v>344.61</v>
          </cell>
          <cell r="AE135">
            <v>482.46</v>
          </cell>
          <cell r="AF135">
            <v>349.35</v>
          </cell>
          <cell r="AG135">
            <v>489.08</v>
          </cell>
          <cell r="AH135">
            <v>354.08</v>
          </cell>
          <cell r="AI135">
            <v>495.71</v>
          </cell>
          <cell r="AJ135">
            <v>358.81</v>
          </cell>
          <cell r="AK135">
            <v>502.33</v>
          </cell>
          <cell r="AL135">
            <v>363.54</v>
          </cell>
          <cell r="AM135">
            <v>508.96</v>
          </cell>
          <cell r="AN135">
            <v>368.27</v>
          </cell>
          <cell r="AO135">
            <v>515.58000000000004</v>
          </cell>
          <cell r="AP135">
            <v>373.01</v>
          </cell>
          <cell r="AQ135">
            <v>522.21</v>
          </cell>
          <cell r="AR135">
            <v>377.74</v>
          </cell>
          <cell r="AS135">
            <v>528.83000000000004</v>
          </cell>
          <cell r="AT135">
            <v>382.47</v>
          </cell>
          <cell r="AU135">
            <v>535.46</v>
          </cell>
          <cell r="AV135">
            <v>387.2</v>
          </cell>
          <cell r="AW135">
            <v>542.08000000000004</v>
          </cell>
        </row>
        <row r="136">
          <cell r="A136">
            <v>131</v>
          </cell>
          <cell r="B136">
            <v>280.33999999999997</v>
          </cell>
          <cell r="C136">
            <v>392.48</v>
          </cell>
          <cell r="D136">
            <v>285.11</v>
          </cell>
          <cell r="E136">
            <v>399.15</v>
          </cell>
          <cell r="F136">
            <v>289.88</v>
          </cell>
          <cell r="G136">
            <v>405.83</v>
          </cell>
          <cell r="H136">
            <v>294.64999999999998</v>
          </cell>
          <cell r="I136">
            <v>412.5</v>
          </cell>
          <cell r="J136">
            <v>299.41000000000003</v>
          </cell>
          <cell r="K136">
            <v>419.18</v>
          </cell>
          <cell r="L136">
            <v>304.18</v>
          </cell>
          <cell r="M136">
            <v>425.86</v>
          </cell>
          <cell r="N136">
            <v>308.95</v>
          </cell>
          <cell r="O136">
            <v>432.53</v>
          </cell>
          <cell r="P136">
            <v>313.72000000000003</v>
          </cell>
          <cell r="Q136">
            <v>439.21</v>
          </cell>
          <cell r="R136">
            <v>318.49</v>
          </cell>
          <cell r="S136">
            <v>445.88</v>
          </cell>
          <cell r="T136">
            <v>323.26</v>
          </cell>
          <cell r="U136">
            <v>452.56</v>
          </cell>
          <cell r="V136">
            <v>328.03</v>
          </cell>
          <cell r="W136">
            <v>459.24</v>
          </cell>
          <cell r="X136">
            <v>332.79</v>
          </cell>
          <cell r="Y136">
            <v>465.91</v>
          </cell>
          <cell r="Z136">
            <v>337.56</v>
          </cell>
          <cell r="AA136">
            <v>472.59</v>
          </cell>
          <cell r="AB136">
            <v>342.33</v>
          </cell>
          <cell r="AC136">
            <v>479.26</v>
          </cell>
          <cell r="AD136">
            <v>347.1</v>
          </cell>
          <cell r="AE136">
            <v>485.94</v>
          </cell>
          <cell r="AF136">
            <v>351.87</v>
          </cell>
          <cell r="AG136">
            <v>492.61</v>
          </cell>
          <cell r="AH136">
            <v>356.64</v>
          </cell>
          <cell r="AI136">
            <v>499.29</v>
          </cell>
          <cell r="AJ136">
            <v>361.4</v>
          </cell>
          <cell r="AK136">
            <v>505.97</v>
          </cell>
          <cell r="AL136">
            <v>366.17</v>
          </cell>
          <cell r="AM136">
            <v>512.64</v>
          </cell>
          <cell r="AN136">
            <v>370.94</v>
          </cell>
          <cell r="AO136">
            <v>519.32000000000005</v>
          </cell>
          <cell r="AP136">
            <v>375.71</v>
          </cell>
          <cell r="AQ136">
            <v>525.99</v>
          </cell>
          <cell r="AR136">
            <v>380.48</v>
          </cell>
          <cell r="AS136">
            <v>532.66999999999996</v>
          </cell>
          <cell r="AT136">
            <v>385.25</v>
          </cell>
          <cell r="AU136">
            <v>539.34</v>
          </cell>
          <cell r="AV136">
            <v>390.01</v>
          </cell>
          <cell r="AW136">
            <v>546.02</v>
          </cell>
        </row>
        <row r="137">
          <cell r="A137">
            <v>132</v>
          </cell>
          <cell r="B137">
            <v>282.61</v>
          </cell>
          <cell r="C137">
            <v>395.66</v>
          </cell>
          <cell r="D137">
            <v>287.42</v>
          </cell>
          <cell r="E137">
            <v>402.38</v>
          </cell>
          <cell r="F137">
            <v>292.22000000000003</v>
          </cell>
          <cell r="G137">
            <v>409.11</v>
          </cell>
          <cell r="H137">
            <v>297.02999999999997</v>
          </cell>
          <cell r="I137">
            <v>415.84</v>
          </cell>
          <cell r="J137">
            <v>301.83</v>
          </cell>
          <cell r="K137">
            <v>422.56</v>
          </cell>
          <cell r="L137">
            <v>306.64</v>
          </cell>
          <cell r="M137">
            <v>429.29</v>
          </cell>
          <cell r="N137">
            <v>311.44</v>
          </cell>
          <cell r="O137">
            <v>436.02</v>
          </cell>
          <cell r="P137">
            <v>316.25</v>
          </cell>
          <cell r="Q137">
            <v>442.74</v>
          </cell>
          <cell r="R137">
            <v>321.05</v>
          </cell>
          <cell r="S137">
            <v>449.47</v>
          </cell>
          <cell r="T137">
            <v>325.86</v>
          </cell>
          <cell r="U137">
            <v>456.2</v>
          </cell>
          <cell r="V137">
            <v>330.66</v>
          </cell>
          <cell r="W137">
            <v>462.92</v>
          </cell>
          <cell r="X137">
            <v>335.46</v>
          </cell>
          <cell r="Y137">
            <v>469.65</v>
          </cell>
          <cell r="Z137">
            <v>340.27</v>
          </cell>
          <cell r="AA137">
            <v>476.38</v>
          </cell>
          <cell r="AB137">
            <v>345.07</v>
          </cell>
          <cell r="AC137">
            <v>483.1</v>
          </cell>
          <cell r="AD137">
            <v>349.88</v>
          </cell>
          <cell r="AE137">
            <v>489.83</v>
          </cell>
          <cell r="AF137">
            <v>354.68</v>
          </cell>
          <cell r="AG137">
            <v>496.56</v>
          </cell>
          <cell r="AH137">
            <v>359.49</v>
          </cell>
          <cell r="AI137">
            <v>503.28</v>
          </cell>
          <cell r="AJ137">
            <v>364.29</v>
          </cell>
          <cell r="AK137">
            <v>510.01</v>
          </cell>
          <cell r="AL137">
            <v>369.1</v>
          </cell>
          <cell r="AM137">
            <v>516.74</v>
          </cell>
          <cell r="AN137">
            <v>373.9</v>
          </cell>
          <cell r="AO137">
            <v>523.46</v>
          </cell>
          <cell r="AP137">
            <v>378.71</v>
          </cell>
          <cell r="AQ137">
            <v>530.19000000000005</v>
          </cell>
          <cell r="AR137">
            <v>383.51</v>
          </cell>
          <cell r="AS137">
            <v>536.91999999999996</v>
          </cell>
          <cell r="AT137">
            <v>388.32</v>
          </cell>
          <cell r="AU137">
            <v>543.64</v>
          </cell>
          <cell r="AV137">
            <v>393.12</v>
          </cell>
          <cell r="AW137">
            <v>550.37</v>
          </cell>
        </row>
        <row r="138">
          <cell r="A138">
            <v>133</v>
          </cell>
          <cell r="B138">
            <v>284.60000000000002</v>
          </cell>
          <cell r="C138">
            <v>398.44</v>
          </cell>
          <cell r="D138">
            <v>289.44</v>
          </cell>
          <cell r="E138">
            <v>405.21</v>
          </cell>
          <cell r="F138">
            <v>294.27999999999997</v>
          </cell>
          <cell r="G138">
            <v>411.99</v>
          </cell>
          <cell r="H138">
            <v>299.12</v>
          </cell>
          <cell r="I138">
            <v>418.77</v>
          </cell>
          <cell r="J138">
            <v>303.95999999999998</v>
          </cell>
          <cell r="K138">
            <v>425.55</v>
          </cell>
          <cell r="L138">
            <v>308.8</v>
          </cell>
          <cell r="M138">
            <v>432.32</v>
          </cell>
          <cell r="N138">
            <v>313.64</v>
          </cell>
          <cell r="O138">
            <v>439.1</v>
          </cell>
          <cell r="P138">
            <v>318.48</v>
          </cell>
          <cell r="Q138">
            <v>445.88</v>
          </cell>
          <cell r="R138">
            <v>323.33</v>
          </cell>
          <cell r="S138">
            <v>452.66</v>
          </cell>
          <cell r="T138">
            <v>328.17</v>
          </cell>
          <cell r="U138">
            <v>459.43</v>
          </cell>
          <cell r="V138">
            <v>333.01</v>
          </cell>
          <cell r="W138">
            <v>466.21</v>
          </cell>
          <cell r="X138">
            <v>337.85</v>
          </cell>
          <cell r="Y138">
            <v>472.99</v>
          </cell>
          <cell r="Z138">
            <v>342.69</v>
          </cell>
          <cell r="AA138">
            <v>479.77</v>
          </cell>
          <cell r="AB138">
            <v>347.53</v>
          </cell>
          <cell r="AC138">
            <v>486.54</v>
          </cell>
          <cell r="AD138">
            <v>352.37</v>
          </cell>
          <cell r="AE138">
            <v>493.32</v>
          </cell>
          <cell r="AF138">
            <v>357.21</v>
          </cell>
          <cell r="AG138">
            <v>500.1</v>
          </cell>
          <cell r="AH138">
            <v>362.06</v>
          </cell>
          <cell r="AI138">
            <v>506.88</v>
          </cell>
          <cell r="AJ138">
            <v>366.9</v>
          </cell>
          <cell r="AK138">
            <v>513.66</v>
          </cell>
          <cell r="AL138">
            <v>371.74</v>
          </cell>
          <cell r="AM138">
            <v>520.42999999999995</v>
          </cell>
          <cell r="AN138">
            <v>376.58</v>
          </cell>
          <cell r="AO138">
            <v>527.21</v>
          </cell>
          <cell r="AP138">
            <v>381.42</v>
          </cell>
          <cell r="AQ138">
            <v>533.99</v>
          </cell>
          <cell r="AR138">
            <v>386.26</v>
          </cell>
          <cell r="AS138">
            <v>540.77</v>
          </cell>
          <cell r="AT138">
            <v>391.1</v>
          </cell>
          <cell r="AU138">
            <v>547.54</v>
          </cell>
          <cell r="AV138">
            <v>395.94</v>
          </cell>
          <cell r="AW138">
            <v>554.32000000000005</v>
          </cell>
        </row>
        <row r="139">
          <cell r="A139">
            <v>134</v>
          </cell>
          <cell r="B139">
            <v>286.89</v>
          </cell>
          <cell r="C139">
            <v>401.64</v>
          </cell>
          <cell r="D139">
            <v>291.76</v>
          </cell>
          <cell r="E139">
            <v>408.47</v>
          </cell>
          <cell r="F139">
            <v>296.64</v>
          </cell>
          <cell r="G139">
            <v>415.3</v>
          </cell>
          <cell r="H139">
            <v>301.52</v>
          </cell>
          <cell r="I139">
            <v>422.12</v>
          </cell>
          <cell r="J139">
            <v>306.39999999999998</v>
          </cell>
          <cell r="K139">
            <v>428.95</v>
          </cell>
          <cell r="L139">
            <v>311.27</v>
          </cell>
          <cell r="M139">
            <v>435.78</v>
          </cell>
          <cell r="N139">
            <v>316.14999999999998</v>
          </cell>
          <cell r="O139">
            <v>442.61</v>
          </cell>
          <cell r="P139">
            <v>321.02999999999997</v>
          </cell>
          <cell r="Q139">
            <v>449.44</v>
          </cell>
          <cell r="R139">
            <v>325.91000000000003</v>
          </cell>
          <cell r="S139">
            <v>456.27</v>
          </cell>
          <cell r="T139">
            <v>330.78</v>
          </cell>
          <cell r="U139">
            <v>463.1</v>
          </cell>
          <cell r="V139">
            <v>335.66</v>
          </cell>
          <cell r="W139">
            <v>469.93</v>
          </cell>
          <cell r="X139">
            <v>340.54</v>
          </cell>
          <cell r="Y139">
            <v>476.75</v>
          </cell>
          <cell r="Z139">
            <v>345.42</v>
          </cell>
          <cell r="AA139">
            <v>483.58</v>
          </cell>
          <cell r="AB139">
            <v>350.29</v>
          </cell>
          <cell r="AC139">
            <v>490.41</v>
          </cell>
          <cell r="AD139">
            <v>355.17</v>
          </cell>
          <cell r="AE139">
            <v>497.24</v>
          </cell>
          <cell r="AF139">
            <v>360.05</v>
          </cell>
          <cell r="AG139">
            <v>504.07</v>
          </cell>
          <cell r="AH139">
            <v>364.93</v>
          </cell>
          <cell r="AI139">
            <v>510.9</v>
          </cell>
          <cell r="AJ139">
            <v>369.8</v>
          </cell>
          <cell r="AK139">
            <v>517.73</v>
          </cell>
          <cell r="AL139">
            <v>374.68</v>
          </cell>
          <cell r="AM139">
            <v>524.54999999999995</v>
          </cell>
          <cell r="AN139">
            <v>379.56</v>
          </cell>
          <cell r="AO139">
            <v>531.38</v>
          </cell>
          <cell r="AP139">
            <v>384.44</v>
          </cell>
          <cell r="AQ139">
            <v>538.21</v>
          </cell>
          <cell r="AR139">
            <v>389.31</v>
          </cell>
          <cell r="AS139">
            <v>545.04</v>
          </cell>
          <cell r="AT139">
            <v>394.19</v>
          </cell>
          <cell r="AU139">
            <v>551.87</v>
          </cell>
          <cell r="AV139">
            <v>399.07</v>
          </cell>
          <cell r="AW139">
            <v>558.70000000000005</v>
          </cell>
        </row>
        <row r="140">
          <cell r="A140">
            <v>135</v>
          </cell>
          <cell r="B140">
            <v>288.88</v>
          </cell>
          <cell r="C140">
            <v>404.43</v>
          </cell>
          <cell r="D140">
            <v>293.79000000000002</v>
          </cell>
          <cell r="E140">
            <v>411.31</v>
          </cell>
          <cell r="F140">
            <v>298.70999999999998</v>
          </cell>
          <cell r="G140">
            <v>418.19</v>
          </cell>
          <cell r="H140">
            <v>303.62</v>
          </cell>
          <cell r="I140">
            <v>425.07</v>
          </cell>
          <cell r="J140">
            <v>308.52999999999997</v>
          </cell>
          <cell r="K140">
            <v>431.95</v>
          </cell>
          <cell r="L140">
            <v>313.45</v>
          </cell>
          <cell r="M140">
            <v>438.83</v>
          </cell>
          <cell r="N140">
            <v>318.36</v>
          </cell>
          <cell r="O140">
            <v>445.71</v>
          </cell>
          <cell r="P140">
            <v>323.27999999999997</v>
          </cell>
          <cell r="Q140">
            <v>452.59</v>
          </cell>
          <cell r="R140">
            <v>328.19</v>
          </cell>
          <cell r="S140">
            <v>459.47</v>
          </cell>
          <cell r="T140">
            <v>333.1</v>
          </cell>
          <cell r="U140">
            <v>466.35</v>
          </cell>
          <cell r="V140">
            <v>338.02</v>
          </cell>
          <cell r="W140">
            <v>473.23</v>
          </cell>
          <cell r="X140">
            <v>342.93</v>
          </cell>
          <cell r="Y140">
            <v>480.11</v>
          </cell>
          <cell r="Z140">
            <v>347.85</v>
          </cell>
          <cell r="AA140">
            <v>486.98</v>
          </cell>
          <cell r="AB140">
            <v>352.76</v>
          </cell>
          <cell r="AC140">
            <v>493.86</v>
          </cell>
          <cell r="AD140">
            <v>357.67</v>
          </cell>
          <cell r="AE140">
            <v>500.74</v>
          </cell>
          <cell r="AF140">
            <v>362.59</v>
          </cell>
          <cell r="AG140">
            <v>507.62</v>
          </cell>
          <cell r="AH140">
            <v>367.5</v>
          </cell>
          <cell r="AI140">
            <v>514.5</v>
          </cell>
          <cell r="AJ140">
            <v>372.42</v>
          </cell>
          <cell r="AK140">
            <v>521.38</v>
          </cell>
          <cell r="AL140">
            <v>377.33</v>
          </cell>
          <cell r="AM140">
            <v>528.26</v>
          </cell>
          <cell r="AN140">
            <v>382.24</v>
          </cell>
          <cell r="AO140">
            <v>535.14</v>
          </cell>
          <cell r="AP140">
            <v>387.16</v>
          </cell>
          <cell r="AQ140">
            <v>542.02</v>
          </cell>
          <cell r="AR140">
            <v>392.07</v>
          </cell>
          <cell r="AS140">
            <v>548.9</v>
          </cell>
          <cell r="AT140">
            <v>396.99</v>
          </cell>
          <cell r="AU140">
            <v>555.78</v>
          </cell>
          <cell r="AV140">
            <v>401.9</v>
          </cell>
          <cell r="AW140">
            <v>562.66</v>
          </cell>
        </row>
        <row r="141">
          <cell r="A141">
            <v>136</v>
          </cell>
          <cell r="B141">
            <v>290.87</v>
          </cell>
          <cell r="C141">
            <v>407.22</v>
          </cell>
          <cell r="D141">
            <v>295.83</v>
          </cell>
          <cell r="E141">
            <v>414.16</v>
          </cell>
          <cell r="F141">
            <v>300.77999999999997</v>
          </cell>
          <cell r="G141">
            <v>421.09</v>
          </cell>
          <cell r="H141">
            <v>305.73</v>
          </cell>
          <cell r="I141">
            <v>428.02</v>
          </cell>
          <cell r="J141">
            <v>310.68</v>
          </cell>
          <cell r="K141">
            <v>434.95</v>
          </cell>
          <cell r="L141">
            <v>315.63</v>
          </cell>
          <cell r="M141">
            <v>441.88</v>
          </cell>
          <cell r="N141">
            <v>320.58</v>
          </cell>
          <cell r="O141">
            <v>448.81</v>
          </cell>
          <cell r="P141">
            <v>325.52999999999997</v>
          </cell>
          <cell r="Q141">
            <v>455.74</v>
          </cell>
          <cell r="R141">
            <v>330.48</v>
          </cell>
          <cell r="S141">
            <v>462.67</v>
          </cell>
          <cell r="T141">
            <v>335.43</v>
          </cell>
          <cell r="U141">
            <v>469.6</v>
          </cell>
          <cell r="V141">
            <v>340.38</v>
          </cell>
          <cell r="W141">
            <v>476.53</v>
          </cell>
          <cell r="X141">
            <v>345.33</v>
          </cell>
          <cell r="Y141">
            <v>483.46</v>
          </cell>
          <cell r="Z141">
            <v>350.28</v>
          </cell>
          <cell r="AA141">
            <v>490.39</v>
          </cell>
          <cell r="AB141">
            <v>355.23</v>
          </cell>
          <cell r="AC141">
            <v>497.32</v>
          </cell>
          <cell r="AD141">
            <v>360.18</v>
          </cell>
          <cell r="AE141">
            <v>504.25</v>
          </cell>
          <cell r="AF141">
            <v>365.13</v>
          </cell>
          <cell r="AG141">
            <v>511.18</v>
          </cell>
          <cell r="AH141">
            <v>370.08</v>
          </cell>
          <cell r="AI141">
            <v>518.11</v>
          </cell>
          <cell r="AJ141">
            <v>375.03</v>
          </cell>
          <cell r="AK141">
            <v>525.04</v>
          </cell>
          <cell r="AL141">
            <v>379.98</v>
          </cell>
          <cell r="AM141">
            <v>531.97</v>
          </cell>
          <cell r="AN141">
            <v>384.93</v>
          </cell>
          <cell r="AO141">
            <v>538.91</v>
          </cell>
          <cell r="AP141">
            <v>389.88</v>
          </cell>
          <cell r="AQ141">
            <v>545.84</v>
          </cell>
          <cell r="AR141">
            <v>394.83</v>
          </cell>
          <cell r="AS141">
            <v>552.77</v>
          </cell>
          <cell r="AT141">
            <v>399.78</v>
          </cell>
          <cell r="AU141">
            <v>559.70000000000005</v>
          </cell>
          <cell r="AV141">
            <v>404.73</v>
          </cell>
          <cell r="AW141">
            <v>566.63</v>
          </cell>
        </row>
        <row r="142">
          <cell r="A142">
            <v>137</v>
          </cell>
          <cell r="B142">
            <v>293.19</v>
          </cell>
          <cell r="C142">
            <v>410.46</v>
          </cell>
          <cell r="D142">
            <v>298.17</v>
          </cell>
          <cell r="E142">
            <v>417.44</v>
          </cell>
          <cell r="F142">
            <v>303.16000000000003</v>
          </cell>
          <cell r="G142">
            <v>424.43</v>
          </cell>
          <cell r="H142">
            <v>308.14999999999998</v>
          </cell>
          <cell r="I142">
            <v>431.41</v>
          </cell>
          <cell r="J142">
            <v>313.14</v>
          </cell>
          <cell r="K142">
            <v>438.39</v>
          </cell>
          <cell r="L142">
            <v>318.12</v>
          </cell>
          <cell r="M142">
            <v>445.37</v>
          </cell>
          <cell r="N142">
            <v>323.11</v>
          </cell>
          <cell r="O142">
            <v>452.35</v>
          </cell>
          <cell r="P142">
            <v>328.1</v>
          </cell>
          <cell r="Q142">
            <v>459.33</v>
          </cell>
          <cell r="R142">
            <v>333.08</v>
          </cell>
          <cell r="S142">
            <v>466.32</v>
          </cell>
          <cell r="T142">
            <v>338.07</v>
          </cell>
          <cell r="U142">
            <v>473.3</v>
          </cell>
          <cell r="V142">
            <v>343.06</v>
          </cell>
          <cell r="W142">
            <v>480.28</v>
          </cell>
          <cell r="X142">
            <v>348.04</v>
          </cell>
          <cell r="Y142">
            <v>487.26</v>
          </cell>
          <cell r="Z142">
            <v>353.03</v>
          </cell>
          <cell r="AA142">
            <v>494.24</v>
          </cell>
          <cell r="AB142">
            <v>358.02</v>
          </cell>
          <cell r="AC142">
            <v>501.22</v>
          </cell>
          <cell r="AD142">
            <v>363</v>
          </cell>
          <cell r="AE142">
            <v>508.2</v>
          </cell>
          <cell r="AF142">
            <v>367.99</v>
          </cell>
          <cell r="AG142">
            <v>515.19000000000005</v>
          </cell>
          <cell r="AH142">
            <v>372.98</v>
          </cell>
          <cell r="AI142">
            <v>522.16999999999996</v>
          </cell>
          <cell r="AJ142">
            <v>377.96</v>
          </cell>
          <cell r="AK142">
            <v>529.15</v>
          </cell>
          <cell r="AL142">
            <v>382.95</v>
          </cell>
          <cell r="AM142">
            <v>536.13</v>
          </cell>
          <cell r="AN142">
            <v>387.94</v>
          </cell>
          <cell r="AO142">
            <v>543.11</v>
          </cell>
          <cell r="AP142">
            <v>392.92</v>
          </cell>
          <cell r="AQ142">
            <v>550.09</v>
          </cell>
          <cell r="AR142">
            <v>397.91</v>
          </cell>
          <cell r="AS142">
            <v>557.08000000000004</v>
          </cell>
          <cell r="AT142">
            <v>402.9</v>
          </cell>
          <cell r="AU142">
            <v>564.05999999999995</v>
          </cell>
          <cell r="AV142">
            <v>407.88</v>
          </cell>
          <cell r="AW142">
            <v>571.04</v>
          </cell>
        </row>
        <row r="143">
          <cell r="A143">
            <v>138</v>
          </cell>
          <cell r="B143">
            <v>295.19</v>
          </cell>
          <cell r="C143">
            <v>413.27</v>
          </cell>
          <cell r="D143">
            <v>300.22000000000003</v>
          </cell>
          <cell r="E143">
            <v>420.3</v>
          </cell>
          <cell r="F143">
            <v>305.24</v>
          </cell>
          <cell r="G143">
            <v>427.34</v>
          </cell>
          <cell r="H143">
            <v>310.26</v>
          </cell>
          <cell r="I143">
            <v>434.37</v>
          </cell>
          <cell r="J143">
            <v>315.29000000000002</v>
          </cell>
          <cell r="K143">
            <v>441.4</v>
          </cell>
          <cell r="L143">
            <v>320.31</v>
          </cell>
          <cell r="M143">
            <v>448.43</v>
          </cell>
          <cell r="N143">
            <v>325.33</v>
          </cell>
          <cell r="O143">
            <v>455.47</v>
          </cell>
          <cell r="P143">
            <v>330.36</v>
          </cell>
          <cell r="Q143">
            <v>462.5</v>
          </cell>
          <cell r="R143">
            <v>335.38</v>
          </cell>
          <cell r="S143">
            <v>469.53</v>
          </cell>
          <cell r="T143">
            <v>340.4</v>
          </cell>
          <cell r="U143">
            <v>476.56</v>
          </cell>
          <cell r="V143">
            <v>345.43</v>
          </cell>
          <cell r="W143">
            <v>483.6</v>
          </cell>
          <cell r="X143">
            <v>350.45</v>
          </cell>
          <cell r="Y143">
            <v>490.63</v>
          </cell>
          <cell r="Z143">
            <v>355.47</v>
          </cell>
          <cell r="AA143">
            <v>497.66</v>
          </cell>
          <cell r="AB143">
            <v>360.5</v>
          </cell>
          <cell r="AC143">
            <v>504.69</v>
          </cell>
          <cell r="AD143">
            <v>365.52</v>
          </cell>
          <cell r="AE143">
            <v>511.73</v>
          </cell>
          <cell r="AF143">
            <v>370.54</v>
          </cell>
          <cell r="AG143">
            <v>518.76</v>
          </cell>
          <cell r="AH143">
            <v>375.57</v>
          </cell>
          <cell r="AI143">
            <v>525.79</v>
          </cell>
          <cell r="AJ143">
            <v>380.59</v>
          </cell>
          <cell r="AK143">
            <v>532.82000000000005</v>
          </cell>
          <cell r="AL143">
            <v>385.61</v>
          </cell>
          <cell r="AM143">
            <v>539.86</v>
          </cell>
          <cell r="AN143">
            <v>390.63</v>
          </cell>
          <cell r="AO143">
            <v>546.89</v>
          </cell>
          <cell r="AP143">
            <v>395.66</v>
          </cell>
          <cell r="AQ143">
            <v>553.91999999999996</v>
          </cell>
          <cell r="AR143">
            <v>400.68</v>
          </cell>
          <cell r="AS143">
            <v>560.95000000000005</v>
          </cell>
          <cell r="AT143">
            <v>405.7</v>
          </cell>
          <cell r="AU143">
            <v>567.99</v>
          </cell>
          <cell r="AV143">
            <v>410.73</v>
          </cell>
          <cell r="AW143">
            <v>575.02</v>
          </cell>
        </row>
        <row r="144">
          <cell r="A144">
            <v>139</v>
          </cell>
          <cell r="B144">
            <v>297.52999999999997</v>
          </cell>
          <cell r="C144">
            <v>416.54</v>
          </cell>
          <cell r="D144">
            <v>302.58999999999997</v>
          </cell>
          <cell r="E144">
            <v>423.62</v>
          </cell>
          <cell r="F144">
            <v>307.64999999999998</v>
          </cell>
          <cell r="G144">
            <v>430.7</v>
          </cell>
          <cell r="H144">
            <v>312.70999999999998</v>
          </cell>
          <cell r="I144">
            <v>437.79</v>
          </cell>
          <cell r="J144">
            <v>317.76</v>
          </cell>
          <cell r="K144">
            <v>444.87</v>
          </cell>
          <cell r="L144">
            <v>322.82</v>
          </cell>
          <cell r="M144">
            <v>451.95</v>
          </cell>
          <cell r="N144">
            <v>327.88</v>
          </cell>
          <cell r="O144">
            <v>459.04</v>
          </cell>
          <cell r="P144">
            <v>332.94</v>
          </cell>
          <cell r="Q144">
            <v>466.12</v>
          </cell>
          <cell r="R144">
            <v>338</v>
          </cell>
          <cell r="S144">
            <v>473.2</v>
          </cell>
          <cell r="T144">
            <v>343.06</v>
          </cell>
          <cell r="U144">
            <v>480.29</v>
          </cell>
          <cell r="V144">
            <v>348.12</v>
          </cell>
          <cell r="W144">
            <v>487.37</v>
          </cell>
          <cell r="X144">
            <v>353.18</v>
          </cell>
          <cell r="Y144">
            <v>494.45</v>
          </cell>
          <cell r="Z144">
            <v>358.24</v>
          </cell>
          <cell r="AA144">
            <v>501.54</v>
          </cell>
          <cell r="AB144">
            <v>363.3</v>
          </cell>
          <cell r="AC144">
            <v>508.62</v>
          </cell>
          <cell r="AD144">
            <v>368.36</v>
          </cell>
          <cell r="AE144">
            <v>515.71</v>
          </cell>
          <cell r="AF144">
            <v>373.42</v>
          </cell>
          <cell r="AG144">
            <v>522.79</v>
          </cell>
          <cell r="AH144">
            <v>378.48</v>
          </cell>
          <cell r="AI144">
            <v>529.87</v>
          </cell>
          <cell r="AJ144">
            <v>383.54</v>
          </cell>
          <cell r="AK144">
            <v>536.96</v>
          </cell>
          <cell r="AL144">
            <v>388.6</v>
          </cell>
          <cell r="AM144">
            <v>544.04</v>
          </cell>
          <cell r="AN144">
            <v>393.66</v>
          </cell>
          <cell r="AO144">
            <v>551.12</v>
          </cell>
          <cell r="AP144">
            <v>398.72</v>
          </cell>
          <cell r="AQ144">
            <v>558.21</v>
          </cell>
          <cell r="AR144">
            <v>403.78</v>
          </cell>
          <cell r="AS144">
            <v>565.29</v>
          </cell>
          <cell r="AT144">
            <v>408.84</v>
          </cell>
          <cell r="AU144">
            <v>572.37</v>
          </cell>
          <cell r="AV144">
            <v>413.9</v>
          </cell>
          <cell r="AW144">
            <v>579.46</v>
          </cell>
        </row>
        <row r="145">
          <cell r="A145">
            <v>140</v>
          </cell>
          <cell r="B145">
            <v>299.54000000000002</v>
          </cell>
          <cell r="C145">
            <v>419.36</v>
          </cell>
          <cell r="D145">
            <v>304.64</v>
          </cell>
          <cell r="E145">
            <v>426.49</v>
          </cell>
          <cell r="F145">
            <v>309.73</v>
          </cell>
          <cell r="G145">
            <v>433.63</v>
          </cell>
          <cell r="H145">
            <v>314.83</v>
          </cell>
          <cell r="I145">
            <v>440.76</v>
          </cell>
          <cell r="J145">
            <v>319.93</v>
          </cell>
          <cell r="K145">
            <v>447.9</v>
          </cell>
          <cell r="L145">
            <v>325.02</v>
          </cell>
          <cell r="M145">
            <v>455.03</v>
          </cell>
          <cell r="N145">
            <v>330.12</v>
          </cell>
          <cell r="O145">
            <v>462.17</v>
          </cell>
          <cell r="P145">
            <v>335.21</v>
          </cell>
          <cell r="Q145">
            <v>469.3</v>
          </cell>
          <cell r="R145">
            <v>340.31</v>
          </cell>
          <cell r="S145">
            <v>476.43</v>
          </cell>
          <cell r="T145">
            <v>345.41</v>
          </cell>
          <cell r="U145">
            <v>483.57</v>
          </cell>
          <cell r="V145">
            <v>350.5</v>
          </cell>
          <cell r="W145">
            <v>490.7</v>
          </cell>
          <cell r="X145">
            <v>355.6</v>
          </cell>
          <cell r="Y145">
            <v>497.84</v>
          </cell>
          <cell r="Z145">
            <v>360.69</v>
          </cell>
          <cell r="AA145">
            <v>504.97</v>
          </cell>
          <cell r="AB145">
            <v>365.79</v>
          </cell>
          <cell r="AC145">
            <v>512.11</v>
          </cell>
          <cell r="AD145">
            <v>370.89</v>
          </cell>
          <cell r="AE145">
            <v>519.24</v>
          </cell>
          <cell r="AF145">
            <v>375.98</v>
          </cell>
          <cell r="AG145">
            <v>526.38</v>
          </cell>
          <cell r="AH145">
            <v>381.08</v>
          </cell>
          <cell r="AI145">
            <v>533.51</v>
          </cell>
          <cell r="AJ145">
            <v>386.17</v>
          </cell>
          <cell r="AK145">
            <v>540.64</v>
          </cell>
          <cell r="AL145">
            <v>391.27</v>
          </cell>
          <cell r="AM145">
            <v>547.78</v>
          </cell>
          <cell r="AN145">
            <v>396.37</v>
          </cell>
          <cell r="AO145">
            <v>554.91</v>
          </cell>
          <cell r="AP145">
            <v>401.46</v>
          </cell>
          <cell r="AQ145">
            <v>562.04999999999995</v>
          </cell>
          <cell r="AR145">
            <v>406.56</v>
          </cell>
          <cell r="AS145">
            <v>569.17999999999995</v>
          </cell>
          <cell r="AT145">
            <v>411.65</v>
          </cell>
          <cell r="AU145">
            <v>576.32000000000005</v>
          </cell>
          <cell r="AV145">
            <v>416.75</v>
          </cell>
          <cell r="AW145">
            <v>583.45000000000005</v>
          </cell>
        </row>
        <row r="146">
          <cell r="A146">
            <v>141</v>
          </cell>
          <cell r="B146">
            <v>301.56</v>
          </cell>
          <cell r="C146">
            <v>422.19</v>
          </cell>
          <cell r="D146">
            <v>306.69</v>
          </cell>
          <cell r="E146">
            <v>429.37</v>
          </cell>
          <cell r="F146">
            <v>311.83</v>
          </cell>
          <cell r="G146">
            <v>436.56</v>
          </cell>
          <cell r="H146">
            <v>316.95999999999998</v>
          </cell>
          <cell r="I146">
            <v>443.74</v>
          </cell>
          <cell r="J146">
            <v>322.08999999999997</v>
          </cell>
          <cell r="K146">
            <v>450.93</v>
          </cell>
          <cell r="L146">
            <v>327.22000000000003</v>
          </cell>
          <cell r="M146">
            <v>458.11</v>
          </cell>
          <cell r="N146">
            <v>332.36</v>
          </cell>
          <cell r="O146">
            <v>465.3</v>
          </cell>
          <cell r="P146">
            <v>337.49</v>
          </cell>
          <cell r="Q146">
            <v>472.48</v>
          </cell>
          <cell r="R146">
            <v>342.62</v>
          </cell>
          <cell r="S146">
            <v>479.67</v>
          </cell>
          <cell r="T146">
            <v>347.75</v>
          </cell>
          <cell r="U146">
            <v>486.85</v>
          </cell>
          <cell r="V146">
            <v>352.89</v>
          </cell>
          <cell r="W146">
            <v>494.04</v>
          </cell>
          <cell r="X146">
            <v>358.02</v>
          </cell>
          <cell r="Y146">
            <v>501.23</v>
          </cell>
          <cell r="Z146">
            <v>363.15</v>
          </cell>
          <cell r="AA146">
            <v>508.41</v>
          </cell>
          <cell r="AB146">
            <v>368.28</v>
          </cell>
          <cell r="AC146">
            <v>515.6</v>
          </cell>
          <cell r="AD146">
            <v>373.42</v>
          </cell>
          <cell r="AE146">
            <v>522.78</v>
          </cell>
          <cell r="AF146">
            <v>378.55</v>
          </cell>
          <cell r="AG146">
            <v>529.97</v>
          </cell>
          <cell r="AH146">
            <v>383.68</v>
          </cell>
          <cell r="AI146">
            <v>537.15</v>
          </cell>
          <cell r="AJ146">
            <v>388.81</v>
          </cell>
          <cell r="AK146">
            <v>544.34</v>
          </cell>
          <cell r="AL146">
            <v>393.94</v>
          </cell>
          <cell r="AM146">
            <v>551.52</v>
          </cell>
          <cell r="AN146">
            <v>399.08</v>
          </cell>
          <cell r="AO146">
            <v>558.71</v>
          </cell>
          <cell r="AP146">
            <v>404.21</v>
          </cell>
          <cell r="AQ146">
            <v>565.89</v>
          </cell>
          <cell r="AR146">
            <v>409.34</v>
          </cell>
          <cell r="AS146">
            <v>573.08000000000004</v>
          </cell>
          <cell r="AT146">
            <v>414.47</v>
          </cell>
          <cell r="AU146">
            <v>580.26</v>
          </cell>
          <cell r="AV146">
            <v>419.61</v>
          </cell>
          <cell r="AW146">
            <v>587.45000000000005</v>
          </cell>
        </row>
        <row r="147">
          <cell r="A147">
            <v>142</v>
          </cell>
          <cell r="B147">
            <v>303.92</v>
          </cell>
          <cell r="C147">
            <v>425.49</v>
          </cell>
          <cell r="D147">
            <v>309.08999999999997</v>
          </cell>
          <cell r="E147">
            <v>432.73</v>
          </cell>
          <cell r="F147">
            <v>314.26</v>
          </cell>
          <cell r="G147">
            <v>439.96</v>
          </cell>
          <cell r="H147">
            <v>319.43</v>
          </cell>
          <cell r="I147">
            <v>447.2</v>
          </cell>
          <cell r="J147">
            <v>324.60000000000002</v>
          </cell>
          <cell r="K147">
            <v>454.44</v>
          </cell>
          <cell r="L147">
            <v>329.77</v>
          </cell>
          <cell r="M147">
            <v>461.67</v>
          </cell>
          <cell r="N147">
            <v>334.93</v>
          </cell>
          <cell r="O147">
            <v>468.91</v>
          </cell>
          <cell r="P147">
            <v>340.1</v>
          </cell>
          <cell r="Q147">
            <v>476.14</v>
          </cell>
          <cell r="R147">
            <v>345.27</v>
          </cell>
          <cell r="S147">
            <v>483.38</v>
          </cell>
          <cell r="T147">
            <v>350.44</v>
          </cell>
          <cell r="U147">
            <v>490.62</v>
          </cell>
          <cell r="V147">
            <v>355.61</v>
          </cell>
          <cell r="W147">
            <v>497.85</v>
          </cell>
          <cell r="X147">
            <v>360.78</v>
          </cell>
          <cell r="Y147">
            <v>505.09</v>
          </cell>
          <cell r="Z147">
            <v>365.95</v>
          </cell>
          <cell r="AA147">
            <v>512.33000000000004</v>
          </cell>
          <cell r="AB147">
            <v>371.12</v>
          </cell>
          <cell r="AC147">
            <v>519.55999999999995</v>
          </cell>
          <cell r="AD147">
            <v>376.28</v>
          </cell>
          <cell r="AE147">
            <v>526.79999999999995</v>
          </cell>
          <cell r="AF147">
            <v>381.45</v>
          </cell>
          <cell r="AG147">
            <v>534.04</v>
          </cell>
          <cell r="AH147">
            <v>386.62</v>
          </cell>
          <cell r="AI147">
            <v>541.27</v>
          </cell>
          <cell r="AJ147">
            <v>391.79</v>
          </cell>
          <cell r="AK147">
            <v>548.51</v>
          </cell>
          <cell r="AL147">
            <v>396.96</v>
          </cell>
          <cell r="AM147">
            <v>555.74</v>
          </cell>
          <cell r="AN147">
            <v>402.13</v>
          </cell>
          <cell r="AO147">
            <v>562.98</v>
          </cell>
          <cell r="AP147">
            <v>407.3</v>
          </cell>
          <cell r="AQ147">
            <v>570.22</v>
          </cell>
          <cell r="AR147">
            <v>412.47</v>
          </cell>
          <cell r="AS147">
            <v>577.45000000000005</v>
          </cell>
          <cell r="AT147">
            <v>417.64</v>
          </cell>
          <cell r="AU147">
            <v>584.69000000000005</v>
          </cell>
          <cell r="AV147">
            <v>422.8</v>
          </cell>
          <cell r="AW147">
            <v>591.92999999999995</v>
          </cell>
        </row>
        <row r="148">
          <cell r="A148">
            <v>143</v>
          </cell>
          <cell r="B148">
            <v>305.95</v>
          </cell>
          <cell r="C148">
            <v>428.33</v>
          </cell>
          <cell r="D148">
            <v>311.16000000000003</v>
          </cell>
          <cell r="E148">
            <v>435.62</v>
          </cell>
          <cell r="F148">
            <v>316.36</v>
          </cell>
          <cell r="G148">
            <v>442.91</v>
          </cell>
          <cell r="H148">
            <v>321.57</v>
          </cell>
          <cell r="I148">
            <v>450.19</v>
          </cell>
          <cell r="J148">
            <v>326.77</v>
          </cell>
          <cell r="K148">
            <v>457.48</v>
          </cell>
          <cell r="L148">
            <v>331.98</v>
          </cell>
          <cell r="M148">
            <v>464.77</v>
          </cell>
          <cell r="N148">
            <v>337.18</v>
          </cell>
          <cell r="O148">
            <v>472.06</v>
          </cell>
          <cell r="P148">
            <v>342.39</v>
          </cell>
          <cell r="Q148">
            <v>479.34</v>
          </cell>
          <cell r="R148">
            <v>347.59</v>
          </cell>
          <cell r="S148">
            <v>486.63</v>
          </cell>
          <cell r="T148">
            <v>352.8</v>
          </cell>
          <cell r="U148">
            <v>493.92</v>
          </cell>
          <cell r="V148">
            <v>358</v>
          </cell>
          <cell r="W148">
            <v>501.21</v>
          </cell>
          <cell r="X148">
            <v>363.21</v>
          </cell>
          <cell r="Y148">
            <v>508.49</v>
          </cell>
          <cell r="Z148">
            <v>368.41</v>
          </cell>
          <cell r="AA148">
            <v>515.78</v>
          </cell>
          <cell r="AB148">
            <v>373.62</v>
          </cell>
          <cell r="AC148">
            <v>523.07000000000005</v>
          </cell>
          <cell r="AD148">
            <v>378.82</v>
          </cell>
          <cell r="AE148">
            <v>530.35</v>
          </cell>
          <cell r="AF148">
            <v>384.03</v>
          </cell>
          <cell r="AG148">
            <v>537.64</v>
          </cell>
          <cell r="AH148">
            <v>389.23</v>
          </cell>
          <cell r="AI148">
            <v>544.92999999999995</v>
          </cell>
          <cell r="AJ148">
            <v>394.44</v>
          </cell>
          <cell r="AK148">
            <v>552.22</v>
          </cell>
          <cell r="AL148">
            <v>399.65</v>
          </cell>
          <cell r="AM148">
            <v>559.5</v>
          </cell>
          <cell r="AN148">
            <v>404.85</v>
          </cell>
          <cell r="AO148">
            <v>566.79</v>
          </cell>
          <cell r="AP148">
            <v>410.06</v>
          </cell>
          <cell r="AQ148">
            <v>574.08000000000004</v>
          </cell>
          <cell r="AR148">
            <v>415.26</v>
          </cell>
          <cell r="AS148">
            <v>581.37</v>
          </cell>
          <cell r="AT148">
            <v>420.47</v>
          </cell>
          <cell r="AU148">
            <v>588.65</v>
          </cell>
          <cell r="AV148">
            <v>425.67</v>
          </cell>
          <cell r="AW148">
            <v>595.94000000000005</v>
          </cell>
        </row>
        <row r="149">
          <cell r="A149">
            <v>144</v>
          </cell>
          <cell r="B149">
            <v>307.99</v>
          </cell>
          <cell r="C149">
            <v>431.18</v>
          </cell>
          <cell r="D149">
            <v>313.23</v>
          </cell>
          <cell r="E149">
            <v>438.52</v>
          </cell>
          <cell r="F149">
            <v>318.47000000000003</v>
          </cell>
          <cell r="G149">
            <v>445.86</v>
          </cell>
          <cell r="H149">
            <v>323.70999999999998</v>
          </cell>
          <cell r="I149">
            <v>453.19</v>
          </cell>
          <cell r="J149">
            <v>328.95</v>
          </cell>
          <cell r="K149">
            <v>460.53</v>
          </cell>
          <cell r="L149">
            <v>334.19</v>
          </cell>
          <cell r="M149">
            <v>467.87</v>
          </cell>
          <cell r="N149">
            <v>339.43</v>
          </cell>
          <cell r="O149">
            <v>475.21</v>
          </cell>
          <cell r="P149">
            <v>344.68</v>
          </cell>
          <cell r="Q149">
            <v>482.55</v>
          </cell>
          <cell r="R149">
            <v>349.92</v>
          </cell>
          <cell r="S149">
            <v>489.89</v>
          </cell>
          <cell r="T149">
            <v>355.16</v>
          </cell>
          <cell r="U149">
            <v>497.22</v>
          </cell>
          <cell r="V149">
            <v>360.4</v>
          </cell>
          <cell r="W149">
            <v>504.56</v>
          </cell>
          <cell r="X149">
            <v>365.64</v>
          </cell>
          <cell r="Y149">
            <v>511.9</v>
          </cell>
          <cell r="Z149">
            <v>370.88</v>
          </cell>
          <cell r="AA149">
            <v>519.24</v>
          </cell>
          <cell r="AB149">
            <v>376.13</v>
          </cell>
          <cell r="AC149">
            <v>526.58000000000004</v>
          </cell>
          <cell r="AD149">
            <v>381.37</v>
          </cell>
          <cell r="AE149">
            <v>533.91</v>
          </cell>
          <cell r="AF149">
            <v>386.61</v>
          </cell>
          <cell r="AG149">
            <v>541.25</v>
          </cell>
          <cell r="AH149">
            <v>391.85</v>
          </cell>
          <cell r="AI149">
            <v>548.59</v>
          </cell>
          <cell r="AJ149">
            <v>397.09</v>
          </cell>
          <cell r="AK149">
            <v>555.92999999999995</v>
          </cell>
          <cell r="AL149">
            <v>402.33</v>
          </cell>
          <cell r="AM149">
            <v>563.27</v>
          </cell>
          <cell r="AN149">
            <v>407.58</v>
          </cell>
          <cell r="AO149">
            <v>570.61</v>
          </cell>
          <cell r="AP149">
            <v>412.82</v>
          </cell>
          <cell r="AQ149">
            <v>577.94000000000005</v>
          </cell>
          <cell r="AR149">
            <v>418.06</v>
          </cell>
          <cell r="AS149">
            <v>585.28</v>
          </cell>
          <cell r="AT149">
            <v>423.3</v>
          </cell>
          <cell r="AU149">
            <v>592.62</v>
          </cell>
          <cell r="AV149">
            <v>428.54</v>
          </cell>
          <cell r="AW149">
            <v>599.96</v>
          </cell>
        </row>
        <row r="150">
          <cell r="A150">
            <v>145</v>
          </cell>
          <cell r="B150">
            <v>310.37</v>
          </cell>
          <cell r="C150">
            <v>434.52</v>
          </cell>
          <cell r="D150">
            <v>315.64999999999998</v>
          </cell>
          <cell r="E150">
            <v>441.91</v>
          </cell>
          <cell r="F150">
            <v>320.93</v>
          </cell>
          <cell r="G150">
            <v>449.3</v>
          </cell>
          <cell r="H150">
            <v>326.20999999999998</v>
          </cell>
          <cell r="I150">
            <v>456.69</v>
          </cell>
          <cell r="J150">
            <v>331.49</v>
          </cell>
          <cell r="K150">
            <v>464.08</v>
          </cell>
          <cell r="L150">
            <v>336.76</v>
          </cell>
          <cell r="M150">
            <v>471.47</v>
          </cell>
          <cell r="N150">
            <v>342.04</v>
          </cell>
          <cell r="O150">
            <v>478.86</v>
          </cell>
          <cell r="P150">
            <v>347.32</v>
          </cell>
          <cell r="Q150">
            <v>486.25</v>
          </cell>
          <cell r="R150">
            <v>352.6</v>
          </cell>
          <cell r="S150">
            <v>493.64</v>
          </cell>
          <cell r="T150">
            <v>357.88</v>
          </cell>
          <cell r="U150">
            <v>501.03</v>
          </cell>
          <cell r="V150">
            <v>363.15</v>
          </cell>
          <cell r="W150">
            <v>508.42</v>
          </cell>
          <cell r="X150">
            <v>368.43</v>
          </cell>
          <cell r="Y150">
            <v>515.80999999999995</v>
          </cell>
          <cell r="Z150">
            <v>373.71</v>
          </cell>
          <cell r="AA150">
            <v>523.19000000000005</v>
          </cell>
          <cell r="AB150">
            <v>378.99</v>
          </cell>
          <cell r="AC150">
            <v>530.58000000000004</v>
          </cell>
          <cell r="AD150">
            <v>384.27</v>
          </cell>
          <cell r="AE150">
            <v>537.97</v>
          </cell>
          <cell r="AF150">
            <v>389.54</v>
          </cell>
          <cell r="AG150">
            <v>545.36</v>
          </cell>
          <cell r="AH150">
            <v>394.82</v>
          </cell>
          <cell r="AI150">
            <v>552.75</v>
          </cell>
          <cell r="AJ150">
            <v>400.1</v>
          </cell>
          <cell r="AK150">
            <v>560.14</v>
          </cell>
          <cell r="AL150">
            <v>405.38</v>
          </cell>
          <cell r="AM150">
            <v>567.53</v>
          </cell>
          <cell r="AN150">
            <v>410.66</v>
          </cell>
          <cell r="AO150">
            <v>574.91999999999996</v>
          </cell>
          <cell r="AP150">
            <v>415.93</v>
          </cell>
          <cell r="AQ150">
            <v>582.30999999999995</v>
          </cell>
          <cell r="AR150">
            <v>421.21</v>
          </cell>
          <cell r="AS150">
            <v>589.70000000000005</v>
          </cell>
          <cell r="AT150">
            <v>426.49</v>
          </cell>
          <cell r="AU150">
            <v>597.09</v>
          </cell>
          <cell r="AV150">
            <v>431.77</v>
          </cell>
          <cell r="AW150">
            <v>604.48</v>
          </cell>
        </row>
        <row r="151">
          <cell r="A151">
            <v>146</v>
          </cell>
          <cell r="B151">
            <v>312.42</v>
          </cell>
          <cell r="C151">
            <v>437.39</v>
          </cell>
          <cell r="D151">
            <v>317.73</v>
          </cell>
          <cell r="E151">
            <v>444.83</v>
          </cell>
          <cell r="F151">
            <v>323.05</v>
          </cell>
          <cell r="G151">
            <v>452.27</v>
          </cell>
          <cell r="H151">
            <v>328.36</v>
          </cell>
          <cell r="I151">
            <v>459.71</v>
          </cell>
          <cell r="J151">
            <v>333.68</v>
          </cell>
          <cell r="K151">
            <v>467.15</v>
          </cell>
          <cell r="L151">
            <v>338.99</v>
          </cell>
          <cell r="M151">
            <v>474.59</v>
          </cell>
          <cell r="N151">
            <v>344.31</v>
          </cell>
          <cell r="O151">
            <v>482.03</v>
          </cell>
          <cell r="P151">
            <v>349.62</v>
          </cell>
          <cell r="Q151">
            <v>489.47</v>
          </cell>
          <cell r="R151">
            <v>354.93</v>
          </cell>
          <cell r="S151">
            <v>496.91</v>
          </cell>
          <cell r="T151">
            <v>360.25</v>
          </cell>
          <cell r="U151">
            <v>504.35</v>
          </cell>
          <cell r="V151">
            <v>365.56</v>
          </cell>
          <cell r="W151">
            <v>511.79</v>
          </cell>
          <cell r="X151">
            <v>370.88</v>
          </cell>
          <cell r="Y151">
            <v>519.23</v>
          </cell>
          <cell r="Z151">
            <v>376.19</v>
          </cell>
          <cell r="AA151">
            <v>526.66999999999996</v>
          </cell>
          <cell r="AB151">
            <v>381.51</v>
          </cell>
          <cell r="AC151">
            <v>534.11</v>
          </cell>
          <cell r="AD151">
            <v>386.82</v>
          </cell>
          <cell r="AE151">
            <v>541.54999999999995</v>
          </cell>
          <cell r="AF151">
            <v>392.14</v>
          </cell>
          <cell r="AG151">
            <v>548.99</v>
          </cell>
          <cell r="AH151">
            <v>397.45</v>
          </cell>
          <cell r="AI151">
            <v>556.42999999999995</v>
          </cell>
          <cell r="AJ151">
            <v>402.76</v>
          </cell>
          <cell r="AK151">
            <v>563.87</v>
          </cell>
          <cell r="AL151">
            <v>408.08</v>
          </cell>
          <cell r="AM151">
            <v>571.30999999999995</v>
          </cell>
          <cell r="AN151">
            <v>413.39</v>
          </cell>
          <cell r="AO151">
            <v>578.75</v>
          </cell>
          <cell r="AP151">
            <v>418.71</v>
          </cell>
          <cell r="AQ151">
            <v>586.19000000000005</v>
          </cell>
          <cell r="AR151">
            <v>424.02</v>
          </cell>
          <cell r="AS151">
            <v>593.63</v>
          </cell>
          <cell r="AT151">
            <v>429.34</v>
          </cell>
          <cell r="AU151">
            <v>601.07000000000005</v>
          </cell>
          <cell r="AV151">
            <v>434.65</v>
          </cell>
          <cell r="AW151">
            <v>608.51</v>
          </cell>
        </row>
        <row r="152">
          <cell r="A152">
            <v>147</v>
          </cell>
          <cell r="B152">
            <v>314.47000000000003</v>
          </cell>
          <cell r="C152">
            <v>440.25</v>
          </cell>
          <cell r="D152">
            <v>319.82</v>
          </cell>
          <cell r="E152">
            <v>447.75</v>
          </cell>
          <cell r="F152">
            <v>325.17</v>
          </cell>
          <cell r="G152">
            <v>455.24</v>
          </cell>
          <cell r="H152">
            <v>330.52</v>
          </cell>
          <cell r="I152">
            <v>462.73</v>
          </cell>
          <cell r="J152">
            <v>335.87</v>
          </cell>
          <cell r="K152">
            <v>470.22</v>
          </cell>
          <cell r="L152">
            <v>341.22</v>
          </cell>
          <cell r="M152">
            <v>477.71</v>
          </cell>
          <cell r="N152">
            <v>346.57</v>
          </cell>
          <cell r="O152">
            <v>485.2</v>
          </cell>
          <cell r="P152">
            <v>351.92</v>
          </cell>
          <cell r="Q152">
            <v>492.69</v>
          </cell>
          <cell r="R152">
            <v>357.27</v>
          </cell>
          <cell r="S152">
            <v>500.18</v>
          </cell>
          <cell r="T152">
            <v>362.63</v>
          </cell>
          <cell r="U152">
            <v>507.68</v>
          </cell>
          <cell r="V152">
            <v>367.98</v>
          </cell>
          <cell r="W152">
            <v>515.16999999999996</v>
          </cell>
          <cell r="X152">
            <v>373.33</v>
          </cell>
          <cell r="Y152">
            <v>522.66</v>
          </cell>
          <cell r="Z152">
            <v>378.68</v>
          </cell>
          <cell r="AA152">
            <v>530.15</v>
          </cell>
          <cell r="AB152">
            <v>384.03</v>
          </cell>
          <cell r="AC152">
            <v>537.64</v>
          </cell>
          <cell r="AD152">
            <v>389.38</v>
          </cell>
          <cell r="AE152">
            <v>545.13</v>
          </cell>
          <cell r="AF152">
            <v>394.73</v>
          </cell>
          <cell r="AG152">
            <v>552.62</v>
          </cell>
          <cell r="AH152">
            <v>400.08</v>
          </cell>
          <cell r="AI152">
            <v>560.11</v>
          </cell>
          <cell r="AJ152">
            <v>405.43</v>
          </cell>
          <cell r="AK152">
            <v>567.6</v>
          </cell>
          <cell r="AL152">
            <v>410.78</v>
          </cell>
          <cell r="AM152">
            <v>575.1</v>
          </cell>
          <cell r="AN152">
            <v>416.13</v>
          </cell>
          <cell r="AO152">
            <v>582.59</v>
          </cell>
          <cell r="AP152">
            <v>421.48</v>
          </cell>
          <cell r="AQ152">
            <v>590.08000000000004</v>
          </cell>
          <cell r="AR152">
            <v>426.83</v>
          </cell>
          <cell r="AS152">
            <v>597.57000000000005</v>
          </cell>
          <cell r="AT152">
            <v>432.19</v>
          </cell>
          <cell r="AU152">
            <v>605.05999999999995</v>
          </cell>
          <cell r="AV152">
            <v>437.54</v>
          </cell>
          <cell r="AW152">
            <v>612.54999999999995</v>
          </cell>
        </row>
        <row r="153">
          <cell r="A153">
            <v>148</v>
          </cell>
          <cell r="B153">
            <v>316.52</v>
          </cell>
          <cell r="C153">
            <v>443.13</v>
          </cell>
          <cell r="D153">
            <v>321.91000000000003</v>
          </cell>
          <cell r="E153">
            <v>450.67</v>
          </cell>
          <cell r="F153">
            <v>327.29000000000002</v>
          </cell>
          <cell r="G153">
            <v>458.21</v>
          </cell>
          <cell r="H153">
            <v>332.68</v>
          </cell>
          <cell r="I153">
            <v>465.75</v>
          </cell>
          <cell r="J153">
            <v>338.07</v>
          </cell>
          <cell r="K153">
            <v>473.3</v>
          </cell>
          <cell r="L153">
            <v>343.46</v>
          </cell>
          <cell r="M153">
            <v>480.84</v>
          </cell>
          <cell r="N153">
            <v>348.84</v>
          </cell>
          <cell r="O153">
            <v>488.38</v>
          </cell>
          <cell r="P153">
            <v>354.23</v>
          </cell>
          <cell r="Q153">
            <v>495.92</v>
          </cell>
          <cell r="R153">
            <v>359.62</v>
          </cell>
          <cell r="S153">
            <v>503.47</v>
          </cell>
          <cell r="T153">
            <v>365.01</v>
          </cell>
          <cell r="U153">
            <v>511.01</v>
          </cell>
          <cell r="V153">
            <v>370.39</v>
          </cell>
          <cell r="W153">
            <v>518.54999999999995</v>
          </cell>
          <cell r="X153">
            <v>375.78</v>
          </cell>
          <cell r="Y153">
            <v>526.09</v>
          </cell>
          <cell r="Z153">
            <v>381.17</v>
          </cell>
          <cell r="AA153">
            <v>533.63</v>
          </cell>
          <cell r="AB153">
            <v>386.55</v>
          </cell>
          <cell r="AC153">
            <v>541.17999999999995</v>
          </cell>
          <cell r="AD153">
            <v>391.94</v>
          </cell>
          <cell r="AE153">
            <v>548.72</v>
          </cell>
          <cell r="AF153">
            <v>397.33</v>
          </cell>
          <cell r="AG153">
            <v>556.26</v>
          </cell>
          <cell r="AH153">
            <v>402.72</v>
          </cell>
          <cell r="AI153">
            <v>563.79999999999995</v>
          </cell>
          <cell r="AJ153">
            <v>408.1</v>
          </cell>
          <cell r="AK153">
            <v>571.34</v>
          </cell>
          <cell r="AL153">
            <v>413.49</v>
          </cell>
          <cell r="AM153">
            <v>578.89</v>
          </cell>
          <cell r="AN153">
            <v>418.88</v>
          </cell>
          <cell r="AO153">
            <v>586.42999999999995</v>
          </cell>
          <cell r="AP153">
            <v>424.26</v>
          </cell>
          <cell r="AQ153">
            <v>593.97</v>
          </cell>
          <cell r="AR153">
            <v>429.65</v>
          </cell>
          <cell r="AS153">
            <v>601.51</v>
          </cell>
          <cell r="AT153">
            <v>435.04</v>
          </cell>
          <cell r="AU153">
            <v>609.04999999999995</v>
          </cell>
          <cell r="AV153">
            <v>440.43</v>
          </cell>
          <cell r="AW153">
            <v>616.6</v>
          </cell>
        </row>
        <row r="154">
          <cell r="A154">
            <v>149</v>
          </cell>
          <cell r="B154">
            <v>318.58</v>
          </cell>
          <cell r="C154">
            <v>446.01</v>
          </cell>
          <cell r="D154">
            <v>324</v>
          </cell>
          <cell r="E154">
            <v>453.6</v>
          </cell>
          <cell r="F154">
            <v>329.42</v>
          </cell>
          <cell r="G154">
            <v>461.19</v>
          </cell>
          <cell r="H154">
            <v>334.85</v>
          </cell>
          <cell r="I154">
            <v>468.79</v>
          </cell>
          <cell r="J154">
            <v>340.27</v>
          </cell>
          <cell r="K154">
            <v>476.38</v>
          </cell>
          <cell r="L154">
            <v>345.7</v>
          </cell>
          <cell r="M154">
            <v>483.97</v>
          </cell>
          <cell r="N154">
            <v>351.12</v>
          </cell>
          <cell r="O154">
            <v>491.57</v>
          </cell>
          <cell r="P154">
            <v>356.54</v>
          </cell>
          <cell r="Q154">
            <v>499.16</v>
          </cell>
          <cell r="R154">
            <v>361.97</v>
          </cell>
          <cell r="S154">
            <v>506.75</v>
          </cell>
          <cell r="T154">
            <v>367.39</v>
          </cell>
          <cell r="U154">
            <v>514.35</v>
          </cell>
          <cell r="V154">
            <v>372.81</v>
          </cell>
          <cell r="W154">
            <v>521.94000000000005</v>
          </cell>
          <cell r="X154">
            <v>378.24</v>
          </cell>
          <cell r="Y154">
            <v>529.53</v>
          </cell>
          <cell r="Z154">
            <v>383.66</v>
          </cell>
          <cell r="AA154">
            <v>537.12</v>
          </cell>
          <cell r="AB154">
            <v>389.08</v>
          </cell>
          <cell r="AC154">
            <v>544.72</v>
          </cell>
          <cell r="AD154">
            <v>394.51</v>
          </cell>
          <cell r="AE154">
            <v>552.30999999999995</v>
          </cell>
          <cell r="AF154">
            <v>399.93</v>
          </cell>
          <cell r="AG154">
            <v>559.9</v>
          </cell>
          <cell r="AH154">
            <v>405.35</v>
          </cell>
          <cell r="AI154">
            <v>567.5</v>
          </cell>
          <cell r="AJ154">
            <v>410.78</v>
          </cell>
          <cell r="AK154">
            <v>575.09</v>
          </cell>
          <cell r="AL154">
            <v>416.2</v>
          </cell>
          <cell r="AM154">
            <v>582.67999999999995</v>
          </cell>
          <cell r="AN154">
            <v>421.63</v>
          </cell>
          <cell r="AO154">
            <v>590.28</v>
          </cell>
          <cell r="AP154">
            <v>427.05</v>
          </cell>
          <cell r="AQ154">
            <v>597.87</v>
          </cell>
          <cell r="AR154">
            <v>432.47</v>
          </cell>
          <cell r="AS154">
            <v>605.46</v>
          </cell>
          <cell r="AT154">
            <v>437.9</v>
          </cell>
          <cell r="AU154">
            <v>613.04999999999995</v>
          </cell>
          <cell r="AV154">
            <v>443.32</v>
          </cell>
          <cell r="AW154">
            <v>620.65</v>
          </cell>
        </row>
        <row r="155">
          <cell r="A155">
            <v>150</v>
          </cell>
          <cell r="B155">
            <v>321.01</v>
          </cell>
          <cell r="C155">
            <v>449.42</v>
          </cell>
          <cell r="D155">
            <v>326.47000000000003</v>
          </cell>
          <cell r="E155">
            <v>457.06</v>
          </cell>
          <cell r="F155">
            <v>331.93</v>
          </cell>
          <cell r="G155">
            <v>464.71</v>
          </cell>
          <cell r="H155">
            <v>337.39</v>
          </cell>
          <cell r="I155">
            <v>472.35</v>
          </cell>
          <cell r="J155">
            <v>342.85</v>
          </cell>
          <cell r="K155">
            <v>480</v>
          </cell>
          <cell r="L155">
            <v>348.31</v>
          </cell>
          <cell r="M155">
            <v>487.64</v>
          </cell>
          <cell r="N155">
            <v>353.77</v>
          </cell>
          <cell r="O155">
            <v>495.28</v>
          </cell>
          <cell r="P155">
            <v>359.23</v>
          </cell>
          <cell r="Q155">
            <v>502.93</v>
          </cell>
          <cell r="R155">
            <v>364.69</v>
          </cell>
          <cell r="S155">
            <v>510.57</v>
          </cell>
          <cell r="T155">
            <v>370.15</v>
          </cell>
          <cell r="U155">
            <v>518.22</v>
          </cell>
          <cell r="V155">
            <v>375.61</v>
          </cell>
          <cell r="W155">
            <v>525.86</v>
          </cell>
          <cell r="X155">
            <v>381.07</v>
          </cell>
          <cell r="Y155">
            <v>533.5</v>
          </cell>
          <cell r="Z155">
            <v>386.53</v>
          </cell>
          <cell r="AA155">
            <v>541.15</v>
          </cell>
          <cell r="AB155">
            <v>391.99</v>
          </cell>
          <cell r="AC155">
            <v>548.79</v>
          </cell>
          <cell r="AD155">
            <v>397.45</v>
          </cell>
          <cell r="AE155">
            <v>556.44000000000005</v>
          </cell>
          <cell r="AF155">
            <v>402.91</v>
          </cell>
          <cell r="AG155">
            <v>564.08000000000004</v>
          </cell>
          <cell r="AH155">
            <v>408.37</v>
          </cell>
          <cell r="AI155">
            <v>571.72</v>
          </cell>
          <cell r="AJ155">
            <v>413.83</v>
          </cell>
          <cell r="AK155">
            <v>579.37</v>
          </cell>
          <cell r="AL155">
            <v>419.29</v>
          </cell>
          <cell r="AM155">
            <v>587.01</v>
          </cell>
          <cell r="AN155">
            <v>424.75</v>
          </cell>
          <cell r="AO155">
            <v>594.66</v>
          </cell>
          <cell r="AP155">
            <v>430.21</v>
          </cell>
          <cell r="AQ155">
            <v>602.29999999999995</v>
          </cell>
          <cell r="AR155">
            <v>435.67</v>
          </cell>
          <cell r="AS155">
            <v>609.94000000000005</v>
          </cell>
          <cell r="AT155">
            <v>441.13</v>
          </cell>
          <cell r="AU155">
            <v>617.59</v>
          </cell>
          <cell r="AV155">
            <v>446.59</v>
          </cell>
          <cell r="AW155">
            <v>625.23</v>
          </cell>
        </row>
        <row r="156">
          <cell r="A156">
            <v>151</v>
          </cell>
          <cell r="B156">
            <v>323.08</v>
          </cell>
          <cell r="C156">
            <v>452.32</v>
          </cell>
          <cell r="D156">
            <v>328.58</v>
          </cell>
          <cell r="E156">
            <v>460.01</v>
          </cell>
          <cell r="F156">
            <v>334.08</v>
          </cell>
          <cell r="G156">
            <v>467.71</v>
          </cell>
          <cell r="H156">
            <v>339.57</v>
          </cell>
          <cell r="I156">
            <v>475.4</v>
          </cell>
          <cell r="J156">
            <v>345.07</v>
          </cell>
          <cell r="K156">
            <v>483.1</v>
          </cell>
          <cell r="L156">
            <v>350.56</v>
          </cell>
          <cell r="M156">
            <v>490.79</v>
          </cell>
          <cell r="N156">
            <v>356.06</v>
          </cell>
          <cell r="O156">
            <v>498.49</v>
          </cell>
          <cell r="P156">
            <v>361.56</v>
          </cell>
          <cell r="Q156">
            <v>506.18</v>
          </cell>
          <cell r="R156">
            <v>367.05</v>
          </cell>
          <cell r="S156">
            <v>513.88</v>
          </cell>
          <cell r="T156">
            <v>372.55</v>
          </cell>
          <cell r="U156">
            <v>521.57000000000005</v>
          </cell>
          <cell r="V156">
            <v>378.05</v>
          </cell>
          <cell r="W156">
            <v>529.27</v>
          </cell>
          <cell r="X156">
            <v>383.54</v>
          </cell>
          <cell r="Y156">
            <v>536.96</v>
          </cell>
          <cell r="Z156">
            <v>389.04</v>
          </cell>
          <cell r="AA156">
            <v>544.66</v>
          </cell>
          <cell r="AB156">
            <v>394.54</v>
          </cell>
          <cell r="AC156">
            <v>552.35</v>
          </cell>
          <cell r="AD156">
            <v>400.03</v>
          </cell>
          <cell r="AE156">
            <v>560.04999999999995</v>
          </cell>
          <cell r="AF156">
            <v>405.53</v>
          </cell>
          <cell r="AG156">
            <v>567.74</v>
          </cell>
          <cell r="AH156">
            <v>411.03</v>
          </cell>
          <cell r="AI156">
            <v>575.44000000000005</v>
          </cell>
          <cell r="AJ156">
            <v>416.52</v>
          </cell>
          <cell r="AK156">
            <v>583.13</v>
          </cell>
          <cell r="AL156">
            <v>422.02</v>
          </cell>
          <cell r="AM156">
            <v>590.83000000000004</v>
          </cell>
          <cell r="AN156">
            <v>427.51</v>
          </cell>
          <cell r="AO156">
            <v>598.52</v>
          </cell>
          <cell r="AP156">
            <v>433.01</v>
          </cell>
          <cell r="AQ156">
            <v>606.22</v>
          </cell>
          <cell r="AR156">
            <v>438.51</v>
          </cell>
          <cell r="AS156">
            <v>613.91</v>
          </cell>
          <cell r="AT156">
            <v>444</v>
          </cell>
          <cell r="AU156">
            <v>621.61</v>
          </cell>
          <cell r="AV156">
            <v>449.5</v>
          </cell>
          <cell r="AW156">
            <v>629.29999999999995</v>
          </cell>
        </row>
        <row r="157">
          <cell r="A157">
            <v>152</v>
          </cell>
          <cell r="B157">
            <v>325.16000000000003</v>
          </cell>
          <cell r="C157">
            <v>455.22</v>
          </cell>
          <cell r="D157">
            <v>330.69</v>
          </cell>
          <cell r="E157">
            <v>462.96</v>
          </cell>
          <cell r="F157">
            <v>336.22</v>
          </cell>
          <cell r="G157">
            <v>470.71</v>
          </cell>
          <cell r="H157">
            <v>341.75</v>
          </cell>
          <cell r="I157">
            <v>478.46</v>
          </cell>
          <cell r="J157">
            <v>347.29</v>
          </cell>
          <cell r="K157">
            <v>486.2</v>
          </cell>
          <cell r="L157">
            <v>352.82</v>
          </cell>
          <cell r="M157">
            <v>493.95</v>
          </cell>
          <cell r="N157">
            <v>358.35</v>
          </cell>
          <cell r="O157">
            <v>501.69</v>
          </cell>
          <cell r="P157">
            <v>363.89</v>
          </cell>
          <cell r="Q157">
            <v>509.44</v>
          </cell>
          <cell r="R157">
            <v>369.42</v>
          </cell>
          <cell r="S157">
            <v>517.19000000000005</v>
          </cell>
          <cell r="T157">
            <v>374.95</v>
          </cell>
          <cell r="U157">
            <v>524.92999999999995</v>
          </cell>
          <cell r="V157">
            <v>380.48</v>
          </cell>
          <cell r="W157">
            <v>532.67999999999995</v>
          </cell>
          <cell r="X157">
            <v>386.02</v>
          </cell>
          <cell r="Y157">
            <v>540.41999999999996</v>
          </cell>
          <cell r="Z157">
            <v>391.55</v>
          </cell>
          <cell r="AA157">
            <v>548.16999999999996</v>
          </cell>
          <cell r="AB157">
            <v>397.08</v>
          </cell>
          <cell r="AC157">
            <v>555.91999999999996</v>
          </cell>
          <cell r="AD157">
            <v>402.62</v>
          </cell>
          <cell r="AE157">
            <v>563.66</v>
          </cell>
          <cell r="AF157">
            <v>408.15</v>
          </cell>
          <cell r="AG157">
            <v>571.41</v>
          </cell>
          <cell r="AH157">
            <v>413.68</v>
          </cell>
          <cell r="AI157">
            <v>579.15</v>
          </cell>
          <cell r="AJ157">
            <v>419.21</v>
          </cell>
          <cell r="AK157">
            <v>586.9</v>
          </cell>
          <cell r="AL157">
            <v>424.75</v>
          </cell>
          <cell r="AM157">
            <v>594.65</v>
          </cell>
          <cell r="AN157">
            <v>430.28</v>
          </cell>
          <cell r="AO157">
            <v>602.39</v>
          </cell>
          <cell r="AP157">
            <v>435.81</v>
          </cell>
          <cell r="AQ157">
            <v>610.14</v>
          </cell>
          <cell r="AR157">
            <v>441.35</v>
          </cell>
          <cell r="AS157">
            <v>617.88</v>
          </cell>
          <cell r="AT157">
            <v>446.88</v>
          </cell>
          <cell r="AU157">
            <v>625.63</v>
          </cell>
          <cell r="AV157">
            <v>452.41</v>
          </cell>
          <cell r="AW157">
            <v>633.38</v>
          </cell>
        </row>
        <row r="158">
          <cell r="A158">
            <v>153</v>
          </cell>
          <cell r="B158">
            <v>327.23</v>
          </cell>
          <cell r="C158">
            <v>458.13</v>
          </cell>
          <cell r="D158">
            <v>332.8</v>
          </cell>
          <cell r="E158">
            <v>465.92</v>
          </cell>
          <cell r="F158">
            <v>338.37</v>
          </cell>
          <cell r="G158">
            <v>473.72</v>
          </cell>
          <cell r="H158">
            <v>343.94</v>
          </cell>
          <cell r="I158">
            <v>481.52</v>
          </cell>
          <cell r="J158">
            <v>349.51</v>
          </cell>
          <cell r="K158">
            <v>489.32</v>
          </cell>
          <cell r="L158">
            <v>355.08</v>
          </cell>
          <cell r="M158">
            <v>497.11</v>
          </cell>
          <cell r="N158">
            <v>360.65</v>
          </cell>
          <cell r="O158">
            <v>504.91</v>
          </cell>
          <cell r="P158">
            <v>366.22</v>
          </cell>
          <cell r="Q158">
            <v>512.71</v>
          </cell>
          <cell r="R158">
            <v>371.79</v>
          </cell>
          <cell r="S158">
            <v>520.5</v>
          </cell>
          <cell r="T158">
            <v>377.36</v>
          </cell>
          <cell r="U158">
            <v>528.29999999999995</v>
          </cell>
          <cell r="V158">
            <v>382.93</v>
          </cell>
          <cell r="W158">
            <v>536.1</v>
          </cell>
          <cell r="X158">
            <v>388.5</v>
          </cell>
          <cell r="Y158">
            <v>543.89</v>
          </cell>
          <cell r="Z158">
            <v>394.06</v>
          </cell>
          <cell r="AA158">
            <v>551.69000000000005</v>
          </cell>
          <cell r="AB158">
            <v>399.63</v>
          </cell>
          <cell r="AC158">
            <v>559.49</v>
          </cell>
          <cell r="AD158">
            <v>405.2</v>
          </cell>
          <cell r="AE158">
            <v>567.28</v>
          </cell>
          <cell r="AF158">
            <v>410.77</v>
          </cell>
          <cell r="AG158">
            <v>575.08000000000004</v>
          </cell>
          <cell r="AH158">
            <v>416.34</v>
          </cell>
          <cell r="AI158">
            <v>582.88</v>
          </cell>
          <cell r="AJ158">
            <v>421.91</v>
          </cell>
          <cell r="AK158">
            <v>590.66999999999996</v>
          </cell>
          <cell r="AL158">
            <v>427.48</v>
          </cell>
          <cell r="AM158">
            <v>598.47</v>
          </cell>
          <cell r="AN158">
            <v>433.05</v>
          </cell>
          <cell r="AO158">
            <v>606.27</v>
          </cell>
          <cell r="AP158">
            <v>438.62</v>
          </cell>
          <cell r="AQ158">
            <v>614.07000000000005</v>
          </cell>
          <cell r="AR158">
            <v>444.19</v>
          </cell>
          <cell r="AS158">
            <v>621.86</v>
          </cell>
          <cell r="AT158">
            <v>449.76</v>
          </cell>
          <cell r="AU158">
            <v>629.66</v>
          </cell>
          <cell r="AV158">
            <v>455.33</v>
          </cell>
          <cell r="AW158">
            <v>637.46</v>
          </cell>
        </row>
        <row r="159">
          <cell r="A159">
            <v>154</v>
          </cell>
          <cell r="B159">
            <v>329.32</v>
          </cell>
          <cell r="C159">
            <v>461.04</v>
          </cell>
          <cell r="D159">
            <v>334.92</v>
          </cell>
          <cell r="E159">
            <v>468.89</v>
          </cell>
          <cell r="F159">
            <v>340.53</v>
          </cell>
          <cell r="G159">
            <v>476.74</v>
          </cell>
          <cell r="H159">
            <v>346.13</v>
          </cell>
          <cell r="I159">
            <v>484.59</v>
          </cell>
          <cell r="J159">
            <v>351.74</v>
          </cell>
          <cell r="K159">
            <v>492.43</v>
          </cell>
          <cell r="L159">
            <v>357.34</v>
          </cell>
          <cell r="M159">
            <v>500.28</v>
          </cell>
          <cell r="N159">
            <v>362.95</v>
          </cell>
          <cell r="O159">
            <v>508.13</v>
          </cell>
          <cell r="P159">
            <v>368.56</v>
          </cell>
          <cell r="Q159">
            <v>515.98</v>
          </cell>
          <cell r="R159">
            <v>374.16</v>
          </cell>
          <cell r="S159">
            <v>523.83000000000004</v>
          </cell>
          <cell r="T159">
            <v>379.77</v>
          </cell>
          <cell r="U159">
            <v>531.66999999999996</v>
          </cell>
          <cell r="V159">
            <v>385.37</v>
          </cell>
          <cell r="W159">
            <v>539.52</v>
          </cell>
          <cell r="X159">
            <v>390.98</v>
          </cell>
          <cell r="Y159">
            <v>547.37</v>
          </cell>
          <cell r="Z159">
            <v>396.58</v>
          </cell>
          <cell r="AA159">
            <v>555.22</v>
          </cell>
          <cell r="AB159">
            <v>402.19</v>
          </cell>
          <cell r="AC159">
            <v>563.05999999999995</v>
          </cell>
          <cell r="AD159">
            <v>407.79</v>
          </cell>
          <cell r="AE159">
            <v>570.91</v>
          </cell>
          <cell r="AF159">
            <v>413.4</v>
          </cell>
          <cell r="AG159">
            <v>578.76</v>
          </cell>
          <cell r="AH159">
            <v>419.01</v>
          </cell>
          <cell r="AI159">
            <v>586.61</v>
          </cell>
          <cell r="AJ159">
            <v>424.61</v>
          </cell>
          <cell r="AK159">
            <v>594.46</v>
          </cell>
          <cell r="AL159">
            <v>430.22</v>
          </cell>
          <cell r="AM159">
            <v>602.29999999999995</v>
          </cell>
          <cell r="AN159">
            <v>435.82</v>
          </cell>
          <cell r="AO159">
            <v>610.15</v>
          </cell>
          <cell r="AP159">
            <v>441.43</v>
          </cell>
          <cell r="AQ159">
            <v>618</v>
          </cell>
          <cell r="AR159">
            <v>447.03</v>
          </cell>
          <cell r="AS159">
            <v>625.85</v>
          </cell>
          <cell r="AT159">
            <v>452.64</v>
          </cell>
          <cell r="AU159">
            <v>633.70000000000005</v>
          </cell>
          <cell r="AV159">
            <v>458.25</v>
          </cell>
          <cell r="AW159">
            <v>641.54</v>
          </cell>
        </row>
        <row r="160">
          <cell r="A160">
            <v>155</v>
          </cell>
          <cell r="B160">
            <v>331.4</v>
          </cell>
          <cell r="C160">
            <v>463.96</v>
          </cell>
          <cell r="D160">
            <v>337.05</v>
          </cell>
          <cell r="E160">
            <v>471.86</v>
          </cell>
          <cell r="F160">
            <v>342.69</v>
          </cell>
          <cell r="G160">
            <v>479.76</v>
          </cell>
          <cell r="H160">
            <v>348.33</v>
          </cell>
          <cell r="I160">
            <v>487.66</v>
          </cell>
          <cell r="J160">
            <v>353.97</v>
          </cell>
          <cell r="K160">
            <v>495.56</v>
          </cell>
          <cell r="L160">
            <v>359.61</v>
          </cell>
          <cell r="M160">
            <v>503.46</v>
          </cell>
          <cell r="N160">
            <v>365.26</v>
          </cell>
          <cell r="O160">
            <v>511.36</v>
          </cell>
          <cell r="P160">
            <v>370.9</v>
          </cell>
          <cell r="Q160">
            <v>519.26</v>
          </cell>
          <cell r="R160">
            <v>376.54</v>
          </cell>
          <cell r="S160">
            <v>527.15</v>
          </cell>
          <cell r="T160">
            <v>382.18</v>
          </cell>
          <cell r="U160">
            <v>535.04999999999995</v>
          </cell>
          <cell r="V160">
            <v>387.82</v>
          </cell>
          <cell r="W160">
            <v>542.95000000000005</v>
          </cell>
          <cell r="X160">
            <v>393.47</v>
          </cell>
          <cell r="Y160">
            <v>550.85</v>
          </cell>
          <cell r="Z160">
            <v>399.11</v>
          </cell>
          <cell r="AA160">
            <v>558.75</v>
          </cell>
          <cell r="AB160">
            <v>404.75</v>
          </cell>
          <cell r="AC160">
            <v>566.65</v>
          </cell>
          <cell r="AD160">
            <v>410.39</v>
          </cell>
          <cell r="AE160">
            <v>574.54999999999995</v>
          </cell>
          <cell r="AF160">
            <v>416.03</v>
          </cell>
          <cell r="AG160">
            <v>582.45000000000005</v>
          </cell>
          <cell r="AH160">
            <v>421.68</v>
          </cell>
          <cell r="AI160">
            <v>590.35</v>
          </cell>
          <cell r="AJ160">
            <v>427.32</v>
          </cell>
          <cell r="AK160">
            <v>598.24</v>
          </cell>
          <cell r="AL160">
            <v>432.96</v>
          </cell>
          <cell r="AM160">
            <v>606.14</v>
          </cell>
          <cell r="AN160">
            <v>438.6</v>
          </cell>
          <cell r="AO160">
            <v>614.04</v>
          </cell>
          <cell r="AP160">
            <v>444.24</v>
          </cell>
          <cell r="AQ160">
            <v>621.94000000000005</v>
          </cell>
          <cell r="AR160">
            <v>449.89</v>
          </cell>
          <cell r="AS160">
            <v>629.84</v>
          </cell>
          <cell r="AT160">
            <v>455.53</v>
          </cell>
          <cell r="AU160">
            <v>637.74</v>
          </cell>
          <cell r="AV160">
            <v>461.17</v>
          </cell>
          <cell r="AW160">
            <v>645.64</v>
          </cell>
        </row>
        <row r="161">
          <cell r="A161">
            <v>156</v>
          </cell>
          <cell r="B161">
            <v>333.49</v>
          </cell>
          <cell r="C161">
            <v>466.89</v>
          </cell>
          <cell r="D161">
            <v>339.17</v>
          </cell>
          <cell r="E161">
            <v>474.84</v>
          </cell>
          <cell r="F161">
            <v>344.85</v>
          </cell>
          <cell r="G161">
            <v>482.79</v>
          </cell>
          <cell r="H161">
            <v>350.53</v>
          </cell>
          <cell r="I161">
            <v>490.74</v>
          </cell>
          <cell r="J161">
            <v>356.21</v>
          </cell>
          <cell r="K161">
            <v>498.69</v>
          </cell>
          <cell r="L161">
            <v>361.89</v>
          </cell>
          <cell r="M161">
            <v>506.64</v>
          </cell>
          <cell r="N161">
            <v>367.57</v>
          </cell>
          <cell r="O161">
            <v>514.59</v>
          </cell>
          <cell r="P161">
            <v>373.24</v>
          </cell>
          <cell r="Q161">
            <v>522.54</v>
          </cell>
          <cell r="R161">
            <v>378.92</v>
          </cell>
          <cell r="S161">
            <v>530.49</v>
          </cell>
          <cell r="T161">
            <v>384.6</v>
          </cell>
          <cell r="U161">
            <v>538.44000000000005</v>
          </cell>
          <cell r="V161">
            <v>390.28</v>
          </cell>
          <cell r="W161">
            <v>546.39</v>
          </cell>
          <cell r="X161">
            <v>395.96</v>
          </cell>
          <cell r="Y161">
            <v>554.34</v>
          </cell>
          <cell r="Z161">
            <v>401.64</v>
          </cell>
          <cell r="AA161">
            <v>562.29</v>
          </cell>
          <cell r="AB161">
            <v>407.31</v>
          </cell>
          <cell r="AC161">
            <v>570.24</v>
          </cell>
          <cell r="AD161">
            <v>412.99</v>
          </cell>
          <cell r="AE161">
            <v>578.19000000000005</v>
          </cell>
          <cell r="AF161">
            <v>418.67</v>
          </cell>
          <cell r="AG161">
            <v>586.14</v>
          </cell>
          <cell r="AH161">
            <v>424.35</v>
          </cell>
          <cell r="AI161">
            <v>594.09</v>
          </cell>
          <cell r="AJ161">
            <v>430.03</v>
          </cell>
          <cell r="AK161">
            <v>602.04</v>
          </cell>
          <cell r="AL161">
            <v>435.71</v>
          </cell>
          <cell r="AM161">
            <v>609.99</v>
          </cell>
          <cell r="AN161">
            <v>441.38</v>
          </cell>
          <cell r="AO161">
            <v>617.94000000000005</v>
          </cell>
          <cell r="AP161">
            <v>447.06</v>
          </cell>
          <cell r="AQ161">
            <v>625.89</v>
          </cell>
          <cell r="AR161">
            <v>452.74</v>
          </cell>
          <cell r="AS161">
            <v>633.84</v>
          </cell>
          <cell r="AT161">
            <v>458.42</v>
          </cell>
          <cell r="AU161">
            <v>641.79</v>
          </cell>
          <cell r="AV161">
            <v>464.1</v>
          </cell>
          <cell r="AW161">
            <v>649.74</v>
          </cell>
        </row>
        <row r="162">
          <cell r="A162">
            <v>157</v>
          </cell>
          <cell r="B162">
            <v>335.59</v>
          </cell>
          <cell r="C162">
            <v>469.83</v>
          </cell>
          <cell r="D162">
            <v>341.31</v>
          </cell>
          <cell r="E162">
            <v>477.83</v>
          </cell>
          <cell r="F162">
            <v>347.02</v>
          </cell>
          <cell r="G162">
            <v>485.83</v>
          </cell>
          <cell r="H162">
            <v>352.74</v>
          </cell>
          <cell r="I162">
            <v>493.83</v>
          </cell>
          <cell r="J162">
            <v>358.45</v>
          </cell>
          <cell r="K162">
            <v>501.83</v>
          </cell>
          <cell r="L162">
            <v>364.16</v>
          </cell>
          <cell r="M162">
            <v>509.83</v>
          </cell>
          <cell r="N162">
            <v>369.88</v>
          </cell>
          <cell r="O162">
            <v>517.83000000000004</v>
          </cell>
          <cell r="P162">
            <v>375.59</v>
          </cell>
          <cell r="Q162">
            <v>525.83000000000004</v>
          </cell>
          <cell r="R162">
            <v>381.31</v>
          </cell>
          <cell r="S162">
            <v>533.83000000000004</v>
          </cell>
          <cell r="T162">
            <v>387.02</v>
          </cell>
          <cell r="U162">
            <v>541.83000000000004</v>
          </cell>
          <cell r="V162">
            <v>392.74</v>
          </cell>
          <cell r="W162">
            <v>549.83000000000004</v>
          </cell>
          <cell r="X162">
            <v>398.45</v>
          </cell>
          <cell r="Y162">
            <v>557.83000000000004</v>
          </cell>
          <cell r="Z162">
            <v>404.17</v>
          </cell>
          <cell r="AA162">
            <v>565.84</v>
          </cell>
          <cell r="AB162">
            <v>409.88</v>
          </cell>
          <cell r="AC162">
            <v>573.84</v>
          </cell>
          <cell r="AD162">
            <v>415.6</v>
          </cell>
          <cell r="AE162">
            <v>581.84</v>
          </cell>
          <cell r="AF162">
            <v>421.31</v>
          </cell>
          <cell r="AG162">
            <v>589.84</v>
          </cell>
          <cell r="AH162">
            <v>427.03</v>
          </cell>
          <cell r="AI162">
            <v>597.84</v>
          </cell>
          <cell r="AJ162">
            <v>432.74</v>
          </cell>
          <cell r="AK162">
            <v>605.84</v>
          </cell>
          <cell r="AL162">
            <v>438.46</v>
          </cell>
          <cell r="AM162">
            <v>613.84</v>
          </cell>
          <cell r="AN162">
            <v>444.17</v>
          </cell>
          <cell r="AO162">
            <v>621.84</v>
          </cell>
          <cell r="AP162">
            <v>449.89</v>
          </cell>
          <cell r="AQ162">
            <v>629.84</v>
          </cell>
          <cell r="AR162">
            <v>455.6</v>
          </cell>
          <cell r="AS162">
            <v>637.84</v>
          </cell>
          <cell r="AT162">
            <v>461.32</v>
          </cell>
          <cell r="AU162">
            <v>645.84</v>
          </cell>
          <cell r="AV162">
            <v>467.03</v>
          </cell>
          <cell r="AW162">
            <v>653.84</v>
          </cell>
        </row>
        <row r="163">
          <cell r="A163">
            <v>158</v>
          </cell>
          <cell r="B163">
            <v>338.11</v>
          </cell>
          <cell r="C163">
            <v>473.35</v>
          </cell>
          <cell r="D163">
            <v>343.86</v>
          </cell>
          <cell r="E163">
            <v>481.4</v>
          </cell>
          <cell r="F163">
            <v>349.61</v>
          </cell>
          <cell r="G163">
            <v>489.45</v>
          </cell>
          <cell r="H163">
            <v>355.36</v>
          </cell>
          <cell r="I163">
            <v>497.51</v>
          </cell>
          <cell r="J163">
            <v>361.11</v>
          </cell>
          <cell r="K163">
            <v>505.56</v>
          </cell>
          <cell r="L163">
            <v>366.86</v>
          </cell>
          <cell r="M163">
            <v>513.61</v>
          </cell>
          <cell r="N163">
            <v>372.62</v>
          </cell>
          <cell r="O163">
            <v>521.66</v>
          </cell>
          <cell r="P163">
            <v>378.37</v>
          </cell>
          <cell r="Q163">
            <v>529.71</v>
          </cell>
          <cell r="R163">
            <v>384.12</v>
          </cell>
          <cell r="S163">
            <v>537.76</v>
          </cell>
          <cell r="T163">
            <v>389.87</v>
          </cell>
          <cell r="U163">
            <v>545.82000000000005</v>
          </cell>
          <cell r="V163">
            <v>395.62</v>
          </cell>
          <cell r="W163">
            <v>553.87</v>
          </cell>
          <cell r="X163">
            <v>401.37</v>
          </cell>
          <cell r="Y163">
            <v>561.91999999999996</v>
          </cell>
          <cell r="Z163">
            <v>407.12</v>
          </cell>
          <cell r="AA163">
            <v>569.97</v>
          </cell>
          <cell r="AB163">
            <v>412.87</v>
          </cell>
          <cell r="AC163">
            <v>578.02</v>
          </cell>
          <cell r="AD163">
            <v>418.62</v>
          </cell>
          <cell r="AE163">
            <v>586.07000000000005</v>
          </cell>
          <cell r="AF163">
            <v>424.38</v>
          </cell>
          <cell r="AG163">
            <v>594.13</v>
          </cell>
          <cell r="AH163">
            <v>430.13</v>
          </cell>
          <cell r="AI163">
            <v>602.17999999999995</v>
          </cell>
          <cell r="AJ163">
            <v>435.88</v>
          </cell>
          <cell r="AK163">
            <v>610.23</v>
          </cell>
          <cell r="AL163">
            <v>441.63</v>
          </cell>
          <cell r="AM163">
            <v>618.28</v>
          </cell>
          <cell r="AN163">
            <v>447.38</v>
          </cell>
          <cell r="AO163">
            <v>626.33000000000004</v>
          </cell>
          <cell r="AP163">
            <v>453.13</v>
          </cell>
          <cell r="AQ163">
            <v>634.38</v>
          </cell>
          <cell r="AR163">
            <v>458.88</v>
          </cell>
          <cell r="AS163">
            <v>642.44000000000005</v>
          </cell>
          <cell r="AT163">
            <v>464.63</v>
          </cell>
          <cell r="AU163">
            <v>650.49</v>
          </cell>
          <cell r="AV163">
            <v>470.39</v>
          </cell>
          <cell r="AW163">
            <v>658.54</v>
          </cell>
        </row>
        <row r="164">
          <cell r="A164">
            <v>159</v>
          </cell>
          <cell r="B164">
            <v>340.22</v>
          </cell>
          <cell r="C164">
            <v>476.31</v>
          </cell>
          <cell r="D164">
            <v>346.01</v>
          </cell>
          <cell r="E164">
            <v>484.41</v>
          </cell>
          <cell r="F164">
            <v>351.79</v>
          </cell>
          <cell r="G164">
            <v>492.51</v>
          </cell>
          <cell r="H164">
            <v>357.58</v>
          </cell>
          <cell r="I164">
            <v>500.61</v>
          </cell>
          <cell r="J164">
            <v>363.37</v>
          </cell>
          <cell r="K164">
            <v>508.72</v>
          </cell>
          <cell r="L164">
            <v>369.16</v>
          </cell>
          <cell r="M164">
            <v>516.82000000000005</v>
          </cell>
          <cell r="N164">
            <v>374.94</v>
          </cell>
          <cell r="O164">
            <v>524.91999999999996</v>
          </cell>
          <cell r="P164">
            <v>380.73</v>
          </cell>
          <cell r="Q164">
            <v>533.02</v>
          </cell>
          <cell r="R164">
            <v>386.52</v>
          </cell>
          <cell r="S164">
            <v>541.13</v>
          </cell>
          <cell r="T164">
            <v>392.31</v>
          </cell>
          <cell r="U164">
            <v>549.23</v>
          </cell>
          <cell r="V164">
            <v>398.09</v>
          </cell>
          <cell r="W164">
            <v>557.33000000000004</v>
          </cell>
          <cell r="X164">
            <v>403.88</v>
          </cell>
          <cell r="Y164">
            <v>565.44000000000005</v>
          </cell>
          <cell r="Z164">
            <v>409.67</v>
          </cell>
          <cell r="AA164">
            <v>573.54</v>
          </cell>
          <cell r="AB164">
            <v>415.46</v>
          </cell>
          <cell r="AC164">
            <v>581.64</v>
          </cell>
          <cell r="AD164">
            <v>421.24</v>
          </cell>
          <cell r="AE164">
            <v>589.74</v>
          </cell>
          <cell r="AF164">
            <v>427.03</v>
          </cell>
          <cell r="AG164">
            <v>597.85</v>
          </cell>
          <cell r="AH164">
            <v>432.82</v>
          </cell>
          <cell r="AI164">
            <v>605.95000000000005</v>
          </cell>
          <cell r="AJ164">
            <v>438.61</v>
          </cell>
          <cell r="AK164">
            <v>614.04999999999995</v>
          </cell>
          <cell r="AL164">
            <v>444.4</v>
          </cell>
          <cell r="AM164">
            <v>622.15</v>
          </cell>
          <cell r="AN164">
            <v>450.18</v>
          </cell>
          <cell r="AO164">
            <v>630.26</v>
          </cell>
          <cell r="AP164">
            <v>455.97</v>
          </cell>
          <cell r="AQ164">
            <v>638.36</v>
          </cell>
          <cell r="AR164">
            <v>461.76</v>
          </cell>
          <cell r="AS164">
            <v>646.46</v>
          </cell>
          <cell r="AT164">
            <v>467.55</v>
          </cell>
          <cell r="AU164">
            <v>654.55999999999995</v>
          </cell>
          <cell r="AV164">
            <v>473.33</v>
          </cell>
          <cell r="AW164">
            <v>662.67</v>
          </cell>
        </row>
        <row r="165">
          <cell r="A165">
            <v>160</v>
          </cell>
          <cell r="B165">
            <v>342.33</v>
          </cell>
          <cell r="C165">
            <v>479.27</v>
          </cell>
          <cell r="D165">
            <v>348.16</v>
          </cell>
          <cell r="E165">
            <v>487.42</v>
          </cell>
          <cell r="F165">
            <v>353.98</v>
          </cell>
          <cell r="G165">
            <v>495.58</v>
          </cell>
          <cell r="H165">
            <v>359.81</v>
          </cell>
          <cell r="I165">
            <v>503.73</v>
          </cell>
          <cell r="J165">
            <v>365.63</v>
          </cell>
          <cell r="K165">
            <v>511.88</v>
          </cell>
          <cell r="L165">
            <v>371.45</v>
          </cell>
          <cell r="M165">
            <v>520.04</v>
          </cell>
          <cell r="N165">
            <v>377.28</v>
          </cell>
          <cell r="O165">
            <v>528.19000000000005</v>
          </cell>
          <cell r="P165">
            <v>383.1</v>
          </cell>
          <cell r="Q165">
            <v>536.34</v>
          </cell>
          <cell r="R165">
            <v>388.93</v>
          </cell>
          <cell r="S165">
            <v>544.5</v>
          </cell>
          <cell r="T165">
            <v>394.75</v>
          </cell>
          <cell r="U165">
            <v>552.65</v>
          </cell>
          <cell r="V165">
            <v>400.57</v>
          </cell>
          <cell r="W165">
            <v>560.79999999999995</v>
          </cell>
          <cell r="X165">
            <v>406.4</v>
          </cell>
          <cell r="Y165">
            <v>568.96</v>
          </cell>
          <cell r="Z165">
            <v>412.22</v>
          </cell>
          <cell r="AA165">
            <v>577.11</v>
          </cell>
          <cell r="AB165">
            <v>418.05</v>
          </cell>
          <cell r="AC165">
            <v>585.26</v>
          </cell>
          <cell r="AD165">
            <v>423.87</v>
          </cell>
          <cell r="AE165">
            <v>593.41999999999996</v>
          </cell>
          <cell r="AF165">
            <v>429.69</v>
          </cell>
          <cell r="AG165">
            <v>601.57000000000005</v>
          </cell>
          <cell r="AH165">
            <v>435.52</v>
          </cell>
          <cell r="AI165">
            <v>609.73</v>
          </cell>
          <cell r="AJ165">
            <v>441.34</v>
          </cell>
          <cell r="AK165">
            <v>617.88</v>
          </cell>
          <cell r="AL165">
            <v>447.17</v>
          </cell>
          <cell r="AM165">
            <v>626.03</v>
          </cell>
          <cell r="AN165">
            <v>452.99</v>
          </cell>
          <cell r="AO165">
            <v>634.19000000000005</v>
          </cell>
          <cell r="AP165">
            <v>458.81</v>
          </cell>
          <cell r="AQ165">
            <v>642.34</v>
          </cell>
          <cell r="AR165">
            <v>464.64</v>
          </cell>
          <cell r="AS165">
            <v>650.49</v>
          </cell>
          <cell r="AT165">
            <v>470.46</v>
          </cell>
          <cell r="AU165">
            <v>658.65</v>
          </cell>
          <cell r="AV165">
            <v>476.29</v>
          </cell>
          <cell r="AW165">
            <v>666.8</v>
          </cell>
        </row>
        <row r="166">
          <cell r="A166">
            <v>161</v>
          </cell>
          <cell r="B166">
            <v>344.45</v>
          </cell>
          <cell r="C166">
            <v>482.24</v>
          </cell>
          <cell r="D166">
            <v>350.32</v>
          </cell>
          <cell r="E166">
            <v>490.44</v>
          </cell>
          <cell r="F166">
            <v>356.18</v>
          </cell>
          <cell r="G166">
            <v>498.65</v>
          </cell>
          <cell r="H166">
            <v>362.04</v>
          </cell>
          <cell r="I166">
            <v>506.85</v>
          </cell>
          <cell r="J166">
            <v>367.9</v>
          </cell>
          <cell r="K166">
            <v>515.05999999999995</v>
          </cell>
          <cell r="L166">
            <v>373.76</v>
          </cell>
          <cell r="M166">
            <v>523.26</v>
          </cell>
          <cell r="N166">
            <v>379.62</v>
          </cell>
          <cell r="O166">
            <v>531.46</v>
          </cell>
          <cell r="P166">
            <v>385.48</v>
          </cell>
          <cell r="Q166">
            <v>539.66999999999996</v>
          </cell>
          <cell r="R166">
            <v>391.34</v>
          </cell>
          <cell r="S166">
            <v>547.87</v>
          </cell>
          <cell r="T166">
            <v>397.2</v>
          </cell>
          <cell r="U166">
            <v>556.08000000000004</v>
          </cell>
          <cell r="V166">
            <v>403.06</v>
          </cell>
          <cell r="W166">
            <v>564.28</v>
          </cell>
          <cell r="X166">
            <v>408.92</v>
          </cell>
          <cell r="Y166">
            <v>572.49</v>
          </cell>
          <cell r="Z166">
            <v>414.78</v>
          </cell>
          <cell r="AA166">
            <v>580.69000000000005</v>
          </cell>
          <cell r="AB166">
            <v>420.64</v>
          </cell>
          <cell r="AC166">
            <v>588.9</v>
          </cell>
          <cell r="AD166">
            <v>426.5</v>
          </cell>
          <cell r="AE166">
            <v>597.1</v>
          </cell>
          <cell r="AF166">
            <v>432.36</v>
          </cell>
          <cell r="AG166">
            <v>605.30999999999995</v>
          </cell>
          <cell r="AH166">
            <v>438.22</v>
          </cell>
          <cell r="AI166">
            <v>613.51</v>
          </cell>
          <cell r="AJ166">
            <v>444.08</v>
          </cell>
          <cell r="AK166">
            <v>621.71</v>
          </cell>
          <cell r="AL166">
            <v>449.94</v>
          </cell>
          <cell r="AM166">
            <v>629.91999999999996</v>
          </cell>
          <cell r="AN166">
            <v>455.8</v>
          </cell>
          <cell r="AO166">
            <v>638.12</v>
          </cell>
          <cell r="AP166">
            <v>461.66</v>
          </cell>
          <cell r="AQ166">
            <v>646.33000000000004</v>
          </cell>
          <cell r="AR166">
            <v>467.52</v>
          </cell>
          <cell r="AS166">
            <v>654.53</v>
          </cell>
          <cell r="AT166">
            <v>473.38</v>
          </cell>
          <cell r="AU166">
            <v>662.74</v>
          </cell>
          <cell r="AV166">
            <v>479.24</v>
          </cell>
          <cell r="AW166">
            <v>670.94</v>
          </cell>
        </row>
        <row r="167">
          <cell r="A167">
            <v>162</v>
          </cell>
          <cell r="B167">
            <v>346.58</v>
          </cell>
          <cell r="C167">
            <v>485.21</v>
          </cell>
          <cell r="D167">
            <v>352.48</v>
          </cell>
          <cell r="E167">
            <v>493.47</v>
          </cell>
          <cell r="F167">
            <v>358.37</v>
          </cell>
          <cell r="G167">
            <v>501.72</v>
          </cell>
          <cell r="H167">
            <v>364.27</v>
          </cell>
          <cell r="I167">
            <v>509.98</v>
          </cell>
          <cell r="J167">
            <v>370.17</v>
          </cell>
          <cell r="K167">
            <v>518.24</v>
          </cell>
          <cell r="L167">
            <v>376.06</v>
          </cell>
          <cell r="M167">
            <v>526.49</v>
          </cell>
          <cell r="N167">
            <v>381.96</v>
          </cell>
          <cell r="O167">
            <v>534.75</v>
          </cell>
          <cell r="P167">
            <v>387.86</v>
          </cell>
          <cell r="Q167">
            <v>543</v>
          </cell>
          <cell r="R167">
            <v>393.76</v>
          </cell>
          <cell r="S167">
            <v>551.26</v>
          </cell>
          <cell r="T167">
            <v>399.65</v>
          </cell>
          <cell r="U167">
            <v>559.51</v>
          </cell>
          <cell r="V167">
            <v>405.55</v>
          </cell>
          <cell r="W167">
            <v>567.77</v>
          </cell>
          <cell r="X167">
            <v>411.45</v>
          </cell>
          <cell r="Y167">
            <v>576.02</v>
          </cell>
          <cell r="Z167">
            <v>417.34</v>
          </cell>
          <cell r="AA167">
            <v>584.28</v>
          </cell>
          <cell r="AB167">
            <v>423.24</v>
          </cell>
          <cell r="AC167">
            <v>592.53</v>
          </cell>
          <cell r="AD167">
            <v>429.14</v>
          </cell>
          <cell r="AE167">
            <v>600.79</v>
          </cell>
          <cell r="AF167">
            <v>435.03</v>
          </cell>
          <cell r="AG167">
            <v>609.04999999999995</v>
          </cell>
          <cell r="AH167">
            <v>440.93</v>
          </cell>
          <cell r="AI167">
            <v>617.29999999999995</v>
          </cell>
          <cell r="AJ167">
            <v>446.83</v>
          </cell>
          <cell r="AK167">
            <v>625.55999999999995</v>
          </cell>
          <cell r="AL167">
            <v>452.72</v>
          </cell>
          <cell r="AM167">
            <v>633.80999999999995</v>
          </cell>
          <cell r="AN167">
            <v>458.62</v>
          </cell>
          <cell r="AO167">
            <v>642.07000000000005</v>
          </cell>
          <cell r="AP167">
            <v>464.52</v>
          </cell>
          <cell r="AQ167">
            <v>650.32000000000005</v>
          </cell>
          <cell r="AR167">
            <v>470.41</v>
          </cell>
          <cell r="AS167">
            <v>658.58</v>
          </cell>
          <cell r="AT167">
            <v>476.31</v>
          </cell>
          <cell r="AU167">
            <v>666.83</v>
          </cell>
          <cell r="AV167">
            <v>482.21</v>
          </cell>
          <cell r="AW167">
            <v>675.09</v>
          </cell>
        </row>
        <row r="168">
          <cell r="A168">
            <v>163</v>
          </cell>
          <cell r="B168">
            <v>348.71</v>
          </cell>
          <cell r="C168">
            <v>488.2</v>
          </cell>
          <cell r="D168">
            <v>354.65</v>
          </cell>
          <cell r="E168">
            <v>496.5</v>
          </cell>
          <cell r="F168">
            <v>360.58</v>
          </cell>
          <cell r="G168">
            <v>504.81</v>
          </cell>
          <cell r="H168">
            <v>366.51</v>
          </cell>
          <cell r="I168">
            <v>513.12</v>
          </cell>
          <cell r="J168">
            <v>372.44</v>
          </cell>
          <cell r="K168">
            <v>521.41999999999996</v>
          </cell>
          <cell r="L168">
            <v>378.38</v>
          </cell>
          <cell r="M168">
            <v>529.73</v>
          </cell>
          <cell r="N168">
            <v>384.31</v>
          </cell>
          <cell r="O168">
            <v>538.04</v>
          </cell>
          <cell r="P168">
            <v>390.24</v>
          </cell>
          <cell r="Q168">
            <v>546.34</v>
          </cell>
          <cell r="R168">
            <v>396.18</v>
          </cell>
          <cell r="S168">
            <v>554.65</v>
          </cell>
          <cell r="T168">
            <v>402.11</v>
          </cell>
          <cell r="U168">
            <v>562.96</v>
          </cell>
          <cell r="V168">
            <v>408.04</v>
          </cell>
          <cell r="W168">
            <v>571.26</v>
          </cell>
          <cell r="X168">
            <v>413.98</v>
          </cell>
          <cell r="Y168">
            <v>579.57000000000005</v>
          </cell>
          <cell r="Z168">
            <v>419.91</v>
          </cell>
          <cell r="AA168">
            <v>587.87</v>
          </cell>
          <cell r="AB168">
            <v>425.84</v>
          </cell>
          <cell r="AC168">
            <v>596.17999999999995</v>
          </cell>
          <cell r="AD168">
            <v>431.78</v>
          </cell>
          <cell r="AE168">
            <v>604.49</v>
          </cell>
          <cell r="AF168">
            <v>437.71</v>
          </cell>
          <cell r="AG168">
            <v>612.79</v>
          </cell>
          <cell r="AH168">
            <v>443.64</v>
          </cell>
          <cell r="AI168">
            <v>621.1</v>
          </cell>
          <cell r="AJ168">
            <v>449.58</v>
          </cell>
          <cell r="AK168">
            <v>629.41</v>
          </cell>
          <cell r="AL168">
            <v>455.51</v>
          </cell>
          <cell r="AM168">
            <v>637.71</v>
          </cell>
          <cell r="AN168">
            <v>461.44</v>
          </cell>
          <cell r="AO168">
            <v>646.02</v>
          </cell>
          <cell r="AP168">
            <v>467.38</v>
          </cell>
          <cell r="AQ168">
            <v>654.33000000000004</v>
          </cell>
          <cell r="AR168">
            <v>473.31</v>
          </cell>
          <cell r="AS168">
            <v>662.63</v>
          </cell>
          <cell r="AT168">
            <v>479.24</v>
          </cell>
          <cell r="AU168">
            <v>670.94</v>
          </cell>
          <cell r="AV168">
            <v>485.18</v>
          </cell>
          <cell r="AW168">
            <v>679.25</v>
          </cell>
        </row>
        <row r="169">
          <cell r="A169">
            <v>164</v>
          </cell>
          <cell r="B169">
            <v>350.85</v>
          </cell>
          <cell r="C169">
            <v>491.19</v>
          </cell>
          <cell r="D169">
            <v>356.82</v>
          </cell>
          <cell r="E169">
            <v>499.55</v>
          </cell>
          <cell r="F169">
            <v>362.79</v>
          </cell>
          <cell r="G169">
            <v>507.9</v>
          </cell>
          <cell r="H169">
            <v>368.76</v>
          </cell>
          <cell r="I169">
            <v>516.26</v>
          </cell>
          <cell r="J169">
            <v>374.73</v>
          </cell>
          <cell r="K169">
            <v>524.62</v>
          </cell>
          <cell r="L169">
            <v>380.7</v>
          </cell>
          <cell r="M169">
            <v>532.98</v>
          </cell>
          <cell r="N169">
            <v>386.67</v>
          </cell>
          <cell r="O169">
            <v>541.33000000000004</v>
          </cell>
          <cell r="P169">
            <v>392.64</v>
          </cell>
          <cell r="Q169">
            <v>549.69000000000005</v>
          </cell>
          <cell r="R169">
            <v>398.61</v>
          </cell>
          <cell r="S169">
            <v>558.04999999999995</v>
          </cell>
          <cell r="T169">
            <v>404.57</v>
          </cell>
          <cell r="U169">
            <v>566.4</v>
          </cell>
          <cell r="V169">
            <v>410.54</v>
          </cell>
          <cell r="W169">
            <v>574.76</v>
          </cell>
          <cell r="X169">
            <v>416.51</v>
          </cell>
          <cell r="Y169">
            <v>583.12</v>
          </cell>
          <cell r="Z169">
            <v>422.48</v>
          </cell>
          <cell r="AA169">
            <v>591.48</v>
          </cell>
          <cell r="AB169">
            <v>428.45</v>
          </cell>
          <cell r="AC169">
            <v>599.83000000000004</v>
          </cell>
          <cell r="AD169">
            <v>434.42</v>
          </cell>
          <cell r="AE169">
            <v>608.19000000000005</v>
          </cell>
          <cell r="AF169">
            <v>440.39</v>
          </cell>
          <cell r="AG169">
            <v>616.54999999999995</v>
          </cell>
          <cell r="AH169">
            <v>446.36</v>
          </cell>
          <cell r="AI169">
            <v>624.91</v>
          </cell>
          <cell r="AJ169">
            <v>452.33</v>
          </cell>
          <cell r="AK169">
            <v>633.26</v>
          </cell>
          <cell r="AL169">
            <v>458.3</v>
          </cell>
          <cell r="AM169">
            <v>641.62</v>
          </cell>
          <cell r="AN169">
            <v>464.27</v>
          </cell>
          <cell r="AO169">
            <v>649.98</v>
          </cell>
          <cell r="AP169">
            <v>470.24</v>
          </cell>
          <cell r="AQ169">
            <v>658.34</v>
          </cell>
          <cell r="AR169">
            <v>476.21</v>
          </cell>
          <cell r="AS169">
            <v>666.69</v>
          </cell>
          <cell r="AT169">
            <v>482.18</v>
          </cell>
          <cell r="AU169">
            <v>675.05</v>
          </cell>
          <cell r="AV169">
            <v>488.15</v>
          </cell>
          <cell r="AW169">
            <v>683.41</v>
          </cell>
        </row>
        <row r="170">
          <cell r="A170">
            <v>165</v>
          </cell>
          <cell r="B170">
            <v>352.99</v>
          </cell>
          <cell r="C170">
            <v>494.19</v>
          </cell>
          <cell r="D170">
            <v>359</v>
          </cell>
          <cell r="E170">
            <v>502.6</v>
          </cell>
          <cell r="F170">
            <v>365</v>
          </cell>
          <cell r="G170">
            <v>511</v>
          </cell>
          <cell r="H170">
            <v>371.01</v>
          </cell>
          <cell r="I170">
            <v>519.41</v>
          </cell>
          <cell r="J170">
            <v>377.01</v>
          </cell>
          <cell r="K170">
            <v>527.82000000000005</v>
          </cell>
          <cell r="L170">
            <v>383.02</v>
          </cell>
          <cell r="M170">
            <v>536.23</v>
          </cell>
          <cell r="N170">
            <v>389.03</v>
          </cell>
          <cell r="O170">
            <v>544.64</v>
          </cell>
          <cell r="P170">
            <v>395.03</v>
          </cell>
          <cell r="Q170">
            <v>553.04999999999995</v>
          </cell>
          <cell r="R170">
            <v>401.04</v>
          </cell>
          <cell r="S170">
            <v>561.45000000000005</v>
          </cell>
          <cell r="T170">
            <v>407.04</v>
          </cell>
          <cell r="U170">
            <v>569.86</v>
          </cell>
          <cell r="V170">
            <v>413.05</v>
          </cell>
          <cell r="W170">
            <v>578.27</v>
          </cell>
          <cell r="X170">
            <v>419.06</v>
          </cell>
          <cell r="Y170">
            <v>586.67999999999995</v>
          </cell>
          <cell r="Z170">
            <v>425.06</v>
          </cell>
          <cell r="AA170">
            <v>595.09</v>
          </cell>
          <cell r="AB170">
            <v>431.07</v>
          </cell>
          <cell r="AC170">
            <v>603.5</v>
          </cell>
          <cell r="AD170">
            <v>437.07</v>
          </cell>
          <cell r="AE170">
            <v>611.9</v>
          </cell>
          <cell r="AF170">
            <v>443.08</v>
          </cell>
          <cell r="AG170">
            <v>620.30999999999995</v>
          </cell>
          <cell r="AH170">
            <v>449.09</v>
          </cell>
          <cell r="AI170">
            <v>628.72</v>
          </cell>
          <cell r="AJ170">
            <v>455.09</v>
          </cell>
          <cell r="AK170">
            <v>637.13</v>
          </cell>
          <cell r="AL170">
            <v>461.1</v>
          </cell>
          <cell r="AM170">
            <v>645.54</v>
          </cell>
          <cell r="AN170">
            <v>467.1</v>
          </cell>
          <cell r="AO170">
            <v>653.95000000000005</v>
          </cell>
          <cell r="AP170">
            <v>473.11</v>
          </cell>
          <cell r="AQ170">
            <v>662.35</v>
          </cell>
          <cell r="AR170">
            <v>479.12</v>
          </cell>
          <cell r="AS170">
            <v>670.76</v>
          </cell>
          <cell r="AT170">
            <v>485.12</v>
          </cell>
          <cell r="AU170">
            <v>679.17</v>
          </cell>
          <cell r="AV170">
            <v>491.13</v>
          </cell>
          <cell r="AW170">
            <v>687.58</v>
          </cell>
        </row>
        <row r="171">
          <cell r="A171">
            <v>166</v>
          </cell>
          <cell r="B171">
            <v>355.14</v>
          </cell>
          <cell r="C171">
            <v>497.19</v>
          </cell>
          <cell r="D171">
            <v>361.18</v>
          </cell>
          <cell r="E171">
            <v>505.65</v>
          </cell>
          <cell r="F171">
            <v>367.22</v>
          </cell>
          <cell r="G171">
            <v>514.11</v>
          </cell>
          <cell r="H171">
            <v>373.27</v>
          </cell>
          <cell r="I171">
            <v>522.57000000000005</v>
          </cell>
          <cell r="J171">
            <v>379.31</v>
          </cell>
          <cell r="K171">
            <v>531.03</v>
          </cell>
          <cell r="L171">
            <v>385.35</v>
          </cell>
          <cell r="M171">
            <v>539.49</v>
          </cell>
          <cell r="N171">
            <v>391.39</v>
          </cell>
          <cell r="O171">
            <v>547.95000000000005</v>
          </cell>
          <cell r="P171">
            <v>397.44</v>
          </cell>
          <cell r="Q171">
            <v>556.41</v>
          </cell>
          <cell r="R171">
            <v>403.48</v>
          </cell>
          <cell r="S171">
            <v>564.87</v>
          </cell>
          <cell r="T171">
            <v>409.52</v>
          </cell>
          <cell r="U171">
            <v>573.33000000000004</v>
          </cell>
          <cell r="V171">
            <v>415.56</v>
          </cell>
          <cell r="W171">
            <v>581.79</v>
          </cell>
          <cell r="X171">
            <v>421.6</v>
          </cell>
          <cell r="Y171">
            <v>590.25</v>
          </cell>
          <cell r="Z171">
            <v>427.65</v>
          </cell>
          <cell r="AA171">
            <v>598.71</v>
          </cell>
          <cell r="AB171">
            <v>433.69</v>
          </cell>
          <cell r="AC171">
            <v>607.16999999999996</v>
          </cell>
          <cell r="AD171">
            <v>439.73</v>
          </cell>
          <cell r="AE171">
            <v>615.62</v>
          </cell>
          <cell r="AF171">
            <v>445.77</v>
          </cell>
          <cell r="AG171">
            <v>624.08000000000004</v>
          </cell>
          <cell r="AH171">
            <v>451.82</v>
          </cell>
          <cell r="AI171">
            <v>632.54</v>
          </cell>
          <cell r="AJ171">
            <v>457.86</v>
          </cell>
          <cell r="AK171">
            <v>641</v>
          </cell>
          <cell r="AL171">
            <v>463.9</v>
          </cell>
          <cell r="AM171">
            <v>649.46</v>
          </cell>
          <cell r="AN171">
            <v>469.94</v>
          </cell>
          <cell r="AO171">
            <v>657.92</v>
          </cell>
          <cell r="AP171">
            <v>475.99</v>
          </cell>
          <cell r="AQ171">
            <v>666.38</v>
          </cell>
          <cell r="AR171">
            <v>482.03</v>
          </cell>
          <cell r="AS171">
            <v>674.84</v>
          </cell>
          <cell r="AT171">
            <v>488.07</v>
          </cell>
          <cell r="AU171">
            <v>683.3</v>
          </cell>
          <cell r="AV171">
            <v>494.11</v>
          </cell>
          <cell r="AW171">
            <v>691.76</v>
          </cell>
        </row>
        <row r="172">
          <cell r="A172">
            <v>167</v>
          </cell>
          <cell r="B172">
            <v>357.29</v>
          </cell>
          <cell r="C172">
            <v>500.21</v>
          </cell>
          <cell r="D172">
            <v>363.37</v>
          </cell>
          <cell r="E172">
            <v>508.72</v>
          </cell>
          <cell r="F172">
            <v>369.45</v>
          </cell>
          <cell r="G172">
            <v>517.23</v>
          </cell>
          <cell r="H172">
            <v>375.53</v>
          </cell>
          <cell r="I172">
            <v>525.74</v>
          </cell>
          <cell r="J172">
            <v>381.61</v>
          </cell>
          <cell r="K172">
            <v>534.25</v>
          </cell>
          <cell r="L172">
            <v>387.69</v>
          </cell>
          <cell r="M172">
            <v>542.76</v>
          </cell>
          <cell r="N172">
            <v>393.76</v>
          </cell>
          <cell r="O172">
            <v>551.27</v>
          </cell>
          <cell r="P172">
            <v>399.84</v>
          </cell>
          <cell r="Q172">
            <v>559.78</v>
          </cell>
          <cell r="R172">
            <v>405.92</v>
          </cell>
          <cell r="S172">
            <v>568.29</v>
          </cell>
          <cell r="T172">
            <v>412</v>
          </cell>
          <cell r="U172">
            <v>576.79999999999995</v>
          </cell>
          <cell r="V172">
            <v>418.08</v>
          </cell>
          <cell r="W172">
            <v>585.30999999999995</v>
          </cell>
          <cell r="X172">
            <v>424.16</v>
          </cell>
          <cell r="Y172">
            <v>593.82000000000005</v>
          </cell>
          <cell r="Z172">
            <v>430.24</v>
          </cell>
          <cell r="AA172">
            <v>602.33000000000004</v>
          </cell>
          <cell r="AB172">
            <v>436.32</v>
          </cell>
          <cell r="AC172">
            <v>610.84</v>
          </cell>
          <cell r="AD172">
            <v>442.39</v>
          </cell>
          <cell r="AE172">
            <v>619.35</v>
          </cell>
          <cell r="AF172">
            <v>448.47</v>
          </cell>
          <cell r="AG172">
            <v>627.86</v>
          </cell>
          <cell r="AH172">
            <v>454.55</v>
          </cell>
          <cell r="AI172">
            <v>636.37</v>
          </cell>
          <cell r="AJ172">
            <v>460.63</v>
          </cell>
          <cell r="AK172">
            <v>644.88</v>
          </cell>
          <cell r="AL172">
            <v>466.71</v>
          </cell>
          <cell r="AM172">
            <v>653.39</v>
          </cell>
          <cell r="AN172">
            <v>472.79</v>
          </cell>
          <cell r="AO172">
            <v>661.9</v>
          </cell>
          <cell r="AP172">
            <v>478.87</v>
          </cell>
          <cell r="AQ172">
            <v>670.41</v>
          </cell>
          <cell r="AR172">
            <v>484.95</v>
          </cell>
          <cell r="AS172">
            <v>678.93</v>
          </cell>
          <cell r="AT172">
            <v>491.03</v>
          </cell>
          <cell r="AU172">
            <v>687.44</v>
          </cell>
          <cell r="AV172">
            <v>497.1</v>
          </cell>
          <cell r="AW172">
            <v>695.95</v>
          </cell>
        </row>
        <row r="173">
          <cell r="A173">
            <v>168</v>
          </cell>
          <cell r="B173">
            <v>359.45</v>
          </cell>
          <cell r="C173">
            <v>503.23</v>
          </cell>
          <cell r="D173">
            <v>365.57</v>
          </cell>
          <cell r="E173">
            <v>511.79</v>
          </cell>
          <cell r="F173">
            <v>371.68</v>
          </cell>
          <cell r="G173">
            <v>520.35</v>
          </cell>
          <cell r="H173">
            <v>377.8</v>
          </cell>
          <cell r="I173">
            <v>528.91999999999996</v>
          </cell>
          <cell r="J173">
            <v>383.91</v>
          </cell>
          <cell r="K173">
            <v>537.48</v>
          </cell>
          <cell r="L173">
            <v>390.03</v>
          </cell>
          <cell r="M173">
            <v>546.04</v>
          </cell>
          <cell r="N173">
            <v>396.14</v>
          </cell>
          <cell r="O173">
            <v>554.6</v>
          </cell>
          <cell r="P173">
            <v>402.26</v>
          </cell>
          <cell r="Q173">
            <v>563.16</v>
          </cell>
          <cell r="R173">
            <v>408.37</v>
          </cell>
          <cell r="S173">
            <v>571.72</v>
          </cell>
          <cell r="T173">
            <v>414.49</v>
          </cell>
          <cell r="U173">
            <v>580.28</v>
          </cell>
          <cell r="V173">
            <v>420.6</v>
          </cell>
          <cell r="W173">
            <v>588.84</v>
          </cell>
          <cell r="X173">
            <v>426.72</v>
          </cell>
          <cell r="Y173">
            <v>597.41</v>
          </cell>
          <cell r="Z173">
            <v>432.83</v>
          </cell>
          <cell r="AA173">
            <v>605.97</v>
          </cell>
          <cell r="AB173">
            <v>438.95</v>
          </cell>
          <cell r="AC173">
            <v>614.53</v>
          </cell>
          <cell r="AD173">
            <v>445.06</v>
          </cell>
          <cell r="AE173">
            <v>623.09</v>
          </cell>
          <cell r="AF173">
            <v>451.18</v>
          </cell>
          <cell r="AG173">
            <v>631.65</v>
          </cell>
          <cell r="AH173">
            <v>457.29</v>
          </cell>
          <cell r="AI173">
            <v>640.21</v>
          </cell>
          <cell r="AJ173">
            <v>463.41</v>
          </cell>
          <cell r="AK173">
            <v>648.77</v>
          </cell>
          <cell r="AL173">
            <v>469.52</v>
          </cell>
          <cell r="AM173">
            <v>657.33</v>
          </cell>
          <cell r="AN173">
            <v>475.64</v>
          </cell>
          <cell r="AO173">
            <v>665.9</v>
          </cell>
          <cell r="AP173">
            <v>481.75</v>
          </cell>
          <cell r="AQ173">
            <v>674.46</v>
          </cell>
          <cell r="AR173">
            <v>487.87</v>
          </cell>
          <cell r="AS173">
            <v>683.02</v>
          </cell>
          <cell r="AT173">
            <v>493.99</v>
          </cell>
          <cell r="AU173">
            <v>691.58</v>
          </cell>
          <cell r="AV173">
            <v>500.1</v>
          </cell>
          <cell r="AW173">
            <v>700.14</v>
          </cell>
        </row>
        <row r="174">
          <cell r="A174">
            <v>169</v>
          </cell>
          <cell r="B174">
            <v>361.14</v>
          </cell>
          <cell r="C174">
            <v>505.6</v>
          </cell>
          <cell r="D174">
            <v>367.29</v>
          </cell>
          <cell r="E174">
            <v>514.21</v>
          </cell>
          <cell r="F174">
            <v>373.44</v>
          </cell>
          <cell r="G174">
            <v>522.82000000000005</v>
          </cell>
          <cell r="H174">
            <v>379.59</v>
          </cell>
          <cell r="I174">
            <v>531.42999999999995</v>
          </cell>
          <cell r="J174">
            <v>385.75</v>
          </cell>
          <cell r="K174">
            <v>540.04999999999995</v>
          </cell>
          <cell r="L174">
            <v>391.9</v>
          </cell>
          <cell r="M174">
            <v>548.66</v>
          </cell>
          <cell r="N174">
            <v>398.05</v>
          </cell>
          <cell r="O174">
            <v>557.27</v>
          </cell>
          <cell r="P174">
            <v>404.2</v>
          </cell>
          <cell r="Q174">
            <v>565.88</v>
          </cell>
          <cell r="R174">
            <v>410.35</v>
          </cell>
          <cell r="S174">
            <v>574.49</v>
          </cell>
          <cell r="T174">
            <v>416.5</v>
          </cell>
          <cell r="U174">
            <v>583.11</v>
          </cell>
          <cell r="V174">
            <v>422.66</v>
          </cell>
          <cell r="W174">
            <v>591.72</v>
          </cell>
          <cell r="X174">
            <v>428.81</v>
          </cell>
          <cell r="Y174">
            <v>600.33000000000004</v>
          </cell>
          <cell r="Z174">
            <v>434.96</v>
          </cell>
          <cell r="AA174">
            <v>608.94000000000005</v>
          </cell>
          <cell r="AB174">
            <v>441.11</v>
          </cell>
          <cell r="AC174">
            <v>617.55999999999995</v>
          </cell>
          <cell r="AD174">
            <v>447.26</v>
          </cell>
          <cell r="AE174">
            <v>626.16999999999996</v>
          </cell>
          <cell r="AF174">
            <v>453.41</v>
          </cell>
          <cell r="AG174">
            <v>634.78</v>
          </cell>
          <cell r="AH174">
            <v>459.57</v>
          </cell>
          <cell r="AI174">
            <v>643.39</v>
          </cell>
          <cell r="AJ174">
            <v>465.72</v>
          </cell>
          <cell r="AK174">
            <v>652</v>
          </cell>
          <cell r="AL174">
            <v>471.87</v>
          </cell>
          <cell r="AM174">
            <v>660.62</v>
          </cell>
          <cell r="AN174">
            <v>478.02</v>
          </cell>
          <cell r="AO174">
            <v>669.23</v>
          </cell>
          <cell r="AP174">
            <v>484.17</v>
          </cell>
          <cell r="AQ174">
            <v>677.84</v>
          </cell>
          <cell r="AR174">
            <v>490.32</v>
          </cell>
          <cell r="AS174">
            <v>686.45</v>
          </cell>
          <cell r="AT174">
            <v>496.48</v>
          </cell>
          <cell r="AU174">
            <v>695.07</v>
          </cell>
          <cell r="AV174">
            <v>502.63</v>
          </cell>
          <cell r="AW174">
            <v>703.68</v>
          </cell>
        </row>
        <row r="175">
          <cell r="A175">
            <v>170</v>
          </cell>
          <cell r="B175">
            <v>363.31</v>
          </cell>
          <cell r="C175">
            <v>508.63</v>
          </cell>
          <cell r="D175">
            <v>369.49</v>
          </cell>
          <cell r="E175">
            <v>517.29</v>
          </cell>
          <cell r="F175">
            <v>375.68</v>
          </cell>
          <cell r="G175">
            <v>525.95000000000005</v>
          </cell>
          <cell r="H175">
            <v>381.87</v>
          </cell>
          <cell r="I175">
            <v>534.62</v>
          </cell>
          <cell r="J175">
            <v>388.06</v>
          </cell>
          <cell r="K175">
            <v>543.28</v>
          </cell>
          <cell r="L175">
            <v>394.25</v>
          </cell>
          <cell r="M175">
            <v>551.94000000000005</v>
          </cell>
          <cell r="N175">
            <v>400.43</v>
          </cell>
          <cell r="O175">
            <v>560.61</v>
          </cell>
          <cell r="P175">
            <v>406.62</v>
          </cell>
          <cell r="Q175">
            <v>569.27</v>
          </cell>
          <cell r="R175">
            <v>412.81</v>
          </cell>
          <cell r="S175">
            <v>577.92999999999995</v>
          </cell>
          <cell r="T175">
            <v>419</v>
          </cell>
          <cell r="U175">
            <v>586.6</v>
          </cell>
          <cell r="V175">
            <v>425.19</v>
          </cell>
          <cell r="W175">
            <v>595.26</v>
          </cell>
          <cell r="X175">
            <v>431.37</v>
          </cell>
          <cell r="Y175">
            <v>603.91999999999996</v>
          </cell>
          <cell r="Z175">
            <v>437.56</v>
          </cell>
          <cell r="AA175">
            <v>612.59</v>
          </cell>
          <cell r="AB175">
            <v>443.75</v>
          </cell>
          <cell r="AC175">
            <v>621.25</v>
          </cell>
          <cell r="AD175">
            <v>449.94</v>
          </cell>
          <cell r="AE175">
            <v>629.91</v>
          </cell>
          <cell r="AF175">
            <v>456.13</v>
          </cell>
          <cell r="AG175">
            <v>638.58000000000004</v>
          </cell>
          <cell r="AH175">
            <v>462.31</v>
          </cell>
          <cell r="AI175">
            <v>647.24</v>
          </cell>
          <cell r="AJ175">
            <v>468.5</v>
          </cell>
          <cell r="AK175">
            <v>655.9</v>
          </cell>
          <cell r="AL175">
            <v>474.69</v>
          </cell>
          <cell r="AM175">
            <v>664.56</v>
          </cell>
          <cell r="AN175">
            <v>480.88</v>
          </cell>
          <cell r="AO175">
            <v>673.23</v>
          </cell>
          <cell r="AP175">
            <v>487.07</v>
          </cell>
          <cell r="AQ175">
            <v>681.89</v>
          </cell>
          <cell r="AR175">
            <v>493.25</v>
          </cell>
          <cell r="AS175">
            <v>690.55</v>
          </cell>
          <cell r="AT175">
            <v>499.44</v>
          </cell>
          <cell r="AU175">
            <v>699.22</v>
          </cell>
          <cell r="AV175">
            <v>505.63</v>
          </cell>
          <cell r="AW175">
            <v>707.88</v>
          </cell>
        </row>
        <row r="176">
          <cell r="A176">
            <v>171</v>
          </cell>
          <cell r="B176">
            <v>365.48</v>
          </cell>
          <cell r="C176">
            <v>511.67</v>
          </cell>
          <cell r="D176">
            <v>371.7</v>
          </cell>
          <cell r="E176">
            <v>520.38</v>
          </cell>
          <cell r="F176">
            <v>377.93</v>
          </cell>
          <cell r="G176">
            <v>529.1</v>
          </cell>
          <cell r="H176">
            <v>384.15</v>
          </cell>
          <cell r="I176">
            <v>537.80999999999995</v>
          </cell>
          <cell r="J176">
            <v>390.37</v>
          </cell>
          <cell r="K176">
            <v>546.52</v>
          </cell>
          <cell r="L176">
            <v>396.6</v>
          </cell>
          <cell r="M176">
            <v>555.24</v>
          </cell>
          <cell r="N176">
            <v>402.82</v>
          </cell>
          <cell r="O176">
            <v>563.95000000000005</v>
          </cell>
          <cell r="P176">
            <v>409.05</v>
          </cell>
          <cell r="Q176">
            <v>572.66999999999996</v>
          </cell>
          <cell r="R176">
            <v>415.27</v>
          </cell>
          <cell r="S176">
            <v>581.38</v>
          </cell>
          <cell r="T176">
            <v>421.5</v>
          </cell>
          <cell r="U176">
            <v>590.09</v>
          </cell>
          <cell r="V176">
            <v>427.72</v>
          </cell>
          <cell r="W176">
            <v>598.80999999999995</v>
          </cell>
          <cell r="X176">
            <v>433.94</v>
          </cell>
          <cell r="Y176">
            <v>607.52</v>
          </cell>
          <cell r="Z176">
            <v>440.17</v>
          </cell>
          <cell r="AA176">
            <v>616.24</v>
          </cell>
          <cell r="AB176">
            <v>446.39</v>
          </cell>
          <cell r="AC176">
            <v>624.95000000000005</v>
          </cell>
          <cell r="AD176">
            <v>452.62</v>
          </cell>
          <cell r="AE176">
            <v>633.66</v>
          </cell>
          <cell r="AF176">
            <v>458.84</v>
          </cell>
          <cell r="AG176">
            <v>642.38</v>
          </cell>
          <cell r="AH176">
            <v>465.07</v>
          </cell>
          <cell r="AI176">
            <v>651.09</v>
          </cell>
          <cell r="AJ176">
            <v>471.29</v>
          </cell>
          <cell r="AK176">
            <v>659.81</v>
          </cell>
          <cell r="AL176">
            <v>477.52</v>
          </cell>
          <cell r="AM176">
            <v>668.52</v>
          </cell>
          <cell r="AN176">
            <v>483.74</v>
          </cell>
          <cell r="AO176">
            <v>677.24</v>
          </cell>
          <cell r="AP176">
            <v>489.96</v>
          </cell>
          <cell r="AQ176">
            <v>685.95</v>
          </cell>
          <cell r="AR176">
            <v>496.19</v>
          </cell>
          <cell r="AS176">
            <v>694.66</v>
          </cell>
          <cell r="AT176">
            <v>502.41</v>
          </cell>
          <cell r="AU176">
            <v>703.38</v>
          </cell>
          <cell r="AV176">
            <v>508.64</v>
          </cell>
          <cell r="AW176">
            <v>712.09</v>
          </cell>
        </row>
        <row r="177">
          <cell r="A177">
            <v>172</v>
          </cell>
          <cell r="B177">
            <v>367.65</v>
          </cell>
          <cell r="C177">
            <v>514.71</v>
          </cell>
          <cell r="D177">
            <v>373.91</v>
          </cell>
          <cell r="E177">
            <v>523.48</v>
          </cell>
          <cell r="F177">
            <v>380.18</v>
          </cell>
          <cell r="G177">
            <v>532.25</v>
          </cell>
          <cell r="H177">
            <v>386.44</v>
          </cell>
          <cell r="I177">
            <v>541.01</v>
          </cell>
          <cell r="J177">
            <v>392.7</v>
          </cell>
          <cell r="K177">
            <v>549.78</v>
          </cell>
          <cell r="L177">
            <v>398.96</v>
          </cell>
          <cell r="M177">
            <v>558.54</v>
          </cell>
          <cell r="N177">
            <v>405.22</v>
          </cell>
          <cell r="O177">
            <v>567.30999999999995</v>
          </cell>
          <cell r="P177">
            <v>411.48</v>
          </cell>
          <cell r="Q177">
            <v>576.07000000000005</v>
          </cell>
          <cell r="R177">
            <v>417.74</v>
          </cell>
          <cell r="S177">
            <v>584.84</v>
          </cell>
          <cell r="T177">
            <v>424</v>
          </cell>
          <cell r="U177">
            <v>593.6</v>
          </cell>
          <cell r="V177">
            <v>430.26</v>
          </cell>
          <cell r="W177">
            <v>602.37</v>
          </cell>
          <cell r="X177">
            <v>436.52</v>
          </cell>
          <cell r="Y177">
            <v>611.13</v>
          </cell>
          <cell r="Z177">
            <v>442.78</v>
          </cell>
          <cell r="AA177">
            <v>619.9</v>
          </cell>
          <cell r="AB177">
            <v>449.04</v>
          </cell>
          <cell r="AC177">
            <v>628.66</v>
          </cell>
          <cell r="AD177">
            <v>455.3</v>
          </cell>
          <cell r="AE177">
            <v>637.42999999999995</v>
          </cell>
          <cell r="AF177">
            <v>461.57</v>
          </cell>
          <cell r="AG177">
            <v>646.19000000000005</v>
          </cell>
          <cell r="AH177">
            <v>467.83</v>
          </cell>
          <cell r="AI177">
            <v>654.96</v>
          </cell>
          <cell r="AJ177">
            <v>474.09</v>
          </cell>
          <cell r="AK177">
            <v>663.72</v>
          </cell>
          <cell r="AL177">
            <v>480.35</v>
          </cell>
          <cell r="AM177">
            <v>672.49</v>
          </cell>
          <cell r="AN177">
            <v>486.61</v>
          </cell>
          <cell r="AO177">
            <v>681.25</v>
          </cell>
          <cell r="AP177">
            <v>492.87</v>
          </cell>
          <cell r="AQ177">
            <v>690.02</v>
          </cell>
          <cell r="AR177">
            <v>499.13</v>
          </cell>
          <cell r="AS177">
            <v>698.78</v>
          </cell>
          <cell r="AT177">
            <v>505.39</v>
          </cell>
          <cell r="AU177">
            <v>707.55</v>
          </cell>
          <cell r="AV177">
            <v>511.65</v>
          </cell>
          <cell r="AW177">
            <v>716.31</v>
          </cell>
        </row>
        <row r="178">
          <cell r="A178">
            <v>173</v>
          </cell>
          <cell r="B178">
            <v>369.84</v>
          </cell>
          <cell r="C178">
            <v>517.77</v>
          </cell>
          <cell r="D178">
            <v>376.13</v>
          </cell>
          <cell r="E178">
            <v>526.59</v>
          </cell>
          <cell r="F178">
            <v>382.43</v>
          </cell>
          <cell r="G178">
            <v>535.4</v>
          </cell>
          <cell r="H178">
            <v>388.73</v>
          </cell>
          <cell r="I178">
            <v>544.22</v>
          </cell>
          <cell r="J178">
            <v>395.03</v>
          </cell>
          <cell r="K178">
            <v>553.04</v>
          </cell>
          <cell r="L178">
            <v>401.32</v>
          </cell>
          <cell r="M178">
            <v>561.85</v>
          </cell>
          <cell r="N178">
            <v>407.62</v>
          </cell>
          <cell r="O178">
            <v>570.66999999999996</v>
          </cell>
          <cell r="P178">
            <v>413.92</v>
          </cell>
          <cell r="Q178">
            <v>579.48</v>
          </cell>
          <cell r="R178">
            <v>420.21</v>
          </cell>
          <cell r="S178">
            <v>588.29999999999995</v>
          </cell>
          <cell r="T178">
            <v>426.51</v>
          </cell>
          <cell r="U178">
            <v>597.12</v>
          </cell>
          <cell r="V178">
            <v>432.81</v>
          </cell>
          <cell r="W178">
            <v>605.92999999999995</v>
          </cell>
          <cell r="X178">
            <v>439.11</v>
          </cell>
          <cell r="Y178">
            <v>614.75</v>
          </cell>
          <cell r="Z178">
            <v>445.4</v>
          </cell>
          <cell r="AA178">
            <v>623.55999999999995</v>
          </cell>
          <cell r="AB178">
            <v>451.7</v>
          </cell>
          <cell r="AC178">
            <v>632.38</v>
          </cell>
          <cell r="AD178">
            <v>458</v>
          </cell>
          <cell r="AE178">
            <v>641.20000000000005</v>
          </cell>
          <cell r="AF178">
            <v>464.29</v>
          </cell>
          <cell r="AG178">
            <v>650.01</v>
          </cell>
          <cell r="AH178">
            <v>470.59</v>
          </cell>
          <cell r="AI178">
            <v>658.83</v>
          </cell>
          <cell r="AJ178">
            <v>476.89</v>
          </cell>
          <cell r="AK178">
            <v>667.65</v>
          </cell>
          <cell r="AL178">
            <v>483.19</v>
          </cell>
          <cell r="AM178">
            <v>676.46</v>
          </cell>
          <cell r="AN178">
            <v>489.48</v>
          </cell>
          <cell r="AO178">
            <v>685.28</v>
          </cell>
          <cell r="AP178">
            <v>495.78</v>
          </cell>
          <cell r="AQ178">
            <v>694.09</v>
          </cell>
          <cell r="AR178">
            <v>502.08</v>
          </cell>
          <cell r="AS178">
            <v>702.91</v>
          </cell>
          <cell r="AT178">
            <v>508.38</v>
          </cell>
          <cell r="AU178">
            <v>711.73</v>
          </cell>
          <cell r="AV178">
            <v>514.66999999999996</v>
          </cell>
          <cell r="AW178">
            <v>720.54</v>
          </cell>
        </row>
        <row r="179">
          <cell r="A179">
            <v>174</v>
          </cell>
          <cell r="B179">
            <v>372.03</v>
          </cell>
          <cell r="C179">
            <v>520.84</v>
          </cell>
          <cell r="D179">
            <v>378.36</v>
          </cell>
          <cell r="E179">
            <v>529.70000000000005</v>
          </cell>
          <cell r="F179">
            <v>384.69</v>
          </cell>
          <cell r="G179">
            <v>538.57000000000005</v>
          </cell>
          <cell r="H179">
            <v>391.03</v>
          </cell>
          <cell r="I179">
            <v>547.44000000000005</v>
          </cell>
          <cell r="J179">
            <v>397.36</v>
          </cell>
          <cell r="K179">
            <v>556.30999999999995</v>
          </cell>
          <cell r="L179">
            <v>403.69</v>
          </cell>
          <cell r="M179">
            <v>565.16999999999996</v>
          </cell>
          <cell r="N179">
            <v>410.03</v>
          </cell>
          <cell r="O179">
            <v>574.04</v>
          </cell>
          <cell r="P179">
            <v>416.36</v>
          </cell>
          <cell r="Q179">
            <v>582.91</v>
          </cell>
          <cell r="R179">
            <v>422.7</v>
          </cell>
          <cell r="S179">
            <v>591.77</v>
          </cell>
          <cell r="T179">
            <v>429.03</v>
          </cell>
          <cell r="U179">
            <v>600.64</v>
          </cell>
          <cell r="V179">
            <v>435.36</v>
          </cell>
          <cell r="W179">
            <v>609.51</v>
          </cell>
          <cell r="X179">
            <v>441.7</v>
          </cell>
          <cell r="Y179">
            <v>618.38</v>
          </cell>
          <cell r="Z179">
            <v>448.03</v>
          </cell>
          <cell r="AA179">
            <v>627.24</v>
          </cell>
          <cell r="AB179">
            <v>454.36</v>
          </cell>
          <cell r="AC179">
            <v>636.11</v>
          </cell>
          <cell r="AD179">
            <v>460.7</v>
          </cell>
          <cell r="AE179">
            <v>644.98</v>
          </cell>
          <cell r="AF179">
            <v>467.03</v>
          </cell>
          <cell r="AG179">
            <v>653.84</v>
          </cell>
          <cell r="AH179">
            <v>473.36</v>
          </cell>
          <cell r="AI179">
            <v>662.71</v>
          </cell>
          <cell r="AJ179">
            <v>479.7</v>
          </cell>
          <cell r="AK179">
            <v>671.58</v>
          </cell>
          <cell r="AL179">
            <v>486.03</v>
          </cell>
          <cell r="AM179">
            <v>680.44</v>
          </cell>
          <cell r="AN179">
            <v>492.37</v>
          </cell>
          <cell r="AO179">
            <v>689.31</v>
          </cell>
          <cell r="AP179">
            <v>498.7</v>
          </cell>
          <cell r="AQ179">
            <v>698.18</v>
          </cell>
          <cell r="AR179">
            <v>505.03</v>
          </cell>
          <cell r="AS179">
            <v>707.05</v>
          </cell>
          <cell r="AT179">
            <v>511.37</v>
          </cell>
          <cell r="AU179">
            <v>715.91</v>
          </cell>
          <cell r="AV179">
            <v>517.70000000000005</v>
          </cell>
          <cell r="AW179">
            <v>724.78</v>
          </cell>
        </row>
        <row r="180">
          <cell r="A180">
            <v>175</v>
          </cell>
          <cell r="B180">
            <v>374.22</v>
          </cell>
          <cell r="C180">
            <v>523.91</v>
          </cell>
          <cell r="D180">
            <v>380.59</v>
          </cell>
          <cell r="E180">
            <v>532.83000000000004</v>
          </cell>
          <cell r="F180">
            <v>386.96</v>
          </cell>
          <cell r="G180">
            <v>541.75</v>
          </cell>
          <cell r="H180">
            <v>393.33</v>
          </cell>
          <cell r="I180">
            <v>550.66999999999996</v>
          </cell>
          <cell r="J180">
            <v>399.7</v>
          </cell>
          <cell r="K180">
            <v>559.58000000000004</v>
          </cell>
          <cell r="L180">
            <v>406.07</v>
          </cell>
          <cell r="M180">
            <v>568.5</v>
          </cell>
          <cell r="N180">
            <v>412.44</v>
          </cell>
          <cell r="O180">
            <v>577.41999999999996</v>
          </cell>
          <cell r="P180">
            <v>418.81</v>
          </cell>
          <cell r="Q180">
            <v>586.34</v>
          </cell>
          <cell r="R180">
            <v>425.18</v>
          </cell>
          <cell r="S180">
            <v>595.26</v>
          </cell>
          <cell r="T180">
            <v>431.55</v>
          </cell>
          <cell r="U180">
            <v>604.16999999999996</v>
          </cell>
          <cell r="V180">
            <v>437.92</v>
          </cell>
          <cell r="W180">
            <v>613.09</v>
          </cell>
          <cell r="X180">
            <v>444.29</v>
          </cell>
          <cell r="Y180">
            <v>622.01</v>
          </cell>
          <cell r="Z180">
            <v>450.66</v>
          </cell>
          <cell r="AA180">
            <v>630.92999999999995</v>
          </cell>
          <cell r="AB180">
            <v>457.03</v>
          </cell>
          <cell r="AC180">
            <v>639.85</v>
          </cell>
          <cell r="AD180">
            <v>463.4</v>
          </cell>
          <cell r="AE180">
            <v>648.76</v>
          </cell>
          <cell r="AF180">
            <v>469.77</v>
          </cell>
          <cell r="AG180">
            <v>657.68</v>
          </cell>
          <cell r="AH180">
            <v>476.14</v>
          </cell>
          <cell r="AI180">
            <v>666.6</v>
          </cell>
          <cell r="AJ180">
            <v>482.51</v>
          </cell>
          <cell r="AK180">
            <v>675.52</v>
          </cell>
          <cell r="AL180">
            <v>488.88</v>
          </cell>
          <cell r="AM180">
            <v>684.44</v>
          </cell>
          <cell r="AN180">
            <v>495.25</v>
          </cell>
          <cell r="AO180">
            <v>693.35</v>
          </cell>
          <cell r="AP180">
            <v>501.62</v>
          </cell>
          <cell r="AQ180">
            <v>702.27</v>
          </cell>
          <cell r="AR180">
            <v>507.99</v>
          </cell>
          <cell r="AS180">
            <v>711.19</v>
          </cell>
          <cell r="AT180">
            <v>514.36</v>
          </cell>
          <cell r="AU180">
            <v>720.11</v>
          </cell>
          <cell r="AV180">
            <v>520.73</v>
          </cell>
          <cell r="AW180">
            <v>729.03</v>
          </cell>
        </row>
        <row r="181">
          <cell r="A181">
            <v>176</v>
          </cell>
          <cell r="B181">
            <v>376.43</v>
          </cell>
          <cell r="C181">
            <v>527</v>
          </cell>
          <cell r="D181">
            <v>382.83</v>
          </cell>
          <cell r="E181">
            <v>535.97</v>
          </cell>
          <cell r="F181">
            <v>389.24</v>
          </cell>
          <cell r="G181">
            <v>544.92999999999995</v>
          </cell>
          <cell r="H181">
            <v>395.65</v>
          </cell>
          <cell r="I181">
            <v>553.9</v>
          </cell>
          <cell r="J181">
            <v>402.05</v>
          </cell>
          <cell r="K181">
            <v>562.87</v>
          </cell>
          <cell r="L181">
            <v>408.46</v>
          </cell>
          <cell r="M181">
            <v>571.84</v>
          </cell>
          <cell r="N181">
            <v>414.86</v>
          </cell>
          <cell r="O181">
            <v>580.80999999999995</v>
          </cell>
          <cell r="P181">
            <v>421.27</v>
          </cell>
          <cell r="Q181">
            <v>589.78</v>
          </cell>
          <cell r="R181">
            <v>427.68</v>
          </cell>
          <cell r="S181">
            <v>598.75</v>
          </cell>
          <cell r="T181">
            <v>434.08</v>
          </cell>
          <cell r="U181">
            <v>607.72</v>
          </cell>
          <cell r="V181">
            <v>440.49</v>
          </cell>
          <cell r="W181">
            <v>616.69000000000005</v>
          </cell>
          <cell r="X181">
            <v>446.9</v>
          </cell>
          <cell r="Y181">
            <v>625.66</v>
          </cell>
          <cell r="Z181">
            <v>453.3</v>
          </cell>
          <cell r="AA181">
            <v>634.62</v>
          </cell>
          <cell r="AB181">
            <v>459.71</v>
          </cell>
          <cell r="AC181">
            <v>643.59</v>
          </cell>
          <cell r="AD181">
            <v>466.12</v>
          </cell>
          <cell r="AE181">
            <v>652.55999999999995</v>
          </cell>
          <cell r="AF181">
            <v>472.52</v>
          </cell>
          <cell r="AG181">
            <v>661.53</v>
          </cell>
          <cell r="AH181">
            <v>478.93</v>
          </cell>
          <cell r="AI181">
            <v>670.5</v>
          </cell>
          <cell r="AJ181">
            <v>485.34</v>
          </cell>
          <cell r="AK181">
            <v>679.47</v>
          </cell>
          <cell r="AL181">
            <v>491.74</v>
          </cell>
          <cell r="AM181">
            <v>688.44</v>
          </cell>
          <cell r="AN181">
            <v>498.15</v>
          </cell>
          <cell r="AO181">
            <v>697.41</v>
          </cell>
          <cell r="AP181">
            <v>504.55</v>
          </cell>
          <cell r="AQ181">
            <v>706.38</v>
          </cell>
          <cell r="AR181">
            <v>510.96</v>
          </cell>
          <cell r="AS181">
            <v>715.34</v>
          </cell>
          <cell r="AT181">
            <v>517.37</v>
          </cell>
          <cell r="AU181">
            <v>724.31</v>
          </cell>
          <cell r="AV181">
            <v>523.77</v>
          </cell>
          <cell r="AW181">
            <v>733.28</v>
          </cell>
        </row>
        <row r="182">
          <cell r="A182">
            <v>177</v>
          </cell>
          <cell r="B182">
            <v>378.64</v>
          </cell>
          <cell r="C182">
            <v>530.09</v>
          </cell>
          <cell r="D182">
            <v>385.08</v>
          </cell>
          <cell r="E182">
            <v>539.11</v>
          </cell>
          <cell r="F182">
            <v>391.52</v>
          </cell>
          <cell r="G182">
            <v>548.13</v>
          </cell>
          <cell r="H182">
            <v>397.96</v>
          </cell>
          <cell r="I182">
            <v>557.15</v>
          </cell>
          <cell r="J182">
            <v>404.41</v>
          </cell>
          <cell r="K182">
            <v>566.16999999999996</v>
          </cell>
          <cell r="L182">
            <v>410.85</v>
          </cell>
          <cell r="M182">
            <v>575.19000000000005</v>
          </cell>
          <cell r="N182">
            <v>417.29</v>
          </cell>
          <cell r="O182">
            <v>584.21</v>
          </cell>
          <cell r="P182">
            <v>423.74</v>
          </cell>
          <cell r="Q182">
            <v>593.23</v>
          </cell>
          <cell r="R182">
            <v>430.18</v>
          </cell>
          <cell r="S182">
            <v>602.25</v>
          </cell>
          <cell r="T182">
            <v>436.62</v>
          </cell>
          <cell r="U182">
            <v>611.27</v>
          </cell>
          <cell r="V182">
            <v>443.06</v>
          </cell>
          <cell r="W182">
            <v>620.29</v>
          </cell>
          <cell r="X182">
            <v>449.51</v>
          </cell>
          <cell r="Y182">
            <v>629.30999999999995</v>
          </cell>
          <cell r="Z182">
            <v>455.95</v>
          </cell>
          <cell r="AA182">
            <v>638.33000000000004</v>
          </cell>
          <cell r="AB182">
            <v>462.39</v>
          </cell>
          <cell r="AC182">
            <v>647.35</v>
          </cell>
          <cell r="AD182">
            <v>468.84</v>
          </cell>
          <cell r="AE182">
            <v>656.37</v>
          </cell>
          <cell r="AF182">
            <v>475.28</v>
          </cell>
          <cell r="AG182">
            <v>665.39</v>
          </cell>
          <cell r="AH182">
            <v>481.72</v>
          </cell>
          <cell r="AI182">
            <v>674.41</v>
          </cell>
          <cell r="AJ182">
            <v>488.16</v>
          </cell>
          <cell r="AK182">
            <v>683.43</v>
          </cell>
          <cell r="AL182">
            <v>494.61</v>
          </cell>
          <cell r="AM182">
            <v>692.45</v>
          </cell>
          <cell r="AN182">
            <v>501.05</v>
          </cell>
          <cell r="AO182">
            <v>701.47</v>
          </cell>
          <cell r="AP182">
            <v>507.49</v>
          </cell>
          <cell r="AQ182">
            <v>710.49</v>
          </cell>
          <cell r="AR182">
            <v>513.92999999999995</v>
          </cell>
          <cell r="AS182">
            <v>719.51</v>
          </cell>
          <cell r="AT182">
            <v>520.38</v>
          </cell>
          <cell r="AU182">
            <v>728.53</v>
          </cell>
          <cell r="AV182">
            <v>526.82000000000005</v>
          </cell>
          <cell r="AW182">
            <v>737.55</v>
          </cell>
        </row>
        <row r="183">
          <cell r="A183">
            <v>178</v>
          </cell>
          <cell r="B183">
            <v>380.33</v>
          </cell>
          <cell r="C183">
            <v>532.46</v>
          </cell>
          <cell r="D183">
            <v>386.8</v>
          </cell>
          <cell r="E183">
            <v>541.53</v>
          </cell>
          <cell r="F183">
            <v>393.28</v>
          </cell>
          <cell r="G183">
            <v>550.6</v>
          </cell>
          <cell r="H183">
            <v>399.76</v>
          </cell>
          <cell r="I183">
            <v>559.66999999999996</v>
          </cell>
          <cell r="J183">
            <v>406.24</v>
          </cell>
          <cell r="K183">
            <v>568.74</v>
          </cell>
          <cell r="L183">
            <v>412.72</v>
          </cell>
          <cell r="M183">
            <v>577.80999999999995</v>
          </cell>
          <cell r="N183">
            <v>419.2</v>
          </cell>
          <cell r="O183">
            <v>586.88</v>
          </cell>
          <cell r="P183">
            <v>425.68</v>
          </cell>
          <cell r="Q183">
            <v>595.95000000000005</v>
          </cell>
          <cell r="R183">
            <v>432.16</v>
          </cell>
          <cell r="S183">
            <v>605.02</v>
          </cell>
          <cell r="T183">
            <v>438.64</v>
          </cell>
          <cell r="U183">
            <v>614.09</v>
          </cell>
          <cell r="V183">
            <v>445.12</v>
          </cell>
          <cell r="W183">
            <v>623.16</v>
          </cell>
          <cell r="X183">
            <v>451.6</v>
          </cell>
          <cell r="Y183">
            <v>632.24</v>
          </cell>
          <cell r="Z183">
            <v>458.08</v>
          </cell>
          <cell r="AA183">
            <v>641.30999999999995</v>
          </cell>
          <cell r="AB183">
            <v>464.55</v>
          </cell>
          <cell r="AC183">
            <v>650.38</v>
          </cell>
          <cell r="AD183">
            <v>471.03</v>
          </cell>
          <cell r="AE183">
            <v>659.45</v>
          </cell>
          <cell r="AF183">
            <v>477.51</v>
          </cell>
          <cell r="AG183">
            <v>668.52</v>
          </cell>
          <cell r="AH183">
            <v>483.99</v>
          </cell>
          <cell r="AI183">
            <v>677.59</v>
          </cell>
          <cell r="AJ183">
            <v>490.47</v>
          </cell>
          <cell r="AK183">
            <v>686.66</v>
          </cell>
          <cell r="AL183">
            <v>496.95</v>
          </cell>
          <cell r="AM183">
            <v>695.73</v>
          </cell>
          <cell r="AN183">
            <v>503.43</v>
          </cell>
          <cell r="AO183">
            <v>704.8</v>
          </cell>
          <cell r="AP183">
            <v>509.91</v>
          </cell>
          <cell r="AQ183">
            <v>713.87</v>
          </cell>
          <cell r="AR183">
            <v>516.39</v>
          </cell>
          <cell r="AS183">
            <v>722.94</v>
          </cell>
          <cell r="AT183">
            <v>522.87</v>
          </cell>
          <cell r="AU183">
            <v>732.01</v>
          </cell>
          <cell r="AV183">
            <v>529.35</v>
          </cell>
          <cell r="AW183">
            <v>741.09</v>
          </cell>
        </row>
        <row r="184">
          <cell r="A184">
            <v>179</v>
          </cell>
          <cell r="B184">
            <v>382.54</v>
          </cell>
          <cell r="C184">
            <v>535.55999999999995</v>
          </cell>
          <cell r="D184">
            <v>389.06</v>
          </cell>
          <cell r="E184">
            <v>544.67999999999995</v>
          </cell>
          <cell r="F184">
            <v>395.57</v>
          </cell>
          <cell r="G184">
            <v>553.79999999999995</v>
          </cell>
          <cell r="H184">
            <v>402.09</v>
          </cell>
          <cell r="I184">
            <v>562.91999999999996</v>
          </cell>
          <cell r="J184">
            <v>408.6</v>
          </cell>
          <cell r="K184">
            <v>572.04999999999995</v>
          </cell>
          <cell r="L184">
            <v>415.12</v>
          </cell>
          <cell r="M184">
            <v>581.16999999999996</v>
          </cell>
          <cell r="N184">
            <v>421.64</v>
          </cell>
          <cell r="O184">
            <v>590.29</v>
          </cell>
          <cell r="P184">
            <v>428.15</v>
          </cell>
          <cell r="Q184">
            <v>599.41</v>
          </cell>
          <cell r="R184">
            <v>434.67</v>
          </cell>
          <cell r="S184">
            <v>608.53</v>
          </cell>
          <cell r="T184">
            <v>441.18</v>
          </cell>
          <cell r="U184">
            <v>617.66</v>
          </cell>
          <cell r="V184">
            <v>447.7</v>
          </cell>
          <cell r="W184">
            <v>626.78</v>
          </cell>
          <cell r="X184">
            <v>454.21</v>
          </cell>
          <cell r="Y184">
            <v>635.9</v>
          </cell>
          <cell r="Z184">
            <v>460.73</v>
          </cell>
          <cell r="AA184">
            <v>645.02</v>
          </cell>
          <cell r="AB184">
            <v>467.24</v>
          </cell>
          <cell r="AC184">
            <v>654.14</v>
          </cell>
          <cell r="AD184">
            <v>473.76</v>
          </cell>
          <cell r="AE184">
            <v>663.26</v>
          </cell>
          <cell r="AF184">
            <v>480.28</v>
          </cell>
          <cell r="AG184">
            <v>672.39</v>
          </cell>
          <cell r="AH184">
            <v>486.79</v>
          </cell>
          <cell r="AI184">
            <v>681.51</v>
          </cell>
          <cell r="AJ184">
            <v>493.31</v>
          </cell>
          <cell r="AK184">
            <v>690.63</v>
          </cell>
          <cell r="AL184">
            <v>499.82</v>
          </cell>
          <cell r="AM184">
            <v>699.75</v>
          </cell>
          <cell r="AN184">
            <v>506.34</v>
          </cell>
          <cell r="AO184">
            <v>708.87</v>
          </cell>
          <cell r="AP184">
            <v>512.85</v>
          </cell>
          <cell r="AQ184">
            <v>718</v>
          </cell>
          <cell r="AR184">
            <v>519.37</v>
          </cell>
          <cell r="AS184">
            <v>727.12</v>
          </cell>
          <cell r="AT184">
            <v>525.89</v>
          </cell>
          <cell r="AU184">
            <v>736.24</v>
          </cell>
          <cell r="AV184">
            <v>532.4</v>
          </cell>
          <cell r="AW184">
            <v>745.36</v>
          </cell>
        </row>
        <row r="185">
          <cell r="A185">
            <v>180</v>
          </cell>
          <cell r="B185">
            <v>384.77</v>
          </cell>
          <cell r="C185">
            <v>538.66999999999996</v>
          </cell>
          <cell r="D185">
            <v>391.32</v>
          </cell>
          <cell r="E185">
            <v>547.84</v>
          </cell>
          <cell r="F185">
            <v>397.87</v>
          </cell>
          <cell r="G185">
            <v>557.02</v>
          </cell>
          <cell r="H185">
            <v>404.42</v>
          </cell>
          <cell r="I185">
            <v>566.19000000000005</v>
          </cell>
          <cell r="J185">
            <v>410.97</v>
          </cell>
          <cell r="K185">
            <v>575.36</v>
          </cell>
          <cell r="L185">
            <v>417.53</v>
          </cell>
          <cell r="M185">
            <v>584.54</v>
          </cell>
          <cell r="N185">
            <v>424.08</v>
          </cell>
          <cell r="O185">
            <v>593.71</v>
          </cell>
          <cell r="P185">
            <v>430.63</v>
          </cell>
          <cell r="Q185">
            <v>602.88</v>
          </cell>
          <cell r="R185">
            <v>437.18</v>
          </cell>
          <cell r="S185">
            <v>612.04999999999995</v>
          </cell>
          <cell r="T185">
            <v>443.73</v>
          </cell>
          <cell r="U185">
            <v>621.23</v>
          </cell>
          <cell r="V185">
            <v>450.29</v>
          </cell>
          <cell r="W185">
            <v>630.4</v>
          </cell>
          <cell r="X185">
            <v>456.84</v>
          </cell>
          <cell r="Y185">
            <v>639.57000000000005</v>
          </cell>
          <cell r="Z185">
            <v>463.39</v>
          </cell>
          <cell r="AA185">
            <v>648.75</v>
          </cell>
          <cell r="AB185">
            <v>469.94</v>
          </cell>
          <cell r="AC185">
            <v>657.92</v>
          </cell>
          <cell r="AD185">
            <v>476.49</v>
          </cell>
          <cell r="AE185">
            <v>667.09</v>
          </cell>
          <cell r="AF185">
            <v>483.05</v>
          </cell>
          <cell r="AG185">
            <v>676.26</v>
          </cell>
          <cell r="AH185">
            <v>489.6</v>
          </cell>
          <cell r="AI185">
            <v>685.44</v>
          </cell>
          <cell r="AJ185">
            <v>496.15</v>
          </cell>
          <cell r="AK185">
            <v>694.61</v>
          </cell>
          <cell r="AL185">
            <v>502.7</v>
          </cell>
          <cell r="AM185">
            <v>703.78</v>
          </cell>
          <cell r="AN185">
            <v>509.25</v>
          </cell>
          <cell r="AO185">
            <v>712.96</v>
          </cell>
          <cell r="AP185">
            <v>515.80999999999995</v>
          </cell>
          <cell r="AQ185">
            <v>722.13</v>
          </cell>
          <cell r="AR185">
            <v>522.36</v>
          </cell>
          <cell r="AS185">
            <v>731.3</v>
          </cell>
          <cell r="AT185">
            <v>528.91</v>
          </cell>
          <cell r="AU185">
            <v>740.47</v>
          </cell>
          <cell r="AV185">
            <v>535.46</v>
          </cell>
          <cell r="AW185">
            <v>749.65</v>
          </cell>
        </row>
        <row r="186">
          <cell r="A186">
            <v>181</v>
          </cell>
          <cell r="B186">
            <v>387</v>
          </cell>
          <cell r="C186">
            <v>541.79999999999995</v>
          </cell>
          <cell r="D186">
            <v>393.58</v>
          </cell>
          <cell r="E186">
            <v>551.02</v>
          </cell>
          <cell r="F186">
            <v>400.17</v>
          </cell>
          <cell r="G186">
            <v>560.24</v>
          </cell>
          <cell r="H186">
            <v>406.76</v>
          </cell>
          <cell r="I186">
            <v>569.47</v>
          </cell>
          <cell r="J186">
            <v>413.35</v>
          </cell>
          <cell r="K186">
            <v>578.69000000000005</v>
          </cell>
          <cell r="L186">
            <v>419.94</v>
          </cell>
          <cell r="M186">
            <v>587.91</v>
          </cell>
          <cell r="N186">
            <v>426.53</v>
          </cell>
          <cell r="O186">
            <v>597.14</v>
          </cell>
          <cell r="P186">
            <v>433.12</v>
          </cell>
          <cell r="Q186">
            <v>606.36</v>
          </cell>
          <cell r="R186">
            <v>439.7</v>
          </cell>
          <cell r="S186">
            <v>615.59</v>
          </cell>
          <cell r="T186">
            <v>446.29</v>
          </cell>
          <cell r="U186">
            <v>624.80999999999995</v>
          </cell>
          <cell r="V186">
            <v>452.88</v>
          </cell>
          <cell r="W186">
            <v>634.03</v>
          </cell>
          <cell r="X186">
            <v>459.47</v>
          </cell>
          <cell r="Y186">
            <v>643.26</v>
          </cell>
          <cell r="Z186">
            <v>466.06</v>
          </cell>
          <cell r="AA186">
            <v>652.48</v>
          </cell>
          <cell r="AB186">
            <v>472.65</v>
          </cell>
          <cell r="AC186">
            <v>661.7</v>
          </cell>
          <cell r="AD186">
            <v>479.23</v>
          </cell>
          <cell r="AE186">
            <v>670.93</v>
          </cell>
          <cell r="AF186">
            <v>485.82</v>
          </cell>
          <cell r="AG186">
            <v>680.15</v>
          </cell>
          <cell r="AH186">
            <v>492.41</v>
          </cell>
          <cell r="AI186">
            <v>689.38</v>
          </cell>
          <cell r="AJ186">
            <v>499</v>
          </cell>
          <cell r="AK186">
            <v>698.6</v>
          </cell>
          <cell r="AL186">
            <v>505.59</v>
          </cell>
          <cell r="AM186">
            <v>707.82</v>
          </cell>
          <cell r="AN186">
            <v>512.17999999999995</v>
          </cell>
          <cell r="AO186">
            <v>717.05</v>
          </cell>
          <cell r="AP186">
            <v>518.76</v>
          </cell>
          <cell r="AQ186">
            <v>726.27</v>
          </cell>
          <cell r="AR186">
            <v>525.35</v>
          </cell>
          <cell r="AS186">
            <v>735.49</v>
          </cell>
          <cell r="AT186">
            <v>531.94000000000005</v>
          </cell>
          <cell r="AU186">
            <v>744.72</v>
          </cell>
          <cell r="AV186">
            <v>538.53</v>
          </cell>
          <cell r="AW186">
            <v>753.94</v>
          </cell>
        </row>
        <row r="187">
          <cell r="A187">
            <v>182</v>
          </cell>
          <cell r="B187">
            <v>389.23</v>
          </cell>
          <cell r="C187">
            <v>544.92999999999995</v>
          </cell>
          <cell r="D187">
            <v>395.86</v>
          </cell>
          <cell r="E187">
            <v>554.20000000000005</v>
          </cell>
          <cell r="F187">
            <v>402.48</v>
          </cell>
          <cell r="G187">
            <v>563.48</v>
          </cell>
          <cell r="H187">
            <v>409.11</v>
          </cell>
          <cell r="I187">
            <v>572.75</v>
          </cell>
          <cell r="J187">
            <v>415.73</v>
          </cell>
          <cell r="K187">
            <v>582.03</v>
          </cell>
          <cell r="L187">
            <v>422.36</v>
          </cell>
          <cell r="M187">
            <v>591.29999999999995</v>
          </cell>
          <cell r="N187">
            <v>428.98</v>
          </cell>
          <cell r="O187">
            <v>600.58000000000004</v>
          </cell>
          <cell r="P187">
            <v>435.61</v>
          </cell>
          <cell r="Q187">
            <v>609.85</v>
          </cell>
          <cell r="R187">
            <v>442.23</v>
          </cell>
          <cell r="S187">
            <v>619.13</v>
          </cell>
          <cell r="T187">
            <v>448.86</v>
          </cell>
          <cell r="U187">
            <v>628.4</v>
          </cell>
          <cell r="V187">
            <v>455.48</v>
          </cell>
          <cell r="W187">
            <v>637.67999999999995</v>
          </cell>
          <cell r="X187">
            <v>462.11</v>
          </cell>
          <cell r="Y187">
            <v>646.95000000000005</v>
          </cell>
          <cell r="Z187">
            <v>468.73</v>
          </cell>
          <cell r="AA187">
            <v>656.23</v>
          </cell>
          <cell r="AB187">
            <v>475.36</v>
          </cell>
          <cell r="AC187">
            <v>665.5</v>
          </cell>
          <cell r="AD187">
            <v>481.98</v>
          </cell>
          <cell r="AE187">
            <v>674.77</v>
          </cell>
          <cell r="AF187">
            <v>488.61</v>
          </cell>
          <cell r="AG187">
            <v>684.05</v>
          </cell>
          <cell r="AH187">
            <v>495.23</v>
          </cell>
          <cell r="AI187">
            <v>693.32</v>
          </cell>
          <cell r="AJ187">
            <v>501.86</v>
          </cell>
          <cell r="AK187">
            <v>702.6</v>
          </cell>
          <cell r="AL187">
            <v>508.48</v>
          </cell>
          <cell r="AM187">
            <v>711.87</v>
          </cell>
          <cell r="AN187">
            <v>515.11</v>
          </cell>
          <cell r="AO187">
            <v>721.15</v>
          </cell>
          <cell r="AP187">
            <v>521.73</v>
          </cell>
          <cell r="AQ187">
            <v>730.42</v>
          </cell>
          <cell r="AR187">
            <v>528.36</v>
          </cell>
          <cell r="AS187">
            <v>739.7</v>
          </cell>
          <cell r="AT187">
            <v>534.98</v>
          </cell>
          <cell r="AU187">
            <v>748.97</v>
          </cell>
          <cell r="AV187">
            <v>541.61</v>
          </cell>
          <cell r="AW187">
            <v>758.25</v>
          </cell>
        </row>
        <row r="188">
          <cell r="A188">
            <v>183</v>
          </cell>
          <cell r="B188">
            <v>391.48</v>
          </cell>
          <cell r="C188">
            <v>548.07000000000005</v>
          </cell>
          <cell r="D188">
            <v>398.14</v>
          </cell>
          <cell r="E188">
            <v>557.4</v>
          </cell>
          <cell r="F188">
            <v>404.8</v>
          </cell>
          <cell r="G188">
            <v>566.72</v>
          </cell>
          <cell r="H188">
            <v>411.46</v>
          </cell>
          <cell r="I188">
            <v>576.04999999999995</v>
          </cell>
          <cell r="J188">
            <v>418.13</v>
          </cell>
          <cell r="K188">
            <v>585.38</v>
          </cell>
          <cell r="L188">
            <v>424.79</v>
          </cell>
          <cell r="M188">
            <v>594.70000000000005</v>
          </cell>
          <cell r="N188">
            <v>431.45</v>
          </cell>
          <cell r="O188">
            <v>604.03</v>
          </cell>
          <cell r="P188">
            <v>438.11</v>
          </cell>
          <cell r="Q188">
            <v>613.35</v>
          </cell>
          <cell r="R188">
            <v>444.77</v>
          </cell>
          <cell r="S188">
            <v>622.67999999999995</v>
          </cell>
          <cell r="T188">
            <v>451.43</v>
          </cell>
          <cell r="U188">
            <v>623</v>
          </cell>
          <cell r="V188">
            <v>458.09</v>
          </cell>
          <cell r="W188">
            <v>641.33000000000004</v>
          </cell>
          <cell r="X188">
            <v>464.75</v>
          </cell>
          <cell r="Y188">
            <v>650.65</v>
          </cell>
          <cell r="Z188">
            <v>471.41</v>
          </cell>
          <cell r="AA188">
            <v>659.98</v>
          </cell>
          <cell r="AB188">
            <v>478.08</v>
          </cell>
          <cell r="AC188">
            <v>669.31</v>
          </cell>
          <cell r="AD188">
            <v>484.74</v>
          </cell>
          <cell r="AE188">
            <v>678.63</v>
          </cell>
          <cell r="AF188">
            <v>491.4</v>
          </cell>
          <cell r="AG188">
            <v>687.96</v>
          </cell>
          <cell r="AH188">
            <v>498.06</v>
          </cell>
          <cell r="AI188">
            <v>697.28</v>
          </cell>
          <cell r="AJ188">
            <v>504.72</v>
          </cell>
          <cell r="AK188">
            <v>706.61</v>
          </cell>
          <cell r="AL188">
            <v>511.38</v>
          </cell>
          <cell r="AM188">
            <v>715.93</v>
          </cell>
          <cell r="AN188">
            <v>518.04</v>
          </cell>
          <cell r="AO188">
            <v>725.26</v>
          </cell>
          <cell r="AP188">
            <v>524.70000000000005</v>
          </cell>
          <cell r="AQ188">
            <v>734.59</v>
          </cell>
          <cell r="AR188">
            <v>531.37</v>
          </cell>
          <cell r="AS188">
            <v>743.91</v>
          </cell>
          <cell r="AT188">
            <v>538.03</v>
          </cell>
          <cell r="AU188">
            <v>753.24</v>
          </cell>
          <cell r="AV188">
            <v>544.69000000000005</v>
          </cell>
          <cell r="AW188">
            <v>762.56</v>
          </cell>
        </row>
        <row r="189">
          <cell r="A189">
            <v>184</v>
          </cell>
          <cell r="B189">
            <v>393.17</v>
          </cell>
          <cell r="C189">
            <v>550.44000000000005</v>
          </cell>
          <cell r="D189">
            <v>399.87</v>
          </cell>
          <cell r="E189">
            <v>559.80999999999995</v>
          </cell>
          <cell r="F189">
            <v>406.56</v>
          </cell>
          <cell r="G189">
            <v>569.19000000000005</v>
          </cell>
          <cell r="H189">
            <v>413.26</v>
          </cell>
          <cell r="I189">
            <v>578.57000000000005</v>
          </cell>
          <cell r="J189">
            <v>419.96</v>
          </cell>
          <cell r="K189">
            <v>587.94000000000005</v>
          </cell>
          <cell r="L189">
            <v>426.66</v>
          </cell>
          <cell r="M189">
            <v>597.32000000000005</v>
          </cell>
          <cell r="N189">
            <v>433.36</v>
          </cell>
          <cell r="O189">
            <v>606.70000000000005</v>
          </cell>
          <cell r="P189">
            <v>440.05</v>
          </cell>
          <cell r="Q189">
            <v>616.07000000000005</v>
          </cell>
          <cell r="R189">
            <v>446.75</v>
          </cell>
          <cell r="S189">
            <v>625.45000000000005</v>
          </cell>
          <cell r="T189">
            <v>453.45</v>
          </cell>
          <cell r="U189">
            <v>634.83000000000004</v>
          </cell>
          <cell r="V189">
            <v>460.15</v>
          </cell>
          <cell r="W189">
            <v>644.20000000000005</v>
          </cell>
          <cell r="X189">
            <v>466.84</v>
          </cell>
          <cell r="Y189">
            <v>653.58000000000004</v>
          </cell>
          <cell r="Z189">
            <v>473.54</v>
          </cell>
          <cell r="AA189">
            <v>662.96</v>
          </cell>
          <cell r="AB189">
            <v>480.24</v>
          </cell>
          <cell r="AC189">
            <v>672.33</v>
          </cell>
          <cell r="AD189">
            <v>486.94</v>
          </cell>
          <cell r="AE189">
            <v>681.71</v>
          </cell>
          <cell r="AF189">
            <v>493.63</v>
          </cell>
          <cell r="AG189">
            <v>691.09</v>
          </cell>
          <cell r="AH189">
            <v>500.33</v>
          </cell>
          <cell r="AI189">
            <v>700.46</v>
          </cell>
          <cell r="AJ189">
            <v>507.03</v>
          </cell>
          <cell r="AK189">
            <v>709.84</v>
          </cell>
          <cell r="AL189">
            <v>513.73</v>
          </cell>
          <cell r="AM189">
            <v>719.22</v>
          </cell>
          <cell r="AN189">
            <v>520.41999999999996</v>
          </cell>
          <cell r="AO189">
            <v>728.59</v>
          </cell>
          <cell r="AP189">
            <v>527.12</v>
          </cell>
          <cell r="AQ189">
            <v>737.97</v>
          </cell>
          <cell r="AR189">
            <v>533.82000000000005</v>
          </cell>
          <cell r="AS189">
            <v>747.35</v>
          </cell>
          <cell r="AT189">
            <v>540.52</v>
          </cell>
          <cell r="AU189">
            <v>756.72</v>
          </cell>
          <cell r="AV189">
            <v>547.21</v>
          </cell>
          <cell r="AW189">
            <v>766.1</v>
          </cell>
        </row>
        <row r="190">
          <cell r="A190">
            <v>185</v>
          </cell>
          <cell r="B190">
            <v>395.42</v>
          </cell>
          <cell r="C190">
            <v>553.59</v>
          </cell>
          <cell r="D190">
            <v>402.16</v>
          </cell>
          <cell r="E190">
            <v>563.02</v>
          </cell>
          <cell r="F190">
            <v>408.89</v>
          </cell>
          <cell r="G190">
            <v>572.45000000000005</v>
          </cell>
          <cell r="H190">
            <v>415.62</v>
          </cell>
          <cell r="I190">
            <v>581.87</v>
          </cell>
          <cell r="J190">
            <v>422.36</v>
          </cell>
          <cell r="K190">
            <v>591.29999999999995</v>
          </cell>
          <cell r="L190">
            <v>429.09</v>
          </cell>
          <cell r="M190">
            <v>600.73</v>
          </cell>
          <cell r="N190">
            <v>435.83</v>
          </cell>
          <cell r="O190">
            <v>610.16</v>
          </cell>
          <cell r="P190">
            <v>442.56</v>
          </cell>
          <cell r="Q190">
            <v>619.59</v>
          </cell>
          <cell r="R190">
            <v>449.29</v>
          </cell>
          <cell r="S190">
            <v>629.01</v>
          </cell>
          <cell r="T190">
            <v>456.03</v>
          </cell>
          <cell r="U190">
            <v>638.44000000000005</v>
          </cell>
          <cell r="V190">
            <v>462.76</v>
          </cell>
          <cell r="W190">
            <v>647.87</v>
          </cell>
          <cell r="X190">
            <v>469.5</v>
          </cell>
          <cell r="Y190">
            <v>657.3</v>
          </cell>
          <cell r="Z190">
            <v>476.23</v>
          </cell>
          <cell r="AA190">
            <v>666.72</v>
          </cell>
          <cell r="AB190">
            <v>482.96</v>
          </cell>
          <cell r="AC190">
            <v>676.15</v>
          </cell>
          <cell r="AD190">
            <v>489.7</v>
          </cell>
          <cell r="AE190">
            <v>685.58</v>
          </cell>
          <cell r="AF190">
            <v>496.43</v>
          </cell>
          <cell r="AG190">
            <v>695.01</v>
          </cell>
          <cell r="AH190">
            <v>503.17</v>
          </cell>
          <cell r="AI190">
            <v>704.43</v>
          </cell>
          <cell r="AJ190">
            <v>509.9</v>
          </cell>
          <cell r="AK190">
            <v>713.86</v>
          </cell>
          <cell r="AL190">
            <v>516.63</v>
          </cell>
          <cell r="AM190">
            <v>723.29</v>
          </cell>
          <cell r="AN190">
            <v>523.37</v>
          </cell>
          <cell r="AO190">
            <v>732.72</v>
          </cell>
          <cell r="AP190">
            <v>530.1</v>
          </cell>
          <cell r="AQ190">
            <v>742.14</v>
          </cell>
          <cell r="AR190">
            <v>536.84</v>
          </cell>
          <cell r="AS190">
            <v>751.57</v>
          </cell>
          <cell r="AT190">
            <v>543.57000000000005</v>
          </cell>
          <cell r="AU190">
            <v>761</v>
          </cell>
          <cell r="AV190">
            <v>550.29999999999995</v>
          </cell>
          <cell r="AW190">
            <v>770.43</v>
          </cell>
        </row>
        <row r="191">
          <cell r="A191">
            <v>186</v>
          </cell>
          <cell r="B191">
            <v>397.68</v>
          </cell>
          <cell r="C191">
            <v>556.76</v>
          </cell>
          <cell r="D191">
            <v>404.45</v>
          </cell>
          <cell r="E191">
            <v>566.24</v>
          </cell>
          <cell r="F191">
            <v>411.22</v>
          </cell>
          <cell r="G191">
            <v>575.71</v>
          </cell>
          <cell r="H191">
            <v>418</v>
          </cell>
          <cell r="I191">
            <v>585.19000000000005</v>
          </cell>
          <cell r="J191">
            <v>424.77</v>
          </cell>
          <cell r="K191">
            <v>594.66999999999996</v>
          </cell>
          <cell r="L191">
            <v>431.54</v>
          </cell>
          <cell r="M191">
            <v>604.15</v>
          </cell>
          <cell r="N191">
            <v>438.31</v>
          </cell>
          <cell r="O191">
            <v>613.63</v>
          </cell>
          <cell r="P191">
            <v>445.08</v>
          </cell>
          <cell r="Q191">
            <v>623.11</v>
          </cell>
          <cell r="R191">
            <v>451.85</v>
          </cell>
          <cell r="S191">
            <v>632.59</v>
          </cell>
          <cell r="T191">
            <v>458.62</v>
          </cell>
          <cell r="U191">
            <v>642.05999999999995</v>
          </cell>
          <cell r="V191">
            <v>465.39</v>
          </cell>
          <cell r="W191">
            <v>651.54</v>
          </cell>
          <cell r="X191">
            <v>472.16</v>
          </cell>
          <cell r="Y191">
            <v>661.02</v>
          </cell>
          <cell r="Z191">
            <v>478.93</v>
          </cell>
          <cell r="AA191">
            <v>670.5</v>
          </cell>
          <cell r="AB191">
            <v>485.7</v>
          </cell>
          <cell r="AC191">
            <v>679.98</v>
          </cell>
          <cell r="AD191">
            <v>492.47</v>
          </cell>
          <cell r="AE191">
            <v>689.46</v>
          </cell>
          <cell r="AF191">
            <v>499.24</v>
          </cell>
          <cell r="AG191">
            <v>698.94</v>
          </cell>
          <cell r="AH191">
            <v>506.01</v>
          </cell>
          <cell r="AI191">
            <v>708.41</v>
          </cell>
          <cell r="AJ191">
            <v>512.78</v>
          </cell>
          <cell r="AK191">
            <v>717.89</v>
          </cell>
          <cell r="AL191">
            <v>519.54999999999995</v>
          </cell>
          <cell r="AM191">
            <v>727.37</v>
          </cell>
          <cell r="AN191">
            <v>526.32000000000005</v>
          </cell>
          <cell r="AO191">
            <v>736.85</v>
          </cell>
          <cell r="AP191">
            <v>533.09</v>
          </cell>
          <cell r="AQ191">
            <v>746.33</v>
          </cell>
          <cell r="AR191">
            <v>539.86</v>
          </cell>
          <cell r="AS191">
            <v>755.81</v>
          </cell>
          <cell r="AT191">
            <v>546.63</v>
          </cell>
          <cell r="AU191">
            <v>765.29</v>
          </cell>
          <cell r="AV191">
            <v>553.4</v>
          </cell>
          <cell r="AW191">
            <v>774.76</v>
          </cell>
        </row>
        <row r="192">
          <cell r="A192">
            <v>187</v>
          </cell>
          <cell r="B192">
            <v>399.95</v>
          </cell>
          <cell r="C192">
            <v>559.92999999999995</v>
          </cell>
          <cell r="D192">
            <v>406.76</v>
          </cell>
          <cell r="E192">
            <v>569.46</v>
          </cell>
          <cell r="F192">
            <v>413.57</v>
          </cell>
          <cell r="G192">
            <v>578.99</v>
          </cell>
          <cell r="H192">
            <v>420.37</v>
          </cell>
          <cell r="I192">
            <v>588.52</v>
          </cell>
          <cell r="J192">
            <v>427.18</v>
          </cell>
          <cell r="K192">
            <v>598.04999999999995</v>
          </cell>
          <cell r="L192">
            <v>433.99</v>
          </cell>
          <cell r="M192">
            <v>607.58000000000004</v>
          </cell>
          <cell r="N192">
            <v>440.79</v>
          </cell>
          <cell r="O192">
            <v>617.11</v>
          </cell>
          <cell r="P192">
            <v>447.6</v>
          </cell>
          <cell r="Q192">
            <v>626.64</v>
          </cell>
          <cell r="R192">
            <v>454.41</v>
          </cell>
          <cell r="S192">
            <v>636.16999999999996</v>
          </cell>
          <cell r="T192">
            <v>461.21</v>
          </cell>
          <cell r="U192">
            <v>645.70000000000005</v>
          </cell>
          <cell r="V192">
            <v>468.02</v>
          </cell>
          <cell r="W192">
            <v>655.23</v>
          </cell>
          <cell r="X192">
            <v>474.83</v>
          </cell>
          <cell r="Y192">
            <v>664.76</v>
          </cell>
          <cell r="Z192">
            <v>481.63</v>
          </cell>
          <cell r="AA192">
            <v>674.29</v>
          </cell>
          <cell r="AB192">
            <v>488.44</v>
          </cell>
          <cell r="AC192">
            <v>683.82</v>
          </cell>
          <cell r="AD192">
            <v>495.25</v>
          </cell>
          <cell r="AE192">
            <v>693.35</v>
          </cell>
          <cell r="AF192">
            <v>502.05</v>
          </cell>
          <cell r="AG192">
            <v>702.88</v>
          </cell>
          <cell r="AH192">
            <v>508.86</v>
          </cell>
          <cell r="AI192">
            <v>712.41</v>
          </cell>
          <cell r="AJ192">
            <v>515.66999999999996</v>
          </cell>
          <cell r="AK192">
            <v>721.94</v>
          </cell>
          <cell r="AL192">
            <v>522.48</v>
          </cell>
          <cell r="AM192">
            <v>731.47</v>
          </cell>
          <cell r="AN192">
            <v>529.28</v>
          </cell>
          <cell r="AO192">
            <v>740.99</v>
          </cell>
          <cell r="AP192">
            <v>536.09</v>
          </cell>
          <cell r="AQ192">
            <v>750.52</v>
          </cell>
          <cell r="AR192">
            <v>542.9</v>
          </cell>
          <cell r="AS192">
            <v>760.05</v>
          </cell>
          <cell r="AT192">
            <v>549.70000000000005</v>
          </cell>
          <cell r="AU192">
            <v>769.58</v>
          </cell>
          <cell r="AV192">
            <v>556.51</v>
          </cell>
          <cell r="AW192">
            <v>779.11</v>
          </cell>
        </row>
        <row r="193">
          <cell r="A193">
            <v>188</v>
          </cell>
          <cell r="B193">
            <v>401.64</v>
          </cell>
          <cell r="C193">
            <v>562.29999999999995</v>
          </cell>
          <cell r="D193">
            <v>408.49</v>
          </cell>
          <cell r="E193">
            <v>571.88</v>
          </cell>
          <cell r="F193">
            <v>415.33</v>
          </cell>
          <cell r="G193">
            <v>581.46</v>
          </cell>
          <cell r="H193">
            <v>422.17</v>
          </cell>
          <cell r="I193">
            <v>591.04</v>
          </cell>
          <cell r="J193">
            <v>429.01</v>
          </cell>
          <cell r="K193">
            <v>600.62</v>
          </cell>
          <cell r="L193">
            <v>435.86</v>
          </cell>
          <cell r="M193">
            <v>610.20000000000005</v>
          </cell>
          <cell r="N193">
            <v>442.7</v>
          </cell>
          <cell r="O193">
            <v>619.78</v>
          </cell>
          <cell r="P193">
            <v>449.54</v>
          </cell>
          <cell r="Q193">
            <v>629.36</v>
          </cell>
          <cell r="R193">
            <v>456.39</v>
          </cell>
          <cell r="S193">
            <v>638.94000000000005</v>
          </cell>
          <cell r="T193">
            <v>463.23</v>
          </cell>
          <cell r="U193">
            <v>648.52</v>
          </cell>
          <cell r="V193">
            <v>470.07</v>
          </cell>
          <cell r="W193">
            <v>658.1</v>
          </cell>
          <cell r="X193">
            <v>476.92</v>
          </cell>
          <cell r="Y193">
            <v>667.68</v>
          </cell>
          <cell r="Z193">
            <v>483.76</v>
          </cell>
          <cell r="AA193">
            <v>677.26</v>
          </cell>
          <cell r="AB193">
            <v>490.6</v>
          </cell>
          <cell r="AC193">
            <v>686.85</v>
          </cell>
          <cell r="AD193">
            <v>497.45</v>
          </cell>
          <cell r="AE193">
            <v>696.43</v>
          </cell>
          <cell r="AF193">
            <v>504.29</v>
          </cell>
          <cell r="AG193">
            <v>706.01</v>
          </cell>
          <cell r="AH193">
            <v>511.13</v>
          </cell>
          <cell r="AI193">
            <v>715.59</v>
          </cell>
          <cell r="AJ193">
            <v>517.98</v>
          </cell>
          <cell r="AK193">
            <v>725.17</v>
          </cell>
          <cell r="AL193">
            <v>524.82000000000005</v>
          </cell>
          <cell r="AM193">
            <v>734.75</v>
          </cell>
          <cell r="AN193">
            <v>531.66</v>
          </cell>
          <cell r="AO193">
            <v>744.33</v>
          </cell>
          <cell r="AP193">
            <v>538.51</v>
          </cell>
          <cell r="AQ193">
            <v>753.91</v>
          </cell>
          <cell r="AR193">
            <v>545.35</v>
          </cell>
          <cell r="AS193">
            <v>763.49</v>
          </cell>
          <cell r="AT193">
            <v>552.19000000000005</v>
          </cell>
          <cell r="AU193">
            <v>773.07</v>
          </cell>
          <cell r="AV193">
            <v>559.04</v>
          </cell>
          <cell r="AW193">
            <v>782.65</v>
          </cell>
        </row>
        <row r="194">
          <cell r="A194">
            <v>189</v>
          </cell>
          <cell r="B194">
            <v>403.92</v>
          </cell>
          <cell r="C194">
            <v>565.49</v>
          </cell>
          <cell r="D194">
            <v>410.8</v>
          </cell>
          <cell r="E194">
            <v>575.12</v>
          </cell>
          <cell r="F194">
            <v>417.68</v>
          </cell>
          <cell r="G194">
            <v>584.75</v>
          </cell>
          <cell r="H194">
            <v>424.56</v>
          </cell>
          <cell r="I194">
            <v>594.38</v>
          </cell>
          <cell r="J194">
            <v>431.44</v>
          </cell>
          <cell r="K194">
            <v>604.01</v>
          </cell>
          <cell r="L194">
            <v>438.32</v>
          </cell>
          <cell r="M194">
            <v>613.64</v>
          </cell>
          <cell r="N194">
            <v>445.2</v>
          </cell>
          <cell r="O194">
            <v>623.28</v>
          </cell>
          <cell r="P194">
            <v>452.08</v>
          </cell>
          <cell r="Q194">
            <v>632.91</v>
          </cell>
          <cell r="R194">
            <v>458.96</v>
          </cell>
          <cell r="S194">
            <v>642.54</v>
          </cell>
          <cell r="T194">
            <v>465.84</v>
          </cell>
          <cell r="U194">
            <v>652.16999999999996</v>
          </cell>
          <cell r="V194">
            <v>472.72</v>
          </cell>
          <cell r="W194">
            <v>661.8</v>
          </cell>
          <cell r="X194">
            <v>479.59</v>
          </cell>
          <cell r="Y194">
            <v>671.43</v>
          </cell>
          <cell r="Z194">
            <v>486.47</v>
          </cell>
          <cell r="AA194">
            <v>681.06</v>
          </cell>
          <cell r="AB194">
            <v>493.35</v>
          </cell>
          <cell r="AC194">
            <v>690.7</v>
          </cell>
          <cell r="AD194">
            <v>500.23</v>
          </cell>
          <cell r="AE194">
            <v>700.33</v>
          </cell>
          <cell r="AF194">
            <v>507.11</v>
          </cell>
          <cell r="AG194">
            <v>709.96</v>
          </cell>
          <cell r="AH194">
            <v>513.99</v>
          </cell>
          <cell r="AI194">
            <v>719.59</v>
          </cell>
          <cell r="AJ194">
            <v>520.87</v>
          </cell>
          <cell r="AK194">
            <v>729.22</v>
          </cell>
          <cell r="AL194">
            <v>527.75</v>
          </cell>
          <cell r="AM194">
            <v>738.85</v>
          </cell>
          <cell r="AN194">
            <v>534.63</v>
          </cell>
          <cell r="AO194">
            <v>748.48</v>
          </cell>
          <cell r="AP194">
            <v>541.51</v>
          </cell>
          <cell r="AQ194">
            <v>758.12</v>
          </cell>
          <cell r="AR194">
            <v>548.39</v>
          </cell>
          <cell r="AS194">
            <v>767.75</v>
          </cell>
          <cell r="AT194">
            <v>555.27</v>
          </cell>
          <cell r="AU194">
            <v>777.38</v>
          </cell>
          <cell r="AV194">
            <v>562.15</v>
          </cell>
          <cell r="AW194">
            <v>787.01</v>
          </cell>
        </row>
        <row r="195">
          <cell r="A195">
            <v>190</v>
          </cell>
          <cell r="B195">
            <v>406.2</v>
          </cell>
          <cell r="C195">
            <v>568.69000000000005</v>
          </cell>
          <cell r="D195">
            <v>413.12</v>
          </cell>
          <cell r="E195">
            <v>578.37</v>
          </cell>
          <cell r="F195">
            <v>420.04</v>
          </cell>
          <cell r="G195">
            <v>588.04999999999995</v>
          </cell>
          <cell r="H195">
            <v>426.95</v>
          </cell>
          <cell r="I195">
            <v>597.73</v>
          </cell>
          <cell r="J195">
            <v>433.87</v>
          </cell>
          <cell r="K195">
            <v>607.41999999999996</v>
          </cell>
          <cell r="L195">
            <v>440.78</v>
          </cell>
          <cell r="M195">
            <v>617.1</v>
          </cell>
          <cell r="N195">
            <v>447.7</v>
          </cell>
          <cell r="O195">
            <v>626.78</v>
          </cell>
          <cell r="P195">
            <v>454.62</v>
          </cell>
          <cell r="Q195">
            <v>636.46</v>
          </cell>
          <cell r="R195">
            <v>461.53</v>
          </cell>
          <cell r="S195">
            <v>646.15</v>
          </cell>
          <cell r="T195">
            <v>468.45</v>
          </cell>
          <cell r="U195">
            <v>655.83</v>
          </cell>
          <cell r="V195">
            <v>475.36</v>
          </cell>
          <cell r="W195">
            <v>665.51</v>
          </cell>
          <cell r="X195">
            <v>482.28</v>
          </cell>
          <cell r="Y195">
            <v>675.19</v>
          </cell>
          <cell r="Z195">
            <v>489.2</v>
          </cell>
          <cell r="AA195">
            <v>684.88</v>
          </cell>
          <cell r="AB195">
            <v>496.11</v>
          </cell>
          <cell r="AC195">
            <v>694.56</v>
          </cell>
          <cell r="AD195">
            <v>503.03</v>
          </cell>
          <cell r="AE195">
            <v>704.24</v>
          </cell>
          <cell r="AF195">
            <v>509.94</v>
          </cell>
          <cell r="AG195">
            <v>713.92</v>
          </cell>
          <cell r="AH195">
            <v>516.86</v>
          </cell>
          <cell r="AI195">
            <v>723.6</v>
          </cell>
          <cell r="AJ195">
            <v>523.78</v>
          </cell>
          <cell r="AK195">
            <v>733.29</v>
          </cell>
          <cell r="AL195">
            <v>530.69000000000005</v>
          </cell>
          <cell r="AM195">
            <v>742.97</v>
          </cell>
          <cell r="AN195">
            <v>537.61</v>
          </cell>
          <cell r="AO195">
            <v>752.65</v>
          </cell>
          <cell r="AP195">
            <v>544.52</v>
          </cell>
          <cell r="AQ195">
            <v>762.33</v>
          </cell>
          <cell r="AR195">
            <v>551.44000000000005</v>
          </cell>
          <cell r="AS195">
            <v>772.02</v>
          </cell>
          <cell r="AT195">
            <v>558.36</v>
          </cell>
          <cell r="AU195">
            <v>781.7</v>
          </cell>
          <cell r="AV195">
            <v>565.27</v>
          </cell>
          <cell r="AW195">
            <v>791.38</v>
          </cell>
        </row>
        <row r="196">
          <cell r="A196">
            <v>191</v>
          </cell>
          <cell r="B196">
            <v>408.5</v>
          </cell>
          <cell r="C196">
            <v>571.9</v>
          </cell>
          <cell r="D196">
            <v>415.45</v>
          </cell>
          <cell r="E196">
            <v>581.63</v>
          </cell>
          <cell r="F196">
            <v>422.4</v>
          </cell>
          <cell r="G196">
            <v>591.36</v>
          </cell>
          <cell r="H196">
            <v>429.36</v>
          </cell>
          <cell r="I196">
            <v>601.1</v>
          </cell>
          <cell r="J196">
            <v>436.31</v>
          </cell>
          <cell r="K196">
            <v>610.83000000000004</v>
          </cell>
          <cell r="L196">
            <v>443.26</v>
          </cell>
          <cell r="M196">
            <v>620.55999999999995</v>
          </cell>
          <cell r="N196">
            <v>450.21</v>
          </cell>
          <cell r="O196">
            <v>630.29999999999995</v>
          </cell>
          <cell r="P196">
            <v>457.17</v>
          </cell>
          <cell r="Q196">
            <v>640.03</v>
          </cell>
          <cell r="R196">
            <v>464.12</v>
          </cell>
          <cell r="S196">
            <v>649.76</v>
          </cell>
          <cell r="T196">
            <v>471.07</v>
          </cell>
          <cell r="U196">
            <v>659.5</v>
          </cell>
          <cell r="V196">
            <v>478.02</v>
          </cell>
          <cell r="W196">
            <v>669.23</v>
          </cell>
          <cell r="X196">
            <v>484.97</v>
          </cell>
          <cell r="Y196">
            <v>678.96</v>
          </cell>
          <cell r="Z196">
            <v>491.93</v>
          </cell>
          <cell r="AA196">
            <v>688.7</v>
          </cell>
          <cell r="AB196">
            <v>498.88</v>
          </cell>
          <cell r="AC196">
            <v>698.43</v>
          </cell>
          <cell r="AD196">
            <v>505.83</v>
          </cell>
          <cell r="AE196">
            <v>708.16</v>
          </cell>
          <cell r="AF196">
            <v>512.78</v>
          </cell>
          <cell r="AG196">
            <v>717.9</v>
          </cell>
          <cell r="AH196">
            <v>519.74</v>
          </cell>
          <cell r="AI196">
            <v>727.63</v>
          </cell>
          <cell r="AJ196">
            <v>526.69000000000005</v>
          </cell>
          <cell r="AK196">
            <v>737.37</v>
          </cell>
          <cell r="AL196">
            <v>533.64</v>
          </cell>
          <cell r="AM196">
            <v>747.1</v>
          </cell>
          <cell r="AN196">
            <v>540.59</v>
          </cell>
          <cell r="AO196">
            <v>756.83</v>
          </cell>
          <cell r="AP196">
            <v>547.54999999999995</v>
          </cell>
          <cell r="AQ196">
            <v>766.57</v>
          </cell>
          <cell r="AR196">
            <v>554.5</v>
          </cell>
          <cell r="AS196">
            <v>776.3</v>
          </cell>
          <cell r="AT196">
            <v>561.45000000000005</v>
          </cell>
          <cell r="AU196">
            <v>786.03</v>
          </cell>
          <cell r="AV196">
            <v>568.4</v>
          </cell>
          <cell r="AW196">
            <v>795.77</v>
          </cell>
        </row>
        <row r="197">
          <cell r="A197">
            <v>192</v>
          </cell>
          <cell r="B197">
            <v>410.19</v>
          </cell>
          <cell r="C197">
            <v>574.26</v>
          </cell>
          <cell r="D197">
            <v>417.18</v>
          </cell>
          <cell r="E197">
            <v>584.04999999999995</v>
          </cell>
          <cell r="F197">
            <v>424.17</v>
          </cell>
          <cell r="G197">
            <v>593.83000000000004</v>
          </cell>
          <cell r="H197">
            <v>431.15</v>
          </cell>
          <cell r="I197">
            <v>603.62</v>
          </cell>
          <cell r="J197">
            <v>438.14</v>
          </cell>
          <cell r="K197">
            <v>613.4</v>
          </cell>
          <cell r="L197">
            <v>445.13</v>
          </cell>
          <cell r="M197">
            <v>623.17999999999995</v>
          </cell>
          <cell r="N197">
            <v>452.12</v>
          </cell>
          <cell r="O197">
            <v>632.97</v>
          </cell>
          <cell r="P197">
            <v>459.11</v>
          </cell>
          <cell r="Q197">
            <v>642.75</v>
          </cell>
          <cell r="R197">
            <v>466.1</v>
          </cell>
          <cell r="S197">
            <v>652.54</v>
          </cell>
          <cell r="T197">
            <v>473.09</v>
          </cell>
          <cell r="U197">
            <v>662.32</v>
          </cell>
          <cell r="V197">
            <v>480.08</v>
          </cell>
          <cell r="W197">
            <v>672.11</v>
          </cell>
          <cell r="X197">
            <v>487.06</v>
          </cell>
          <cell r="Y197">
            <v>681.89</v>
          </cell>
          <cell r="Z197">
            <v>494.05</v>
          </cell>
          <cell r="AA197">
            <v>691.67</v>
          </cell>
          <cell r="AB197">
            <v>501.04</v>
          </cell>
          <cell r="AC197">
            <v>701.46</v>
          </cell>
          <cell r="AD197">
            <v>508.03</v>
          </cell>
          <cell r="AE197">
            <v>711.24</v>
          </cell>
          <cell r="AF197">
            <v>515.02</v>
          </cell>
          <cell r="AG197">
            <v>721.03</v>
          </cell>
          <cell r="AH197">
            <v>522.01</v>
          </cell>
          <cell r="AI197">
            <v>730.81</v>
          </cell>
          <cell r="AJ197">
            <v>529</v>
          </cell>
          <cell r="AK197">
            <v>740.6</v>
          </cell>
          <cell r="AL197">
            <v>535.99</v>
          </cell>
          <cell r="AM197">
            <v>750.38</v>
          </cell>
          <cell r="AN197">
            <v>542.97</v>
          </cell>
          <cell r="AO197">
            <v>760.16</v>
          </cell>
          <cell r="AP197">
            <v>549.96</v>
          </cell>
          <cell r="AQ197">
            <v>769.95</v>
          </cell>
          <cell r="AR197">
            <v>556.95000000000005</v>
          </cell>
          <cell r="AS197">
            <v>779.73</v>
          </cell>
          <cell r="AT197">
            <v>563.94000000000005</v>
          </cell>
          <cell r="AU197">
            <v>789.52</v>
          </cell>
          <cell r="AV197">
            <v>570.92999999999995</v>
          </cell>
          <cell r="AW197">
            <v>799.3</v>
          </cell>
        </row>
        <row r="198">
          <cell r="A198">
            <v>193</v>
          </cell>
          <cell r="B198">
            <v>412.49</v>
          </cell>
          <cell r="C198">
            <v>577.49</v>
          </cell>
          <cell r="D198">
            <v>419.52</v>
          </cell>
          <cell r="E198">
            <v>587.32000000000005</v>
          </cell>
          <cell r="F198">
            <v>426.54</v>
          </cell>
          <cell r="G198">
            <v>597.16</v>
          </cell>
          <cell r="H198">
            <v>433.57</v>
          </cell>
          <cell r="I198">
            <v>606.99</v>
          </cell>
          <cell r="J198">
            <v>440.59</v>
          </cell>
          <cell r="K198">
            <v>616.83000000000004</v>
          </cell>
          <cell r="L198">
            <v>447.62</v>
          </cell>
          <cell r="M198">
            <v>626.66</v>
          </cell>
          <cell r="N198">
            <v>454.64</v>
          </cell>
          <cell r="O198">
            <v>636.5</v>
          </cell>
          <cell r="P198">
            <v>461.67</v>
          </cell>
          <cell r="Q198">
            <v>646.33000000000004</v>
          </cell>
          <cell r="R198">
            <v>468.69</v>
          </cell>
          <cell r="S198">
            <v>656.17</v>
          </cell>
          <cell r="T198">
            <v>475.72</v>
          </cell>
          <cell r="U198">
            <v>666</v>
          </cell>
          <cell r="V198">
            <v>482.74</v>
          </cell>
          <cell r="W198">
            <v>675.84</v>
          </cell>
          <cell r="X198">
            <v>489.77</v>
          </cell>
          <cell r="Y198">
            <v>685.67</v>
          </cell>
          <cell r="Z198">
            <v>496.79</v>
          </cell>
          <cell r="AA198">
            <v>695.51</v>
          </cell>
          <cell r="AB198">
            <v>503.82</v>
          </cell>
          <cell r="AC198">
            <v>705.34</v>
          </cell>
          <cell r="AD198">
            <v>510.84</v>
          </cell>
          <cell r="AE198">
            <v>715.18</v>
          </cell>
          <cell r="AF198">
            <v>517.87</v>
          </cell>
          <cell r="AG198">
            <v>725.02</v>
          </cell>
          <cell r="AH198">
            <v>524.89</v>
          </cell>
          <cell r="AI198">
            <v>734.85</v>
          </cell>
          <cell r="AJ198">
            <v>531.91999999999996</v>
          </cell>
          <cell r="AK198">
            <v>744.69</v>
          </cell>
          <cell r="AL198">
            <v>538.94000000000005</v>
          </cell>
          <cell r="AM198">
            <v>754.52</v>
          </cell>
          <cell r="AN198">
            <v>545.97</v>
          </cell>
          <cell r="AO198">
            <v>764.36</v>
          </cell>
          <cell r="AP198">
            <v>552.99</v>
          </cell>
          <cell r="AQ198">
            <v>774.19</v>
          </cell>
          <cell r="AR198">
            <v>560.02</v>
          </cell>
          <cell r="AS198">
            <v>784.03</v>
          </cell>
          <cell r="AT198">
            <v>567.04</v>
          </cell>
          <cell r="AU198">
            <v>793.86</v>
          </cell>
          <cell r="AV198">
            <v>574.07000000000005</v>
          </cell>
          <cell r="AW198">
            <v>803.7</v>
          </cell>
        </row>
        <row r="199">
          <cell r="A199">
            <v>194</v>
          </cell>
          <cell r="B199">
            <v>414.8</v>
          </cell>
          <cell r="C199">
            <v>580.72</v>
          </cell>
          <cell r="D199">
            <v>421.86</v>
          </cell>
          <cell r="E199">
            <v>590.61</v>
          </cell>
          <cell r="F199">
            <v>428.92</v>
          </cell>
          <cell r="G199">
            <v>600.49</v>
          </cell>
          <cell r="H199">
            <v>435.99</v>
          </cell>
          <cell r="I199">
            <v>610.38</v>
          </cell>
          <cell r="J199">
            <v>443.05</v>
          </cell>
          <cell r="K199">
            <v>620.27</v>
          </cell>
          <cell r="L199">
            <v>450.11</v>
          </cell>
          <cell r="M199">
            <v>630.15</v>
          </cell>
          <cell r="N199">
            <v>457.17</v>
          </cell>
          <cell r="O199">
            <v>640.04</v>
          </cell>
          <cell r="P199">
            <v>464.23</v>
          </cell>
          <cell r="Q199">
            <v>649.92999999999995</v>
          </cell>
          <cell r="R199">
            <v>471.29</v>
          </cell>
          <cell r="S199">
            <v>659.81</v>
          </cell>
          <cell r="T199">
            <v>478.36</v>
          </cell>
          <cell r="U199">
            <v>669.7</v>
          </cell>
          <cell r="V199">
            <v>485.42</v>
          </cell>
          <cell r="W199">
            <v>679.58</v>
          </cell>
          <cell r="X199">
            <v>492.48</v>
          </cell>
          <cell r="Y199">
            <v>689.47</v>
          </cell>
          <cell r="Z199">
            <v>499.54</v>
          </cell>
          <cell r="AA199">
            <v>699.36</v>
          </cell>
          <cell r="AB199">
            <v>506.6</v>
          </cell>
          <cell r="AC199">
            <v>709.24</v>
          </cell>
          <cell r="AD199">
            <v>513.66</v>
          </cell>
          <cell r="AE199">
            <v>719.13</v>
          </cell>
          <cell r="AF199">
            <v>520.73</v>
          </cell>
          <cell r="AG199">
            <v>729.02</v>
          </cell>
          <cell r="AH199">
            <v>527.79</v>
          </cell>
          <cell r="AI199">
            <v>738.9</v>
          </cell>
          <cell r="AJ199">
            <v>534.85</v>
          </cell>
          <cell r="AK199">
            <v>748.79</v>
          </cell>
          <cell r="AL199">
            <v>541.91</v>
          </cell>
          <cell r="AM199">
            <v>758.67</v>
          </cell>
          <cell r="AN199">
            <v>548.97</v>
          </cell>
          <cell r="AO199">
            <v>768.56</v>
          </cell>
          <cell r="AP199">
            <v>556.03</v>
          </cell>
          <cell r="AQ199">
            <v>778.45</v>
          </cell>
          <cell r="AR199">
            <v>563.1</v>
          </cell>
          <cell r="AS199">
            <v>788.33</v>
          </cell>
          <cell r="AT199">
            <v>570.16</v>
          </cell>
          <cell r="AU199">
            <v>798.22</v>
          </cell>
          <cell r="AV199">
            <v>577.22</v>
          </cell>
          <cell r="AW199">
            <v>808.11</v>
          </cell>
        </row>
        <row r="200">
          <cell r="A200">
            <v>195</v>
          </cell>
          <cell r="B200">
            <v>417.12</v>
          </cell>
          <cell r="C200">
            <v>583.97</v>
          </cell>
          <cell r="D200">
            <v>424.22</v>
          </cell>
          <cell r="E200">
            <v>593.91</v>
          </cell>
          <cell r="F200">
            <v>431.32</v>
          </cell>
          <cell r="G200">
            <v>603.84</v>
          </cell>
          <cell r="H200">
            <v>438.42</v>
          </cell>
          <cell r="I200">
            <v>613.78</v>
          </cell>
          <cell r="J200">
            <v>445.51</v>
          </cell>
          <cell r="K200">
            <v>623.72</v>
          </cell>
          <cell r="L200">
            <v>452.61</v>
          </cell>
          <cell r="M200">
            <v>633.66</v>
          </cell>
          <cell r="N200">
            <v>459.71</v>
          </cell>
          <cell r="O200">
            <v>643.59</v>
          </cell>
          <cell r="P200">
            <v>466.81</v>
          </cell>
          <cell r="Q200">
            <v>653.53</v>
          </cell>
          <cell r="R200">
            <v>473.91</v>
          </cell>
          <cell r="S200">
            <v>663.47</v>
          </cell>
          <cell r="T200">
            <v>481</v>
          </cell>
          <cell r="U200">
            <v>673.41</v>
          </cell>
          <cell r="V200">
            <v>488.1</v>
          </cell>
          <cell r="W200">
            <v>683.34</v>
          </cell>
          <cell r="X200">
            <v>495.2</v>
          </cell>
          <cell r="Y200">
            <v>693.28</v>
          </cell>
          <cell r="Z200">
            <v>502.3</v>
          </cell>
          <cell r="AA200">
            <v>703.22</v>
          </cell>
          <cell r="AB200">
            <v>509.4</v>
          </cell>
          <cell r="AC200">
            <v>713.15</v>
          </cell>
          <cell r="AD200">
            <v>516.49</v>
          </cell>
          <cell r="AE200">
            <v>723.09</v>
          </cell>
          <cell r="AF200">
            <v>523.59</v>
          </cell>
          <cell r="AG200">
            <v>733.03</v>
          </cell>
          <cell r="AH200">
            <v>530.69000000000005</v>
          </cell>
          <cell r="AI200">
            <v>742.97</v>
          </cell>
          <cell r="AJ200">
            <v>537.79</v>
          </cell>
          <cell r="AK200">
            <v>752.9</v>
          </cell>
          <cell r="AL200">
            <v>544.89</v>
          </cell>
          <cell r="AM200">
            <v>762.84</v>
          </cell>
          <cell r="AN200">
            <v>551.98</v>
          </cell>
          <cell r="AO200">
            <v>772.78</v>
          </cell>
          <cell r="AP200">
            <v>559.08000000000004</v>
          </cell>
          <cell r="AQ200">
            <v>782.71</v>
          </cell>
          <cell r="AR200">
            <v>566.17999999999995</v>
          </cell>
          <cell r="AS200">
            <v>792.65</v>
          </cell>
          <cell r="AT200">
            <v>573.28</v>
          </cell>
          <cell r="AU200">
            <v>802.59</v>
          </cell>
          <cell r="AV200">
            <v>580.38</v>
          </cell>
          <cell r="AW200">
            <v>812.53</v>
          </cell>
        </row>
        <row r="201">
          <cell r="A201">
            <v>196</v>
          </cell>
          <cell r="B201">
            <v>418.81</v>
          </cell>
          <cell r="C201">
            <v>586.34</v>
          </cell>
          <cell r="D201">
            <v>425.95</v>
          </cell>
          <cell r="E201">
            <v>596.32000000000005</v>
          </cell>
          <cell r="F201">
            <v>433.08</v>
          </cell>
          <cell r="G201">
            <v>606.30999999999995</v>
          </cell>
          <cell r="H201">
            <v>440.21</v>
          </cell>
          <cell r="I201">
            <v>616.29999999999995</v>
          </cell>
          <cell r="J201">
            <v>447.35</v>
          </cell>
          <cell r="K201">
            <v>626.29</v>
          </cell>
          <cell r="L201">
            <v>454.48</v>
          </cell>
          <cell r="M201">
            <v>636.28</v>
          </cell>
          <cell r="N201">
            <v>461.62</v>
          </cell>
          <cell r="O201">
            <v>646.26</v>
          </cell>
          <cell r="P201">
            <v>468.75</v>
          </cell>
          <cell r="Q201">
            <v>656.25</v>
          </cell>
          <cell r="R201">
            <v>475.89</v>
          </cell>
          <cell r="S201">
            <v>666.24</v>
          </cell>
          <cell r="T201">
            <v>483.02</v>
          </cell>
          <cell r="U201">
            <v>676.23</v>
          </cell>
          <cell r="V201">
            <v>490.16</v>
          </cell>
          <cell r="W201">
            <v>686.22</v>
          </cell>
          <cell r="X201">
            <v>497.29</v>
          </cell>
          <cell r="Y201">
            <v>696.21</v>
          </cell>
          <cell r="Z201">
            <v>504.42</v>
          </cell>
          <cell r="AA201">
            <v>706.19</v>
          </cell>
          <cell r="AB201">
            <v>511.56</v>
          </cell>
          <cell r="AC201">
            <v>716.18</v>
          </cell>
          <cell r="AD201">
            <v>518.69000000000005</v>
          </cell>
          <cell r="AE201">
            <v>726.17</v>
          </cell>
          <cell r="AF201">
            <v>525.83000000000004</v>
          </cell>
          <cell r="AG201">
            <v>736.16</v>
          </cell>
          <cell r="AH201">
            <v>532.96</v>
          </cell>
          <cell r="AI201">
            <v>746.15</v>
          </cell>
          <cell r="AJ201">
            <v>540.1</v>
          </cell>
          <cell r="AK201">
            <v>756.13</v>
          </cell>
          <cell r="AL201">
            <v>547.23</v>
          </cell>
          <cell r="AM201">
            <v>766.12</v>
          </cell>
          <cell r="AN201">
            <v>554.36</v>
          </cell>
          <cell r="AO201">
            <v>776.11</v>
          </cell>
          <cell r="AP201">
            <v>561.5</v>
          </cell>
          <cell r="AQ201">
            <v>786.1</v>
          </cell>
          <cell r="AR201">
            <v>568.63</v>
          </cell>
          <cell r="AS201">
            <v>796.09</v>
          </cell>
          <cell r="AT201">
            <v>575.77</v>
          </cell>
          <cell r="AU201">
            <v>806.07</v>
          </cell>
          <cell r="AV201">
            <v>582.9</v>
          </cell>
          <cell r="AW201">
            <v>816.06</v>
          </cell>
        </row>
        <row r="202">
          <cell r="A202">
            <v>197</v>
          </cell>
          <cell r="B202">
            <v>421.14</v>
          </cell>
          <cell r="C202">
            <v>589.6</v>
          </cell>
          <cell r="D202">
            <v>428.31</v>
          </cell>
          <cell r="E202">
            <v>599.64</v>
          </cell>
          <cell r="F202">
            <v>435.48</v>
          </cell>
          <cell r="G202">
            <v>609.67999999999995</v>
          </cell>
          <cell r="H202">
            <v>442.65</v>
          </cell>
          <cell r="I202">
            <v>619.71</v>
          </cell>
          <cell r="J202">
            <v>449.82</v>
          </cell>
          <cell r="K202">
            <v>629.75</v>
          </cell>
          <cell r="L202">
            <v>456.99</v>
          </cell>
          <cell r="M202">
            <v>639.79</v>
          </cell>
          <cell r="N202">
            <v>464.17</v>
          </cell>
          <cell r="O202">
            <v>649.83000000000004</v>
          </cell>
          <cell r="P202">
            <v>471.34</v>
          </cell>
          <cell r="Q202">
            <v>659.87</v>
          </cell>
          <cell r="R202">
            <v>478.51</v>
          </cell>
          <cell r="S202">
            <v>669.91</v>
          </cell>
          <cell r="T202">
            <v>485.68</v>
          </cell>
          <cell r="U202">
            <v>679.95</v>
          </cell>
          <cell r="V202">
            <v>492.85</v>
          </cell>
          <cell r="W202">
            <v>689.99</v>
          </cell>
          <cell r="X202">
            <v>500.02</v>
          </cell>
          <cell r="Y202">
            <v>700.03</v>
          </cell>
          <cell r="Z202">
            <v>507.19</v>
          </cell>
          <cell r="AA202">
            <v>710.07</v>
          </cell>
          <cell r="AB202">
            <v>514.36</v>
          </cell>
          <cell r="AC202">
            <v>720.11</v>
          </cell>
          <cell r="AD202">
            <v>521.53</v>
          </cell>
          <cell r="AE202">
            <v>730.14</v>
          </cell>
          <cell r="AF202">
            <v>528.70000000000005</v>
          </cell>
          <cell r="AG202">
            <v>740.18</v>
          </cell>
          <cell r="AH202">
            <v>535.87</v>
          </cell>
          <cell r="AI202">
            <v>750.22</v>
          </cell>
          <cell r="AJ202">
            <v>543.04</v>
          </cell>
          <cell r="AK202">
            <v>760.26</v>
          </cell>
          <cell r="AL202">
            <v>550.21</v>
          </cell>
          <cell r="AM202">
            <v>770.3</v>
          </cell>
          <cell r="AN202">
            <v>557.39</v>
          </cell>
          <cell r="AO202">
            <v>780.34</v>
          </cell>
          <cell r="AP202">
            <v>564.55999999999995</v>
          </cell>
          <cell r="AQ202">
            <v>790.38</v>
          </cell>
          <cell r="AR202">
            <v>571.73</v>
          </cell>
          <cell r="AS202">
            <v>800.42</v>
          </cell>
          <cell r="AT202">
            <v>578.9</v>
          </cell>
          <cell r="AU202">
            <v>810.46</v>
          </cell>
          <cell r="AV202">
            <v>586.07000000000005</v>
          </cell>
          <cell r="AW202">
            <v>820.5</v>
          </cell>
        </row>
        <row r="203">
          <cell r="A203">
            <v>198</v>
          </cell>
          <cell r="B203">
            <v>423.48</v>
          </cell>
          <cell r="C203">
            <v>592.87</v>
          </cell>
          <cell r="D203">
            <v>430.69</v>
          </cell>
          <cell r="E203">
            <v>602.96</v>
          </cell>
          <cell r="F203">
            <v>437.89</v>
          </cell>
          <cell r="G203">
            <v>613.04999999999995</v>
          </cell>
          <cell r="H203">
            <v>445.1</v>
          </cell>
          <cell r="I203">
            <v>623.14</v>
          </cell>
          <cell r="J203">
            <v>452.31</v>
          </cell>
          <cell r="K203">
            <v>633.23</v>
          </cell>
          <cell r="L203">
            <v>459.52</v>
          </cell>
          <cell r="M203">
            <v>643.32000000000005</v>
          </cell>
          <cell r="N203">
            <v>466.72</v>
          </cell>
          <cell r="O203">
            <v>653.41</v>
          </cell>
          <cell r="P203">
            <v>473.93</v>
          </cell>
          <cell r="Q203">
            <v>663.5</v>
          </cell>
          <cell r="R203">
            <v>481.14</v>
          </cell>
          <cell r="S203">
            <v>673.59</v>
          </cell>
          <cell r="T203">
            <v>488.34</v>
          </cell>
          <cell r="U203">
            <v>683.68</v>
          </cell>
          <cell r="V203">
            <v>495.55</v>
          </cell>
          <cell r="W203">
            <v>693.77</v>
          </cell>
          <cell r="X203">
            <v>502.76</v>
          </cell>
          <cell r="Y203">
            <v>703.86</v>
          </cell>
          <cell r="Z203">
            <v>509.97</v>
          </cell>
          <cell r="AA203">
            <v>713.95</v>
          </cell>
          <cell r="AB203">
            <v>517.16999999999996</v>
          </cell>
          <cell r="AC203">
            <v>724.04</v>
          </cell>
          <cell r="AD203">
            <v>524.38</v>
          </cell>
          <cell r="AE203">
            <v>734.13</v>
          </cell>
          <cell r="AF203">
            <v>531.59</v>
          </cell>
          <cell r="AG203">
            <v>744.22</v>
          </cell>
          <cell r="AH203">
            <v>538.79</v>
          </cell>
          <cell r="AI203">
            <v>754.31</v>
          </cell>
          <cell r="AJ203">
            <v>546</v>
          </cell>
          <cell r="AK203">
            <v>764.4</v>
          </cell>
          <cell r="AL203">
            <v>553.21</v>
          </cell>
          <cell r="AM203">
            <v>774.49</v>
          </cell>
          <cell r="AN203">
            <v>560.41999999999996</v>
          </cell>
          <cell r="AO203">
            <v>784.58</v>
          </cell>
          <cell r="AP203">
            <v>567.62</v>
          </cell>
          <cell r="AQ203">
            <v>794.67</v>
          </cell>
          <cell r="AR203">
            <v>574.83000000000004</v>
          </cell>
          <cell r="AS203">
            <v>804.76</v>
          </cell>
          <cell r="AT203">
            <v>582.04</v>
          </cell>
          <cell r="AU203">
            <v>814.85</v>
          </cell>
          <cell r="AV203">
            <v>589.25</v>
          </cell>
          <cell r="AW203">
            <v>824.94</v>
          </cell>
        </row>
        <row r="204">
          <cell r="A204">
            <v>199</v>
          </cell>
          <cell r="B204">
            <v>425.17</v>
          </cell>
          <cell r="C204">
            <v>595.24</v>
          </cell>
          <cell r="D204">
            <v>432.41</v>
          </cell>
          <cell r="E204">
            <v>605.38</v>
          </cell>
          <cell r="F204">
            <v>439.66</v>
          </cell>
          <cell r="G204">
            <v>615.52</v>
          </cell>
          <cell r="H204">
            <v>446.9</v>
          </cell>
          <cell r="I204">
            <v>625.66</v>
          </cell>
          <cell r="J204">
            <v>454.14</v>
          </cell>
          <cell r="K204">
            <v>635.79999999999995</v>
          </cell>
          <cell r="L204">
            <v>461.39</v>
          </cell>
          <cell r="M204">
            <v>645.94000000000005</v>
          </cell>
          <cell r="N204">
            <v>468.63</v>
          </cell>
          <cell r="O204">
            <v>656.08</v>
          </cell>
          <cell r="P204">
            <v>475.87</v>
          </cell>
          <cell r="Q204">
            <v>666.22</v>
          </cell>
          <cell r="R204">
            <v>483.12</v>
          </cell>
          <cell r="S204">
            <v>676.36</v>
          </cell>
          <cell r="T204">
            <v>490.36</v>
          </cell>
          <cell r="U204">
            <v>686.51</v>
          </cell>
          <cell r="V204">
            <v>497.6</v>
          </cell>
          <cell r="W204">
            <v>696.65</v>
          </cell>
          <cell r="X204">
            <v>504.85</v>
          </cell>
          <cell r="Y204">
            <v>706.79</v>
          </cell>
          <cell r="Z204">
            <v>512.09</v>
          </cell>
          <cell r="AA204">
            <v>716.93</v>
          </cell>
          <cell r="AB204">
            <v>519.34</v>
          </cell>
          <cell r="AC204">
            <v>727.07</v>
          </cell>
          <cell r="AD204">
            <v>526.58000000000004</v>
          </cell>
          <cell r="AE204">
            <v>737.21</v>
          </cell>
          <cell r="AF204">
            <v>533.82000000000005</v>
          </cell>
          <cell r="AG204">
            <v>747.35</v>
          </cell>
          <cell r="AH204">
            <v>541.07000000000005</v>
          </cell>
          <cell r="AI204">
            <v>757.49</v>
          </cell>
          <cell r="AJ204">
            <v>548.30999999999995</v>
          </cell>
          <cell r="AK204">
            <v>767.63</v>
          </cell>
          <cell r="AL204">
            <v>555.54999999999995</v>
          </cell>
          <cell r="AM204">
            <v>777.77</v>
          </cell>
          <cell r="AN204">
            <v>562.79999999999995</v>
          </cell>
          <cell r="AO204">
            <v>787.92</v>
          </cell>
          <cell r="AP204">
            <v>570.04</v>
          </cell>
          <cell r="AQ204">
            <v>798.06</v>
          </cell>
          <cell r="AR204">
            <v>577.28</v>
          </cell>
          <cell r="AS204">
            <v>808.2</v>
          </cell>
          <cell r="AT204">
            <v>584.53</v>
          </cell>
          <cell r="AU204">
            <v>818.34</v>
          </cell>
          <cell r="AV204">
            <v>591.77</v>
          </cell>
          <cell r="AW204">
            <v>828.48</v>
          </cell>
        </row>
        <row r="205">
          <cell r="A205">
            <v>200</v>
          </cell>
          <cell r="B205">
            <v>427.52</v>
          </cell>
          <cell r="C205">
            <v>598.52</v>
          </cell>
          <cell r="D205">
            <v>434.8</v>
          </cell>
          <cell r="E205">
            <v>608.72</v>
          </cell>
          <cell r="F205">
            <v>442.08</v>
          </cell>
          <cell r="G205">
            <v>618.91</v>
          </cell>
          <cell r="H205">
            <v>449.36</v>
          </cell>
          <cell r="I205">
            <v>629.1</v>
          </cell>
          <cell r="J205">
            <v>456.64</v>
          </cell>
          <cell r="K205">
            <v>639.29</v>
          </cell>
          <cell r="L205">
            <v>463.92</v>
          </cell>
          <cell r="M205">
            <v>649.48</v>
          </cell>
          <cell r="N205">
            <v>471.2</v>
          </cell>
          <cell r="O205">
            <v>659.68</v>
          </cell>
          <cell r="P205">
            <v>478.48</v>
          </cell>
          <cell r="Q205">
            <v>669.87</v>
          </cell>
          <cell r="R205">
            <v>485.76</v>
          </cell>
          <cell r="S205">
            <v>680.06</v>
          </cell>
          <cell r="T205">
            <v>493.04</v>
          </cell>
          <cell r="U205">
            <v>690.25</v>
          </cell>
          <cell r="V205">
            <v>500.32</v>
          </cell>
          <cell r="W205">
            <v>700.44</v>
          </cell>
          <cell r="X205">
            <v>507.6</v>
          </cell>
          <cell r="Y205">
            <v>710.64</v>
          </cell>
          <cell r="Z205">
            <v>514.88</v>
          </cell>
          <cell r="AA205">
            <v>720.83</v>
          </cell>
          <cell r="AB205">
            <v>522.16</v>
          </cell>
          <cell r="AC205">
            <v>731.02</v>
          </cell>
          <cell r="AD205">
            <v>529.44000000000005</v>
          </cell>
          <cell r="AE205">
            <v>741.21</v>
          </cell>
          <cell r="AF205">
            <v>536.72</v>
          </cell>
          <cell r="AG205">
            <v>751.4</v>
          </cell>
          <cell r="AH205">
            <v>544</v>
          </cell>
          <cell r="AI205">
            <v>761.6</v>
          </cell>
          <cell r="AJ205">
            <v>551.28</v>
          </cell>
          <cell r="AK205">
            <v>771.79</v>
          </cell>
          <cell r="AL205">
            <v>558.55999999999995</v>
          </cell>
          <cell r="AM205">
            <v>781.98</v>
          </cell>
          <cell r="AN205">
            <v>565.84</v>
          </cell>
          <cell r="AO205">
            <v>792.17</v>
          </cell>
          <cell r="AP205">
            <v>573.12</v>
          </cell>
          <cell r="AQ205">
            <v>802.36</v>
          </cell>
          <cell r="AR205">
            <v>580.4</v>
          </cell>
          <cell r="AS205">
            <v>812.56</v>
          </cell>
          <cell r="AT205">
            <v>587.67999999999995</v>
          </cell>
          <cell r="AU205">
            <v>822.75</v>
          </cell>
          <cell r="AV205">
            <v>594.96</v>
          </cell>
          <cell r="AW205">
            <v>832.94</v>
          </cell>
        </row>
        <row r="206">
          <cell r="A206">
            <v>201</v>
          </cell>
          <cell r="B206">
            <v>429.65999999999997</v>
          </cell>
          <cell r="C206">
            <v>601.51</v>
          </cell>
          <cell r="D206">
            <v>436.98</v>
          </cell>
          <cell r="E206">
            <v>611.77</v>
          </cell>
          <cell r="F206">
            <v>444.28999999999996</v>
          </cell>
          <cell r="G206">
            <v>622.01</v>
          </cell>
          <cell r="H206">
            <v>451.61</v>
          </cell>
          <cell r="I206">
            <v>632.25</v>
          </cell>
          <cell r="J206">
            <v>458.93</v>
          </cell>
          <cell r="K206">
            <v>642.49</v>
          </cell>
          <cell r="L206">
            <v>466.24</v>
          </cell>
          <cell r="M206">
            <v>652.73</v>
          </cell>
          <cell r="N206">
            <v>473.56</v>
          </cell>
          <cell r="O206">
            <v>662.9799999999999</v>
          </cell>
          <cell r="P206">
            <v>480.87</v>
          </cell>
          <cell r="Q206">
            <v>673.22</v>
          </cell>
          <cell r="R206">
            <v>488.19</v>
          </cell>
          <cell r="S206">
            <v>683.45999999999992</v>
          </cell>
          <cell r="T206">
            <v>495.5</v>
          </cell>
          <cell r="U206">
            <v>693.7</v>
          </cell>
          <cell r="V206">
            <v>502.82</v>
          </cell>
          <cell r="W206">
            <v>703.94</v>
          </cell>
          <cell r="X206">
            <v>510.14000000000004</v>
          </cell>
          <cell r="Y206">
            <v>714.18999999999994</v>
          </cell>
          <cell r="Z206">
            <v>517.46</v>
          </cell>
          <cell r="AA206">
            <v>724.44</v>
          </cell>
          <cell r="AB206">
            <v>524.77</v>
          </cell>
          <cell r="AC206">
            <v>734.68</v>
          </cell>
          <cell r="AD206">
            <v>532.09</v>
          </cell>
          <cell r="AE206">
            <v>744.92000000000007</v>
          </cell>
          <cell r="AF206">
            <v>539.41000000000008</v>
          </cell>
          <cell r="AG206">
            <v>755.16</v>
          </cell>
          <cell r="AH206">
            <v>546.72</v>
          </cell>
          <cell r="AI206">
            <v>765.41</v>
          </cell>
          <cell r="AJ206">
            <v>554.04</v>
          </cell>
          <cell r="AK206">
            <v>775.65</v>
          </cell>
          <cell r="AL206">
            <v>561.34999999999991</v>
          </cell>
          <cell r="AM206">
            <v>785.89</v>
          </cell>
          <cell r="AN206">
            <v>568.67000000000007</v>
          </cell>
          <cell r="AO206">
            <v>796.13</v>
          </cell>
          <cell r="AP206">
            <v>575.98</v>
          </cell>
          <cell r="AQ206">
            <v>806.37</v>
          </cell>
          <cell r="AR206">
            <v>583.29999999999995</v>
          </cell>
          <cell r="AS206">
            <v>816.61999999999989</v>
          </cell>
          <cell r="AT206">
            <v>590.62</v>
          </cell>
          <cell r="AU206">
            <v>826.87</v>
          </cell>
          <cell r="AV206">
            <v>597.94000000000005</v>
          </cell>
          <cell r="AW206">
            <v>837.11</v>
          </cell>
        </row>
        <row r="207">
          <cell r="A207">
            <v>202</v>
          </cell>
          <cell r="B207">
            <v>431.79999999999995</v>
          </cell>
          <cell r="C207">
            <v>604.5</v>
          </cell>
          <cell r="D207">
            <v>439.16</v>
          </cell>
          <cell r="E207">
            <v>614.81999999999994</v>
          </cell>
          <cell r="F207">
            <v>446.49999999999994</v>
          </cell>
          <cell r="G207">
            <v>625.11</v>
          </cell>
          <cell r="H207">
            <v>453.86</v>
          </cell>
          <cell r="I207">
            <v>635.4</v>
          </cell>
          <cell r="J207">
            <v>461.22</v>
          </cell>
          <cell r="K207">
            <v>645.69000000000005</v>
          </cell>
          <cell r="L207">
            <v>468.56</v>
          </cell>
          <cell r="M207">
            <v>655.98</v>
          </cell>
          <cell r="N207">
            <v>475.92</v>
          </cell>
          <cell r="O207">
            <v>666.27999999999986</v>
          </cell>
          <cell r="P207">
            <v>483.26</v>
          </cell>
          <cell r="Q207">
            <v>676.57</v>
          </cell>
          <cell r="R207">
            <v>490.62</v>
          </cell>
          <cell r="S207">
            <v>686.8599999999999</v>
          </cell>
          <cell r="T207">
            <v>497.96</v>
          </cell>
          <cell r="U207">
            <v>697.15000000000009</v>
          </cell>
          <cell r="V207">
            <v>505.32</v>
          </cell>
          <cell r="W207">
            <v>707.44</v>
          </cell>
          <cell r="X207">
            <v>512.68000000000006</v>
          </cell>
          <cell r="Y207">
            <v>717.7399999999999</v>
          </cell>
          <cell r="Z207">
            <v>520.04000000000008</v>
          </cell>
          <cell r="AA207">
            <v>728.05000000000007</v>
          </cell>
          <cell r="AB207">
            <v>527.38</v>
          </cell>
          <cell r="AC207">
            <v>738.33999999999992</v>
          </cell>
          <cell r="AD207">
            <v>534.74</v>
          </cell>
          <cell r="AE207">
            <v>748.63000000000011</v>
          </cell>
          <cell r="AF207">
            <v>542.10000000000014</v>
          </cell>
          <cell r="AG207">
            <v>758.92</v>
          </cell>
          <cell r="AH207">
            <v>549.44000000000005</v>
          </cell>
          <cell r="AI207">
            <v>769.21999999999991</v>
          </cell>
          <cell r="AJ207">
            <v>556.79999999999995</v>
          </cell>
          <cell r="AK207">
            <v>779.51</v>
          </cell>
          <cell r="AL207">
            <v>564.13999999999987</v>
          </cell>
          <cell r="AM207">
            <v>789.8</v>
          </cell>
          <cell r="AN207">
            <v>571.50000000000011</v>
          </cell>
          <cell r="AO207">
            <v>800.09</v>
          </cell>
          <cell r="AP207">
            <v>578.84</v>
          </cell>
          <cell r="AQ207">
            <v>810.38</v>
          </cell>
          <cell r="AR207">
            <v>586.19999999999993</v>
          </cell>
          <cell r="AS207">
            <v>820.67999999999984</v>
          </cell>
          <cell r="AT207">
            <v>593.56000000000006</v>
          </cell>
          <cell r="AU207">
            <v>830.99</v>
          </cell>
          <cell r="AV207">
            <v>600.92000000000007</v>
          </cell>
          <cell r="AW207">
            <v>841.28</v>
          </cell>
        </row>
        <row r="208">
          <cell r="A208">
            <v>203</v>
          </cell>
          <cell r="B208">
            <v>433.93999999999994</v>
          </cell>
          <cell r="C208">
            <v>607.49</v>
          </cell>
          <cell r="D208">
            <v>441.34000000000003</v>
          </cell>
          <cell r="E208">
            <v>617.86999999999989</v>
          </cell>
          <cell r="F208">
            <v>448.70999999999992</v>
          </cell>
          <cell r="G208">
            <v>628.21</v>
          </cell>
          <cell r="H208">
            <v>456.11</v>
          </cell>
          <cell r="I208">
            <v>638.54999999999995</v>
          </cell>
          <cell r="J208">
            <v>463.51000000000005</v>
          </cell>
          <cell r="K208">
            <v>648.8900000000001</v>
          </cell>
          <cell r="L208">
            <v>470.88</v>
          </cell>
          <cell r="M208">
            <v>659.23</v>
          </cell>
          <cell r="N208">
            <v>478.28000000000003</v>
          </cell>
          <cell r="O208">
            <v>669.57999999999981</v>
          </cell>
          <cell r="P208">
            <v>485.65</v>
          </cell>
          <cell r="Q208">
            <v>679.92000000000007</v>
          </cell>
          <cell r="R208">
            <v>493.05</v>
          </cell>
          <cell r="S208">
            <v>690.25999999999988</v>
          </cell>
          <cell r="T208">
            <v>500.41999999999996</v>
          </cell>
          <cell r="U208">
            <v>700.60000000000014</v>
          </cell>
          <cell r="V208">
            <v>507.82</v>
          </cell>
          <cell r="W208">
            <v>710.94</v>
          </cell>
          <cell r="X208">
            <v>515.22</v>
          </cell>
          <cell r="Y208">
            <v>721.28999999999985</v>
          </cell>
          <cell r="Z208">
            <v>522.62000000000012</v>
          </cell>
          <cell r="AA208">
            <v>731.66000000000008</v>
          </cell>
          <cell r="AB208">
            <v>529.99</v>
          </cell>
          <cell r="AC208">
            <v>741.99999999999989</v>
          </cell>
          <cell r="AD208">
            <v>537.39</v>
          </cell>
          <cell r="AE208">
            <v>752.34000000000015</v>
          </cell>
          <cell r="AF208">
            <v>544.79000000000019</v>
          </cell>
          <cell r="AG208">
            <v>762.68</v>
          </cell>
          <cell r="AH208">
            <v>552.16000000000008</v>
          </cell>
          <cell r="AI208">
            <v>773.02999999999986</v>
          </cell>
          <cell r="AJ208">
            <v>559.55999999999995</v>
          </cell>
          <cell r="AK208">
            <v>783.37</v>
          </cell>
          <cell r="AL208">
            <v>566.92999999999984</v>
          </cell>
          <cell r="AM208">
            <v>793.70999999999992</v>
          </cell>
          <cell r="AN208">
            <v>574.33000000000015</v>
          </cell>
          <cell r="AO208">
            <v>804.05000000000007</v>
          </cell>
          <cell r="AP208">
            <v>581.70000000000005</v>
          </cell>
          <cell r="AQ208">
            <v>814.39</v>
          </cell>
          <cell r="AR208">
            <v>589.09999999999991</v>
          </cell>
          <cell r="AS208">
            <v>824.73999999999978</v>
          </cell>
          <cell r="AT208">
            <v>596.50000000000011</v>
          </cell>
          <cell r="AU208">
            <v>835.11</v>
          </cell>
          <cell r="AV208">
            <v>603.90000000000009</v>
          </cell>
          <cell r="AW208">
            <v>845.44999999999993</v>
          </cell>
        </row>
        <row r="209">
          <cell r="A209">
            <v>204</v>
          </cell>
          <cell r="B209">
            <v>436.07999999999993</v>
          </cell>
          <cell r="C209">
            <v>610.48</v>
          </cell>
          <cell r="D209">
            <v>443.52000000000004</v>
          </cell>
          <cell r="E209">
            <v>620.91999999999985</v>
          </cell>
          <cell r="F209">
            <v>450.9199999999999</v>
          </cell>
          <cell r="G209">
            <v>631.31000000000006</v>
          </cell>
          <cell r="H209">
            <v>458.36</v>
          </cell>
          <cell r="I209">
            <v>641.69999999999993</v>
          </cell>
          <cell r="J209">
            <v>465.80000000000007</v>
          </cell>
          <cell r="K209">
            <v>652.09000000000015</v>
          </cell>
          <cell r="L209">
            <v>473.2</v>
          </cell>
          <cell r="M209">
            <v>662.48</v>
          </cell>
          <cell r="N209">
            <v>480.64000000000004</v>
          </cell>
          <cell r="O209">
            <v>672.87999999999977</v>
          </cell>
          <cell r="P209">
            <v>488.03999999999996</v>
          </cell>
          <cell r="Q209">
            <v>683.2700000000001</v>
          </cell>
          <cell r="R209">
            <v>495.48</v>
          </cell>
          <cell r="S209">
            <v>693.65999999999985</v>
          </cell>
          <cell r="T209">
            <v>502.87999999999994</v>
          </cell>
          <cell r="U209">
            <v>704.05000000000018</v>
          </cell>
          <cell r="V209">
            <v>510.32</v>
          </cell>
          <cell r="W209">
            <v>714.44</v>
          </cell>
          <cell r="X209">
            <v>517.76</v>
          </cell>
          <cell r="Y209">
            <v>724.8399999999998</v>
          </cell>
          <cell r="Z209">
            <v>525.20000000000016</v>
          </cell>
          <cell r="AA209">
            <v>735.2700000000001</v>
          </cell>
          <cell r="AB209">
            <v>532.6</v>
          </cell>
          <cell r="AC209">
            <v>745.65999999999985</v>
          </cell>
          <cell r="AD209">
            <v>540.04</v>
          </cell>
          <cell r="AE209">
            <v>756.05000000000018</v>
          </cell>
          <cell r="AF209">
            <v>547.48000000000025</v>
          </cell>
          <cell r="AG209">
            <v>766.43999999999994</v>
          </cell>
          <cell r="AH209">
            <v>554.88000000000011</v>
          </cell>
          <cell r="AI209">
            <v>776.8399999999998</v>
          </cell>
          <cell r="AJ209">
            <v>562.31999999999994</v>
          </cell>
          <cell r="AK209">
            <v>787.23</v>
          </cell>
          <cell r="AL209">
            <v>569.7199999999998</v>
          </cell>
          <cell r="AM209">
            <v>797.61999999999989</v>
          </cell>
          <cell r="AN209">
            <v>577.1600000000002</v>
          </cell>
          <cell r="AO209">
            <v>808.0100000000001</v>
          </cell>
          <cell r="AP209">
            <v>584.56000000000006</v>
          </cell>
          <cell r="AQ209">
            <v>818.4</v>
          </cell>
          <cell r="AR209">
            <v>591.99999999999989</v>
          </cell>
          <cell r="AS209">
            <v>828.79999999999973</v>
          </cell>
          <cell r="AT209">
            <v>599.44000000000017</v>
          </cell>
          <cell r="AU209">
            <v>839.23</v>
          </cell>
          <cell r="AV209">
            <v>606.88000000000011</v>
          </cell>
          <cell r="AW209">
            <v>849.61999999999989</v>
          </cell>
        </row>
        <row r="210">
          <cell r="A210">
            <v>205</v>
          </cell>
          <cell r="B210">
            <v>438.21999999999991</v>
          </cell>
          <cell r="C210">
            <v>613.47</v>
          </cell>
          <cell r="D210">
            <v>445.70000000000005</v>
          </cell>
          <cell r="E210">
            <v>623.9699999999998</v>
          </cell>
          <cell r="F210">
            <v>453.12999999999988</v>
          </cell>
          <cell r="G210">
            <v>634.41000000000008</v>
          </cell>
          <cell r="H210">
            <v>460.61</v>
          </cell>
          <cell r="I210">
            <v>644.84999999999991</v>
          </cell>
          <cell r="J210">
            <v>468.09000000000009</v>
          </cell>
          <cell r="K210">
            <v>655.29000000000019</v>
          </cell>
          <cell r="L210">
            <v>475.52</v>
          </cell>
          <cell r="M210">
            <v>665.73</v>
          </cell>
          <cell r="N210">
            <v>483.00000000000006</v>
          </cell>
          <cell r="O210">
            <v>676.17999999999972</v>
          </cell>
          <cell r="P210">
            <v>490.42999999999995</v>
          </cell>
          <cell r="Q210">
            <v>686.62000000000012</v>
          </cell>
          <cell r="R210">
            <v>497.91</v>
          </cell>
          <cell r="S210">
            <v>697.05999999999983</v>
          </cell>
          <cell r="T210">
            <v>505.33999999999992</v>
          </cell>
          <cell r="U210">
            <v>707.50000000000023</v>
          </cell>
          <cell r="V210">
            <v>512.81999999999994</v>
          </cell>
          <cell r="W210">
            <v>717.94</v>
          </cell>
          <cell r="X210">
            <v>520.29999999999995</v>
          </cell>
          <cell r="Y210">
            <v>728.38999999999976</v>
          </cell>
          <cell r="Z210">
            <v>527.7800000000002</v>
          </cell>
          <cell r="AA210">
            <v>738.88000000000011</v>
          </cell>
          <cell r="AB210">
            <v>535.21</v>
          </cell>
          <cell r="AC210">
            <v>749.31999999999982</v>
          </cell>
          <cell r="AD210">
            <v>542.68999999999994</v>
          </cell>
          <cell r="AE210">
            <v>759.76000000000022</v>
          </cell>
          <cell r="AF210">
            <v>550.1700000000003</v>
          </cell>
          <cell r="AG210">
            <v>770.19999999999993</v>
          </cell>
          <cell r="AH210">
            <v>557.60000000000014</v>
          </cell>
          <cell r="AI210">
            <v>780.64999999999975</v>
          </cell>
          <cell r="AJ210">
            <v>565.07999999999993</v>
          </cell>
          <cell r="AK210">
            <v>791.09</v>
          </cell>
          <cell r="AL210">
            <v>572.50999999999976</v>
          </cell>
          <cell r="AM210">
            <v>801.52999999999986</v>
          </cell>
          <cell r="AN210">
            <v>579.99000000000024</v>
          </cell>
          <cell r="AO210">
            <v>811.97000000000014</v>
          </cell>
          <cell r="AP210">
            <v>587.42000000000007</v>
          </cell>
          <cell r="AQ210">
            <v>822.41</v>
          </cell>
          <cell r="AR210">
            <v>594.89999999999986</v>
          </cell>
          <cell r="AS210">
            <v>832.85999999999967</v>
          </cell>
          <cell r="AT210">
            <v>602.38000000000022</v>
          </cell>
          <cell r="AU210">
            <v>843.35</v>
          </cell>
          <cell r="AV210">
            <v>609.86000000000013</v>
          </cell>
          <cell r="AW210">
            <v>853.78999999999985</v>
          </cell>
        </row>
        <row r="211">
          <cell r="A211">
            <v>206</v>
          </cell>
          <cell r="B211">
            <v>440.3599999999999</v>
          </cell>
          <cell r="C211">
            <v>616.46</v>
          </cell>
          <cell r="D211">
            <v>447.88000000000005</v>
          </cell>
          <cell r="E211">
            <v>627.01999999999975</v>
          </cell>
          <cell r="F211">
            <v>455.33999999999986</v>
          </cell>
          <cell r="G211">
            <v>637.5100000000001</v>
          </cell>
          <cell r="H211">
            <v>462.86</v>
          </cell>
          <cell r="I211">
            <v>647.99999999999989</v>
          </cell>
          <cell r="J211">
            <v>470.38000000000011</v>
          </cell>
          <cell r="K211">
            <v>658.49000000000024</v>
          </cell>
          <cell r="L211">
            <v>477.84</v>
          </cell>
          <cell r="M211">
            <v>668.98</v>
          </cell>
          <cell r="N211">
            <v>485.36000000000007</v>
          </cell>
          <cell r="O211">
            <v>679.47999999999968</v>
          </cell>
          <cell r="P211">
            <v>492.81999999999994</v>
          </cell>
          <cell r="Q211">
            <v>689.97000000000014</v>
          </cell>
          <cell r="R211">
            <v>500.34000000000003</v>
          </cell>
          <cell r="S211">
            <v>700.45999999999981</v>
          </cell>
          <cell r="T211">
            <v>507.7999999999999</v>
          </cell>
          <cell r="U211">
            <v>710.95000000000027</v>
          </cell>
          <cell r="V211">
            <v>515.31999999999994</v>
          </cell>
          <cell r="W211">
            <v>721.44</v>
          </cell>
          <cell r="X211">
            <v>522.83999999999992</v>
          </cell>
          <cell r="Y211">
            <v>731.93999999999971</v>
          </cell>
          <cell r="Z211">
            <v>530.36000000000024</v>
          </cell>
          <cell r="AA211">
            <v>742.49000000000012</v>
          </cell>
          <cell r="AB211">
            <v>537.82000000000005</v>
          </cell>
          <cell r="AC211">
            <v>752.97999999999979</v>
          </cell>
          <cell r="AD211">
            <v>545.33999999999992</v>
          </cell>
          <cell r="AE211">
            <v>763.47000000000025</v>
          </cell>
          <cell r="AF211">
            <v>552.86000000000035</v>
          </cell>
          <cell r="AG211">
            <v>773.95999999999992</v>
          </cell>
          <cell r="AH211">
            <v>560.32000000000016</v>
          </cell>
          <cell r="AI211">
            <v>784.4599999999997</v>
          </cell>
          <cell r="AJ211">
            <v>567.83999999999992</v>
          </cell>
          <cell r="AK211">
            <v>794.95</v>
          </cell>
          <cell r="AL211">
            <v>575.29999999999973</v>
          </cell>
          <cell r="AM211">
            <v>805.43999999999983</v>
          </cell>
          <cell r="AN211">
            <v>582.82000000000028</v>
          </cell>
          <cell r="AO211">
            <v>815.93000000000018</v>
          </cell>
          <cell r="AP211">
            <v>590.28000000000009</v>
          </cell>
          <cell r="AQ211">
            <v>826.42</v>
          </cell>
          <cell r="AR211">
            <v>597.79999999999984</v>
          </cell>
          <cell r="AS211">
            <v>836.91999999999962</v>
          </cell>
          <cell r="AT211">
            <v>605.32000000000028</v>
          </cell>
          <cell r="AU211">
            <v>847.47</v>
          </cell>
          <cell r="AV211">
            <v>612.84000000000015</v>
          </cell>
          <cell r="AW211">
            <v>857.95999999999981</v>
          </cell>
        </row>
        <row r="212">
          <cell r="A212">
            <v>207</v>
          </cell>
          <cell r="B212">
            <v>442.49999999999989</v>
          </cell>
          <cell r="C212">
            <v>619.45000000000005</v>
          </cell>
          <cell r="D212">
            <v>450.06000000000006</v>
          </cell>
          <cell r="E212">
            <v>630.06999999999971</v>
          </cell>
          <cell r="F212">
            <v>457.54999999999984</v>
          </cell>
          <cell r="G212">
            <v>640.61000000000013</v>
          </cell>
          <cell r="H212">
            <v>465.11</v>
          </cell>
          <cell r="I212">
            <v>651.14999999999986</v>
          </cell>
          <cell r="J212">
            <v>472.67000000000013</v>
          </cell>
          <cell r="K212">
            <v>661.69000000000028</v>
          </cell>
          <cell r="L212">
            <v>480.15999999999997</v>
          </cell>
          <cell r="M212">
            <v>672.23</v>
          </cell>
          <cell r="N212">
            <v>487.72000000000008</v>
          </cell>
          <cell r="O212">
            <v>682.77999999999963</v>
          </cell>
          <cell r="P212">
            <v>495.20999999999992</v>
          </cell>
          <cell r="Q212">
            <v>693.32000000000016</v>
          </cell>
          <cell r="R212">
            <v>502.77000000000004</v>
          </cell>
          <cell r="S212">
            <v>703.85999999999979</v>
          </cell>
          <cell r="T212">
            <v>510.25999999999988</v>
          </cell>
          <cell r="U212">
            <v>714.40000000000032</v>
          </cell>
          <cell r="V212">
            <v>517.81999999999994</v>
          </cell>
          <cell r="W212">
            <v>724.94</v>
          </cell>
          <cell r="X212">
            <v>525.37999999999988</v>
          </cell>
          <cell r="Y212">
            <v>735.48999999999967</v>
          </cell>
          <cell r="Z212">
            <v>532.94000000000028</v>
          </cell>
          <cell r="AA212">
            <v>746.10000000000014</v>
          </cell>
          <cell r="AB212">
            <v>540.43000000000006</v>
          </cell>
          <cell r="AC212">
            <v>756.63999999999976</v>
          </cell>
          <cell r="AD212">
            <v>547.9899999999999</v>
          </cell>
          <cell r="AE212">
            <v>767.18000000000029</v>
          </cell>
          <cell r="AF212">
            <v>555.55000000000041</v>
          </cell>
          <cell r="AG212">
            <v>777.71999999999991</v>
          </cell>
          <cell r="AH212">
            <v>563.04000000000019</v>
          </cell>
          <cell r="AI212">
            <v>788.26999999999964</v>
          </cell>
          <cell r="AJ212">
            <v>570.59999999999991</v>
          </cell>
          <cell r="AK212">
            <v>798.81000000000006</v>
          </cell>
          <cell r="AL212">
            <v>578.08999999999969</v>
          </cell>
          <cell r="AM212">
            <v>809.3499999999998</v>
          </cell>
          <cell r="AN212">
            <v>585.65000000000032</v>
          </cell>
          <cell r="AO212">
            <v>819.89000000000021</v>
          </cell>
          <cell r="AP212">
            <v>593.1400000000001</v>
          </cell>
          <cell r="AQ212">
            <v>830.43</v>
          </cell>
          <cell r="AR212">
            <v>600.69999999999982</v>
          </cell>
          <cell r="AS212">
            <v>840.97999999999956</v>
          </cell>
          <cell r="AT212">
            <v>608.26000000000033</v>
          </cell>
          <cell r="AU212">
            <v>851.59</v>
          </cell>
          <cell r="AV212">
            <v>615.82000000000016</v>
          </cell>
          <cell r="AW212">
            <v>862.12999999999977</v>
          </cell>
        </row>
        <row r="213">
          <cell r="A213">
            <v>208</v>
          </cell>
          <cell r="B213">
            <v>444.63999999999987</v>
          </cell>
          <cell r="C213">
            <v>622.44000000000005</v>
          </cell>
          <cell r="D213">
            <v>452.24000000000007</v>
          </cell>
          <cell r="E213">
            <v>633.11999999999966</v>
          </cell>
          <cell r="F213">
            <v>459.75999999999982</v>
          </cell>
          <cell r="G213">
            <v>643.71000000000015</v>
          </cell>
          <cell r="H213">
            <v>467.36</v>
          </cell>
          <cell r="I213">
            <v>654.29999999999984</v>
          </cell>
          <cell r="J213">
            <v>474.96000000000015</v>
          </cell>
          <cell r="K213">
            <v>664.89000000000033</v>
          </cell>
          <cell r="L213">
            <v>482.47999999999996</v>
          </cell>
          <cell r="M213">
            <v>675.48</v>
          </cell>
          <cell r="N213">
            <v>490.0800000000001</v>
          </cell>
          <cell r="O213">
            <v>686.07999999999959</v>
          </cell>
          <cell r="P213">
            <v>497.59999999999991</v>
          </cell>
          <cell r="Q213">
            <v>696.67000000000019</v>
          </cell>
          <cell r="R213">
            <v>505.20000000000005</v>
          </cell>
          <cell r="S213">
            <v>707.25999999999976</v>
          </cell>
          <cell r="T213">
            <v>512.71999999999991</v>
          </cell>
          <cell r="U213">
            <v>717.85000000000036</v>
          </cell>
          <cell r="V213">
            <v>520.31999999999994</v>
          </cell>
          <cell r="W213">
            <v>728.44</v>
          </cell>
          <cell r="X213">
            <v>527.91999999999985</v>
          </cell>
          <cell r="Y213">
            <v>739.03999999999962</v>
          </cell>
          <cell r="Z213">
            <v>535.52000000000032</v>
          </cell>
          <cell r="AA213">
            <v>749.71000000000015</v>
          </cell>
          <cell r="AB213">
            <v>543.04000000000008</v>
          </cell>
          <cell r="AC213">
            <v>760.29999999999973</v>
          </cell>
          <cell r="AD213">
            <v>550.63999999999987</v>
          </cell>
          <cell r="AE213">
            <v>770.89000000000033</v>
          </cell>
          <cell r="AF213">
            <v>558.24000000000046</v>
          </cell>
          <cell r="AG213">
            <v>781.4799999999999</v>
          </cell>
          <cell r="AH213">
            <v>565.76000000000022</v>
          </cell>
          <cell r="AI213">
            <v>792.07999999999959</v>
          </cell>
          <cell r="AJ213">
            <v>573.3599999999999</v>
          </cell>
          <cell r="AK213">
            <v>802.67000000000007</v>
          </cell>
          <cell r="AL213">
            <v>580.87999999999965</v>
          </cell>
          <cell r="AM213">
            <v>813.25999999999976</v>
          </cell>
          <cell r="AN213">
            <v>588.48000000000036</v>
          </cell>
          <cell r="AO213">
            <v>823.85000000000025</v>
          </cell>
          <cell r="AP213">
            <v>596.00000000000011</v>
          </cell>
          <cell r="AQ213">
            <v>834.43999999999994</v>
          </cell>
          <cell r="AR213">
            <v>603.5999999999998</v>
          </cell>
          <cell r="AS213">
            <v>845.03999999999951</v>
          </cell>
          <cell r="AT213">
            <v>611.20000000000039</v>
          </cell>
          <cell r="AU213">
            <v>855.71</v>
          </cell>
          <cell r="AV213">
            <v>618.80000000000018</v>
          </cell>
          <cell r="AW213">
            <v>866.29999999999973</v>
          </cell>
        </row>
        <row r="214">
          <cell r="A214">
            <v>209</v>
          </cell>
          <cell r="B214">
            <v>446.77999999999986</v>
          </cell>
          <cell r="C214">
            <v>625.43000000000006</v>
          </cell>
          <cell r="D214">
            <v>454.42000000000007</v>
          </cell>
          <cell r="E214">
            <v>636.16999999999962</v>
          </cell>
          <cell r="F214">
            <v>461.9699999999998</v>
          </cell>
          <cell r="G214">
            <v>646.81000000000017</v>
          </cell>
          <cell r="H214">
            <v>469.61</v>
          </cell>
          <cell r="I214">
            <v>657.44999999999982</v>
          </cell>
          <cell r="J214">
            <v>477.25000000000017</v>
          </cell>
          <cell r="K214">
            <v>668.09000000000037</v>
          </cell>
          <cell r="L214">
            <v>484.79999999999995</v>
          </cell>
          <cell r="M214">
            <v>678.73</v>
          </cell>
          <cell r="N214">
            <v>492.44000000000011</v>
          </cell>
          <cell r="O214">
            <v>689.37999999999954</v>
          </cell>
          <cell r="P214">
            <v>499.9899999999999</v>
          </cell>
          <cell r="Q214">
            <v>700.02000000000021</v>
          </cell>
          <cell r="R214">
            <v>507.63000000000005</v>
          </cell>
          <cell r="S214">
            <v>710.65999999999974</v>
          </cell>
          <cell r="T214">
            <v>515.17999999999995</v>
          </cell>
          <cell r="U214">
            <v>721.30000000000041</v>
          </cell>
          <cell r="V214">
            <v>522.81999999999994</v>
          </cell>
          <cell r="W214">
            <v>731.94</v>
          </cell>
          <cell r="X214">
            <v>530.45999999999981</v>
          </cell>
          <cell r="Y214">
            <v>742.58999999999958</v>
          </cell>
          <cell r="Z214">
            <v>538.10000000000036</v>
          </cell>
          <cell r="AA214">
            <v>753.32000000000016</v>
          </cell>
          <cell r="AB214">
            <v>545.65000000000009</v>
          </cell>
          <cell r="AC214">
            <v>763.9599999999997</v>
          </cell>
          <cell r="AD214">
            <v>553.28999999999985</v>
          </cell>
          <cell r="AE214">
            <v>774.60000000000036</v>
          </cell>
          <cell r="AF214">
            <v>560.93000000000052</v>
          </cell>
          <cell r="AG214">
            <v>785.2399999999999</v>
          </cell>
          <cell r="AH214">
            <v>568.48000000000025</v>
          </cell>
          <cell r="AI214">
            <v>795.88999999999953</v>
          </cell>
          <cell r="AJ214">
            <v>576.11999999999989</v>
          </cell>
          <cell r="AK214">
            <v>806.53000000000009</v>
          </cell>
          <cell r="AL214">
            <v>583.66999999999962</v>
          </cell>
          <cell r="AM214">
            <v>817.16999999999973</v>
          </cell>
          <cell r="AN214">
            <v>591.3100000000004</v>
          </cell>
          <cell r="AO214">
            <v>827.81000000000029</v>
          </cell>
          <cell r="AP214">
            <v>598.86000000000013</v>
          </cell>
          <cell r="AQ214">
            <v>838.44999999999993</v>
          </cell>
          <cell r="AR214">
            <v>606.49999999999977</v>
          </cell>
          <cell r="AS214">
            <v>849.09999999999945</v>
          </cell>
          <cell r="AT214">
            <v>614.14000000000044</v>
          </cell>
          <cell r="AU214">
            <v>859.83</v>
          </cell>
          <cell r="AV214">
            <v>621.7800000000002</v>
          </cell>
          <cell r="AW214">
            <v>870.46999999999969</v>
          </cell>
        </row>
        <row r="215">
          <cell r="A215">
            <v>210</v>
          </cell>
          <cell r="B215">
            <v>448.91999999999985</v>
          </cell>
          <cell r="C215">
            <v>628.42000000000007</v>
          </cell>
          <cell r="D215">
            <v>456.60000000000008</v>
          </cell>
          <cell r="E215">
            <v>639.21999999999957</v>
          </cell>
          <cell r="F215">
            <v>464.17999999999978</v>
          </cell>
          <cell r="G215">
            <v>649.9100000000002</v>
          </cell>
          <cell r="H215">
            <v>471.86</v>
          </cell>
          <cell r="I215">
            <v>660.5999999999998</v>
          </cell>
          <cell r="J215">
            <v>479.54000000000019</v>
          </cell>
          <cell r="K215">
            <v>671.29000000000042</v>
          </cell>
          <cell r="L215">
            <v>487.11999999999995</v>
          </cell>
          <cell r="M215">
            <v>681.98</v>
          </cell>
          <cell r="N215">
            <v>494.80000000000013</v>
          </cell>
          <cell r="O215">
            <v>692.6799999999995</v>
          </cell>
          <cell r="P215">
            <v>502.37999999999988</v>
          </cell>
          <cell r="Q215">
            <v>703.37000000000023</v>
          </cell>
          <cell r="R215">
            <v>510.06000000000006</v>
          </cell>
          <cell r="S215">
            <v>714.05999999999972</v>
          </cell>
          <cell r="T215">
            <v>517.64</v>
          </cell>
          <cell r="U215">
            <v>724.75000000000045</v>
          </cell>
          <cell r="V215">
            <v>525.31999999999994</v>
          </cell>
          <cell r="W215">
            <v>735.44</v>
          </cell>
          <cell r="X215">
            <v>532.99999999999977</v>
          </cell>
          <cell r="Y215">
            <v>746.13999999999953</v>
          </cell>
          <cell r="Z215">
            <v>540.6800000000004</v>
          </cell>
          <cell r="AA215">
            <v>756.93000000000018</v>
          </cell>
          <cell r="AB215">
            <v>548.2600000000001</v>
          </cell>
          <cell r="AC215">
            <v>767.61999999999966</v>
          </cell>
          <cell r="AD215">
            <v>555.93999999999983</v>
          </cell>
          <cell r="AE215">
            <v>778.3100000000004</v>
          </cell>
          <cell r="AF215">
            <v>563.62000000000057</v>
          </cell>
          <cell r="AG215">
            <v>788.99999999999989</v>
          </cell>
          <cell r="AH215">
            <v>571.20000000000027</v>
          </cell>
          <cell r="AI215">
            <v>799.69999999999948</v>
          </cell>
          <cell r="AJ215">
            <v>578.87999999999988</v>
          </cell>
          <cell r="AK215">
            <v>810.3900000000001</v>
          </cell>
          <cell r="AL215">
            <v>586.45999999999958</v>
          </cell>
          <cell r="AM215">
            <v>821.0799999999997</v>
          </cell>
          <cell r="AN215">
            <v>594.14000000000044</v>
          </cell>
          <cell r="AO215">
            <v>831.77000000000032</v>
          </cell>
          <cell r="AP215">
            <v>601.72000000000014</v>
          </cell>
          <cell r="AQ215">
            <v>842.45999999999992</v>
          </cell>
          <cell r="AR215">
            <v>609.39999999999975</v>
          </cell>
          <cell r="AS215">
            <v>853.1599999999994</v>
          </cell>
          <cell r="AT215">
            <v>617.0800000000005</v>
          </cell>
          <cell r="AU215">
            <v>863.95</v>
          </cell>
          <cell r="AV215">
            <v>624.76000000000022</v>
          </cell>
          <cell r="AW215">
            <v>874.63999999999965</v>
          </cell>
        </row>
        <row r="216">
          <cell r="A216">
            <v>211</v>
          </cell>
          <cell r="B216">
            <v>451.05999999999983</v>
          </cell>
          <cell r="C216">
            <v>631.41000000000008</v>
          </cell>
          <cell r="D216">
            <v>458.78000000000009</v>
          </cell>
          <cell r="E216">
            <v>642.26999999999953</v>
          </cell>
          <cell r="F216">
            <v>466.38999999999976</v>
          </cell>
          <cell r="G216">
            <v>653.01000000000022</v>
          </cell>
          <cell r="H216">
            <v>474.11</v>
          </cell>
          <cell r="I216">
            <v>663.74999999999977</v>
          </cell>
          <cell r="J216">
            <v>481.83000000000021</v>
          </cell>
          <cell r="K216">
            <v>674.49000000000046</v>
          </cell>
          <cell r="L216">
            <v>489.43999999999994</v>
          </cell>
          <cell r="M216">
            <v>685.23</v>
          </cell>
          <cell r="N216">
            <v>497.16000000000014</v>
          </cell>
          <cell r="O216">
            <v>695.97999999999945</v>
          </cell>
          <cell r="P216">
            <v>504.76999999999987</v>
          </cell>
          <cell r="Q216">
            <v>706.72000000000025</v>
          </cell>
          <cell r="R216">
            <v>512.49</v>
          </cell>
          <cell r="S216">
            <v>717.4599999999997</v>
          </cell>
          <cell r="T216">
            <v>520.1</v>
          </cell>
          <cell r="U216">
            <v>728.2000000000005</v>
          </cell>
          <cell r="V216">
            <v>527.81999999999994</v>
          </cell>
          <cell r="W216">
            <v>738.94</v>
          </cell>
          <cell r="X216">
            <v>535.53999999999974</v>
          </cell>
          <cell r="Y216">
            <v>749.68999999999949</v>
          </cell>
          <cell r="Z216">
            <v>543.26000000000045</v>
          </cell>
          <cell r="AA216">
            <v>760.54000000000019</v>
          </cell>
          <cell r="AB216">
            <v>550.87000000000012</v>
          </cell>
          <cell r="AC216">
            <v>771.27999999999963</v>
          </cell>
          <cell r="AD216">
            <v>558.5899999999998</v>
          </cell>
          <cell r="AE216">
            <v>782.02000000000044</v>
          </cell>
          <cell r="AF216">
            <v>566.31000000000063</v>
          </cell>
          <cell r="AG216">
            <v>792.75999999999988</v>
          </cell>
          <cell r="AH216">
            <v>573.9200000000003</v>
          </cell>
          <cell r="AI216">
            <v>803.50999999999942</v>
          </cell>
          <cell r="AJ216">
            <v>581.63999999999987</v>
          </cell>
          <cell r="AK216">
            <v>814.25000000000011</v>
          </cell>
          <cell r="AL216">
            <v>589.24999999999955</v>
          </cell>
          <cell r="AM216">
            <v>824.98999999999967</v>
          </cell>
          <cell r="AN216">
            <v>596.97000000000048</v>
          </cell>
          <cell r="AO216">
            <v>835.73000000000036</v>
          </cell>
          <cell r="AP216">
            <v>604.58000000000015</v>
          </cell>
          <cell r="AQ216">
            <v>846.46999999999991</v>
          </cell>
          <cell r="AR216">
            <v>612.29999999999973</v>
          </cell>
          <cell r="AS216">
            <v>857.21999999999935</v>
          </cell>
          <cell r="AT216">
            <v>620.02000000000055</v>
          </cell>
          <cell r="AU216">
            <v>868.07</v>
          </cell>
          <cell r="AV216">
            <v>627.74000000000024</v>
          </cell>
          <cell r="AW216">
            <v>878.8099999999996</v>
          </cell>
        </row>
        <row r="217">
          <cell r="A217">
            <v>212</v>
          </cell>
          <cell r="B217">
            <v>453.19999999999982</v>
          </cell>
          <cell r="C217">
            <v>634.40000000000009</v>
          </cell>
          <cell r="D217">
            <v>460.96000000000009</v>
          </cell>
          <cell r="E217">
            <v>645.31999999999948</v>
          </cell>
          <cell r="F217">
            <v>468.59999999999974</v>
          </cell>
          <cell r="G217">
            <v>656.11000000000024</v>
          </cell>
          <cell r="H217">
            <v>476.36</v>
          </cell>
          <cell r="I217">
            <v>666.89999999999975</v>
          </cell>
          <cell r="J217">
            <v>484.12000000000023</v>
          </cell>
          <cell r="K217">
            <v>677.69000000000051</v>
          </cell>
          <cell r="L217">
            <v>491.75999999999993</v>
          </cell>
          <cell r="M217">
            <v>688.48</v>
          </cell>
          <cell r="N217">
            <v>499.52000000000015</v>
          </cell>
          <cell r="O217">
            <v>699.2799999999994</v>
          </cell>
          <cell r="P217">
            <v>507.15999999999985</v>
          </cell>
          <cell r="Q217">
            <v>710.07000000000028</v>
          </cell>
          <cell r="R217">
            <v>514.91999999999996</v>
          </cell>
          <cell r="S217">
            <v>720.85999999999967</v>
          </cell>
          <cell r="T217">
            <v>522.56000000000006</v>
          </cell>
          <cell r="U217">
            <v>731.65000000000055</v>
          </cell>
          <cell r="V217">
            <v>530.31999999999994</v>
          </cell>
          <cell r="W217">
            <v>742.44</v>
          </cell>
          <cell r="X217">
            <v>538.0799999999997</v>
          </cell>
          <cell r="Y217">
            <v>753.23999999999944</v>
          </cell>
          <cell r="Z217">
            <v>545.84000000000049</v>
          </cell>
          <cell r="AA217">
            <v>764.1500000000002</v>
          </cell>
          <cell r="AB217">
            <v>553.48000000000013</v>
          </cell>
          <cell r="AC217">
            <v>774.9399999999996</v>
          </cell>
          <cell r="AD217">
            <v>561.23999999999978</v>
          </cell>
          <cell r="AE217">
            <v>785.73000000000047</v>
          </cell>
          <cell r="AF217">
            <v>569.00000000000068</v>
          </cell>
          <cell r="AG217">
            <v>796.51999999999987</v>
          </cell>
          <cell r="AH217">
            <v>576.64000000000033</v>
          </cell>
          <cell r="AI217">
            <v>807.31999999999937</v>
          </cell>
          <cell r="AJ217">
            <v>584.39999999999986</v>
          </cell>
          <cell r="AK217">
            <v>818.11000000000013</v>
          </cell>
          <cell r="AL217">
            <v>592.03999999999951</v>
          </cell>
          <cell r="AM217">
            <v>828.89999999999964</v>
          </cell>
          <cell r="AN217">
            <v>599.80000000000052</v>
          </cell>
          <cell r="AO217">
            <v>839.6900000000004</v>
          </cell>
          <cell r="AP217">
            <v>607.44000000000017</v>
          </cell>
          <cell r="AQ217">
            <v>850.4799999999999</v>
          </cell>
          <cell r="AR217">
            <v>615.1999999999997</v>
          </cell>
          <cell r="AS217">
            <v>861.27999999999929</v>
          </cell>
          <cell r="AT217">
            <v>622.9600000000006</v>
          </cell>
          <cell r="AU217">
            <v>872.19</v>
          </cell>
          <cell r="AV217">
            <v>630.72000000000025</v>
          </cell>
          <cell r="AW217">
            <v>882.97999999999956</v>
          </cell>
        </row>
        <row r="218">
          <cell r="A218">
            <v>213</v>
          </cell>
          <cell r="B218">
            <v>455.3399999999998</v>
          </cell>
          <cell r="C218">
            <v>637.3900000000001</v>
          </cell>
          <cell r="D218">
            <v>463.1400000000001</v>
          </cell>
          <cell r="E218">
            <v>648.36999999999944</v>
          </cell>
          <cell r="F218">
            <v>470.80999999999972</v>
          </cell>
          <cell r="G218">
            <v>659.21000000000026</v>
          </cell>
          <cell r="H218">
            <v>478.61</v>
          </cell>
          <cell r="I218">
            <v>670.04999999999973</v>
          </cell>
          <cell r="J218">
            <v>486.41000000000025</v>
          </cell>
          <cell r="K218">
            <v>680.89000000000055</v>
          </cell>
          <cell r="L218">
            <v>494.07999999999993</v>
          </cell>
          <cell r="M218">
            <v>691.73</v>
          </cell>
          <cell r="N218">
            <v>501.88000000000017</v>
          </cell>
          <cell r="O218">
            <v>702.57999999999936</v>
          </cell>
          <cell r="P218">
            <v>509.54999999999984</v>
          </cell>
          <cell r="Q218">
            <v>713.4200000000003</v>
          </cell>
          <cell r="R218">
            <v>517.34999999999991</v>
          </cell>
          <cell r="S218">
            <v>724.25999999999965</v>
          </cell>
          <cell r="T218">
            <v>525.0200000000001</v>
          </cell>
          <cell r="U218">
            <v>735.10000000000059</v>
          </cell>
          <cell r="V218">
            <v>532.81999999999994</v>
          </cell>
          <cell r="W218">
            <v>745.94</v>
          </cell>
          <cell r="X218">
            <v>540.61999999999966</v>
          </cell>
          <cell r="Y218">
            <v>756.7899999999994</v>
          </cell>
          <cell r="Z218">
            <v>548.42000000000053</v>
          </cell>
          <cell r="AA218">
            <v>767.76000000000022</v>
          </cell>
          <cell r="AB218">
            <v>556.09000000000015</v>
          </cell>
          <cell r="AC218">
            <v>778.59999999999957</v>
          </cell>
          <cell r="AD218">
            <v>563.88999999999976</v>
          </cell>
          <cell r="AE218">
            <v>789.44000000000051</v>
          </cell>
          <cell r="AF218">
            <v>571.69000000000074</v>
          </cell>
          <cell r="AG218">
            <v>800.27999999999986</v>
          </cell>
          <cell r="AH218">
            <v>579.36000000000035</v>
          </cell>
          <cell r="AI218">
            <v>811.12999999999931</v>
          </cell>
          <cell r="AJ218">
            <v>587.15999999999985</v>
          </cell>
          <cell r="AK218">
            <v>821.97000000000014</v>
          </cell>
          <cell r="AL218">
            <v>594.82999999999947</v>
          </cell>
          <cell r="AM218">
            <v>832.8099999999996</v>
          </cell>
          <cell r="AN218">
            <v>602.63000000000056</v>
          </cell>
          <cell r="AO218">
            <v>843.65000000000043</v>
          </cell>
          <cell r="AP218">
            <v>610.30000000000018</v>
          </cell>
          <cell r="AQ218">
            <v>854.4899999999999</v>
          </cell>
          <cell r="AR218">
            <v>618.09999999999968</v>
          </cell>
          <cell r="AS218">
            <v>865.33999999999924</v>
          </cell>
          <cell r="AT218">
            <v>625.90000000000066</v>
          </cell>
          <cell r="AU218">
            <v>876.31000000000006</v>
          </cell>
          <cell r="AV218">
            <v>633.70000000000027</v>
          </cell>
          <cell r="AW218">
            <v>887.14999999999952</v>
          </cell>
        </row>
        <row r="219">
          <cell r="A219">
            <v>214</v>
          </cell>
          <cell r="B219">
            <v>457.47999999999979</v>
          </cell>
          <cell r="C219">
            <v>640.38000000000011</v>
          </cell>
          <cell r="D219">
            <v>465.32000000000011</v>
          </cell>
          <cell r="E219">
            <v>651.41999999999939</v>
          </cell>
          <cell r="F219">
            <v>473.0199999999997</v>
          </cell>
          <cell r="G219">
            <v>662.31000000000029</v>
          </cell>
          <cell r="H219">
            <v>480.86</v>
          </cell>
          <cell r="I219">
            <v>673.1999999999997</v>
          </cell>
          <cell r="J219">
            <v>488.70000000000027</v>
          </cell>
          <cell r="K219">
            <v>684.0900000000006</v>
          </cell>
          <cell r="L219">
            <v>496.39999999999992</v>
          </cell>
          <cell r="M219">
            <v>694.98</v>
          </cell>
          <cell r="N219">
            <v>504.24000000000018</v>
          </cell>
          <cell r="O219">
            <v>705.87999999999931</v>
          </cell>
          <cell r="P219">
            <v>511.93999999999983</v>
          </cell>
          <cell r="Q219">
            <v>716.77000000000032</v>
          </cell>
          <cell r="R219">
            <v>519.77999999999986</v>
          </cell>
          <cell r="S219">
            <v>727.65999999999963</v>
          </cell>
          <cell r="T219">
            <v>527.48000000000013</v>
          </cell>
          <cell r="U219">
            <v>738.55000000000064</v>
          </cell>
          <cell r="V219">
            <v>535.31999999999994</v>
          </cell>
          <cell r="W219">
            <v>749.44</v>
          </cell>
          <cell r="X219">
            <v>543.15999999999963</v>
          </cell>
          <cell r="Y219">
            <v>760.33999999999935</v>
          </cell>
          <cell r="Z219">
            <v>551.00000000000057</v>
          </cell>
          <cell r="AA219">
            <v>771.37000000000023</v>
          </cell>
          <cell r="AB219">
            <v>558.70000000000016</v>
          </cell>
          <cell r="AC219">
            <v>782.25999999999954</v>
          </cell>
          <cell r="AD219">
            <v>566.53999999999974</v>
          </cell>
          <cell r="AE219">
            <v>793.15000000000055</v>
          </cell>
          <cell r="AF219">
            <v>574.38000000000079</v>
          </cell>
          <cell r="AG219">
            <v>804.03999999999985</v>
          </cell>
          <cell r="AH219">
            <v>582.08000000000038</v>
          </cell>
          <cell r="AI219">
            <v>814.93999999999926</v>
          </cell>
          <cell r="AJ219">
            <v>589.91999999999985</v>
          </cell>
          <cell r="AK219">
            <v>825.83000000000015</v>
          </cell>
          <cell r="AL219">
            <v>597.61999999999944</v>
          </cell>
          <cell r="AM219">
            <v>836.71999999999957</v>
          </cell>
          <cell r="AN219">
            <v>605.4600000000006</v>
          </cell>
          <cell r="AO219">
            <v>847.61000000000047</v>
          </cell>
          <cell r="AP219">
            <v>613.1600000000002</v>
          </cell>
          <cell r="AQ219">
            <v>858.49999999999989</v>
          </cell>
          <cell r="AR219">
            <v>620.99999999999966</v>
          </cell>
          <cell r="AS219">
            <v>869.39999999999918</v>
          </cell>
          <cell r="AT219">
            <v>628.84000000000071</v>
          </cell>
          <cell r="AU219">
            <v>880.43000000000006</v>
          </cell>
          <cell r="AV219">
            <v>636.68000000000029</v>
          </cell>
          <cell r="AW219">
            <v>891.31999999999948</v>
          </cell>
        </row>
        <row r="220">
          <cell r="A220">
            <v>215</v>
          </cell>
          <cell r="B220">
            <v>459.61999999999978</v>
          </cell>
          <cell r="C220">
            <v>643.37000000000012</v>
          </cell>
          <cell r="D220">
            <v>467.50000000000011</v>
          </cell>
          <cell r="E220">
            <v>654.46999999999935</v>
          </cell>
          <cell r="F220">
            <v>475.22999999999968</v>
          </cell>
          <cell r="G220">
            <v>665.41000000000031</v>
          </cell>
          <cell r="H220">
            <v>483.11</v>
          </cell>
          <cell r="I220">
            <v>676.34999999999968</v>
          </cell>
          <cell r="J220">
            <v>490.99000000000029</v>
          </cell>
          <cell r="K220">
            <v>687.29000000000065</v>
          </cell>
          <cell r="L220">
            <v>498.71999999999991</v>
          </cell>
          <cell r="M220">
            <v>698.23</v>
          </cell>
          <cell r="N220">
            <v>506.60000000000019</v>
          </cell>
          <cell r="O220">
            <v>709.17999999999927</v>
          </cell>
          <cell r="P220">
            <v>514.32999999999981</v>
          </cell>
          <cell r="Q220">
            <v>720.12000000000035</v>
          </cell>
          <cell r="R220">
            <v>522.20999999999981</v>
          </cell>
          <cell r="S220">
            <v>731.0599999999996</v>
          </cell>
          <cell r="T220">
            <v>529.94000000000017</v>
          </cell>
          <cell r="U220">
            <v>742.00000000000068</v>
          </cell>
          <cell r="V220">
            <v>537.81999999999994</v>
          </cell>
          <cell r="W220">
            <v>752.94</v>
          </cell>
          <cell r="X220">
            <v>545.69999999999959</v>
          </cell>
          <cell r="Y220">
            <v>763.8899999999993</v>
          </cell>
          <cell r="Z220">
            <v>553.58000000000061</v>
          </cell>
          <cell r="AA220">
            <v>774.98000000000025</v>
          </cell>
          <cell r="AB220">
            <v>561.31000000000017</v>
          </cell>
          <cell r="AC220">
            <v>785.9199999999995</v>
          </cell>
          <cell r="AD220">
            <v>569.18999999999971</v>
          </cell>
          <cell r="AE220">
            <v>796.86000000000058</v>
          </cell>
          <cell r="AF220">
            <v>577.07000000000085</v>
          </cell>
          <cell r="AG220">
            <v>807.79999999999984</v>
          </cell>
          <cell r="AH220">
            <v>584.80000000000041</v>
          </cell>
          <cell r="AI220">
            <v>818.7499999999992</v>
          </cell>
          <cell r="AJ220">
            <v>592.67999999999984</v>
          </cell>
          <cell r="AK220">
            <v>829.69000000000017</v>
          </cell>
          <cell r="AL220">
            <v>600.4099999999994</v>
          </cell>
          <cell r="AM220">
            <v>840.62999999999954</v>
          </cell>
          <cell r="AN220">
            <v>608.29000000000065</v>
          </cell>
          <cell r="AO220">
            <v>851.5700000000005</v>
          </cell>
          <cell r="AP220">
            <v>616.02000000000021</v>
          </cell>
          <cell r="AQ220">
            <v>862.50999999999988</v>
          </cell>
          <cell r="AR220">
            <v>623.89999999999964</v>
          </cell>
          <cell r="AS220">
            <v>873.45999999999913</v>
          </cell>
          <cell r="AT220">
            <v>631.78000000000077</v>
          </cell>
          <cell r="AU220">
            <v>884.55000000000007</v>
          </cell>
          <cell r="AV220">
            <v>639.66000000000031</v>
          </cell>
          <cell r="AW220">
            <v>895.48999999999944</v>
          </cell>
        </row>
        <row r="221">
          <cell r="A221">
            <v>216</v>
          </cell>
          <cell r="B221">
            <v>461.75999999999976</v>
          </cell>
          <cell r="C221">
            <v>646.36000000000013</v>
          </cell>
          <cell r="D221">
            <v>469.68000000000012</v>
          </cell>
          <cell r="E221">
            <v>657.5199999999993</v>
          </cell>
          <cell r="F221">
            <v>477.43999999999966</v>
          </cell>
          <cell r="G221">
            <v>668.51000000000033</v>
          </cell>
          <cell r="H221">
            <v>485.36</v>
          </cell>
          <cell r="I221">
            <v>679.49999999999966</v>
          </cell>
          <cell r="J221">
            <v>493.28000000000031</v>
          </cell>
          <cell r="K221">
            <v>690.49000000000069</v>
          </cell>
          <cell r="L221">
            <v>501.03999999999991</v>
          </cell>
          <cell r="M221">
            <v>701.48</v>
          </cell>
          <cell r="N221">
            <v>508.96000000000021</v>
          </cell>
          <cell r="O221">
            <v>712.47999999999922</v>
          </cell>
          <cell r="P221">
            <v>516.7199999999998</v>
          </cell>
          <cell r="Q221">
            <v>723.47000000000037</v>
          </cell>
          <cell r="R221">
            <v>524.63999999999976</v>
          </cell>
          <cell r="S221">
            <v>734.45999999999958</v>
          </cell>
          <cell r="T221">
            <v>532.4000000000002</v>
          </cell>
          <cell r="U221">
            <v>745.45000000000073</v>
          </cell>
          <cell r="V221">
            <v>540.31999999999994</v>
          </cell>
          <cell r="W221">
            <v>756.44</v>
          </cell>
          <cell r="X221">
            <v>548.23999999999955</v>
          </cell>
          <cell r="Y221">
            <v>767.43999999999926</v>
          </cell>
          <cell r="Z221">
            <v>556.16000000000065</v>
          </cell>
          <cell r="AA221">
            <v>778.59000000000026</v>
          </cell>
          <cell r="AB221">
            <v>563.92000000000019</v>
          </cell>
          <cell r="AC221">
            <v>789.57999999999947</v>
          </cell>
          <cell r="AD221">
            <v>571.83999999999969</v>
          </cell>
          <cell r="AE221">
            <v>800.57000000000062</v>
          </cell>
          <cell r="AF221">
            <v>579.7600000000009</v>
          </cell>
          <cell r="AG221">
            <v>811.55999999999983</v>
          </cell>
          <cell r="AH221">
            <v>587.52000000000044</v>
          </cell>
          <cell r="AI221">
            <v>822.55999999999915</v>
          </cell>
          <cell r="AJ221">
            <v>595.43999999999983</v>
          </cell>
          <cell r="AK221">
            <v>833.55000000000018</v>
          </cell>
          <cell r="AL221">
            <v>603.19999999999936</v>
          </cell>
          <cell r="AM221">
            <v>844.53999999999951</v>
          </cell>
          <cell r="AN221">
            <v>611.12000000000069</v>
          </cell>
          <cell r="AO221">
            <v>855.53000000000054</v>
          </cell>
          <cell r="AP221">
            <v>618.88000000000022</v>
          </cell>
          <cell r="AQ221">
            <v>866.51999999999987</v>
          </cell>
          <cell r="AR221">
            <v>626.79999999999961</v>
          </cell>
          <cell r="AS221">
            <v>877.51999999999907</v>
          </cell>
          <cell r="AT221">
            <v>634.72000000000082</v>
          </cell>
          <cell r="AU221">
            <v>888.67000000000007</v>
          </cell>
          <cell r="AV221">
            <v>642.64000000000033</v>
          </cell>
          <cell r="AW221">
            <v>899.6599999999994</v>
          </cell>
        </row>
        <row r="222">
          <cell r="A222">
            <v>217</v>
          </cell>
          <cell r="B222">
            <v>463.89999999999975</v>
          </cell>
          <cell r="C222">
            <v>649.35000000000014</v>
          </cell>
          <cell r="D222">
            <v>471.86000000000013</v>
          </cell>
          <cell r="E222">
            <v>660.56999999999925</v>
          </cell>
          <cell r="F222">
            <v>479.64999999999964</v>
          </cell>
          <cell r="G222">
            <v>671.61000000000035</v>
          </cell>
          <cell r="H222">
            <v>487.61</v>
          </cell>
          <cell r="I222">
            <v>682.64999999999964</v>
          </cell>
          <cell r="J222">
            <v>495.57000000000033</v>
          </cell>
          <cell r="K222">
            <v>693.69000000000074</v>
          </cell>
          <cell r="L222">
            <v>503.3599999999999</v>
          </cell>
          <cell r="M222">
            <v>704.73</v>
          </cell>
          <cell r="N222">
            <v>511.32000000000022</v>
          </cell>
          <cell r="O222">
            <v>715.77999999999918</v>
          </cell>
          <cell r="P222">
            <v>519.10999999999979</v>
          </cell>
          <cell r="Q222">
            <v>726.82000000000039</v>
          </cell>
          <cell r="R222">
            <v>527.06999999999971</v>
          </cell>
          <cell r="S222">
            <v>737.85999999999956</v>
          </cell>
          <cell r="T222">
            <v>534.86000000000024</v>
          </cell>
          <cell r="U222">
            <v>748.90000000000077</v>
          </cell>
          <cell r="V222">
            <v>542.81999999999994</v>
          </cell>
          <cell r="W222">
            <v>759.94</v>
          </cell>
          <cell r="X222">
            <v>550.77999999999952</v>
          </cell>
          <cell r="Y222">
            <v>770.98999999999921</v>
          </cell>
          <cell r="Z222">
            <v>558.74000000000069</v>
          </cell>
          <cell r="AA222">
            <v>782.20000000000027</v>
          </cell>
          <cell r="AB222">
            <v>566.5300000000002</v>
          </cell>
          <cell r="AC222">
            <v>793.23999999999944</v>
          </cell>
          <cell r="AD222">
            <v>574.48999999999967</v>
          </cell>
          <cell r="AE222">
            <v>804.28000000000065</v>
          </cell>
          <cell r="AF222">
            <v>582.45000000000095</v>
          </cell>
          <cell r="AG222">
            <v>815.31999999999982</v>
          </cell>
          <cell r="AH222">
            <v>590.24000000000046</v>
          </cell>
          <cell r="AI222">
            <v>826.3699999999991</v>
          </cell>
          <cell r="AJ222">
            <v>598.19999999999982</v>
          </cell>
          <cell r="AK222">
            <v>837.4100000000002</v>
          </cell>
          <cell r="AL222">
            <v>605.98999999999933</v>
          </cell>
          <cell r="AM222">
            <v>848.44999999999948</v>
          </cell>
          <cell r="AN222">
            <v>613.95000000000073</v>
          </cell>
          <cell r="AO222">
            <v>859.49000000000058</v>
          </cell>
          <cell r="AP222">
            <v>621.74000000000024</v>
          </cell>
          <cell r="AQ222">
            <v>870.52999999999986</v>
          </cell>
          <cell r="AR222">
            <v>629.69999999999959</v>
          </cell>
          <cell r="AS222">
            <v>881.57999999999902</v>
          </cell>
          <cell r="AT222">
            <v>637.66000000000088</v>
          </cell>
          <cell r="AU222">
            <v>892.79000000000008</v>
          </cell>
          <cell r="AV222">
            <v>645.62000000000035</v>
          </cell>
          <cell r="AW222">
            <v>903.82999999999936</v>
          </cell>
        </row>
        <row r="223">
          <cell r="A223">
            <v>218</v>
          </cell>
          <cell r="B223">
            <v>466.03999999999974</v>
          </cell>
          <cell r="C223">
            <v>652.34000000000015</v>
          </cell>
          <cell r="D223">
            <v>474.04000000000013</v>
          </cell>
          <cell r="E223">
            <v>663.61999999999921</v>
          </cell>
          <cell r="F223">
            <v>481.85999999999962</v>
          </cell>
          <cell r="G223">
            <v>674.71000000000038</v>
          </cell>
          <cell r="H223">
            <v>489.86</v>
          </cell>
          <cell r="I223">
            <v>685.79999999999961</v>
          </cell>
          <cell r="J223">
            <v>497.86000000000035</v>
          </cell>
          <cell r="K223">
            <v>696.89000000000078</v>
          </cell>
          <cell r="L223">
            <v>505.67999999999989</v>
          </cell>
          <cell r="M223">
            <v>707.98</v>
          </cell>
          <cell r="N223">
            <v>513.68000000000018</v>
          </cell>
          <cell r="O223">
            <v>719.07999999999913</v>
          </cell>
          <cell r="P223">
            <v>521.49999999999977</v>
          </cell>
          <cell r="Q223">
            <v>730.17000000000041</v>
          </cell>
          <cell r="R223">
            <v>529.49999999999966</v>
          </cell>
          <cell r="S223">
            <v>741.25999999999954</v>
          </cell>
          <cell r="T223">
            <v>537.32000000000028</v>
          </cell>
          <cell r="U223">
            <v>752.35000000000082</v>
          </cell>
          <cell r="V223">
            <v>545.31999999999994</v>
          </cell>
          <cell r="W223">
            <v>763.44</v>
          </cell>
          <cell r="X223">
            <v>553.31999999999948</v>
          </cell>
          <cell r="Y223">
            <v>774.53999999999917</v>
          </cell>
          <cell r="Z223">
            <v>561.32000000000073</v>
          </cell>
          <cell r="AA223">
            <v>785.81000000000029</v>
          </cell>
          <cell r="AB223">
            <v>569.14000000000021</v>
          </cell>
          <cell r="AC223">
            <v>796.89999999999941</v>
          </cell>
          <cell r="AD223">
            <v>577.13999999999965</v>
          </cell>
          <cell r="AE223">
            <v>807.99000000000069</v>
          </cell>
          <cell r="AF223">
            <v>585.14000000000101</v>
          </cell>
          <cell r="AG223">
            <v>819.07999999999981</v>
          </cell>
          <cell r="AH223">
            <v>592.96000000000049</v>
          </cell>
          <cell r="AI223">
            <v>830.17999999999904</v>
          </cell>
          <cell r="AJ223">
            <v>600.95999999999981</v>
          </cell>
          <cell r="AK223">
            <v>841.27000000000021</v>
          </cell>
          <cell r="AL223">
            <v>608.77999999999929</v>
          </cell>
          <cell r="AM223">
            <v>852.35999999999945</v>
          </cell>
          <cell r="AN223">
            <v>616.78000000000077</v>
          </cell>
          <cell r="AO223">
            <v>863.45000000000061</v>
          </cell>
          <cell r="AP223">
            <v>624.60000000000025</v>
          </cell>
          <cell r="AQ223">
            <v>874.53999999999985</v>
          </cell>
          <cell r="AR223">
            <v>632.59999999999957</v>
          </cell>
          <cell r="AS223">
            <v>885.63999999999896</v>
          </cell>
          <cell r="AT223">
            <v>640.60000000000093</v>
          </cell>
          <cell r="AU223">
            <v>896.91000000000008</v>
          </cell>
          <cell r="AV223">
            <v>648.60000000000036</v>
          </cell>
          <cell r="AW223">
            <v>907.99999999999932</v>
          </cell>
        </row>
        <row r="224">
          <cell r="A224">
            <v>219</v>
          </cell>
          <cell r="B224">
            <v>468.17999999999972</v>
          </cell>
          <cell r="C224">
            <v>655.33000000000015</v>
          </cell>
          <cell r="D224">
            <v>476.22000000000014</v>
          </cell>
          <cell r="E224">
            <v>666.66999999999916</v>
          </cell>
          <cell r="F224">
            <v>484.0699999999996</v>
          </cell>
          <cell r="G224">
            <v>677.8100000000004</v>
          </cell>
          <cell r="H224">
            <v>492.11</v>
          </cell>
          <cell r="I224">
            <v>688.94999999999959</v>
          </cell>
          <cell r="J224">
            <v>500.15000000000038</v>
          </cell>
          <cell r="K224">
            <v>700.09000000000083</v>
          </cell>
          <cell r="L224">
            <v>507.99999999999989</v>
          </cell>
          <cell r="M224">
            <v>711.23</v>
          </cell>
          <cell r="N224">
            <v>516.04000000000019</v>
          </cell>
          <cell r="O224">
            <v>722.37999999999909</v>
          </cell>
          <cell r="P224">
            <v>523.88999999999976</v>
          </cell>
          <cell r="Q224">
            <v>733.52000000000044</v>
          </cell>
          <cell r="R224">
            <v>531.92999999999961</v>
          </cell>
          <cell r="S224">
            <v>744.65999999999951</v>
          </cell>
          <cell r="T224">
            <v>539.78000000000031</v>
          </cell>
          <cell r="U224">
            <v>755.80000000000086</v>
          </cell>
          <cell r="V224">
            <v>547.81999999999994</v>
          </cell>
          <cell r="W224">
            <v>766.94</v>
          </cell>
          <cell r="X224">
            <v>555.85999999999945</v>
          </cell>
          <cell r="Y224">
            <v>778.08999999999912</v>
          </cell>
          <cell r="Z224">
            <v>563.90000000000077</v>
          </cell>
          <cell r="AA224">
            <v>789.4200000000003</v>
          </cell>
          <cell r="AB224">
            <v>571.75000000000023</v>
          </cell>
          <cell r="AC224">
            <v>800.55999999999938</v>
          </cell>
          <cell r="AD224">
            <v>579.78999999999962</v>
          </cell>
          <cell r="AE224">
            <v>811.70000000000073</v>
          </cell>
          <cell r="AF224">
            <v>587.83000000000106</v>
          </cell>
          <cell r="AG224">
            <v>822.8399999999998</v>
          </cell>
          <cell r="AH224">
            <v>595.68000000000052</v>
          </cell>
          <cell r="AI224">
            <v>833.98999999999899</v>
          </cell>
          <cell r="AJ224">
            <v>603.7199999999998</v>
          </cell>
          <cell r="AK224">
            <v>845.13000000000022</v>
          </cell>
          <cell r="AL224">
            <v>611.56999999999925</v>
          </cell>
          <cell r="AM224">
            <v>856.26999999999941</v>
          </cell>
          <cell r="AN224">
            <v>619.61000000000081</v>
          </cell>
          <cell r="AO224">
            <v>867.41000000000065</v>
          </cell>
          <cell r="AP224">
            <v>627.46000000000026</v>
          </cell>
          <cell r="AQ224">
            <v>878.54999999999984</v>
          </cell>
          <cell r="AR224">
            <v>635.49999999999955</v>
          </cell>
          <cell r="AS224">
            <v>889.69999999999891</v>
          </cell>
          <cell r="AT224">
            <v>643.54000000000099</v>
          </cell>
          <cell r="AU224">
            <v>901.03000000000009</v>
          </cell>
          <cell r="AV224">
            <v>651.58000000000038</v>
          </cell>
          <cell r="AW224">
            <v>912.16999999999928</v>
          </cell>
        </row>
        <row r="225">
          <cell r="A225">
            <v>220</v>
          </cell>
          <cell r="B225">
            <v>470.31999999999971</v>
          </cell>
          <cell r="C225">
            <v>658.32000000000016</v>
          </cell>
          <cell r="D225">
            <v>478.40000000000015</v>
          </cell>
          <cell r="E225">
            <v>669.71999999999912</v>
          </cell>
          <cell r="F225">
            <v>486.27999999999957</v>
          </cell>
          <cell r="G225">
            <v>680.91000000000042</v>
          </cell>
          <cell r="H225">
            <v>494.36</v>
          </cell>
          <cell r="I225">
            <v>692.09999999999957</v>
          </cell>
          <cell r="J225">
            <v>502.4400000000004</v>
          </cell>
          <cell r="K225">
            <v>703.29000000000087</v>
          </cell>
          <cell r="L225">
            <v>510.31999999999988</v>
          </cell>
          <cell r="M225">
            <v>714.48</v>
          </cell>
          <cell r="N225">
            <v>518.4000000000002</v>
          </cell>
          <cell r="O225">
            <v>725.67999999999904</v>
          </cell>
          <cell r="P225">
            <v>526.27999999999975</v>
          </cell>
          <cell r="Q225">
            <v>736.87000000000046</v>
          </cell>
          <cell r="R225">
            <v>534.35999999999956</v>
          </cell>
          <cell r="S225">
            <v>748.05999999999949</v>
          </cell>
          <cell r="T225">
            <v>542.24000000000035</v>
          </cell>
          <cell r="U225">
            <v>759.25000000000091</v>
          </cell>
          <cell r="V225">
            <v>550.31999999999994</v>
          </cell>
          <cell r="W225">
            <v>770.44</v>
          </cell>
          <cell r="X225">
            <v>558.39999999999941</v>
          </cell>
          <cell r="Y225">
            <v>781.63999999999908</v>
          </cell>
          <cell r="Z225">
            <v>566.48000000000081</v>
          </cell>
          <cell r="AA225">
            <v>793.03000000000031</v>
          </cell>
          <cell r="AB225">
            <v>574.36000000000024</v>
          </cell>
          <cell r="AC225">
            <v>804.21999999999935</v>
          </cell>
          <cell r="AD225">
            <v>582.4399999999996</v>
          </cell>
          <cell r="AE225">
            <v>815.41000000000076</v>
          </cell>
          <cell r="AF225">
            <v>590.52000000000112</v>
          </cell>
          <cell r="AG225">
            <v>826.5999999999998</v>
          </cell>
          <cell r="AH225">
            <v>598.40000000000055</v>
          </cell>
          <cell r="AI225">
            <v>837.79999999999893</v>
          </cell>
          <cell r="AJ225">
            <v>606.47999999999979</v>
          </cell>
          <cell r="AK225">
            <v>848.99000000000024</v>
          </cell>
          <cell r="AL225">
            <v>614.35999999999922</v>
          </cell>
          <cell r="AM225">
            <v>860.17999999999938</v>
          </cell>
          <cell r="AN225">
            <v>622.44000000000085</v>
          </cell>
          <cell r="AO225">
            <v>871.37000000000069</v>
          </cell>
          <cell r="AP225">
            <v>630.32000000000028</v>
          </cell>
          <cell r="AQ225">
            <v>882.55999999999983</v>
          </cell>
          <cell r="AR225">
            <v>638.39999999999952</v>
          </cell>
          <cell r="AS225">
            <v>893.75999999999885</v>
          </cell>
          <cell r="AT225">
            <v>646.48000000000104</v>
          </cell>
          <cell r="AU225">
            <v>905.15000000000009</v>
          </cell>
          <cell r="AV225">
            <v>654.5600000000004</v>
          </cell>
          <cell r="AW225">
            <v>916.33999999999924</v>
          </cell>
        </row>
        <row r="226">
          <cell r="A226">
            <v>221</v>
          </cell>
          <cell r="B226">
            <v>472.4599999999997</v>
          </cell>
          <cell r="C226">
            <v>661.31000000000017</v>
          </cell>
          <cell r="D226">
            <v>480.58000000000015</v>
          </cell>
          <cell r="E226">
            <v>672.76999999999907</v>
          </cell>
          <cell r="F226">
            <v>488.48999999999955</v>
          </cell>
          <cell r="G226">
            <v>684.01000000000045</v>
          </cell>
          <cell r="H226">
            <v>496.61</v>
          </cell>
          <cell r="I226">
            <v>695.24999999999955</v>
          </cell>
          <cell r="J226">
            <v>504.73000000000042</v>
          </cell>
          <cell r="K226">
            <v>706.49000000000092</v>
          </cell>
          <cell r="L226">
            <v>512.63999999999987</v>
          </cell>
          <cell r="M226">
            <v>717.73</v>
          </cell>
          <cell r="N226">
            <v>520.76000000000022</v>
          </cell>
          <cell r="O226">
            <v>728.979999999999</v>
          </cell>
          <cell r="P226">
            <v>528.66999999999973</v>
          </cell>
          <cell r="Q226">
            <v>740.22000000000048</v>
          </cell>
          <cell r="R226">
            <v>536.78999999999951</v>
          </cell>
          <cell r="S226">
            <v>751.45999999999947</v>
          </cell>
          <cell r="T226">
            <v>544.70000000000039</v>
          </cell>
          <cell r="U226">
            <v>762.70000000000095</v>
          </cell>
          <cell r="V226">
            <v>552.81999999999994</v>
          </cell>
          <cell r="W226">
            <v>773.94</v>
          </cell>
          <cell r="X226">
            <v>560.93999999999937</v>
          </cell>
          <cell r="Y226">
            <v>785.18999999999903</v>
          </cell>
          <cell r="Z226">
            <v>569.06000000000085</v>
          </cell>
          <cell r="AA226">
            <v>796.64000000000033</v>
          </cell>
          <cell r="AB226">
            <v>576.97000000000025</v>
          </cell>
          <cell r="AC226">
            <v>807.87999999999931</v>
          </cell>
          <cell r="AD226">
            <v>585.08999999999958</v>
          </cell>
          <cell r="AE226">
            <v>819.1200000000008</v>
          </cell>
          <cell r="AF226">
            <v>593.21000000000117</v>
          </cell>
          <cell r="AG226">
            <v>830.35999999999979</v>
          </cell>
          <cell r="AH226">
            <v>601.12000000000057</v>
          </cell>
          <cell r="AI226">
            <v>841.60999999999888</v>
          </cell>
          <cell r="AJ226">
            <v>609.23999999999978</v>
          </cell>
          <cell r="AK226">
            <v>852.85000000000025</v>
          </cell>
          <cell r="AL226">
            <v>617.14999999999918</v>
          </cell>
          <cell r="AM226">
            <v>864.08999999999935</v>
          </cell>
          <cell r="AN226">
            <v>625.27000000000089</v>
          </cell>
          <cell r="AO226">
            <v>875.33000000000072</v>
          </cell>
          <cell r="AP226">
            <v>633.18000000000029</v>
          </cell>
          <cell r="AQ226">
            <v>886.56999999999982</v>
          </cell>
          <cell r="AR226">
            <v>641.2999999999995</v>
          </cell>
          <cell r="AS226">
            <v>897.8199999999988</v>
          </cell>
          <cell r="AT226">
            <v>649.4200000000011</v>
          </cell>
          <cell r="AU226">
            <v>909.2700000000001</v>
          </cell>
          <cell r="AV226">
            <v>657.54000000000042</v>
          </cell>
          <cell r="AW226">
            <v>920.5099999999992</v>
          </cell>
        </row>
        <row r="227">
          <cell r="A227">
            <v>222</v>
          </cell>
          <cell r="B227">
            <v>474.59999999999968</v>
          </cell>
          <cell r="C227">
            <v>664.30000000000018</v>
          </cell>
          <cell r="D227">
            <v>482.76000000000016</v>
          </cell>
          <cell r="E227">
            <v>675.81999999999903</v>
          </cell>
          <cell r="F227">
            <v>490.69999999999953</v>
          </cell>
          <cell r="G227">
            <v>687.11000000000047</v>
          </cell>
          <cell r="H227">
            <v>498.86</v>
          </cell>
          <cell r="I227">
            <v>698.39999999999952</v>
          </cell>
          <cell r="J227">
            <v>507.02000000000044</v>
          </cell>
          <cell r="K227">
            <v>709.69000000000096</v>
          </cell>
          <cell r="L227">
            <v>514.95999999999992</v>
          </cell>
          <cell r="M227">
            <v>720.98</v>
          </cell>
          <cell r="N227">
            <v>523.12000000000023</v>
          </cell>
          <cell r="O227">
            <v>732.27999999999895</v>
          </cell>
          <cell r="P227">
            <v>531.05999999999972</v>
          </cell>
          <cell r="Q227">
            <v>743.5700000000005</v>
          </cell>
          <cell r="R227">
            <v>539.21999999999946</v>
          </cell>
          <cell r="S227">
            <v>754.85999999999945</v>
          </cell>
          <cell r="T227">
            <v>547.16000000000042</v>
          </cell>
          <cell r="U227">
            <v>766.150000000001</v>
          </cell>
          <cell r="V227">
            <v>555.31999999999994</v>
          </cell>
          <cell r="W227">
            <v>777.44</v>
          </cell>
          <cell r="X227">
            <v>563.47999999999934</v>
          </cell>
          <cell r="Y227">
            <v>788.73999999999899</v>
          </cell>
          <cell r="Z227">
            <v>571.6400000000009</v>
          </cell>
          <cell r="AA227">
            <v>800.25000000000034</v>
          </cell>
          <cell r="AB227">
            <v>579.58000000000027</v>
          </cell>
          <cell r="AC227">
            <v>811.53999999999928</v>
          </cell>
          <cell r="AD227">
            <v>587.73999999999955</v>
          </cell>
          <cell r="AE227">
            <v>822.83000000000084</v>
          </cell>
          <cell r="AF227">
            <v>595.90000000000123</v>
          </cell>
          <cell r="AG227">
            <v>834.11999999999978</v>
          </cell>
          <cell r="AH227">
            <v>603.8400000000006</v>
          </cell>
          <cell r="AI227">
            <v>845.41999999999882</v>
          </cell>
          <cell r="AJ227">
            <v>611.99999999999977</v>
          </cell>
          <cell r="AK227">
            <v>856.71000000000026</v>
          </cell>
          <cell r="AL227">
            <v>619.93999999999915</v>
          </cell>
          <cell r="AM227">
            <v>867.99999999999932</v>
          </cell>
          <cell r="AN227">
            <v>628.10000000000093</v>
          </cell>
          <cell r="AO227">
            <v>879.29000000000076</v>
          </cell>
          <cell r="AP227">
            <v>636.0400000000003</v>
          </cell>
          <cell r="AQ227">
            <v>890.57999999999981</v>
          </cell>
          <cell r="AR227">
            <v>644.19999999999948</v>
          </cell>
          <cell r="AS227">
            <v>901.87999999999874</v>
          </cell>
          <cell r="AT227">
            <v>652.36000000000115</v>
          </cell>
          <cell r="AU227">
            <v>913.3900000000001</v>
          </cell>
          <cell r="AV227">
            <v>660.52000000000044</v>
          </cell>
          <cell r="AW227">
            <v>924.67999999999915</v>
          </cell>
        </row>
        <row r="228">
          <cell r="A228">
            <v>223</v>
          </cell>
          <cell r="B228">
            <v>476.73999999999967</v>
          </cell>
          <cell r="C228">
            <v>667.29000000000019</v>
          </cell>
          <cell r="D228">
            <v>484.94000000000017</v>
          </cell>
          <cell r="E228">
            <v>678.86999999999898</v>
          </cell>
          <cell r="F228">
            <v>492.90999999999951</v>
          </cell>
          <cell r="G228">
            <v>690.21000000000049</v>
          </cell>
          <cell r="H228">
            <v>501.11</v>
          </cell>
          <cell r="I228">
            <v>701.5499999999995</v>
          </cell>
          <cell r="J228">
            <v>509.31000000000046</v>
          </cell>
          <cell r="K228">
            <v>712.89000000000101</v>
          </cell>
          <cell r="L228">
            <v>517.28</v>
          </cell>
          <cell r="M228">
            <v>724.23</v>
          </cell>
          <cell r="N228">
            <v>525.48000000000025</v>
          </cell>
          <cell r="O228">
            <v>735.5799999999989</v>
          </cell>
          <cell r="P228">
            <v>533.4499999999997</v>
          </cell>
          <cell r="Q228">
            <v>746.92000000000053</v>
          </cell>
          <cell r="R228">
            <v>541.64999999999941</v>
          </cell>
          <cell r="S228">
            <v>758.25999999999942</v>
          </cell>
          <cell r="T228">
            <v>549.62000000000046</v>
          </cell>
          <cell r="U228">
            <v>769.60000000000105</v>
          </cell>
          <cell r="V228">
            <v>557.81999999999994</v>
          </cell>
          <cell r="W228">
            <v>780.94</v>
          </cell>
          <cell r="X228">
            <v>566.0199999999993</v>
          </cell>
          <cell r="Y228">
            <v>792.28999999999894</v>
          </cell>
          <cell r="Z228">
            <v>574.22000000000094</v>
          </cell>
          <cell r="AA228">
            <v>803.86000000000035</v>
          </cell>
          <cell r="AB228">
            <v>582.19000000000028</v>
          </cell>
          <cell r="AC228">
            <v>815.19999999999925</v>
          </cell>
          <cell r="AD228">
            <v>590.38999999999953</v>
          </cell>
          <cell r="AE228">
            <v>826.54000000000087</v>
          </cell>
          <cell r="AF228">
            <v>598.59000000000128</v>
          </cell>
          <cell r="AG228">
            <v>837.87999999999977</v>
          </cell>
          <cell r="AH228">
            <v>606.56000000000063</v>
          </cell>
          <cell r="AI228">
            <v>849.22999999999877</v>
          </cell>
          <cell r="AJ228">
            <v>614.75999999999976</v>
          </cell>
          <cell r="AK228">
            <v>860.57000000000028</v>
          </cell>
          <cell r="AL228">
            <v>622.72999999999911</v>
          </cell>
          <cell r="AM228">
            <v>871.90999999999929</v>
          </cell>
          <cell r="AN228">
            <v>630.93000000000097</v>
          </cell>
          <cell r="AO228">
            <v>883.2500000000008</v>
          </cell>
          <cell r="AP228">
            <v>638.90000000000032</v>
          </cell>
          <cell r="AQ228">
            <v>894.5899999999998</v>
          </cell>
          <cell r="AR228">
            <v>647.09999999999945</v>
          </cell>
          <cell r="AS228">
            <v>905.93999999999869</v>
          </cell>
          <cell r="AT228">
            <v>655.30000000000121</v>
          </cell>
          <cell r="AU228">
            <v>917.5100000000001</v>
          </cell>
          <cell r="AV228">
            <v>663.50000000000045</v>
          </cell>
          <cell r="AW228">
            <v>928.84999999999911</v>
          </cell>
        </row>
        <row r="229">
          <cell r="A229">
            <v>224</v>
          </cell>
          <cell r="B229">
            <v>478.87999999999965</v>
          </cell>
          <cell r="C229">
            <v>670.2800000000002</v>
          </cell>
          <cell r="D229">
            <v>487.12000000000018</v>
          </cell>
          <cell r="E229">
            <v>681.91999999999894</v>
          </cell>
          <cell r="F229">
            <v>495.11999999999949</v>
          </cell>
          <cell r="G229">
            <v>693.31000000000051</v>
          </cell>
          <cell r="H229">
            <v>503.36</v>
          </cell>
          <cell r="I229">
            <v>704.69999999999948</v>
          </cell>
          <cell r="J229">
            <v>511.60000000000048</v>
          </cell>
          <cell r="K229">
            <v>716.09000000000106</v>
          </cell>
          <cell r="L229">
            <v>519.6</v>
          </cell>
          <cell r="M229">
            <v>727.48</v>
          </cell>
          <cell r="N229">
            <v>527.84000000000026</v>
          </cell>
          <cell r="O229">
            <v>738.87999999999886</v>
          </cell>
          <cell r="P229">
            <v>535.83999999999969</v>
          </cell>
          <cell r="Q229">
            <v>750.27000000000055</v>
          </cell>
          <cell r="R229">
            <v>544.07999999999936</v>
          </cell>
          <cell r="S229">
            <v>761.6599999999994</v>
          </cell>
          <cell r="T229">
            <v>552.0800000000005</v>
          </cell>
          <cell r="U229">
            <v>773.05000000000109</v>
          </cell>
          <cell r="V229">
            <v>560.31999999999994</v>
          </cell>
          <cell r="W229">
            <v>784.44</v>
          </cell>
          <cell r="X229">
            <v>568.55999999999926</v>
          </cell>
          <cell r="Y229">
            <v>795.83999999999889</v>
          </cell>
          <cell r="Z229">
            <v>576.80000000000098</v>
          </cell>
          <cell r="AA229">
            <v>807.47000000000037</v>
          </cell>
          <cell r="AB229">
            <v>584.8000000000003</v>
          </cell>
          <cell r="AC229">
            <v>818.85999999999922</v>
          </cell>
          <cell r="AD229">
            <v>593.03999999999951</v>
          </cell>
          <cell r="AE229">
            <v>830.25000000000091</v>
          </cell>
          <cell r="AF229">
            <v>601.28000000000134</v>
          </cell>
          <cell r="AG229">
            <v>841.63999999999976</v>
          </cell>
          <cell r="AH229">
            <v>609.28000000000065</v>
          </cell>
          <cell r="AI229">
            <v>853.03999999999871</v>
          </cell>
          <cell r="AJ229">
            <v>617.51999999999975</v>
          </cell>
          <cell r="AK229">
            <v>864.43000000000029</v>
          </cell>
          <cell r="AL229">
            <v>625.51999999999907</v>
          </cell>
          <cell r="AM229">
            <v>875.81999999999925</v>
          </cell>
          <cell r="AN229">
            <v>633.76000000000101</v>
          </cell>
          <cell r="AO229">
            <v>887.21000000000083</v>
          </cell>
          <cell r="AP229">
            <v>641.76000000000033</v>
          </cell>
          <cell r="AQ229">
            <v>898.5999999999998</v>
          </cell>
          <cell r="AR229">
            <v>649.99999999999943</v>
          </cell>
          <cell r="AS229">
            <v>909.99999999999864</v>
          </cell>
          <cell r="AT229">
            <v>658.24000000000126</v>
          </cell>
          <cell r="AU229">
            <v>921.63000000000011</v>
          </cell>
          <cell r="AV229">
            <v>666.48000000000047</v>
          </cell>
          <cell r="AW229">
            <v>933.01999999999907</v>
          </cell>
        </row>
        <row r="230">
          <cell r="A230">
            <v>225</v>
          </cell>
          <cell r="B230">
            <v>481.01999999999964</v>
          </cell>
          <cell r="C230">
            <v>673.27000000000021</v>
          </cell>
          <cell r="D230">
            <v>489.30000000000018</v>
          </cell>
          <cell r="E230">
            <v>684.96999999999889</v>
          </cell>
          <cell r="F230">
            <v>497.32999999999947</v>
          </cell>
          <cell r="G230">
            <v>696.41000000000054</v>
          </cell>
          <cell r="H230">
            <v>505.61</v>
          </cell>
          <cell r="I230">
            <v>707.84999999999945</v>
          </cell>
          <cell r="J230">
            <v>513.89000000000044</v>
          </cell>
          <cell r="K230">
            <v>719.2900000000011</v>
          </cell>
          <cell r="L230">
            <v>521.92000000000007</v>
          </cell>
          <cell r="M230">
            <v>730.73</v>
          </cell>
          <cell r="N230">
            <v>530.20000000000027</v>
          </cell>
          <cell r="O230">
            <v>742.17999999999881</v>
          </cell>
          <cell r="P230">
            <v>538.22999999999968</v>
          </cell>
          <cell r="Q230">
            <v>753.62000000000057</v>
          </cell>
          <cell r="R230">
            <v>546.50999999999931</v>
          </cell>
          <cell r="S230">
            <v>765.05999999999938</v>
          </cell>
          <cell r="T230">
            <v>554.54000000000053</v>
          </cell>
          <cell r="U230">
            <v>776.50000000000114</v>
          </cell>
          <cell r="V230">
            <v>562.81999999999994</v>
          </cell>
          <cell r="W230">
            <v>787.94</v>
          </cell>
          <cell r="X230">
            <v>571.09999999999923</v>
          </cell>
          <cell r="Y230">
            <v>799.38999999999885</v>
          </cell>
          <cell r="Z230">
            <v>579.38000000000102</v>
          </cell>
          <cell r="AA230">
            <v>811.08000000000038</v>
          </cell>
          <cell r="AB230">
            <v>587.41000000000031</v>
          </cell>
          <cell r="AC230">
            <v>822.51999999999919</v>
          </cell>
          <cell r="AD230">
            <v>595.68999999999949</v>
          </cell>
          <cell r="AE230">
            <v>833.96000000000095</v>
          </cell>
          <cell r="AF230">
            <v>603.97000000000139</v>
          </cell>
          <cell r="AG230">
            <v>845.39999999999975</v>
          </cell>
          <cell r="AH230">
            <v>612.00000000000068</v>
          </cell>
          <cell r="AI230">
            <v>856.84999999999866</v>
          </cell>
          <cell r="AJ230">
            <v>620.27999999999975</v>
          </cell>
          <cell r="AK230">
            <v>868.2900000000003</v>
          </cell>
          <cell r="AL230">
            <v>628.30999999999904</v>
          </cell>
          <cell r="AM230">
            <v>879.72999999999922</v>
          </cell>
          <cell r="AN230">
            <v>636.59000000000106</v>
          </cell>
          <cell r="AO230">
            <v>891.17000000000087</v>
          </cell>
          <cell r="AP230">
            <v>644.62000000000035</v>
          </cell>
          <cell r="AQ230">
            <v>902.60999999999979</v>
          </cell>
          <cell r="AR230">
            <v>652.89999999999941</v>
          </cell>
          <cell r="AS230">
            <v>914.05999999999858</v>
          </cell>
          <cell r="AT230">
            <v>661.18000000000131</v>
          </cell>
          <cell r="AU230">
            <v>925.75000000000011</v>
          </cell>
          <cell r="AV230">
            <v>669.46000000000049</v>
          </cell>
          <cell r="AW230">
            <v>937.18999999999903</v>
          </cell>
        </row>
        <row r="231">
          <cell r="A231">
            <v>226</v>
          </cell>
          <cell r="B231">
            <v>483.15999999999963</v>
          </cell>
          <cell r="C231">
            <v>676.26000000000022</v>
          </cell>
          <cell r="D231">
            <v>491.48000000000019</v>
          </cell>
          <cell r="E231">
            <v>688.01999999999884</v>
          </cell>
          <cell r="F231">
            <v>499.53999999999945</v>
          </cell>
          <cell r="G231">
            <v>699.51000000000056</v>
          </cell>
          <cell r="H231">
            <v>507.86</v>
          </cell>
          <cell r="I231">
            <v>710.99999999999943</v>
          </cell>
          <cell r="J231">
            <v>516.1800000000004</v>
          </cell>
          <cell r="K231">
            <v>722.49000000000115</v>
          </cell>
          <cell r="L231">
            <v>524.24000000000012</v>
          </cell>
          <cell r="M231">
            <v>733.98</v>
          </cell>
          <cell r="N231">
            <v>532.56000000000029</v>
          </cell>
          <cell r="O231">
            <v>745.47999999999877</v>
          </cell>
          <cell r="P231">
            <v>540.61999999999966</v>
          </cell>
          <cell r="Q231">
            <v>756.9700000000006</v>
          </cell>
          <cell r="R231">
            <v>548.93999999999926</v>
          </cell>
          <cell r="S231">
            <v>768.45999999999935</v>
          </cell>
          <cell r="T231">
            <v>557.00000000000057</v>
          </cell>
          <cell r="U231">
            <v>779.95000000000118</v>
          </cell>
          <cell r="V231">
            <v>565.31999999999994</v>
          </cell>
          <cell r="W231">
            <v>791.44</v>
          </cell>
          <cell r="X231">
            <v>573.63999999999919</v>
          </cell>
          <cell r="Y231">
            <v>802.9399999999988</v>
          </cell>
          <cell r="Z231">
            <v>581.96000000000106</v>
          </cell>
          <cell r="AA231">
            <v>814.6900000000004</v>
          </cell>
          <cell r="AB231">
            <v>590.02000000000032</v>
          </cell>
          <cell r="AC231">
            <v>826.17999999999915</v>
          </cell>
          <cell r="AD231">
            <v>598.33999999999946</v>
          </cell>
          <cell r="AE231">
            <v>837.67000000000098</v>
          </cell>
          <cell r="AF231">
            <v>606.66000000000145</v>
          </cell>
          <cell r="AG231">
            <v>849.15999999999974</v>
          </cell>
          <cell r="AH231">
            <v>614.72000000000071</v>
          </cell>
          <cell r="AI231">
            <v>860.6599999999986</v>
          </cell>
          <cell r="AJ231">
            <v>623.03999999999974</v>
          </cell>
          <cell r="AK231">
            <v>872.15000000000032</v>
          </cell>
          <cell r="AL231">
            <v>631.099999999999</v>
          </cell>
          <cell r="AM231">
            <v>883.63999999999919</v>
          </cell>
          <cell r="AN231">
            <v>639.4200000000011</v>
          </cell>
          <cell r="AO231">
            <v>895.1300000000009</v>
          </cell>
          <cell r="AP231">
            <v>647.48000000000036</v>
          </cell>
          <cell r="AQ231">
            <v>906.61999999999978</v>
          </cell>
          <cell r="AR231">
            <v>655.79999999999939</v>
          </cell>
          <cell r="AS231">
            <v>918.11999999999853</v>
          </cell>
          <cell r="AT231">
            <v>664.12000000000137</v>
          </cell>
          <cell r="AU231">
            <v>929.87000000000012</v>
          </cell>
          <cell r="AV231">
            <v>672.44000000000051</v>
          </cell>
          <cell r="AW231">
            <v>941.35999999999899</v>
          </cell>
        </row>
        <row r="232">
          <cell r="A232">
            <v>227</v>
          </cell>
          <cell r="B232">
            <v>485.29999999999961</v>
          </cell>
          <cell r="C232">
            <v>679.25000000000023</v>
          </cell>
          <cell r="D232">
            <v>493.6600000000002</v>
          </cell>
          <cell r="E232">
            <v>691.0699999999988</v>
          </cell>
          <cell r="F232">
            <v>501.74999999999943</v>
          </cell>
          <cell r="G232">
            <v>702.61000000000058</v>
          </cell>
          <cell r="H232">
            <v>510.11</v>
          </cell>
          <cell r="I232">
            <v>714.14999999999941</v>
          </cell>
          <cell r="J232">
            <v>518.47000000000037</v>
          </cell>
          <cell r="K232">
            <v>725.69000000000119</v>
          </cell>
          <cell r="L232">
            <v>526.56000000000017</v>
          </cell>
          <cell r="M232">
            <v>737.23</v>
          </cell>
          <cell r="N232">
            <v>534.9200000000003</v>
          </cell>
          <cell r="O232">
            <v>748.77999999999872</v>
          </cell>
          <cell r="P232">
            <v>543.00999999999965</v>
          </cell>
          <cell r="Q232">
            <v>760.32000000000062</v>
          </cell>
          <cell r="R232">
            <v>551.36999999999921</v>
          </cell>
          <cell r="S232">
            <v>771.85999999999933</v>
          </cell>
          <cell r="T232">
            <v>559.4600000000006</v>
          </cell>
          <cell r="U232">
            <v>783.40000000000123</v>
          </cell>
          <cell r="V232">
            <v>567.81999999999994</v>
          </cell>
          <cell r="W232">
            <v>794.94</v>
          </cell>
          <cell r="X232">
            <v>576.17999999999915</v>
          </cell>
          <cell r="Y232">
            <v>806.48999999999876</v>
          </cell>
          <cell r="Z232">
            <v>584.5400000000011</v>
          </cell>
          <cell r="AA232">
            <v>818.30000000000041</v>
          </cell>
          <cell r="AB232">
            <v>592.63000000000034</v>
          </cell>
          <cell r="AC232">
            <v>829.83999999999912</v>
          </cell>
          <cell r="AD232">
            <v>600.98999999999944</v>
          </cell>
          <cell r="AE232">
            <v>841.38000000000102</v>
          </cell>
          <cell r="AF232">
            <v>609.3500000000015</v>
          </cell>
          <cell r="AG232">
            <v>852.91999999999973</v>
          </cell>
          <cell r="AH232">
            <v>617.44000000000074</v>
          </cell>
          <cell r="AI232">
            <v>864.46999999999855</v>
          </cell>
          <cell r="AJ232">
            <v>625.79999999999973</v>
          </cell>
          <cell r="AK232">
            <v>876.01000000000033</v>
          </cell>
          <cell r="AL232">
            <v>633.88999999999896</v>
          </cell>
          <cell r="AM232">
            <v>887.54999999999916</v>
          </cell>
          <cell r="AN232">
            <v>642.25000000000114</v>
          </cell>
          <cell r="AO232">
            <v>899.09000000000094</v>
          </cell>
          <cell r="AP232">
            <v>650.34000000000037</v>
          </cell>
          <cell r="AQ232">
            <v>910.62999999999977</v>
          </cell>
          <cell r="AR232">
            <v>658.69999999999936</v>
          </cell>
          <cell r="AS232">
            <v>922.17999999999847</v>
          </cell>
          <cell r="AT232">
            <v>667.06000000000142</v>
          </cell>
          <cell r="AU232">
            <v>933.99000000000012</v>
          </cell>
          <cell r="AV232">
            <v>675.42000000000053</v>
          </cell>
          <cell r="AW232">
            <v>945.52999999999895</v>
          </cell>
        </row>
        <row r="233">
          <cell r="A233">
            <v>228</v>
          </cell>
          <cell r="B233">
            <v>487.4399999999996</v>
          </cell>
          <cell r="C233">
            <v>682.24000000000024</v>
          </cell>
          <cell r="D233">
            <v>495.8400000000002</v>
          </cell>
          <cell r="E233">
            <v>694.11999999999875</v>
          </cell>
          <cell r="F233">
            <v>503.95999999999941</v>
          </cell>
          <cell r="G233">
            <v>705.7100000000006</v>
          </cell>
          <cell r="H233">
            <v>512.36</v>
          </cell>
          <cell r="I233">
            <v>717.29999999999939</v>
          </cell>
          <cell r="J233">
            <v>520.76000000000033</v>
          </cell>
          <cell r="K233">
            <v>728.89000000000124</v>
          </cell>
          <cell r="L233">
            <v>528.88000000000022</v>
          </cell>
          <cell r="M233">
            <v>740.48</v>
          </cell>
          <cell r="N233">
            <v>537.28000000000031</v>
          </cell>
          <cell r="O233">
            <v>752.07999999999868</v>
          </cell>
          <cell r="P233">
            <v>545.39999999999964</v>
          </cell>
          <cell r="Q233">
            <v>763.67000000000064</v>
          </cell>
          <cell r="R233">
            <v>553.79999999999916</v>
          </cell>
          <cell r="S233">
            <v>775.25999999999931</v>
          </cell>
          <cell r="T233">
            <v>561.92000000000064</v>
          </cell>
          <cell r="U233">
            <v>786.85000000000127</v>
          </cell>
          <cell r="V233">
            <v>570.31999999999994</v>
          </cell>
          <cell r="W233">
            <v>798.44</v>
          </cell>
          <cell r="X233">
            <v>578.71999999999912</v>
          </cell>
          <cell r="Y233">
            <v>810.03999999999871</v>
          </cell>
          <cell r="Z233">
            <v>587.12000000000114</v>
          </cell>
          <cell r="AA233">
            <v>821.91000000000042</v>
          </cell>
          <cell r="AB233">
            <v>595.24000000000035</v>
          </cell>
          <cell r="AC233">
            <v>833.49999999999909</v>
          </cell>
          <cell r="AD233">
            <v>603.63999999999942</v>
          </cell>
          <cell r="AE233">
            <v>845.09000000000106</v>
          </cell>
          <cell r="AF233">
            <v>612.04000000000156</v>
          </cell>
          <cell r="AG233">
            <v>856.67999999999972</v>
          </cell>
          <cell r="AH233">
            <v>620.16000000000076</v>
          </cell>
          <cell r="AI233">
            <v>868.27999999999849</v>
          </cell>
          <cell r="AJ233">
            <v>628.55999999999972</v>
          </cell>
          <cell r="AK233">
            <v>879.87000000000035</v>
          </cell>
          <cell r="AL233">
            <v>636.67999999999893</v>
          </cell>
          <cell r="AM233">
            <v>891.45999999999913</v>
          </cell>
          <cell r="AN233">
            <v>645.08000000000118</v>
          </cell>
          <cell r="AO233">
            <v>903.05000000000098</v>
          </cell>
          <cell r="AP233">
            <v>653.20000000000039</v>
          </cell>
          <cell r="AQ233">
            <v>914.63999999999976</v>
          </cell>
          <cell r="AR233">
            <v>661.59999999999934</v>
          </cell>
          <cell r="AS233">
            <v>926.23999999999842</v>
          </cell>
          <cell r="AT233">
            <v>670.00000000000148</v>
          </cell>
          <cell r="AU233">
            <v>938.11000000000013</v>
          </cell>
          <cell r="AV233">
            <v>678.40000000000055</v>
          </cell>
          <cell r="AW233">
            <v>949.69999999999891</v>
          </cell>
        </row>
        <row r="234">
          <cell r="A234">
            <v>229</v>
          </cell>
          <cell r="B234">
            <v>489.57999999999959</v>
          </cell>
          <cell r="C234">
            <v>685.23000000000025</v>
          </cell>
          <cell r="D234">
            <v>498.02000000000021</v>
          </cell>
          <cell r="E234">
            <v>697.16999999999871</v>
          </cell>
          <cell r="F234">
            <v>506.16999999999939</v>
          </cell>
          <cell r="G234">
            <v>708.81000000000063</v>
          </cell>
          <cell r="H234">
            <v>514.61</v>
          </cell>
          <cell r="I234">
            <v>720.44999999999936</v>
          </cell>
          <cell r="J234">
            <v>523.0500000000003</v>
          </cell>
          <cell r="K234">
            <v>732.09000000000128</v>
          </cell>
          <cell r="L234">
            <v>531.20000000000027</v>
          </cell>
          <cell r="M234">
            <v>743.73</v>
          </cell>
          <cell r="N234">
            <v>539.64000000000033</v>
          </cell>
          <cell r="O234">
            <v>755.37999999999863</v>
          </cell>
          <cell r="P234">
            <v>547.78999999999962</v>
          </cell>
          <cell r="Q234">
            <v>767.02000000000066</v>
          </cell>
          <cell r="R234">
            <v>556.22999999999911</v>
          </cell>
          <cell r="S234">
            <v>778.65999999999929</v>
          </cell>
          <cell r="T234">
            <v>564.38000000000068</v>
          </cell>
          <cell r="U234">
            <v>790.30000000000132</v>
          </cell>
          <cell r="V234">
            <v>572.81999999999994</v>
          </cell>
          <cell r="W234">
            <v>801.94</v>
          </cell>
          <cell r="X234">
            <v>581.25999999999908</v>
          </cell>
          <cell r="Y234">
            <v>813.58999999999867</v>
          </cell>
          <cell r="Z234">
            <v>589.70000000000118</v>
          </cell>
          <cell r="AA234">
            <v>825.52000000000044</v>
          </cell>
          <cell r="AB234">
            <v>597.85000000000036</v>
          </cell>
          <cell r="AC234">
            <v>837.15999999999906</v>
          </cell>
          <cell r="AD234">
            <v>606.2899999999994</v>
          </cell>
          <cell r="AE234">
            <v>848.80000000000109</v>
          </cell>
          <cell r="AF234">
            <v>614.73000000000161</v>
          </cell>
          <cell r="AG234">
            <v>860.43999999999971</v>
          </cell>
          <cell r="AH234">
            <v>622.88000000000079</v>
          </cell>
          <cell r="AI234">
            <v>872.08999999999844</v>
          </cell>
          <cell r="AJ234">
            <v>631.31999999999971</v>
          </cell>
          <cell r="AK234">
            <v>883.73000000000036</v>
          </cell>
          <cell r="AL234">
            <v>639.46999999999889</v>
          </cell>
          <cell r="AM234">
            <v>895.3699999999991</v>
          </cell>
          <cell r="AN234">
            <v>647.91000000000122</v>
          </cell>
          <cell r="AO234">
            <v>907.01000000000101</v>
          </cell>
          <cell r="AP234">
            <v>656.0600000000004</v>
          </cell>
          <cell r="AQ234">
            <v>918.64999999999975</v>
          </cell>
          <cell r="AR234">
            <v>664.49999999999932</v>
          </cell>
          <cell r="AS234">
            <v>930.29999999999836</v>
          </cell>
          <cell r="AT234">
            <v>672.94000000000153</v>
          </cell>
          <cell r="AU234">
            <v>942.23000000000013</v>
          </cell>
          <cell r="AV234">
            <v>681.38000000000056</v>
          </cell>
          <cell r="AW234">
            <v>953.86999999999887</v>
          </cell>
        </row>
        <row r="235">
          <cell r="A235">
            <v>230</v>
          </cell>
          <cell r="B235">
            <v>491.71999999999957</v>
          </cell>
          <cell r="C235">
            <v>688.22000000000025</v>
          </cell>
          <cell r="D235">
            <v>500.20000000000022</v>
          </cell>
          <cell r="E235">
            <v>700.21999999999866</v>
          </cell>
          <cell r="F235">
            <v>508.37999999999937</v>
          </cell>
          <cell r="G235">
            <v>711.91000000000065</v>
          </cell>
          <cell r="H235">
            <v>516.86</v>
          </cell>
          <cell r="I235">
            <v>723.59999999999934</v>
          </cell>
          <cell r="J235">
            <v>525.34000000000026</v>
          </cell>
          <cell r="K235">
            <v>735.29000000000133</v>
          </cell>
          <cell r="L235">
            <v>533.52000000000032</v>
          </cell>
          <cell r="M235">
            <v>746.98</v>
          </cell>
          <cell r="N235">
            <v>542.00000000000034</v>
          </cell>
          <cell r="O235">
            <v>758.67999999999859</v>
          </cell>
          <cell r="P235">
            <v>550.17999999999961</v>
          </cell>
          <cell r="Q235">
            <v>770.37000000000069</v>
          </cell>
          <cell r="R235">
            <v>558.65999999999906</v>
          </cell>
          <cell r="S235">
            <v>782.05999999999926</v>
          </cell>
          <cell r="T235">
            <v>566.84000000000071</v>
          </cell>
          <cell r="U235">
            <v>793.75000000000136</v>
          </cell>
          <cell r="V235">
            <v>575.31999999999994</v>
          </cell>
          <cell r="W235">
            <v>805.44</v>
          </cell>
          <cell r="X235">
            <v>583.79999999999905</v>
          </cell>
          <cell r="Y235">
            <v>817.13999999999862</v>
          </cell>
          <cell r="Z235">
            <v>592.28000000000122</v>
          </cell>
          <cell r="AA235">
            <v>829.13000000000045</v>
          </cell>
          <cell r="AB235">
            <v>600.46000000000038</v>
          </cell>
          <cell r="AC235">
            <v>840.81999999999903</v>
          </cell>
          <cell r="AD235">
            <v>608.93999999999937</v>
          </cell>
          <cell r="AE235">
            <v>852.51000000000113</v>
          </cell>
          <cell r="AF235">
            <v>617.42000000000166</v>
          </cell>
          <cell r="AG235">
            <v>864.1999999999997</v>
          </cell>
          <cell r="AH235">
            <v>625.60000000000082</v>
          </cell>
          <cell r="AI235">
            <v>875.89999999999839</v>
          </cell>
          <cell r="AJ235">
            <v>634.0799999999997</v>
          </cell>
          <cell r="AK235">
            <v>887.59000000000037</v>
          </cell>
          <cell r="AL235">
            <v>642.25999999999885</v>
          </cell>
          <cell r="AM235">
            <v>899.27999999999906</v>
          </cell>
          <cell r="AN235">
            <v>650.74000000000126</v>
          </cell>
          <cell r="AO235">
            <v>910.97000000000105</v>
          </cell>
          <cell r="AP235">
            <v>658.92000000000041</v>
          </cell>
          <cell r="AQ235">
            <v>922.65999999999974</v>
          </cell>
          <cell r="AR235">
            <v>667.3999999999993</v>
          </cell>
          <cell r="AS235">
            <v>934.35999999999831</v>
          </cell>
          <cell r="AT235">
            <v>675.88000000000159</v>
          </cell>
          <cell r="AU235">
            <v>946.35000000000014</v>
          </cell>
          <cell r="AV235">
            <v>684.36000000000058</v>
          </cell>
          <cell r="AW235">
            <v>958.03999999999883</v>
          </cell>
        </row>
        <row r="236">
          <cell r="A236">
            <v>231</v>
          </cell>
          <cell r="B236">
            <v>493.85999999999956</v>
          </cell>
          <cell r="C236">
            <v>691.21000000000026</v>
          </cell>
          <cell r="D236">
            <v>502.38000000000022</v>
          </cell>
          <cell r="E236">
            <v>703.26999999999862</v>
          </cell>
          <cell r="F236">
            <v>510.58999999999935</v>
          </cell>
          <cell r="G236">
            <v>715.01000000000067</v>
          </cell>
          <cell r="H236">
            <v>519.11</v>
          </cell>
          <cell r="I236">
            <v>726.74999999999932</v>
          </cell>
          <cell r="J236">
            <v>527.63000000000022</v>
          </cell>
          <cell r="K236">
            <v>738.49000000000137</v>
          </cell>
          <cell r="L236">
            <v>535.84000000000037</v>
          </cell>
          <cell r="M236">
            <v>750.23</v>
          </cell>
          <cell r="N236">
            <v>544.36000000000035</v>
          </cell>
          <cell r="O236">
            <v>761.97999999999854</v>
          </cell>
          <cell r="P236">
            <v>552.5699999999996</v>
          </cell>
          <cell r="Q236">
            <v>773.72000000000071</v>
          </cell>
          <cell r="R236">
            <v>561.08999999999901</v>
          </cell>
          <cell r="S236">
            <v>785.45999999999924</v>
          </cell>
          <cell r="T236">
            <v>569.30000000000075</v>
          </cell>
          <cell r="U236">
            <v>797.20000000000141</v>
          </cell>
          <cell r="V236">
            <v>577.81999999999994</v>
          </cell>
          <cell r="W236">
            <v>808.94</v>
          </cell>
          <cell r="X236">
            <v>586.33999999999901</v>
          </cell>
          <cell r="Y236">
            <v>820.68999999999858</v>
          </cell>
          <cell r="Z236">
            <v>594.86000000000126</v>
          </cell>
          <cell r="AA236">
            <v>832.74000000000046</v>
          </cell>
          <cell r="AB236">
            <v>603.07000000000039</v>
          </cell>
          <cell r="AC236">
            <v>844.479999999999</v>
          </cell>
          <cell r="AD236">
            <v>611.58999999999935</v>
          </cell>
          <cell r="AE236">
            <v>856.22000000000116</v>
          </cell>
          <cell r="AF236">
            <v>620.11000000000172</v>
          </cell>
          <cell r="AG236">
            <v>867.9599999999997</v>
          </cell>
          <cell r="AH236">
            <v>628.32000000000085</v>
          </cell>
          <cell r="AI236">
            <v>879.70999999999833</v>
          </cell>
          <cell r="AJ236">
            <v>636.83999999999969</v>
          </cell>
          <cell r="AK236">
            <v>891.45000000000039</v>
          </cell>
          <cell r="AL236">
            <v>645.04999999999882</v>
          </cell>
          <cell r="AM236">
            <v>903.18999999999903</v>
          </cell>
          <cell r="AN236">
            <v>653.5700000000013</v>
          </cell>
          <cell r="AO236">
            <v>914.93000000000109</v>
          </cell>
          <cell r="AP236">
            <v>661.78000000000043</v>
          </cell>
          <cell r="AQ236">
            <v>926.66999999999973</v>
          </cell>
          <cell r="AR236">
            <v>670.29999999999927</v>
          </cell>
          <cell r="AS236">
            <v>938.41999999999825</v>
          </cell>
          <cell r="AT236">
            <v>678.82000000000164</v>
          </cell>
          <cell r="AU236">
            <v>950.47000000000014</v>
          </cell>
          <cell r="AV236">
            <v>687.3400000000006</v>
          </cell>
          <cell r="AW236">
            <v>962.20999999999879</v>
          </cell>
        </row>
        <row r="237">
          <cell r="A237">
            <v>232</v>
          </cell>
          <cell r="B237">
            <v>495.99999999999955</v>
          </cell>
          <cell r="C237">
            <v>694.20000000000027</v>
          </cell>
          <cell r="D237">
            <v>504.56000000000023</v>
          </cell>
          <cell r="E237">
            <v>706.31999999999857</v>
          </cell>
          <cell r="F237">
            <v>512.79999999999939</v>
          </cell>
          <cell r="G237">
            <v>718.1100000000007</v>
          </cell>
          <cell r="H237">
            <v>521.36</v>
          </cell>
          <cell r="I237">
            <v>729.8999999999993</v>
          </cell>
          <cell r="J237">
            <v>529.92000000000019</v>
          </cell>
          <cell r="K237">
            <v>741.69000000000142</v>
          </cell>
          <cell r="L237">
            <v>538.16000000000042</v>
          </cell>
          <cell r="M237">
            <v>753.48</v>
          </cell>
          <cell r="N237">
            <v>546.72000000000037</v>
          </cell>
          <cell r="O237">
            <v>765.27999999999849</v>
          </cell>
          <cell r="P237">
            <v>554.95999999999958</v>
          </cell>
          <cell r="Q237">
            <v>777.07000000000073</v>
          </cell>
          <cell r="R237">
            <v>563.51999999999896</v>
          </cell>
          <cell r="S237">
            <v>788.85999999999922</v>
          </cell>
          <cell r="T237">
            <v>571.76000000000079</v>
          </cell>
          <cell r="U237">
            <v>800.65000000000146</v>
          </cell>
          <cell r="V237">
            <v>580.31999999999994</v>
          </cell>
          <cell r="W237">
            <v>812.44</v>
          </cell>
          <cell r="X237">
            <v>588.87999999999897</v>
          </cell>
          <cell r="Y237">
            <v>824.23999999999853</v>
          </cell>
          <cell r="Z237">
            <v>597.44000000000131</v>
          </cell>
          <cell r="AA237">
            <v>836.35000000000048</v>
          </cell>
          <cell r="AB237">
            <v>605.6800000000004</v>
          </cell>
          <cell r="AC237">
            <v>848.13999999999896</v>
          </cell>
          <cell r="AD237">
            <v>614.23999999999933</v>
          </cell>
          <cell r="AE237">
            <v>859.9300000000012</v>
          </cell>
          <cell r="AF237">
            <v>622.80000000000177</v>
          </cell>
          <cell r="AG237">
            <v>871.71999999999969</v>
          </cell>
          <cell r="AH237">
            <v>631.04000000000087</v>
          </cell>
          <cell r="AI237">
            <v>883.51999999999828</v>
          </cell>
          <cell r="AJ237">
            <v>639.59999999999968</v>
          </cell>
          <cell r="AK237">
            <v>895.3100000000004</v>
          </cell>
          <cell r="AL237">
            <v>647.83999999999878</v>
          </cell>
          <cell r="AM237">
            <v>907.099999999999</v>
          </cell>
          <cell r="AN237">
            <v>656.40000000000134</v>
          </cell>
          <cell r="AO237">
            <v>918.89000000000112</v>
          </cell>
          <cell r="AP237">
            <v>664.64000000000044</v>
          </cell>
          <cell r="AQ237">
            <v>930.67999999999972</v>
          </cell>
          <cell r="AR237">
            <v>673.19999999999925</v>
          </cell>
          <cell r="AS237">
            <v>942.4799999999982</v>
          </cell>
          <cell r="AT237">
            <v>681.7600000000017</v>
          </cell>
          <cell r="AU237">
            <v>954.59000000000015</v>
          </cell>
          <cell r="AV237">
            <v>690.32000000000062</v>
          </cell>
          <cell r="AW237">
            <v>966.37999999999874</v>
          </cell>
        </row>
        <row r="238">
          <cell r="A238">
            <v>233</v>
          </cell>
          <cell r="B238">
            <v>498.13999999999953</v>
          </cell>
          <cell r="C238">
            <v>697.19000000000028</v>
          </cell>
          <cell r="D238">
            <v>506.74000000000024</v>
          </cell>
          <cell r="E238">
            <v>709.36999999999853</v>
          </cell>
          <cell r="F238">
            <v>515.00999999999942</v>
          </cell>
          <cell r="G238">
            <v>721.21000000000072</v>
          </cell>
          <cell r="H238">
            <v>523.61</v>
          </cell>
          <cell r="I238">
            <v>733.04999999999927</v>
          </cell>
          <cell r="J238">
            <v>532.21000000000015</v>
          </cell>
          <cell r="K238">
            <v>744.89000000000146</v>
          </cell>
          <cell r="L238">
            <v>540.48000000000047</v>
          </cell>
          <cell r="M238">
            <v>756.73</v>
          </cell>
          <cell r="N238">
            <v>549.08000000000038</v>
          </cell>
          <cell r="O238">
            <v>768.57999999999845</v>
          </cell>
          <cell r="P238">
            <v>557.34999999999957</v>
          </cell>
          <cell r="Q238">
            <v>780.42000000000075</v>
          </cell>
          <cell r="R238">
            <v>565.94999999999891</v>
          </cell>
          <cell r="S238">
            <v>792.2599999999992</v>
          </cell>
          <cell r="T238">
            <v>574.22000000000082</v>
          </cell>
          <cell r="U238">
            <v>804.1000000000015</v>
          </cell>
          <cell r="V238">
            <v>582.81999999999994</v>
          </cell>
          <cell r="W238">
            <v>815.94</v>
          </cell>
          <cell r="X238">
            <v>591.41999999999894</v>
          </cell>
          <cell r="Y238">
            <v>827.78999999999849</v>
          </cell>
          <cell r="Z238">
            <v>600.02000000000135</v>
          </cell>
          <cell r="AA238">
            <v>839.96000000000049</v>
          </cell>
          <cell r="AB238">
            <v>608.29000000000042</v>
          </cell>
          <cell r="AC238">
            <v>851.79999999999893</v>
          </cell>
          <cell r="AD238">
            <v>616.8899999999993</v>
          </cell>
          <cell r="AE238">
            <v>863.64000000000124</v>
          </cell>
          <cell r="AF238">
            <v>625.49000000000183</v>
          </cell>
          <cell r="AG238">
            <v>875.47999999999968</v>
          </cell>
          <cell r="AH238">
            <v>633.7600000000009</v>
          </cell>
          <cell r="AI238">
            <v>887.32999999999822</v>
          </cell>
          <cell r="AJ238">
            <v>642.35999999999967</v>
          </cell>
          <cell r="AK238">
            <v>899.17000000000041</v>
          </cell>
          <cell r="AL238">
            <v>650.62999999999874</v>
          </cell>
          <cell r="AM238">
            <v>911.00999999999897</v>
          </cell>
          <cell r="AN238">
            <v>659.23000000000138</v>
          </cell>
          <cell r="AO238">
            <v>922.85000000000116</v>
          </cell>
          <cell r="AP238">
            <v>667.50000000000045</v>
          </cell>
          <cell r="AQ238">
            <v>934.68999999999971</v>
          </cell>
          <cell r="AR238">
            <v>676.09999999999923</v>
          </cell>
          <cell r="AS238">
            <v>946.53999999999814</v>
          </cell>
          <cell r="AT238">
            <v>684.70000000000175</v>
          </cell>
          <cell r="AU238">
            <v>958.71000000000015</v>
          </cell>
          <cell r="AV238">
            <v>693.30000000000064</v>
          </cell>
          <cell r="AW238">
            <v>970.5499999999987</v>
          </cell>
        </row>
        <row r="239">
          <cell r="A239">
            <v>234</v>
          </cell>
          <cell r="B239">
            <v>500.27999999999952</v>
          </cell>
          <cell r="C239">
            <v>700.18000000000029</v>
          </cell>
          <cell r="D239">
            <v>508.92000000000024</v>
          </cell>
          <cell r="E239">
            <v>712.41999999999848</v>
          </cell>
          <cell r="F239">
            <v>517.21999999999946</v>
          </cell>
          <cell r="G239">
            <v>724.31000000000074</v>
          </cell>
          <cell r="H239">
            <v>525.86</v>
          </cell>
          <cell r="I239">
            <v>736.19999999999925</v>
          </cell>
          <cell r="J239">
            <v>534.50000000000011</v>
          </cell>
          <cell r="K239">
            <v>748.09000000000151</v>
          </cell>
          <cell r="L239">
            <v>542.80000000000052</v>
          </cell>
          <cell r="M239">
            <v>759.98</v>
          </cell>
          <cell r="N239">
            <v>551.4400000000004</v>
          </cell>
          <cell r="O239">
            <v>771.8799999999984</v>
          </cell>
          <cell r="P239">
            <v>559.73999999999955</v>
          </cell>
          <cell r="Q239">
            <v>783.77000000000078</v>
          </cell>
          <cell r="R239">
            <v>568.37999999999886</v>
          </cell>
          <cell r="S239">
            <v>795.65999999999917</v>
          </cell>
          <cell r="T239">
            <v>576.68000000000086</v>
          </cell>
          <cell r="U239">
            <v>807.55000000000155</v>
          </cell>
          <cell r="V239">
            <v>585.31999999999994</v>
          </cell>
          <cell r="W239">
            <v>819.44</v>
          </cell>
          <cell r="X239">
            <v>593.9599999999989</v>
          </cell>
          <cell r="Y239">
            <v>831.33999999999844</v>
          </cell>
          <cell r="Z239">
            <v>602.60000000000139</v>
          </cell>
          <cell r="AA239">
            <v>843.5700000000005</v>
          </cell>
          <cell r="AB239">
            <v>610.90000000000043</v>
          </cell>
          <cell r="AC239">
            <v>855.4599999999989</v>
          </cell>
          <cell r="AD239">
            <v>619.53999999999928</v>
          </cell>
          <cell r="AE239">
            <v>867.35000000000127</v>
          </cell>
          <cell r="AF239">
            <v>628.18000000000188</v>
          </cell>
          <cell r="AG239">
            <v>879.23999999999967</v>
          </cell>
          <cell r="AH239">
            <v>636.48000000000093</v>
          </cell>
          <cell r="AI239">
            <v>891.13999999999817</v>
          </cell>
          <cell r="AJ239">
            <v>645.11999999999966</v>
          </cell>
          <cell r="AK239">
            <v>903.03000000000043</v>
          </cell>
          <cell r="AL239">
            <v>653.41999999999871</v>
          </cell>
          <cell r="AM239">
            <v>914.91999999999894</v>
          </cell>
          <cell r="AN239">
            <v>662.06000000000142</v>
          </cell>
          <cell r="AO239">
            <v>926.8100000000012</v>
          </cell>
          <cell r="AP239">
            <v>670.36000000000047</v>
          </cell>
          <cell r="AQ239">
            <v>938.6999999999997</v>
          </cell>
          <cell r="AR239">
            <v>678.9999999999992</v>
          </cell>
          <cell r="AS239">
            <v>950.59999999999809</v>
          </cell>
          <cell r="AT239">
            <v>687.64000000000181</v>
          </cell>
          <cell r="AU239">
            <v>962.83000000000015</v>
          </cell>
          <cell r="AV239">
            <v>696.28000000000065</v>
          </cell>
          <cell r="AW239">
            <v>974.71999999999866</v>
          </cell>
        </row>
        <row r="240">
          <cell r="A240">
            <v>235</v>
          </cell>
          <cell r="B240">
            <v>502.4199999999995</v>
          </cell>
          <cell r="C240">
            <v>703.1700000000003</v>
          </cell>
          <cell r="D240">
            <v>511.10000000000025</v>
          </cell>
          <cell r="E240">
            <v>715.46999999999844</v>
          </cell>
          <cell r="F240">
            <v>519.4299999999995</v>
          </cell>
          <cell r="G240">
            <v>727.41000000000076</v>
          </cell>
          <cell r="H240">
            <v>528.11</v>
          </cell>
          <cell r="I240">
            <v>739.34999999999923</v>
          </cell>
          <cell r="J240">
            <v>536.79000000000008</v>
          </cell>
          <cell r="K240">
            <v>751.29000000000156</v>
          </cell>
          <cell r="L240">
            <v>545.12000000000057</v>
          </cell>
          <cell r="M240">
            <v>763.23</v>
          </cell>
          <cell r="N240">
            <v>553.80000000000041</v>
          </cell>
          <cell r="O240">
            <v>775.17999999999836</v>
          </cell>
          <cell r="P240">
            <v>562.12999999999954</v>
          </cell>
          <cell r="Q240">
            <v>787.1200000000008</v>
          </cell>
          <cell r="R240">
            <v>570.80999999999881</v>
          </cell>
          <cell r="S240">
            <v>799.05999999999915</v>
          </cell>
          <cell r="T240">
            <v>579.1400000000009</v>
          </cell>
          <cell r="U240">
            <v>811.00000000000159</v>
          </cell>
          <cell r="V240">
            <v>587.81999999999994</v>
          </cell>
          <cell r="W240">
            <v>822.94</v>
          </cell>
          <cell r="X240">
            <v>596.49999999999886</v>
          </cell>
          <cell r="Y240">
            <v>834.88999999999839</v>
          </cell>
          <cell r="Z240">
            <v>605.18000000000143</v>
          </cell>
          <cell r="AA240">
            <v>847.18000000000052</v>
          </cell>
          <cell r="AB240">
            <v>613.51000000000045</v>
          </cell>
          <cell r="AC240">
            <v>859.11999999999887</v>
          </cell>
          <cell r="AD240">
            <v>622.18999999999926</v>
          </cell>
          <cell r="AE240">
            <v>871.06000000000131</v>
          </cell>
          <cell r="AF240">
            <v>630.87000000000194</v>
          </cell>
          <cell r="AG240">
            <v>882.99999999999966</v>
          </cell>
          <cell r="AH240">
            <v>639.20000000000095</v>
          </cell>
          <cell r="AI240">
            <v>894.94999999999811</v>
          </cell>
          <cell r="AJ240">
            <v>647.87999999999965</v>
          </cell>
          <cell r="AK240">
            <v>906.89000000000044</v>
          </cell>
          <cell r="AL240">
            <v>656.20999999999867</v>
          </cell>
          <cell r="AM240">
            <v>918.8299999999989</v>
          </cell>
          <cell r="AN240">
            <v>664.89000000000146</v>
          </cell>
          <cell r="AO240">
            <v>930.77000000000123</v>
          </cell>
          <cell r="AP240">
            <v>673.22000000000048</v>
          </cell>
          <cell r="AQ240">
            <v>942.7099999999997</v>
          </cell>
          <cell r="AR240">
            <v>681.89999999999918</v>
          </cell>
          <cell r="AS240">
            <v>954.65999999999804</v>
          </cell>
          <cell r="AT240">
            <v>690.58000000000186</v>
          </cell>
          <cell r="AU240">
            <v>966.95000000000016</v>
          </cell>
          <cell r="AV240">
            <v>699.26000000000067</v>
          </cell>
          <cell r="AW240">
            <v>978.88999999999862</v>
          </cell>
        </row>
        <row r="241">
          <cell r="A241">
            <v>236</v>
          </cell>
          <cell r="B241">
            <v>504.55999999999949</v>
          </cell>
          <cell r="C241">
            <v>706.16000000000031</v>
          </cell>
          <cell r="D241">
            <v>513.2800000000002</v>
          </cell>
          <cell r="E241">
            <v>718.51999999999839</v>
          </cell>
          <cell r="F241">
            <v>521.63999999999953</v>
          </cell>
          <cell r="G241">
            <v>730.51000000000079</v>
          </cell>
          <cell r="H241">
            <v>530.36</v>
          </cell>
          <cell r="I241">
            <v>742.4999999999992</v>
          </cell>
          <cell r="J241">
            <v>539.08000000000004</v>
          </cell>
          <cell r="K241">
            <v>754.4900000000016</v>
          </cell>
          <cell r="L241">
            <v>547.44000000000062</v>
          </cell>
          <cell r="M241">
            <v>766.48</v>
          </cell>
          <cell r="N241">
            <v>556.16000000000042</v>
          </cell>
          <cell r="O241">
            <v>778.47999999999831</v>
          </cell>
          <cell r="P241">
            <v>564.51999999999953</v>
          </cell>
          <cell r="Q241">
            <v>790.47000000000082</v>
          </cell>
          <cell r="R241">
            <v>573.23999999999876</v>
          </cell>
          <cell r="S241">
            <v>802.45999999999913</v>
          </cell>
          <cell r="T241">
            <v>581.60000000000093</v>
          </cell>
          <cell r="U241">
            <v>814.45000000000164</v>
          </cell>
          <cell r="V241">
            <v>590.31999999999994</v>
          </cell>
          <cell r="W241">
            <v>826.44</v>
          </cell>
          <cell r="X241">
            <v>599.03999999999883</v>
          </cell>
          <cell r="Y241">
            <v>838.43999999999835</v>
          </cell>
          <cell r="Z241">
            <v>607.76000000000147</v>
          </cell>
          <cell r="AA241">
            <v>850.79000000000053</v>
          </cell>
          <cell r="AB241">
            <v>616.12000000000046</v>
          </cell>
          <cell r="AC241">
            <v>862.77999999999884</v>
          </cell>
          <cell r="AD241">
            <v>624.83999999999924</v>
          </cell>
          <cell r="AE241">
            <v>874.77000000000135</v>
          </cell>
          <cell r="AF241">
            <v>633.56000000000199</v>
          </cell>
          <cell r="AG241">
            <v>886.75999999999965</v>
          </cell>
          <cell r="AH241">
            <v>641.92000000000098</v>
          </cell>
          <cell r="AI241">
            <v>898.75999999999806</v>
          </cell>
          <cell r="AJ241">
            <v>650.63999999999965</v>
          </cell>
          <cell r="AK241">
            <v>910.75000000000045</v>
          </cell>
          <cell r="AL241">
            <v>658.99999999999864</v>
          </cell>
          <cell r="AM241">
            <v>922.73999999999887</v>
          </cell>
          <cell r="AN241">
            <v>667.72000000000151</v>
          </cell>
          <cell r="AO241">
            <v>934.73000000000127</v>
          </cell>
          <cell r="AP241">
            <v>676.0800000000005</v>
          </cell>
          <cell r="AQ241">
            <v>946.71999999999969</v>
          </cell>
          <cell r="AR241">
            <v>684.79999999999916</v>
          </cell>
          <cell r="AS241">
            <v>958.71999999999798</v>
          </cell>
          <cell r="AT241">
            <v>693.52000000000191</v>
          </cell>
          <cell r="AU241">
            <v>971.07000000000016</v>
          </cell>
          <cell r="AV241">
            <v>702.24000000000069</v>
          </cell>
          <cell r="AW241">
            <v>983.05999999999858</v>
          </cell>
        </row>
        <row r="242">
          <cell r="A242">
            <v>237</v>
          </cell>
          <cell r="B242">
            <v>506.69999999999948</v>
          </cell>
          <cell r="C242">
            <v>709.15000000000032</v>
          </cell>
          <cell r="D242">
            <v>515.46000000000015</v>
          </cell>
          <cell r="E242">
            <v>721.56999999999834</v>
          </cell>
          <cell r="F242">
            <v>523.84999999999957</v>
          </cell>
          <cell r="G242">
            <v>733.61000000000081</v>
          </cell>
          <cell r="H242">
            <v>532.61</v>
          </cell>
          <cell r="I242">
            <v>745.64999999999918</v>
          </cell>
          <cell r="J242">
            <v>541.37</v>
          </cell>
          <cell r="K242">
            <v>757.69000000000165</v>
          </cell>
          <cell r="L242">
            <v>549.76000000000067</v>
          </cell>
          <cell r="M242">
            <v>769.73</v>
          </cell>
          <cell r="N242">
            <v>558.52000000000044</v>
          </cell>
          <cell r="O242">
            <v>781.77999999999827</v>
          </cell>
          <cell r="P242">
            <v>566.90999999999951</v>
          </cell>
          <cell r="Q242">
            <v>793.82000000000085</v>
          </cell>
          <cell r="R242">
            <v>575.66999999999871</v>
          </cell>
          <cell r="S242">
            <v>805.8599999999991</v>
          </cell>
          <cell r="T242">
            <v>584.06000000000097</v>
          </cell>
          <cell r="U242">
            <v>817.90000000000168</v>
          </cell>
          <cell r="V242">
            <v>592.81999999999994</v>
          </cell>
          <cell r="W242">
            <v>829.94</v>
          </cell>
          <cell r="X242">
            <v>601.57999999999879</v>
          </cell>
          <cell r="Y242">
            <v>841.9899999999983</v>
          </cell>
          <cell r="Z242">
            <v>610.34000000000151</v>
          </cell>
          <cell r="AA242">
            <v>854.40000000000055</v>
          </cell>
          <cell r="AB242">
            <v>618.73000000000047</v>
          </cell>
          <cell r="AC242">
            <v>866.4399999999988</v>
          </cell>
          <cell r="AD242">
            <v>627.48999999999921</v>
          </cell>
          <cell r="AE242">
            <v>878.48000000000138</v>
          </cell>
          <cell r="AF242">
            <v>636.25000000000205</v>
          </cell>
          <cell r="AG242">
            <v>890.51999999999964</v>
          </cell>
          <cell r="AH242">
            <v>644.64000000000101</v>
          </cell>
          <cell r="AI242">
            <v>902.569999999998</v>
          </cell>
          <cell r="AJ242">
            <v>653.39999999999964</v>
          </cell>
          <cell r="AK242">
            <v>914.61000000000047</v>
          </cell>
          <cell r="AL242">
            <v>661.7899999999986</v>
          </cell>
          <cell r="AM242">
            <v>926.64999999999884</v>
          </cell>
          <cell r="AN242">
            <v>670.55000000000155</v>
          </cell>
          <cell r="AO242">
            <v>938.69000000000131</v>
          </cell>
          <cell r="AP242">
            <v>678.94000000000051</v>
          </cell>
          <cell r="AQ242">
            <v>950.72999999999968</v>
          </cell>
          <cell r="AR242">
            <v>687.69999999999914</v>
          </cell>
          <cell r="AS242">
            <v>962.77999999999793</v>
          </cell>
          <cell r="AT242">
            <v>696.46000000000197</v>
          </cell>
          <cell r="AU242">
            <v>975.19000000000017</v>
          </cell>
          <cell r="AV242">
            <v>705.22000000000071</v>
          </cell>
          <cell r="AW242">
            <v>987.22999999999854</v>
          </cell>
        </row>
        <row r="243">
          <cell r="A243">
            <v>238</v>
          </cell>
          <cell r="B243">
            <v>508.83999999999946</v>
          </cell>
          <cell r="C243">
            <v>712.14000000000033</v>
          </cell>
          <cell r="D243">
            <v>517.6400000000001</v>
          </cell>
          <cell r="E243">
            <v>724.6199999999983</v>
          </cell>
          <cell r="F243">
            <v>526.0599999999996</v>
          </cell>
          <cell r="G243">
            <v>736.71000000000083</v>
          </cell>
          <cell r="H243">
            <v>534.86</v>
          </cell>
          <cell r="I243">
            <v>748.79999999999916</v>
          </cell>
          <cell r="J243">
            <v>543.66</v>
          </cell>
          <cell r="K243">
            <v>760.89000000000169</v>
          </cell>
          <cell r="L243">
            <v>552.08000000000072</v>
          </cell>
          <cell r="M243">
            <v>772.98</v>
          </cell>
          <cell r="N243">
            <v>560.88000000000045</v>
          </cell>
          <cell r="O243">
            <v>785.07999999999822</v>
          </cell>
          <cell r="P243">
            <v>569.2999999999995</v>
          </cell>
          <cell r="Q243">
            <v>797.17000000000087</v>
          </cell>
          <cell r="R243">
            <v>578.09999999999866</v>
          </cell>
          <cell r="S243">
            <v>809.25999999999908</v>
          </cell>
          <cell r="T243">
            <v>586.520000000001</v>
          </cell>
          <cell r="U243">
            <v>821.35000000000173</v>
          </cell>
          <cell r="V243">
            <v>595.31999999999994</v>
          </cell>
          <cell r="W243">
            <v>833.44</v>
          </cell>
          <cell r="X243">
            <v>604.11999999999875</v>
          </cell>
          <cell r="Y243">
            <v>845.53999999999826</v>
          </cell>
          <cell r="Z243">
            <v>612.92000000000155</v>
          </cell>
          <cell r="AA243">
            <v>858.01000000000056</v>
          </cell>
          <cell r="AB243">
            <v>621.34000000000049</v>
          </cell>
          <cell r="AC243">
            <v>870.09999999999877</v>
          </cell>
          <cell r="AD243">
            <v>630.13999999999919</v>
          </cell>
          <cell r="AE243">
            <v>882.19000000000142</v>
          </cell>
          <cell r="AF243">
            <v>638.9400000000021</v>
          </cell>
          <cell r="AG243">
            <v>894.27999999999963</v>
          </cell>
          <cell r="AH243">
            <v>647.36000000000104</v>
          </cell>
          <cell r="AI243">
            <v>906.37999999999795</v>
          </cell>
          <cell r="AJ243">
            <v>656.15999999999963</v>
          </cell>
          <cell r="AK243">
            <v>918.47000000000048</v>
          </cell>
          <cell r="AL243">
            <v>664.57999999999856</v>
          </cell>
          <cell r="AM243">
            <v>930.55999999999881</v>
          </cell>
          <cell r="AN243">
            <v>673.38000000000159</v>
          </cell>
          <cell r="AO243">
            <v>942.65000000000134</v>
          </cell>
          <cell r="AP243">
            <v>681.80000000000052</v>
          </cell>
          <cell r="AQ243">
            <v>954.73999999999967</v>
          </cell>
          <cell r="AR243">
            <v>690.59999999999911</v>
          </cell>
          <cell r="AS243">
            <v>966.83999999999787</v>
          </cell>
          <cell r="AT243">
            <v>699.40000000000202</v>
          </cell>
          <cell r="AU243">
            <v>979.31000000000017</v>
          </cell>
          <cell r="AV243">
            <v>708.20000000000073</v>
          </cell>
          <cell r="AW243">
            <v>991.3999999999985</v>
          </cell>
        </row>
        <row r="244">
          <cell r="A244">
            <v>239</v>
          </cell>
          <cell r="B244">
            <v>510.97999999999945</v>
          </cell>
          <cell r="C244">
            <v>715.13000000000034</v>
          </cell>
          <cell r="D244">
            <v>519.82000000000005</v>
          </cell>
          <cell r="E244">
            <v>727.66999999999825</v>
          </cell>
          <cell r="F244">
            <v>528.26999999999964</v>
          </cell>
          <cell r="G244">
            <v>739.81000000000085</v>
          </cell>
          <cell r="H244">
            <v>537.11</v>
          </cell>
          <cell r="I244">
            <v>751.94999999999914</v>
          </cell>
          <cell r="J244">
            <v>545.94999999999993</v>
          </cell>
          <cell r="K244">
            <v>764.09000000000174</v>
          </cell>
          <cell r="L244">
            <v>554.40000000000077</v>
          </cell>
          <cell r="M244">
            <v>776.23</v>
          </cell>
          <cell r="N244">
            <v>563.24000000000046</v>
          </cell>
          <cell r="O244">
            <v>788.37999999999818</v>
          </cell>
          <cell r="P244">
            <v>571.68999999999949</v>
          </cell>
          <cell r="Q244">
            <v>800.52000000000089</v>
          </cell>
          <cell r="R244">
            <v>580.52999999999861</v>
          </cell>
          <cell r="S244">
            <v>812.65999999999906</v>
          </cell>
          <cell r="T244">
            <v>588.98000000000104</v>
          </cell>
          <cell r="U244">
            <v>824.80000000000177</v>
          </cell>
          <cell r="V244">
            <v>597.81999999999994</v>
          </cell>
          <cell r="W244">
            <v>836.94</v>
          </cell>
          <cell r="X244">
            <v>606.65999999999872</v>
          </cell>
          <cell r="Y244">
            <v>849.08999999999821</v>
          </cell>
          <cell r="Z244">
            <v>615.50000000000159</v>
          </cell>
          <cell r="AA244">
            <v>861.62000000000057</v>
          </cell>
          <cell r="AB244">
            <v>623.9500000000005</v>
          </cell>
          <cell r="AC244">
            <v>873.75999999999874</v>
          </cell>
          <cell r="AD244">
            <v>632.78999999999917</v>
          </cell>
          <cell r="AE244">
            <v>885.90000000000146</v>
          </cell>
          <cell r="AF244">
            <v>641.63000000000216</v>
          </cell>
          <cell r="AG244">
            <v>898.03999999999962</v>
          </cell>
          <cell r="AH244">
            <v>650.08000000000106</v>
          </cell>
          <cell r="AI244">
            <v>910.18999999999789</v>
          </cell>
          <cell r="AJ244">
            <v>658.91999999999962</v>
          </cell>
          <cell r="AK244">
            <v>922.3300000000005</v>
          </cell>
          <cell r="AL244">
            <v>667.36999999999853</v>
          </cell>
          <cell r="AM244">
            <v>934.46999999999878</v>
          </cell>
          <cell r="AN244">
            <v>676.21000000000163</v>
          </cell>
          <cell r="AO244">
            <v>946.61000000000138</v>
          </cell>
          <cell r="AP244">
            <v>684.66000000000054</v>
          </cell>
          <cell r="AQ244">
            <v>958.74999999999966</v>
          </cell>
          <cell r="AR244">
            <v>693.49999999999909</v>
          </cell>
          <cell r="AS244">
            <v>970.89999999999782</v>
          </cell>
          <cell r="AT244">
            <v>702.34000000000208</v>
          </cell>
          <cell r="AU244">
            <v>983.43000000000018</v>
          </cell>
          <cell r="AV244">
            <v>711.18000000000075</v>
          </cell>
          <cell r="AW244">
            <v>995.56999999999846</v>
          </cell>
        </row>
        <row r="245">
          <cell r="A245">
            <v>240</v>
          </cell>
          <cell r="B245">
            <v>513.11999999999944</v>
          </cell>
          <cell r="C245">
            <v>718.12000000000035</v>
          </cell>
          <cell r="D245">
            <v>522</v>
          </cell>
          <cell r="E245">
            <v>730.71999999999821</v>
          </cell>
          <cell r="F245">
            <v>530.47999999999968</v>
          </cell>
          <cell r="G245">
            <v>742.91000000000088</v>
          </cell>
          <cell r="H245">
            <v>539.36</v>
          </cell>
          <cell r="I245">
            <v>755.09999999999911</v>
          </cell>
          <cell r="J245">
            <v>548.2399999999999</v>
          </cell>
          <cell r="K245">
            <v>767.29000000000178</v>
          </cell>
          <cell r="L245">
            <v>556.72000000000082</v>
          </cell>
          <cell r="M245">
            <v>779.48</v>
          </cell>
          <cell r="N245">
            <v>565.60000000000048</v>
          </cell>
          <cell r="O245">
            <v>791.67999999999813</v>
          </cell>
          <cell r="P245">
            <v>574.07999999999947</v>
          </cell>
          <cell r="Q245">
            <v>803.87000000000091</v>
          </cell>
          <cell r="R245">
            <v>582.95999999999856</v>
          </cell>
          <cell r="S245">
            <v>816.05999999999904</v>
          </cell>
          <cell r="T245">
            <v>591.44000000000108</v>
          </cell>
          <cell r="U245">
            <v>828.25000000000182</v>
          </cell>
          <cell r="V245">
            <v>600.31999999999994</v>
          </cell>
          <cell r="W245">
            <v>840.44</v>
          </cell>
          <cell r="X245">
            <v>609.19999999999868</v>
          </cell>
          <cell r="Y245">
            <v>852.63999999999817</v>
          </cell>
          <cell r="Z245">
            <v>618.08000000000163</v>
          </cell>
          <cell r="AA245">
            <v>865.23000000000059</v>
          </cell>
          <cell r="AB245">
            <v>626.56000000000051</v>
          </cell>
          <cell r="AC245">
            <v>877.41999999999871</v>
          </cell>
          <cell r="AD245">
            <v>635.43999999999915</v>
          </cell>
          <cell r="AE245">
            <v>889.61000000000149</v>
          </cell>
          <cell r="AF245">
            <v>644.32000000000221</v>
          </cell>
          <cell r="AG245">
            <v>901.79999999999961</v>
          </cell>
          <cell r="AH245">
            <v>652.80000000000109</v>
          </cell>
          <cell r="AI245">
            <v>913.99999999999784</v>
          </cell>
          <cell r="AJ245">
            <v>661.67999999999961</v>
          </cell>
          <cell r="AK245">
            <v>926.19000000000051</v>
          </cell>
          <cell r="AL245">
            <v>670.15999999999849</v>
          </cell>
          <cell r="AM245">
            <v>938.37999999999874</v>
          </cell>
          <cell r="AN245">
            <v>679.04000000000167</v>
          </cell>
          <cell r="AO245">
            <v>950.57000000000141</v>
          </cell>
          <cell r="AP245">
            <v>687.52000000000055</v>
          </cell>
          <cell r="AQ245">
            <v>962.75999999999965</v>
          </cell>
          <cell r="AR245">
            <v>696.39999999999907</v>
          </cell>
          <cell r="AS245">
            <v>974.95999999999776</v>
          </cell>
          <cell r="AT245">
            <v>705.28000000000213</v>
          </cell>
          <cell r="AU245">
            <v>987.55000000000018</v>
          </cell>
          <cell r="AV245">
            <v>714.16000000000076</v>
          </cell>
          <cell r="AW245">
            <v>999.73999999999842</v>
          </cell>
        </row>
        <row r="246">
          <cell r="A246">
            <v>241</v>
          </cell>
          <cell r="B246">
            <v>515.25999999999942</v>
          </cell>
          <cell r="C246">
            <v>721.11000000000035</v>
          </cell>
          <cell r="D246">
            <v>524.17999999999995</v>
          </cell>
          <cell r="E246">
            <v>733.76999999999816</v>
          </cell>
          <cell r="F246">
            <v>532.68999999999971</v>
          </cell>
          <cell r="G246">
            <v>746.0100000000009</v>
          </cell>
          <cell r="H246">
            <v>541.61</v>
          </cell>
          <cell r="I246">
            <v>758.24999999999909</v>
          </cell>
          <cell r="J246">
            <v>550.52999999999986</v>
          </cell>
          <cell r="K246">
            <v>770.49000000000183</v>
          </cell>
          <cell r="L246">
            <v>559.04000000000087</v>
          </cell>
          <cell r="M246">
            <v>782.73</v>
          </cell>
          <cell r="N246">
            <v>567.96000000000049</v>
          </cell>
          <cell r="O246">
            <v>794.97999999999809</v>
          </cell>
          <cell r="P246">
            <v>576.46999999999946</v>
          </cell>
          <cell r="Q246">
            <v>807.22000000000094</v>
          </cell>
          <cell r="R246">
            <v>585.38999999999851</v>
          </cell>
          <cell r="S246">
            <v>819.45999999999901</v>
          </cell>
          <cell r="T246">
            <v>593.90000000000111</v>
          </cell>
          <cell r="U246">
            <v>831.70000000000186</v>
          </cell>
          <cell r="V246">
            <v>602.81999999999994</v>
          </cell>
          <cell r="W246">
            <v>843.94</v>
          </cell>
          <cell r="X246">
            <v>611.73999999999864</v>
          </cell>
          <cell r="Y246">
            <v>856.18999999999812</v>
          </cell>
          <cell r="Z246">
            <v>620.66000000000167</v>
          </cell>
          <cell r="AA246">
            <v>868.8400000000006</v>
          </cell>
          <cell r="AB246">
            <v>629.17000000000053</v>
          </cell>
          <cell r="AC246">
            <v>881.07999999999868</v>
          </cell>
          <cell r="AD246">
            <v>638.08999999999912</v>
          </cell>
          <cell r="AE246">
            <v>893.32000000000153</v>
          </cell>
          <cell r="AF246">
            <v>647.01000000000226</v>
          </cell>
          <cell r="AG246">
            <v>905.5599999999996</v>
          </cell>
          <cell r="AH246">
            <v>655.52000000000112</v>
          </cell>
          <cell r="AI246">
            <v>917.80999999999779</v>
          </cell>
          <cell r="AJ246">
            <v>664.4399999999996</v>
          </cell>
          <cell r="AK246">
            <v>930.05000000000052</v>
          </cell>
          <cell r="AL246">
            <v>672.94999999999845</v>
          </cell>
          <cell r="AM246">
            <v>942.28999999999871</v>
          </cell>
          <cell r="AN246">
            <v>681.87000000000171</v>
          </cell>
          <cell r="AO246">
            <v>954.53000000000145</v>
          </cell>
          <cell r="AP246">
            <v>690.38000000000056</v>
          </cell>
          <cell r="AQ246">
            <v>966.76999999999964</v>
          </cell>
          <cell r="AR246">
            <v>699.29999999999905</v>
          </cell>
          <cell r="AS246">
            <v>979.01999999999771</v>
          </cell>
          <cell r="AT246">
            <v>708.22000000000219</v>
          </cell>
          <cell r="AU246">
            <v>991.67000000000019</v>
          </cell>
          <cell r="AV246">
            <v>717.14000000000078</v>
          </cell>
          <cell r="AW246">
            <v>1003.9099999999984</v>
          </cell>
        </row>
        <row r="247">
          <cell r="A247">
            <v>242</v>
          </cell>
          <cell r="B247">
            <v>517.39999999999941</v>
          </cell>
          <cell r="C247">
            <v>724.10000000000036</v>
          </cell>
          <cell r="D247">
            <v>526.3599999999999</v>
          </cell>
          <cell r="E247">
            <v>736.81999999999812</v>
          </cell>
          <cell r="F247">
            <v>534.89999999999975</v>
          </cell>
          <cell r="G247">
            <v>749.11000000000092</v>
          </cell>
          <cell r="H247">
            <v>543.86</v>
          </cell>
          <cell r="I247">
            <v>761.39999999999907</v>
          </cell>
          <cell r="J247">
            <v>552.81999999999982</v>
          </cell>
          <cell r="K247">
            <v>773.69000000000187</v>
          </cell>
          <cell r="L247">
            <v>561.36000000000092</v>
          </cell>
          <cell r="M247">
            <v>785.98</v>
          </cell>
          <cell r="N247">
            <v>570.3200000000005</v>
          </cell>
          <cell r="O247">
            <v>798.27999999999804</v>
          </cell>
          <cell r="P247">
            <v>578.85999999999945</v>
          </cell>
          <cell r="Q247">
            <v>810.57000000000096</v>
          </cell>
          <cell r="R247">
            <v>587.81999999999846</v>
          </cell>
          <cell r="S247">
            <v>822.85999999999899</v>
          </cell>
          <cell r="T247">
            <v>596.36000000000115</v>
          </cell>
          <cell r="U247">
            <v>835.15000000000191</v>
          </cell>
          <cell r="V247">
            <v>605.31999999999994</v>
          </cell>
          <cell r="W247">
            <v>847.44</v>
          </cell>
          <cell r="X247">
            <v>614.27999999999861</v>
          </cell>
          <cell r="Y247">
            <v>859.73999999999808</v>
          </cell>
          <cell r="Z247">
            <v>623.24000000000171</v>
          </cell>
          <cell r="AA247">
            <v>872.45000000000061</v>
          </cell>
          <cell r="AB247">
            <v>631.78000000000054</v>
          </cell>
          <cell r="AC247">
            <v>884.73999999999864</v>
          </cell>
          <cell r="AD247">
            <v>640.7399999999991</v>
          </cell>
          <cell r="AE247">
            <v>897.03000000000156</v>
          </cell>
          <cell r="AF247">
            <v>649.70000000000232</v>
          </cell>
          <cell r="AG247">
            <v>909.3199999999996</v>
          </cell>
          <cell r="AH247">
            <v>658.24000000000115</v>
          </cell>
          <cell r="AI247">
            <v>921.61999999999773</v>
          </cell>
          <cell r="AJ247">
            <v>667.19999999999959</v>
          </cell>
          <cell r="AK247">
            <v>933.91000000000054</v>
          </cell>
          <cell r="AL247">
            <v>675.73999999999842</v>
          </cell>
          <cell r="AM247">
            <v>946.19999999999868</v>
          </cell>
          <cell r="AN247">
            <v>684.70000000000175</v>
          </cell>
          <cell r="AO247">
            <v>958.49000000000149</v>
          </cell>
          <cell r="AP247">
            <v>693.24000000000058</v>
          </cell>
          <cell r="AQ247">
            <v>970.77999999999963</v>
          </cell>
          <cell r="AR247">
            <v>702.19999999999902</v>
          </cell>
          <cell r="AS247">
            <v>983.07999999999765</v>
          </cell>
          <cell r="AT247">
            <v>711.16000000000224</v>
          </cell>
          <cell r="AU247">
            <v>995.79000000000019</v>
          </cell>
          <cell r="AV247">
            <v>720.1200000000008</v>
          </cell>
          <cell r="AW247">
            <v>1008.0799999999983</v>
          </cell>
        </row>
        <row r="248">
          <cell r="A248">
            <v>243</v>
          </cell>
          <cell r="B248">
            <v>519.5399999999994</v>
          </cell>
          <cell r="C248">
            <v>727.09000000000037</v>
          </cell>
          <cell r="D248">
            <v>528.53999999999985</v>
          </cell>
          <cell r="E248">
            <v>739.86999999999807</v>
          </cell>
          <cell r="F248">
            <v>537.10999999999979</v>
          </cell>
          <cell r="G248">
            <v>752.21000000000095</v>
          </cell>
          <cell r="H248">
            <v>546.11</v>
          </cell>
          <cell r="I248">
            <v>764.54999999999905</v>
          </cell>
          <cell r="J248">
            <v>555.10999999999979</v>
          </cell>
          <cell r="K248">
            <v>776.89000000000192</v>
          </cell>
          <cell r="L248">
            <v>563.68000000000097</v>
          </cell>
          <cell r="M248">
            <v>789.23</v>
          </cell>
          <cell r="N248">
            <v>572.68000000000052</v>
          </cell>
          <cell r="O248">
            <v>801.57999999999799</v>
          </cell>
          <cell r="P248">
            <v>581.24999999999943</v>
          </cell>
          <cell r="Q248">
            <v>813.92000000000098</v>
          </cell>
          <cell r="R248">
            <v>590.24999999999841</v>
          </cell>
          <cell r="S248">
            <v>826.25999999999897</v>
          </cell>
          <cell r="T248">
            <v>598.82000000000119</v>
          </cell>
          <cell r="U248">
            <v>838.60000000000196</v>
          </cell>
          <cell r="V248">
            <v>607.81999999999994</v>
          </cell>
          <cell r="W248">
            <v>850.94</v>
          </cell>
          <cell r="X248">
            <v>616.81999999999857</v>
          </cell>
          <cell r="Y248">
            <v>863.28999999999803</v>
          </cell>
          <cell r="Z248">
            <v>625.82000000000176</v>
          </cell>
          <cell r="AA248">
            <v>876.06000000000063</v>
          </cell>
          <cell r="AB248">
            <v>634.39000000000055</v>
          </cell>
          <cell r="AC248">
            <v>888.39999999999861</v>
          </cell>
          <cell r="AD248">
            <v>643.38999999999908</v>
          </cell>
          <cell r="AE248">
            <v>900.7400000000016</v>
          </cell>
          <cell r="AF248">
            <v>652.39000000000237</v>
          </cell>
          <cell r="AG248">
            <v>913.07999999999959</v>
          </cell>
          <cell r="AH248">
            <v>660.96000000000117</v>
          </cell>
          <cell r="AI248">
            <v>925.42999999999768</v>
          </cell>
          <cell r="AJ248">
            <v>669.95999999999958</v>
          </cell>
          <cell r="AK248">
            <v>937.77000000000055</v>
          </cell>
          <cell r="AL248">
            <v>678.52999999999838</v>
          </cell>
          <cell r="AM248">
            <v>950.10999999999865</v>
          </cell>
          <cell r="AN248">
            <v>687.53000000000179</v>
          </cell>
          <cell r="AO248">
            <v>962.45000000000152</v>
          </cell>
          <cell r="AP248">
            <v>696.10000000000059</v>
          </cell>
          <cell r="AQ248">
            <v>974.78999999999962</v>
          </cell>
          <cell r="AR248">
            <v>705.099999999999</v>
          </cell>
          <cell r="AS248">
            <v>987.1399999999976</v>
          </cell>
          <cell r="AT248">
            <v>714.1000000000023</v>
          </cell>
          <cell r="AU248">
            <v>999.9100000000002</v>
          </cell>
          <cell r="AV248">
            <v>723.10000000000082</v>
          </cell>
          <cell r="AW248">
            <v>1012.2499999999983</v>
          </cell>
        </row>
        <row r="249">
          <cell r="A249">
            <v>244</v>
          </cell>
          <cell r="B249">
            <v>521.67999999999938</v>
          </cell>
          <cell r="C249">
            <v>730.08000000000038</v>
          </cell>
          <cell r="D249">
            <v>530.7199999999998</v>
          </cell>
          <cell r="E249">
            <v>742.91999999999803</v>
          </cell>
          <cell r="F249">
            <v>539.31999999999982</v>
          </cell>
          <cell r="G249">
            <v>755.31000000000097</v>
          </cell>
          <cell r="H249">
            <v>548.36</v>
          </cell>
          <cell r="I249">
            <v>767.69999999999902</v>
          </cell>
          <cell r="J249">
            <v>557.39999999999975</v>
          </cell>
          <cell r="K249">
            <v>780.09000000000196</v>
          </cell>
          <cell r="L249">
            <v>566.00000000000102</v>
          </cell>
          <cell r="M249">
            <v>792.48</v>
          </cell>
          <cell r="N249">
            <v>575.04000000000053</v>
          </cell>
          <cell r="O249">
            <v>804.87999999999795</v>
          </cell>
          <cell r="P249">
            <v>583.63999999999942</v>
          </cell>
          <cell r="Q249">
            <v>817.270000000001</v>
          </cell>
          <cell r="R249">
            <v>592.67999999999836</v>
          </cell>
          <cell r="S249">
            <v>829.65999999999894</v>
          </cell>
          <cell r="T249">
            <v>601.28000000000122</v>
          </cell>
          <cell r="U249">
            <v>842.050000000002</v>
          </cell>
          <cell r="V249">
            <v>610.31999999999994</v>
          </cell>
          <cell r="W249">
            <v>854.44</v>
          </cell>
          <cell r="X249">
            <v>619.35999999999854</v>
          </cell>
          <cell r="Y249">
            <v>866.83999999999799</v>
          </cell>
          <cell r="Z249">
            <v>628.4000000000018</v>
          </cell>
          <cell r="AA249">
            <v>879.67000000000064</v>
          </cell>
          <cell r="AB249">
            <v>637.00000000000057</v>
          </cell>
          <cell r="AC249">
            <v>892.05999999999858</v>
          </cell>
          <cell r="AD249">
            <v>646.03999999999905</v>
          </cell>
          <cell r="AE249">
            <v>904.45000000000164</v>
          </cell>
          <cell r="AF249">
            <v>655.08000000000243</v>
          </cell>
          <cell r="AG249">
            <v>916.83999999999958</v>
          </cell>
          <cell r="AH249">
            <v>663.6800000000012</v>
          </cell>
          <cell r="AI249">
            <v>929.23999999999762</v>
          </cell>
          <cell r="AJ249">
            <v>672.71999999999957</v>
          </cell>
          <cell r="AK249">
            <v>941.63000000000056</v>
          </cell>
          <cell r="AL249">
            <v>681.31999999999834</v>
          </cell>
          <cell r="AM249">
            <v>954.01999999999862</v>
          </cell>
          <cell r="AN249">
            <v>690.36000000000183</v>
          </cell>
          <cell r="AO249">
            <v>966.41000000000156</v>
          </cell>
          <cell r="AP249">
            <v>698.9600000000006</v>
          </cell>
          <cell r="AQ249">
            <v>978.79999999999961</v>
          </cell>
          <cell r="AR249">
            <v>707.99999999999898</v>
          </cell>
          <cell r="AS249">
            <v>991.19999999999754</v>
          </cell>
          <cell r="AT249">
            <v>717.04000000000235</v>
          </cell>
          <cell r="AU249">
            <v>1004.0300000000002</v>
          </cell>
          <cell r="AV249">
            <v>726.08000000000084</v>
          </cell>
          <cell r="AW249">
            <v>1016.4199999999983</v>
          </cell>
        </row>
        <row r="250">
          <cell r="A250">
            <v>245</v>
          </cell>
          <cell r="B250">
            <v>523.81999999999937</v>
          </cell>
          <cell r="C250">
            <v>733.07000000000039</v>
          </cell>
          <cell r="D250">
            <v>532.89999999999975</v>
          </cell>
          <cell r="E250">
            <v>745.96999999999798</v>
          </cell>
          <cell r="F250">
            <v>541.52999999999986</v>
          </cell>
          <cell r="G250">
            <v>758.41000000000099</v>
          </cell>
          <cell r="H250">
            <v>550.61</v>
          </cell>
          <cell r="I250">
            <v>770.849999999999</v>
          </cell>
          <cell r="J250">
            <v>559.68999999999971</v>
          </cell>
          <cell r="K250">
            <v>783.29000000000201</v>
          </cell>
          <cell r="L250">
            <v>568.32000000000107</v>
          </cell>
          <cell r="M250">
            <v>795.73</v>
          </cell>
          <cell r="N250">
            <v>577.40000000000055</v>
          </cell>
          <cell r="O250">
            <v>808.1799999999979</v>
          </cell>
          <cell r="P250">
            <v>586.0299999999994</v>
          </cell>
          <cell r="Q250">
            <v>820.62000000000103</v>
          </cell>
          <cell r="R250">
            <v>595.10999999999831</v>
          </cell>
          <cell r="S250">
            <v>833.05999999999892</v>
          </cell>
          <cell r="T250">
            <v>603.74000000000126</v>
          </cell>
          <cell r="U250">
            <v>845.50000000000205</v>
          </cell>
          <cell r="V250">
            <v>612.81999999999994</v>
          </cell>
          <cell r="W250">
            <v>857.94</v>
          </cell>
          <cell r="X250">
            <v>621.8999999999985</v>
          </cell>
          <cell r="Y250">
            <v>870.38999999999794</v>
          </cell>
          <cell r="Z250">
            <v>630.98000000000184</v>
          </cell>
          <cell r="AA250">
            <v>883.28000000000065</v>
          </cell>
          <cell r="AB250">
            <v>639.61000000000058</v>
          </cell>
          <cell r="AC250">
            <v>895.71999999999855</v>
          </cell>
          <cell r="AD250">
            <v>648.68999999999903</v>
          </cell>
          <cell r="AE250">
            <v>908.16000000000167</v>
          </cell>
          <cell r="AF250">
            <v>657.77000000000248</v>
          </cell>
          <cell r="AG250">
            <v>920.59999999999957</v>
          </cell>
          <cell r="AH250">
            <v>666.40000000000123</v>
          </cell>
          <cell r="AI250">
            <v>933.04999999999757</v>
          </cell>
          <cell r="AJ250">
            <v>675.47999999999956</v>
          </cell>
          <cell r="AK250">
            <v>945.49000000000058</v>
          </cell>
          <cell r="AL250">
            <v>684.10999999999831</v>
          </cell>
          <cell r="AM250">
            <v>957.92999999999859</v>
          </cell>
          <cell r="AN250">
            <v>693.19000000000187</v>
          </cell>
          <cell r="AO250">
            <v>970.3700000000016</v>
          </cell>
          <cell r="AP250">
            <v>701.82000000000062</v>
          </cell>
          <cell r="AQ250">
            <v>982.8099999999996</v>
          </cell>
          <cell r="AR250">
            <v>710.89999999999895</v>
          </cell>
          <cell r="AS250">
            <v>995.25999999999749</v>
          </cell>
          <cell r="AT250">
            <v>719.98000000000241</v>
          </cell>
          <cell r="AU250">
            <v>1008.1500000000002</v>
          </cell>
          <cell r="AV250">
            <v>729.06000000000085</v>
          </cell>
          <cell r="AW250">
            <v>1020.5899999999982</v>
          </cell>
        </row>
        <row r="251">
          <cell r="A251">
            <v>246</v>
          </cell>
          <cell r="B251">
            <v>525.95999999999935</v>
          </cell>
          <cell r="C251">
            <v>736.0600000000004</v>
          </cell>
          <cell r="D251">
            <v>535.0799999999997</v>
          </cell>
          <cell r="E251">
            <v>749.01999999999794</v>
          </cell>
          <cell r="F251">
            <v>543.7399999999999</v>
          </cell>
          <cell r="G251">
            <v>761.51000000000101</v>
          </cell>
          <cell r="H251">
            <v>552.86</v>
          </cell>
          <cell r="I251">
            <v>773.99999999999898</v>
          </cell>
          <cell r="J251">
            <v>561.97999999999968</v>
          </cell>
          <cell r="K251">
            <v>786.49000000000206</v>
          </cell>
          <cell r="L251">
            <v>570.64000000000112</v>
          </cell>
          <cell r="M251">
            <v>798.98</v>
          </cell>
          <cell r="N251">
            <v>579.76000000000056</v>
          </cell>
          <cell r="O251">
            <v>811.47999999999786</v>
          </cell>
          <cell r="P251">
            <v>588.41999999999939</v>
          </cell>
          <cell r="Q251">
            <v>823.97000000000105</v>
          </cell>
          <cell r="R251">
            <v>597.53999999999826</v>
          </cell>
          <cell r="S251">
            <v>836.4599999999989</v>
          </cell>
          <cell r="T251">
            <v>606.2000000000013</v>
          </cell>
          <cell r="U251">
            <v>848.95000000000209</v>
          </cell>
          <cell r="V251">
            <v>615.31999999999994</v>
          </cell>
          <cell r="W251">
            <v>861.44</v>
          </cell>
          <cell r="X251">
            <v>624.43999999999846</v>
          </cell>
          <cell r="Y251">
            <v>873.93999999999789</v>
          </cell>
          <cell r="Z251">
            <v>633.56000000000188</v>
          </cell>
          <cell r="AA251">
            <v>886.89000000000067</v>
          </cell>
          <cell r="AB251">
            <v>642.2200000000006</v>
          </cell>
          <cell r="AC251">
            <v>899.37999999999852</v>
          </cell>
          <cell r="AD251">
            <v>651.33999999999901</v>
          </cell>
          <cell r="AE251">
            <v>911.87000000000171</v>
          </cell>
          <cell r="AF251">
            <v>660.46000000000254</v>
          </cell>
          <cell r="AG251">
            <v>924.35999999999956</v>
          </cell>
          <cell r="AH251">
            <v>669.12000000000126</v>
          </cell>
          <cell r="AI251">
            <v>936.85999999999751</v>
          </cell>
          <cell r="AJ251">
            <v>678.23999999999955</v>
          </cell>
          <cell r="AK251">
            <v>949.35000000000059</v>
          </cell>
          <cell r="AL251">
            <v>686.89999999999827</v>
          </cell>
          <cell r="AM251">
            <v>961.83999999999855</v>
          </cell>
          <cell r="AN251">
            <v>696.02000000000191</v>
          </cell>
          <cell r="AO251">
            <v>974.33000000000163</v>
          </cell>
          <cell r="AP251">
            <v>704.68000000000063</v>
          </cell>
          <cell r="AQ251">
            <v>986.8199999999996</v>
          </cell>
          <cell r="AR251">
            <v>713.79999999999893</v>
          </cell>
          <cell r="AS251">
            <v>999.31999999999744</v>
          </cell>
          <cell r="AT251">
            <v>722.92000000000246</v>
          </cell>
          <cell r="AU251">
            <v>1012.2700000000002</v>
          </cell>
          <cell r="AV251">
            <v>732.04000000000087</v>
          </cell>
          <cell r="AW251">
            <v>1024.7599999999982</v>
          </cell>
        </row>
        <row r="252">
          <cell r="A252">
            <v>247</v>
          </cell>
          <cell r="B252">
            <v>528.09999999999934</v>
          </cell>
          <cell r="C252">
            <v>739.05000000000041</v>
          </cell>
          <cell r="D252">
            <v>537.25999999999965</v>
          </cell>
          <cell r="E252">
            <v>752.06999999999789</v>
          </cell>
          <cell r="F252">
            <v>545.94999999999993</v>
          </cell>
          <cell r="G252">
            <v>764.61000000000104</v>
          </cell>
          <cell r="H252">
            <v>555.11</v>
          </cell>
          <cell r="I252">
            <v>777.14999999999895</v>
          </cell>
          <cell r="J252">
            <v>564.26999999999964</v>
          </cell>
          <cell r="K252">
            <v>789.6900000000021</v>
          </cell>
          <cell r="L252">
            <v>572.96000000000117</v>
          </cell>
          <cell r="M252">
            <v>802.23</v>
          </cell>
          <cell r="N252">
            <v>582.12000000000057</v>
          </cell>
          <cell r="O252">
            <v>814.77999999999781</v>
          </cell>
          <cell r="P252">
            <v>590.80999999999938</v>
          </cell>
          <cell r="Q252">
            <v>827.32000000000107</v>
          </cell>
          <cell r="R252">
            <v>599.96999999999821</v>
          </cell>
          <cell r="S252">
            <v>839.85999999999888</v>
          </cell>
          <cell r="T252">
            <v>608.66000000000133</v>
          </cell>
          <cell r="U252">
            <v>852.40000000000214</v>
          </cell>
          <cell r="V252">
            <v>617.81999999999994</v>
          </cell>
          <cell r="W252">
            <v>864.94</v>
          </cell>
          <cell r="X252">
            <v>626.97999999999843</v>
          </cell>
          <cell r="Y252">
            <v>877.48999999999785</v>
          </cell>
          <cell r="Z252">
            <v>636.14000000000192</v>
          </cell>
          <cell r="AA252">
            <v>890.50000000000068</v>
          </cell>
          <cell r="AB252">
            <v>644.83000000000061</v>
          </cell>
          <cell r="AC252">
            <v>903.03999999999849</v>
          </cell>
          <cell r="AD252">
            <v>653.98999999999899</v>
          </cell>
          <cell r="AE252">
            <v>915.58000000000175</v>
          </cell>
          <cell r="AF252">
            <v>663.15000000000259</v>
          </cell>
          <cell r="AG252">
            <v>928.11999999999955</v>
          </cell>
          <cell r="AH252">
            <v>671.84000000000128</v>
          </cell>
          <cell r="AI252">
            <v>940.66999999999746</v>
          </cell>
          <cell r="AJ252">
            <v>680.99999999999955</v>
          </cell>
          <cell r="AK252">
            <v>953.2100000000006</v>
          </cell>
          <cell r="AL252">
            <v>689.68999999999824</v>
          </cell>
          <cell r="AM252">
            <v>965.74999999999852</v>
          </cell>
          <cell r="AN252">
            <v>698.85000000000196</v>
          </cell>
          <cell r="AO252">
            <v>978.29000000000167</v>
          </cell>
          <cell r="AP252">
            <v>707.54000000000065</v>
          </cell>
          <cell r="AQ252">
            <v>990.82999999999959</v>
          </cell>
          <cell r="AR252">
            <v>716.69999999999891</v>
          </cell>
          <cell r="AS252">
            <v>1003.3799999999974</v>
          </cell>
          <cell r="AT252">
            <v>725.86000000000251</v>
          </cell>
          <cell r="AU252">
            <v>1016.3900000000002</v>
          </cell>
          <cell r="AV252">
            <v>735.02000000000089</v>
          </cell>
          <cell r="AW252">
            <v>1028.9299999999982</v>
          </cell>
        </row>
        <row r="253">
          <cell r="A253">
            <v>248</v>
          </cell>
          <cell r="B253">
            <v>530.23999999999933</v>
          </cell>
          <cell r="C253">
            <v>742.04000000000042</v>
          </cell>
          <cell r="D253">
            <v>539.4399999999996</v>
          </cell>
          <cell r="E253">
            <v>755.11999999999784</v>
          </cell>
          <cell r="F253">
            <v>548.16</v>
          </cell>
          <cell r="G253">
            <v>767.71000000000106</v>
          </cell>
          <cell r="H253">
            <v>557.36</v>
          </cell>
          <cell r="I253">
            <v>780.29999999999893</v>
          </cell>
          <cell r="J253">
            <v>566.5599999999996</v>
          </cell>
          <cell r="K253">
            <v>792.89000000000215</v>
          </cell>
          <cell r="L253">
            <v>575.28000000000122</v>
          </cell>
          <cell r="M253">
            <v>805.48</v>
          </cell>
          <cell r="N253">
            <v>584.48000000000059</v>
          </cell>
          <cell r="O253">
            <v>818.07999999999777</v>
          </cell>
          <cell r="P253">
            <v>593.19999999999936</v>
          </cell>
          <cell r="Q253">
            <v>830.6700000000011</v>
          </cell>
          <cell r="R253">
            <v>602.39999999999816</v>
          </cell>
          <cell r="S253">
            <v>843.25999999999885</v>
          </cell>
          <cell r="T253">
            <v>611.12000000000137</v>
          </cell>
          <cell r="U253">
            <v>855.85000000000218</v>
          </cell>
          <cell r="V253">
            <v>620.31999999999994</v>
          </cell>
          <cell r="W253">
            <v>868.44</v>
          </cell>
          <cell r="X253">
            <v>629.51999999999839</v>
          </cell>
          <cell r="Y253">
            <v>881.0399999999978</v>
          </cell>
          <cell r="Z253">
            <v>638.72000000000196</v>
          </cell>
          <cell r="AA253">
            <v>894.1100000000007</v>
          </cell>
          <cell r="AB253">
            <v>647.44000000000062</v>
          </cell>
          <cell r="AC253">
            <v>906.69999999999845</v>
          </cell>
          <cell r="AD253">
            <v>656.63999999999896</v>
          </cell>
          <cell r="AE253">
            <v>919.29000000000178</v>
          </cell>
          <cell r="AF253">
            <v>665.84000000000265</v>
          </cell>
          <cell r="AG253">
            <v>931.87999999999954</v>
          </cell>
          <cell r="AH253">
            <v>674.56000000000131</v>
          </cell>
          <cell r="AI253">
            <v>944.4799999999974</v>
          </cell>
          <cell r="AJ253">
            <v>683.75999999999954</v>
          </cell>
          <cell r="AK253">
            <v>957.07000000000062</v>
          </cell>
          <cell r="AL253">
            <v>692.4799999999982</v>
          </cell>
          <cell r="AM253">
            <v>969.65999999999849</v>
          </cell>
          <cell r="AN253">
            <v>701.680000000002</v>
          </cell>
          <cell r="AO253">
            <v>982.25000000000171</v>
          </cell>
          <cell r="AP253">
            <v>710.40000000000066</v>
          </cell>
          <cell r="AQ253">
            <v>994.83999999999958</v>
          </cell>
          <cell r="AR253">
            <v>719.59999999999889</v>
          </cell>
          <cell r="AS253">
            <v>1007.4399999999973</v>
          </cell>
          <cell r="AT253">
            <v>728.80000000000257</v>
          </cell>
          <cell r="AU253">
            <v>1020.5100000000002</v>
          </cell>
          <cell r="AV253">
            <v>738.00000000000091</v>
          </cell>
          <cell r="AW253">
            <v>1033.0999999999983</v>
          </cell>
        </row>
        <row r="254">
          <cell r="A254">
            <v>249</v>
          </cell>
          <cell r="B254">
            <v>532.37999999999931</v>
          </cell>
          <cell r="C254">
            <v>745.03000000000043</v>
          </cell>
          <cell r="D254">
            <v>541.61999999999955</v>
          </cell>
          <cell r="E254">
            <v>758.1699999999978</v>
          </cell>
          <cell r="F254">
            <v>550.37</v>
          </cell>
          <cell r="G254">
            <v>770.81000000000108</v>
          </cell>
          <cell r="H254">
            <v>559.61</v>
          </cell>
          <cell r="I254">
            <v>783.44999999999891</v>
          </cell>
          <cell r="J254">
            <v>568.84999999999957</v>
          </cell>
          <cell r="K254">
            <v>796.09000000000219</v>
          </cell>
          <cell r="L254">
            <v>577.60000000000127</v>
          </cell>
          <cell r="M254">
            <v>808.73</v>
          </cell>
          <cell r="N254">
            <v>586.8400000000006</v>
          </cell>
          <cell r="O254">
            <v>821.37999999999772</v>
          </cell>
          <cell r="P254">
            <v>595.58999999999935</v>
          </cell>
          <cell r="Q254">
            <v>834.02000000000112</v>
          </cell>
          <cell r="R254">
            <v>604.82999999999811</v>
          </cell>
          <cell r="S254">
            <v>846.65999999999883</v>
          </cell>
          <cell r="T254">
            <v>613.58000000000141</v>
          </cell>
          <cell r="U254">
            <v>859.30000000000223</v>
          </cell>
          <cell r="V254">
            <v>622.81999999999994</v>
          </cell>
          <cell r="W254">
            <v>871.94</v>
          </cell>
          <cell r="X254">
            <v>632.05999999999835</v>
          </cell>
          <cell r="Y254">
            <v>884.58999999999776</v>
          </cell>
          <cell r="Z254">
            <v>641.300000000002</v>
          </cell>
          <cell r="AA254">
            <v>897.72000000000071</v>
          </cell>
          <cell r="AB254">
            <v>650.05000000000064</v>
          </cell>
          <cell r="AC254">
            <v>910.35999999999842</v>
          </cell>
          <cell r="AD254">
            <v>659.28999999999894</v>
          </cell>
          <cell r="AE254">
            <v>923.00000000000182</v>
          </cell>
          <cell r="AF254">
            <v>668.5300000000027</v>
          </cell>
          <cell r="AG254">
            <v>935.63999999999953</v>
          </cell>
          <cell r="AH254">
            <v>677.28000000000134</v>
          </cell>
          <cell r="AI254">
            <v>948.28999999999735</v>
          </cell>
          <cell r="AJ254">
            <v>686.51999999999953</v>
          </cell>
          <cell r="AK254">
            <v>960.93000000000063</v>
          </cell>
          <cell r="AL254">
            <v>695.26999999999816</v>
          </cell>
          <cell r="AM254">
            <v>973.56999999999846</v>
          </cell>
          <cell r="AN254">
            <v>704.51000000000204</v>
          </cell>
          <cell r="AO254">
            <v>986.21000000000174</v>
          </cell>
          <cell r="AP254">
            <v>713.26000000000067</v>
          </cell>
          <cell r="AQ254">
            <v>998.84999999999957</v>
          </cell>
          <cell r="AR254">
            <v>722.49999999999886</v>
          </cell>
          <cell r="AS254">
            <v>1011.4999999999973</v>
          </cell>
          <cell r="AT254">
            <v>731.74000000000262</v>
          </cell>
          <cell r="AU254">
            <v>1024.6300000000001</v>
          </cell>
          <cell r="AV254">
            <v>740.98000000000093</v>
          </cell>
          <cell r="AW254">
            <v>1037.2699999999984</v>
          </cell>
        </row>
        <row r="255">
          <cell r="A255">
            <v>250</v>
          </cell>
          <cell r="B255">
            <v>534.5199999999993</v>
          </cell>
          <cell r="C255">
            <v>748.02000000000044</v>
          </cell>
          <cell r="D255">
            <v>543.7999999999995</v>
          </cell>
          <cell r="E255">
            <v>761.21999999999775</v>
          </cell>
          <cell r="F255">
            <v>552.58000000000004</v>
          </cell>
          <cell r="G255">
            <v>773.91000000000111</v>
          </cell>
          <cell r="H255">
            <v>561.86</v>
          </cell>
          <cell r="I255">
            <v>786.59999999999889</v>
          </cell>
          <cell r="J255">
            <v>571.13999999999953</v>
          </cell>
          <cell r="K255">
            <v>799.29000000000224</v>
          </cell>
          <cell r="L255">
            <v>579.92000000000132</v>
          </cell>
          <cell r="M255">
            <v>811.98</v>
          </cell>
          <cell r="N255">
            <v>589.20000000000061</v>
          </cell>
          <cell r="O255">
            <v>824.67999999999768</v>
          </cell>
          <cell r="P255">
            <v>597.97999999999934</v>
          </cell>
          <cell r="Q255">
            <v>837.37000000000114</v>
          </cell>
          <cell r="R255">
            <v>607.25999999999806</v>
          </cell>
          <cell r="S255">
            <v>850.05999999999881</v>
          </cell>
          <cell r="T255">
            <v>616.04000000000144</v>
          </cell>
          <cell r="U255">
            <v>862.75000000000227</v>
          </cell>
          <cell r="V255">
            <v>625.31999999999994</v>
          </cell>
          <cell r="W255">
            <v>875.44</v>
          </cell>
          <cell r="X255">
            <v>634.59999999999832</v>
          </cell>
          <cell r="Y255">
            <v>888.13999999999771</v>
          </cell>
          <cell r="Z255">
            <v>643.88000000000204</v>
          </cell>
          <cell r="AA255">
            <v>901.33000000000072</v>
          </cell>
          <cell r="AB255">
            <v>652.66000000000065</v>
          </cell>
          <cell r="AC255">
            <v>914.01999999999839</v>
          </cell>
          <cell r="AD255">
            <v>661.93999999999892</v>
          </cell>
          <cell r="AE255">
            <v>926.71000000000186</v>
          </cell>
          <cell r="AF255">
            <v>671.22000000000276</v>
          </cell>
          <cell r="AG255">
            <v>939.39999999999952</v>
          </cell>
          <cell r="AH255">
            <v>680.00000000000136</v>
          </cell>
          <cell r="AI255">
            <v>952.09999999999729</v>
          </cell>
          <cell r="AJ255">
            <v>689.27999999999952</v>
          </cell>
          <cell r="AK255">
            <v>964.79000000000065</v>
          </cell>
          <cell r="AL255">
            <v>698.05999999999813</v>
          </cell>
          <cell r="AM255">
            <v>977.47999999999843</v>
          </cell>
          <cell r="AN255">
            <v>707.34000000000208</v>
          </cell>
          <cell r="AO255">
            <v>990.17000000000178</v>
          </cell>
          <cell r="AP255">
            <v>716.12000000000069</v>
          </cell>
          <cell r="AQ255">
            <v>1002.8599999999996</v>
          </cell>
          <cell r="AR255">
            <v>725.39999999999884</v>
          </cell>
          <cell r="AS255">
            <v>1015.5599999999972</v>
          </cell>
          <cell r="AT255">
            <v>734.68000000000268</v>
          </cell>
          <cell r="AU255">
            <v>1028.75</v>
          </cell>
          <cell r="AV255">
            <v>743.96000000000095</v>
          </cell>
          <cell r="AW255">
            <v>1041.4399999999985</v>
          </cell>
        </row>
        <row r="256">
          <cell r="A256">
            <v>251</v>
          </cell>
          <cell r="B256">
            <v>536.65999999999929</v>
          </cell>
          <cell r="C256">
            <v>751.01000000000045</v>
          </cell>
          <cell r="D256">
            <v>545.97999999999945</v>
          </cell>
          <cell r="E256">
            <v>764.26999999999771</v>
          </cell>
          <cell r="F256">
            <v>554.79000000000008</v>
          </cell>
          <cell r="G256">
            <v>777.01000000000113</v>
          </cell>
          <cell r="H256">
            <v>564.11</v>
          </cell>
          <cell r="I256">
            <v>789.74999999999886</v>
          </cell>
          <cell r="J256">
            <v>573.4299999999995</v>
          </cell>
          <cell r="K256">
            <v>802.49000000000228</v>
          </cell>
          <cell r="L256">
            <v>582.24000000000137</v>
          </cell>
          <cell r="M256">
            <v>815.23</v>
          </cell>
          <cell r="N256">
            <v>591.56000000000063</v>
          </cell>
          <cell r="O256">
            <v>827.97999999999763</v>
          </cell>
          <cell r="P256">
            <v>600.36999999999932</v>
          </cell>
          <cell r="Q256">
            <v>840.72000000000116</v>
          </cell>
          <cell r="R256">
            <v>609.68999999999801</v>
          </cell>
          <cell r="S256">
            <v>853.45999999999879</v>
          </cell>
          <cell r="T256">
            <v>618.50000000000148</v>
          </cell>
          <cell r="U256">
            <v>866.20000000000232</v>
          </cell>
          <cell r="V256">
            <v>627.81999999999994</v>
          </cell>
          <cell r="W256">
            <v>878.94</v>
          </cell>
          <cell r="X256">
            <v>637.13999999999828</v>
          </cell>
          <cell r="Y256">
            <v>891.68999999999767</v>
          </cell>
          <cell r="Z256">
            <v>646.46000000000208</v>
          </cell>
          <cell r="AA256">
            <v>904.94000000000074</v>
          </cell>
          <cell r="AB256">
            <v>655.27000000000066</v>
          </cell>
          <cell r="AC256">
            <v>917.67999999999836</v>
          </cell>
          <cell r="AD256">
            <v>664.58999999999889</v>
          </cell>
          <cell r="AE256">
            <v>930.42000000000189</v>
          </cell>
          <cell r="AF256">
            <v>673.91000000000281</v>
          </cell>
          <cell r="AG256">
            <v>943.15999999999951</v>
          </cell>
          <cell r="AH256">
            <v>682.72000000000139</v>
          </cell>
          <cell r="AI256">
            <v>955.90999999999724</v>
          </cell>
          <cell r="AJ256">
            <v>692.03999999999951</v>
          </cell>
          <cell r="AK256">
            <v>968.65000000000066</v>
          </cell>
          <cell r="AL256">
            <v>700.84999999999809</v>
          </cell>
          <cell r="AM256">
            <v>981.38999999999839</v>
          </cell>
          <cell r="AN256">
            <v>710.17000000000212</v>
          </cell>
          <cell r="AO256">
            <v>994.13000000000181</v>
          </cell>
          <cell r="AP256">
            <v>718.9800000000007</v>
          </cell>
          <cell r="AQ256">
            <v>1006.8699999999995</v>
          </cell>
          <cell r="AR256">
            <v>728.29999999999882</v>
          </cell>
          <cell r="AS256">
            <v>1019.6199999999972</v>
          </cell>
          <cell r="AT256">
            <v>737.62000000000273</v>
          </cell>
          <cell r="AU256">
            <v>1032.8699999999999</v>
          </cell>
          <cell r="AV256">
            <v>746.94000000000096</v>
          </cell>
          <cell r="AW256">
            <v>1045.6099999999985</v>
          </cell>
        </row>
        <row r="257">
          <cell r="A257">
            <v>252</v>
          </cell>
          <cell r="B257">
            <v>538.79999999999927</v>
          </cell>
          <cell r="C257">
            <v>754.00000000000045</v>
          </cell>
          <cell r="D257">
            <v>548.1599999999994</v>
          </cell>
          <cell r="E257">
            <v>767.31999999999766</v>
          </cell>
          <cell r="F257">
            <v>557.00000000000011</v>
          </cell>
          <cell r="G257">
            <v>780.11000000000115</v>
          </cell>
          <cell r="H257">
            <v>566.36</v>
          </cell>
          <cell r="I257">
            <v>792.89999999999884</v>
          </cell>
          <cell r="J257">
            <v>575.71999999999946</v>
          </cell>
          <cell r="K257">
            <v>805.69000000000233</v>
          </cell>
          <cell r="L257">
            <v>584.56000000000142</v>
          </cell>
          <cell r="M257">
            <v>818.48</v>
          </cell>
          <cell r="N257">
            <v>593.92000000000064</v>
          </cell>
          <cell r="O257">
            <v>831.27999999999759</v>
          </cell>
          <cell r="P257">
            <v>602.75999999999931</v>
          </cell>
          <cell r="Q257">
            <v>844.07000000000119</v>
          </cell>
          <cell r="R257">
            <v>612.11999999999796</v>
          </cell>
          <cell r="S257">
            <v>856.85999999999876</v>
          </cell>
          <cell r="T257">
            <v>620.96000000000151</v>
          </cell>
          <cell r="U257">
            <v>869.65000000000236</v>
          </cell>
          <cell r="V257">
            <v>630.31999999999994</v>
          </cell>
          <cell r="W257">
            <v>882.44</v>
          </cell>
          <cell r="X257">
            <v>639.67999999999824</v>
          </cell>
          <cell r="Y257">
            <v>895.23999999999762</v>
          </cell>
          <cell r="Z257">
            <v>649.04000000000212</v>
          </cell>
          <cell r="AA257">
            <v>908.55000000000075</v>
          </cell>
          <cell r="AB257">
            <v>657.88000000000068</v>
          </cell>
          <cell r="AC257">
            <v>921.33999999999833</v>
          </cell>
          <cell r="AD257">
            <v>667.23999999999887</v>
          </cell>
          <cell r="AE257">
            <v>934.13000000000193</v>
          </cell>
          <cell r="AF257">
            <v>676.60000000000286</v>
          </cell>
          <cell r="AG257">
            <v>946.9199999999995</v>
          </cell>
          <cell r="AH257">
            <v>685.44000000000142</v>
          </cell>
          <cell r="AI257">
            <v>959.71999999999719</v>
          </cell>
          <cell r="AJ257">
            <v>694.7999999999995</v>
          </cell>
          <cell r="AK257">
            <v>972.51000000000067</v>
          </cell>
          <cell r="AL257">
            <v>703.63999999999805</v>
          </cell>
          <cell r="AM257">
            <v>985.29999999999836</v>
          </cell>
          <cell r="AN257">
            <v>713.00000000000216</v>
          </cell>
          <cell r="AO257">
            <v>998.09000000000185</v>
          </cell>
          <cell r="AP257">
            <v>721.84000000000071</v>
          </cell>
          <cell r="AQ257">
            <v>1010.8799999999995</v>
          </cell>
          <cell r="AR257">
            <v>731.19999999999879</v>
          </cell>
          <cell r="AS257">
            <v>1023.6799999999971</v>
          </cell>
          <cell r="AT257">
            <v>740.56000000000279</v>
          </cell>
          <cell r="AU257">
            <v>1036.9899999999998</v>
          </cell>
          <cell r="AV257">
            <v>749.92000000000098</v>
          </cell>
          <cell r="AW257">
            <v>1049.7799999999986</v>
          </cell>
        </row>
        <row r="258">
          <cell r="A258">
            <v>253</v>
          </cell>
          <cell r="B258">
            <v>540.93999999999926</v>
          </cell>
          <cell r="C258">
            <v>756.99000000000046</v>
          </cell>
          <cell r="D258">
            <v>550.33999999999935</v>
          </cell>
          <cell r="E258">
            <v>770.36999999999762</v>
          </cell>
          <cell r="F258">
            <v>559.21000000000015</v>
          </cell>
          <cell r="G258">
            <v>783.21000000000117</v>
          </cell>
          <cell r="H258">
            <v>568.61</v>
          </cell>
          <cell r="I258">
            <v>796.04999999999882</v>
          </cell>
          <cell r="J258">
            <v>578.00999999999942</v>
          </cell>
          <cell r="K258">
            <v>808.89000000000237</v>
          </cell>
          <cell r="L258">
            <v>586.88000000000147</v>
          </cell>
          <cell r="M258">
            <v>821.73</v>
          </cell>
          <cell r="N258">
            <v>596.28000000000065</v>
          </cell>
          <cell r="O258">
            <v>834.57999999999754</v>
          </cell>
          <cell r="P258">
            <v>605.1499999999993</v>
          </cell>
          <cell r="Q258">
            <v>847.42000000000121</v>
          </cell>
          <cell r="R258">
            <v>614.54999999999791</v>
          </cell>
          <cell r="S258">
            <v>860.25999999999874</v>
          </cell>
          <cell r="T258">
            <v>623.42000000000155</v>
          </cell>
          <cell r="U258">
            <v>873.10000000000241</v>
          </cell>
          <cell r="V258">
            <v>632.81999999999994</v>
          </cell>
          <cell r="W258">
            <v>885.94</v>
          </cell>
          <cell r="X258">
            <v>642.21999999999821</v>
          </cell>
          <cell r="Y258">
            <v>898.78999999999758</v>
          </cell>
          <cell r="Z258">
            <v>651.62000000000216</v>
          </cell>
          <cell r="AA258">
            <v>912.16000000000076</v>
          </cell>
          <cell r="AB258">
            <v>660.49000000000069</v>
          </cell>
          <cell r="AC258">
            <v>924.99999999999829</v>
          </cell>
          <cell r="AD258">
            <v>669.88999999999885</v>
          </cell>
          <cell r="AE258">
            <v>937.84000000000196</v>
          </cell>
          <cell r="AF258">
            <v>679.29000000000292</v>
          </cell>
          <cell r="AG258">
            <v>950.6799999999995</v>
          </cell>
          <cell r="AH258">
            <v>688.16000000000145</v>
          </cell>
          <cell r="AI258">
            <v>963.52999999999713</v>
          </cell>
          <cell r="AJ258">
            <v>697.55999999999949</v>
          </cell>
          <cell r="AK258">
            <v>976.37000000000069</v>
          </cell>
          <cell r="AL258">
            <v>706.42999999999802</v>
          </cell>
          <cell r="AM258">
            <v>989.20999999999833</v>
          </cell>
          <cell r="AN258">
            <v>715.8300000000022</v>
          </cell>
          <cell r="AO258">
            <v>1002.0500000000019</v>
          </cell>
          <cell r="AP258">
            <v>724.70000000000073</v>
          </cell>
          <cell r="AQ258">
            <v>1014.8899999999995</v>
          </cell>
          <cell r="AR258">
            <v>734.09999999999877</v>
          </cell>
          <cell r="AS258">
            <v>1027.7399999999971</v>
          </cell>
          <cell r="AT258">
            <v>743.50000000000284</v>
          </cell>
          <cell r="AU258">
            <v>1041.1099999999997</v>
          </cell>
          <cell r="AV258">
            <v>752.900000000001</v>
          </cell>
          <cell r="AW258">
            <v>1053.9499999999987</v>
          </cell>
        </row>
        <row r="259">
          <cell r="A259">
            <v>254</v>
          </cell>
          <cell r="B259">
            <v>543.07999999999925</v>
          </cell>
          <cell r="C259">
            <v>759.98000000000047</v>
          </cell>
          <cell r="D259">
            <v>552.5199999999993</v>
          </cell>
          <cell r="E259">
            <v>773.41999999999757</v>
          </cell>
          <cell r="F259">
            <v>561.42000000000019</v>
          </cell>
          <cell r="G259">
            <v>786.3100000000012</v>
          </cell>
          <cell r="H259">
            <v>570.86</v>
          </cell>
          <cell r="I259">
            <v>799.19999999999879</v>
          </cell>
          <cell r="J259">
            <v>580.29999999999939</v>
          </cell>
          <cell r="K259">
            <v>812.09000000000242</v>
          </cell>
          <cell r="L259">
            <v>589.20000000000152</v>
          </cell>
          <cell r="M259">
            <v>824.98</v>
          </cell>
          <cell r="N259">
            <v>598.64000000000067</v>
          </cell>
          <cell r="O259">
            <v>837.87999999999749</v>
          </cell>
          <cell r="P259">
            <v>607.53999999999928</v>
          </cell>
          <cell r="Q259">
            <v>850.77000000000123</v>
          </cell>
          <cell r="R259">
            <v>616.97999999999786</v>
          </cell>
          <cell r="S259">
            <v>863.65999999999872</v>
          </cell>
          <cell r="T259">
            <v>625.88000000000159</v>
          </cell>
          <cell r="U259">
            <v>876.55000000000246</v>
          </cell>
          <cell r="V259">
            <v>635.31999999999994</v>
          </cell>
          <cell r="W259">
            <v>889.44</v>
          </cell>
          <cell r="X259">
            <v>644.75999999999817</v>
          </cell>
          <cell r="Y259">
            <v>902.33999999999753</v>
          </cell>
          <cell r="Z259">
            <v>654.20000000000221</v>
          </cell>
          <cell r="AA259">
            <v>915.77000000000078</v>
          </cell>
          <cell r="AB259">
            <v>663.1000000000007</v>
          </cell>
          <cell r="AC259">
            <v>928.65999999999826</v>
          </cell>
          <cell r="AD259">
            <v>672.53999999999883</v>
          </cell>
          <cell r="AE259">
            <v>941.550000000002</v>
          </cell>
          <cell r="AF259">
            <v>681.98000000000297</v>
          </cell>
          <cell r="AG259">
            <v>954.43999999999949</v>
          </cell>
          <cell r="AH259">
            <v>690.88000000000147</v>
          </cell>
          <cell r="AI259">
            <v>967.33999999999708</v>
          </cell>
          <cell r="AJ259">
            <v>700.31999999999948</v>
          </cell>
          <cell r="AK259">
            <v>980.2300000000007</v>
          </cell>
          <cell r="AL259">
            <v>709.21999999999798</v>
          </cell>
          <cell r="AM259">
            <v>993.1199999999983</v>
          </cell>
          <cell r="AN259">
            <v>718.66000000000224</v>
          </cell>
          <cell r="AO259">
            <v>1006.0100000000019</v>
          </cell>
          <cell r="AP259">
            <v>727.56000000000074</v>
          </cell>
          <cell r="AQ259">
            <v>1018.8999999999995</v>
          </cell>
          <cell r="AR259">
            <v>736.99999999999875</v>
          </cell>
          <cell r="AS259">
            <v>1031.799999999997</v>
          </cell>
          <cell r="AT259">
            <v>746.4400000000029</v>
          </cell>
          <cell r="AU259">
            <v>1045.2299999999996</v>
          </cell>
          <cell r="AV259">
            <v>755.88000000000102</v>
          </cell>
          <cell r="AW259">
            <v>1058.1199999999988</v>
          </cell>
        </row>
        <row r="260">
          <cell r="A260">
            <v>255</v>
          </cell>
          <cell r="B260">
            <v>545.21999999999923</v>
          </cell>
          <cell r="C260">
            <v>762.97000000000048</v>
          </cell>
          <cell r="D260">
            <v>554.69999999999925</v>
          </cell>
          <cell r="E260">
            <v>776.46999999999753</v>
          </cell>
          <cell r="F260">
            <v>563.63000000000022</v>
          </cell>
          <cell r="G260">
            <v>789.41000000000122</v>
          </cell>
          <cell r="H260">
            <v>573.11</v>
          </cell>
          <cell r="I260">
            <v>802.34999999999877</v>
          </cell>
          <cell r="J260">
            <v>582.58999999999935</v>
          </cell>
          <cell r="K260">
            <v>815.29000000000246</v>
          </cell>
          <cell r="L260">
            <v>591.52000000000157</v>
          </cell>
          <cell r="M260">
            <v>828.23</v>
          </cell>
          <cell r="N260">
            <v>601.00000000000068</v>
          </cell>
          <cell r="O260">
            <v>841.17999999999745</v>
          </cell>
          <cell r="P260">
            <v>609.92999999999927</v>
          </cell>
          <cell r="Q260">
            <v>854.12000000000126</v>
          </cell>
          <cell r="R260">
            <v>619.40999999999781</v>
          </cell>
          <cell r="S260">
            <v>867.05999999999869</v>
          </cell>
          <cell r="T260">
            <v>628.34000000000162</v>
          </cell>
          <cell r="U260">
            <v>880.0000000000025</v>
          </cell>
          <cell r="V260">
            <v>637.81999999999994</v>
          </cell>
          <cell r="W260">
            <v>892.94</v>
          </cell>
          <cell r="X260">
            <v>647.29999999999814</v>
          </cell>
          <cell r="Y260">
            <v>905.88999999999749</v>
          </cell>
          <cell r="Z260">
            <v>656.78000000000225</v>
          </cell>
          <cell r="AA260">
            <v>919.38000000000079</v>
          </cell>
          <cell r="AB260">
            <v>665.71000000000072</v>
          </cell>
          <cell r="AC260">
            <v>932.31999999999823</v>
          </cell>
          <cell r="AD260">
            <v>675.1899999999988</v>
          </cell>
          <cell r="AE260">
            <v>945.26000000000204</v>
          </cell>
          <cell r="AF260">
            <v>684.67000000000303</v>
          </cell>
          <cell r="AG260">
            <v>958.19999999999948</v>
          </cell>
          <cell r="AH260">
            <v>693.6000000000015</v>
          </cell>
          <cell r="AI260">
            <v>971.14999999999702</v>
          </cell>
          <cell r="AJ260">
            <v>703.07999999999947</v>
          </cell>
          <cell r="AK260">
            <v>984.09000000000071</v>
          </cell>
          <cell r="AL260">
            <v>712.00999999999794</v>
          </cell>
          <cell r="AM260">
            <v>997.02999999999827</v>
          </cell>
          <cell r="AN260">
            <v>721.49000000000228</v>
          </cell>
          <cell r="AO260">
            <v>1009.970000000002</v>
          </cell>
          <cell r="AP260">
            <v>730.42000000000075</v>
          </cell>
          <cell r="AQ260">
            <v>1022.9099999999995</v>
          </cell>
          <cell r="AR260">
            <v>739.89999999999873</v>
          </cell>
          <cell r="AS260">
            <v>1035.8599999999969</v>
          </cell>
          <cell r="AT260">
            <v>749.38000000000295</v>
          </cell>
          <cell r="AU260">
            <v>1049.3499999999995</v>
          </cell>
          <cell r="AV260">
            <v>758.86000000000104</v>
          </cell>
          <cell r="AW260">
            <v>1062.2899999999988</v>
          </cell>
        </row>
        <row r="261">
          <cell r="A261">
            <v>256</v>
          </cell>
          <cell r="B261">
            <v>547.35999999999922</v>
          </cell>
          <cell r="C261">
            <v>765.96000000000049</v>
          </cell>
          <cell r="D261">
            <v>556.8799999999992</v>
          </cell>
          <cell r="E261">
            <v>779.51999999999748</v>
          </cell>
          <cell r="F261">
            <v>565.84000000000026</v>
          </cell>
          <cell r="G261">
            <v>792.51000000000124</v>
          </cell>
          <cell r="H261">
            <v>575.36</v>
          </cell>
          <cell r="I261">
            <v>805.49999999999875</v>
          </cell>
          <cell r="J261">
            <v>584.87999999999931</v>
          </cell>
          <cell r="K261">
            <v>818.49000000000251</v>
          </cell>
          <cell r="L261">
            <v>593.84000000000162</v>
          </cell>
          <cell r="M261">
            <v>831.48</v>
          </cell>
          <cell r="N261">
            <v>603.3600000000007</v>
          </cell>
          <cell r="O261">
            <v>844.4799999999974</v>
          </cell>
          <cell r="P261">
            <v>612.31999999999925</v>
          </cell>
          <cell r="Q261">
            <v>857.47000000000128</v>
          </cell>
          <cell r="R261">
            <v>621.83999999999776</v>
          </cell>
          <cell r="S261">
            <v>870.45999999999867</v>
          </cell>
          <cell r="T261">
            <v>630.80000000000166</v>
          </cell>
          <cell r="U261">
            <v>883.45000000000255</v>
          </cell>
          <cell r="V261">
            <v>640.31999999999994</v>
          </cell>
          <cell r="W261">
            <v>896.44</v>
          </cell>
          <cell r="X261">
            <v>649.8399999999981</v>
          </cell>
          <cell r="Y261">
            <v>909.43999999999744</v>
          </cell>
          <cell r="Z261">
            <v>659.36000000000229</v>
          </cell>
          <cell r="AA261">
            <v>922.9900000000008</v>
          </cell>
          <cell r="AB261">
            <v>668.32000000000073</v>
          </cell>
          <cell r="AC261">
            <v>935.9799999999982</v>
          </cell>
          <cell r="AD261">
            <v>677.83999999999878</v>
          </cell>
          <cell r="AE261">
            <v>948.97000000000207</v>
          </cell>
          <cell r="AF261">
            <v>687.36000000000308</v>
          </cell>
          <cell r="AG261">
            <v>961.95999999999947</v>
          </cell>
          <cell r="AH261">
            <v>696.32000000000153</v>
          </cell>
          <cell r="AI261">
            <v>974.95999999999697</v>
          </cell>
          <cell r="AJ261">
            <v>705.83999999999946</v>
          </cell>
          <cell r="AK261">
            <v>987.95000000000073</v>
          </cell>
          <cell r="AL261">
            <v>714.79999999999791</v>
          </cell>
          <cell r="AM261">
            <v>1000.9399999999982</v>
          </cell>
          <cell r="AN261">
            <v>724.32000000000232</v>
          </cell>
          <cell r="AO261">
            <v>1013.930000000002</v>
          </cell>
          <cell r="AP261">
            <v>733.28000000000077</v>
          </cell>
          <cell r="AQ261">
            <v>1026.9199999999996</v>
          </cell>
          <cell r="AR261">
            <v>742.7999999999987</v>
          </cell>
          <cell r="AS261">
            <v>1039.9199999999969</v>
          </cell>
          <cell r="AT261">
            <v>752.32000000000301</v>
          </cell>
          <cell r="AU261">
            <v>1053.4699999999993</v>
          </cell>
          <cell r="AV261">
            <v>761.84000000000106</v>
          </cell>
          <cell r="AW261">
            <v>1066.4599999999989</v>
          </cell>
        </row>
        <row r="262">
          <cell r="A262">
            <v>257</v>
          </cell>
          <cell r="B262">
            <v>549.4999999999992</v>
          </cell>
          <cell r="C262">
            <v>768.9500000000005</v>
          </cell>
          <cell r="D262">
            <v>559.05999999999915</v>
          </cell>
          <cell r="E262">
            <v>782.56999999999744</v>
          </cell>
          <cell r="F262">
            <v>568.0500000000003</v>
          </cell>
          <cell r="G262">
            <v>795.61000000000126</v>
          </cell>
          <cell r="H262">
            <v>577.61</v>
          </cell>
          <cell r="I262">
            <v>808.64999999999873</v>
          </cell>
          <cell r="J262">
            <v>587.16999999999928</v>
          </cell>
          <cell r="K262">
            <v>821.69000000000256</v>
          </cell>
          <cell r="L262">
            <v>596.16000000000167</v>
          </cell>
          <cell r="M262">
            <v>834.73</v>
          </cell>
          <cell r="N262">
            <v>605.72000000000071</v>
          </cell>
          <cell r="O262">
            <v>847.77999999999736</v>
          </cell>
          <cell r="P262">
            <v>614.70999999999924</v>
          </cell>
          <cell r="Q262">
            <v>860.8200000000013</v>
          </cell>
          <cell r="R262">
            <v>624.26999999999771</v>
          </cell>
          <cell r="S262">
            <v>873.85999999999865</v>
          </cell>
          <cell r="T262">
            <v>633.2600000000017</v>
          </cell>
          <cell r="U262">
            <v>886.90000000000259</v>
          </cell>
          <cell r="V262">
            <v>642.81999999999994</v>
          </cell>
          <cell r="W262">
            <v>899.94</v>
          </cell>
          <cell r="X262">
            <v>652.37999999999806</v>
          </cell>
          <cell r="Y262">
            <v>912.98999999999739</v>
          </cell>
          <cell r="Z262">
            <v>661.94000000000233</v>
          </cell>
          <cell r="AA262">
            <v>926.60000000000082</v>
          </cell>
          <cell r="AB262">
            <v>670.93000000000075</v>
          </cell>
          <cell r="AC262">
            <v>939.63999999999817</v>
          </cell>
          <cell r="AD262">
            <v>680.48999999999876</v>
          </cell>
          <cell r="AE262">
            <v>952.68000000000211</v>
          </cell>
          <cell r="AF262">
            <v>690.05000000000314</v>
          </cell>
          <cell r="AG262">
            <v>965.71999999999946</v>
          </cell>
          <cell r="AH262">
            <v>699.04000000000156</v>
          </cell>
          <cell r="AI262">
            <v>978.76999999999691</v>
          </cell>
          <cell r="AJ262">
            <v>708.59999999999945</v>
          </cell>
          <cell r="AK262">
            <v>991.81000000000074</v>
          </cell>
          <cell r="AL262">
            <v>717.58999999999787</v>
          </cell>
          <cell r="AM262">
            <v>1004.8499999999982</v>
          </cell>
          <cell r="AN262">
            <v>727.15000000000236</v>
          </cell>
          <cell r="AO262">
            <v>1017.890000000002</v>
          </cell>
          <cell r="AP262">
            <v>736.14000000000078</v>
          </cell>
          <cell r="AQ262">
            <v>1030.9299999999996</v>
          </cell>
          <cell r="AR262">
            <v>745.69999999999868</v>
          </cell>
          <cell r="AS262">
            <v>1043.9799999999968</v>
          </cell>
          <cell r="AT262">
            <v>755.26000000000306</v>
          </cell>
          <cell r="AU262">
            <v>1057.5899999999992</v>
          </cell>
          <cell r="AV262">
            <v>764.82000000000107</v>
          </cell>
          <cell r="AW262">
            <v>1070.629999999999</v>
          </cell>
        </row>
        <row r="263">
          <cell r="A263">
            <v>258</v>
          </cell>
          <cell r="B263">
            <v>551.63999999999919</v>
          </cell>
          <cell r="C263">
            <v>771.94000000000051</v>
          </cell>
          <cell r="D263">
            <v>561.2399999999991</v>
          </cell>
          <cell r="E263">
            <v>785.61999999999739</v>
          </cell>
          <cell r="F263">
            <v>570.26000000000033</v>
          </cell>
          <cell r="G263">
            <v>798.71000000000129</v>
          </cell>
          <cell r="H263">
            <v>579.86</v>
          </cell>
          <cell r="I263">
            <v>811.7999999999987</v>
          </cell>
          <cell r="J263">
            <v>589.45999999999924</v>
          </cell>
          <cell r="K263">
            <v>824.8900000000026</v>
          </cell>
          <cell r="L263">
            <v>598.48000000000172</v>
          </cell>
          <cell r="M263">
            <v>837.98</v>
          </cell>
          <cell r="N263">
            <v>608.08000000000072</v>
          </cell>
          <cell r="O263">
            <v>851.07999999999731</v>
          </cell>
          <cell r="P263">
            <v>617.09999999999923</v>
          </cell>
          <cell r="Q263">
            <v>864.17000000000132</v>
          </cell>
          <cell r="R263">
            <v>626.69999999999766</v>
          </cell>
          <cell r="S263">
            <v>877.25999999999863</v>
          </cell>
          <cell r="T263">
            <v>635.72000000000173</v>
          </cell>
          <cell r="U263">
            <v>890.35000000000264</v>
          </cell>
          <cell r="V263">
            <v>645.31999999999994</v>
          </cell>
          <cell r="W263">
            <v>903.44</v>
          </cell>
          <cell r="X263">
            <v>654.91999999999803</v>
          </cell>
          <cell r="Y263">
            <v>916.53999999999735</v>
          </cell>
          <cell r="Z263">
            <v>664.52000000000237</v>
          </cell>
          <cell r="AA263">
            <v>930.21000000000083</v>
          </cell>
          <cell r="AB263">
            <v>673.54000000000076</v>
          </cell>
          <cell r="AC263">
            <v>943.29999999999814</v>
          </cell>
          <cell r="AD263">
            <v>683.13999999999874</v>
          </cell>
          <cell r="AE263">
            <v>956.39000000000215</v>
          </cell>
          <cell r="AF263">
            <v>692.74000000000319</v>
          </cell>
          <cell r="AG263">
            <v>969.47999999999945</v>
          </cell>
          <cell r="AH263">
            <v>701.76000000000158</v>
          </cell>
          <cell r="AI263">
            <v>982.57999999999686</v>
          </cell>
          <cell r="AJ263">
            <v>711.35999999999945</v>
          </cell>
          <cell r="AK263">
            <v>995.67000000000075</v>
          </cell>
          <cell r="AL263">
            <v>720.37999999999784</v>
          </cell>
          <cell r="AM263">
            <v>1008.7599999999982</v>
          </cell>
          <cell r="AN263">
            <v>729.98000000000241</v>
          </cell>
          <cell r="AO263">
            <v>1021.8500000000021</v>
          </cell>
          <cell r="AP263">
            <v>739.0000000000008</v>
          </cell>
          <cell r="AQ263">
            <v>1034.9399999999996</v>
          </cell>
          <cell r="AR263">
            <v>748.59999999999866</v>
          </cell>
          <cell r="AS263">
            <v>1048.0399999999968</v>
          </cell>
          <cell r="AT263">
            <v>758.20000000000312</v>
          </cell>
          <cell r="AU263">
            <v>1061.7099999999991</v>
          </cell>
          <cell r="AV263">
            <v>767.80000000000109</v>
          </cell>
          <cell r="AW263">
            <v>1074.799999999999</v>
          </cell>
        </row>
        <row r="264">
          <cell r="A264">
            <v>259</v>
          </cell>
          <cell r="B264">
            <v>553.77999999999918</v>
          </cell>
          <cell r="C264">
            <v>774.93000000000052</v>
          </cell>
          <cell r="D264">
            <v>563.41999999999905</v>
          </cell>
          <cell r="E264">
            <v>788.66999999999734</v>
          </cell>
          <cell r="F264">
            <v>572.47000000000037</v>
          </cell>
          <cell r="G264">
            <v>801.81000000000131</v>
          </cell>
          <cell r="H264">
            <v>582.11</v>
          </cell>
          <cell r="I264">
            <v>814.94999999999868</v>
          </cell>
          <cell r="J264">
            <v>591.7499999999992</v>
          </cell>
          <cell r="K264">
            <v>828.09000000000265</v>
          </cell>
          <cell r="L264">
            <v>600.80000000000177</v>
          </cell>
          <cell r="M264">
            <v>841.23</v>
          </cell>
          <cell r="N264">
            <v>610.44000000000074</v>
          </cell>
          <cell r="O264">
            <v>854.37999999999727</v>
          </cell>
          <cell r="P264">
            <v>619.48999999999921</v>
          </cell>
          <cell r="Q264">
            <v>867.52000000000135</v>
          </cell>
          <cell r="R264">
            <v>629.12999999999761</v>
          </cell>
          <cell r="S264">
            <v>880.6599999999986</v>
          </cell>
          <cell r="T264">
            <v>638.18000000000177</v>
          </cell>
          <cell r="U264">
            <v>893.80000000000268</v>
          </cell>
          <cell r="V264">
            <v>647.81999999999994</v>
          </cell>
          <cell r="W264">
            <v>906.94</v>
          </cell>
          <cell r="X264">
            <v>657.45999999999799</v>
          </cell>
          <cell r="Y264">
            <v>920.0899999999973</v>
          </cell>
          <cell r="Z264">
            <v>667.10000000000241</v>
          </cell>
          <cell r="AA264">
            <v>933.82000000000085</v>
          </cell>
          <cell r="AB264">
            <v>676.15000000000077</v>
          </cell>
          <cell r="AC264">
            <v>946.9599999999981</v>
          </cell>
          <cell r="AD264">
            <v>685.78999999999871</v>
          </cell>
          <cell r="AE264">
            <v>960.10000000000218</v>
          </cell>
          <cell r="AF264">
            <v>695.43000000000325</v>
          </cell>
          <cell r="AG264">
            <v>973.23999999999944</v>
          </cell>
          <cell r="AH264">
            <v>704.48000000000161</v>
          </cell>
          <cell r="AI264">
            <v>986.3899999999968</v>
          </cell>
          <cell r="AJ264">
            <v>714.11999999999944</v>
          </cell>
          <cell r="AK264">
            <v>999.53000000000077</v>
          </cell>
          <cell r="AL264">
            <v>723.1699999999978</v>
          </cell>
          <cell r="AM264">
            <v>1012.6699999999981</v>
          </cell>
          <cell r="AN264">
            <v>732.81000000000245</v>
          </cell>
          <cell r="AO264">
            <v>1025.810000000002</v>
          </cell>
          <cell r="AP264">
            <v>741.86000000000081</v>
          </cell>
          <cell r="AQ264">
            <v>1038.9499999999996</v>
          </cell>
          <cell r="AR264">
            <v>751.49999999999864</v>
          </cell>
          <cell r="AS264">
            <v>1052.0999999999967</v>
          </cell>
          <cell r="AT264">
            <v>761.14000000000317</v>
          </cell>
          <cell r="AU264">
            <v>1065.829999999999</v>
          </cell>
          <cell r="AV264">
            <v>770.78000000000111</v>
          </cell>
          <cell r="AW264">
            <v>1078.9699999999991</v>
          </cell>
        </row>
        <row r="265">
          <cell r="A265">
            <v>260</v>
          </cell>
          <cell r="B265">
            <v>555.91999999999916</v>
          </cell>
          <cell r="C265">
            <v>777.92000000000053</v>
          </cell>
          <cell r="D265">
            <v>565.599999999999</v>
          </cell>
          <cell r="E265">
            <v>791.7199999999973</v>
          </cell>
          <cell r="F265">
            <v>574.6800000000004</v>
          </cell>
          <cell r="G265">
            <v>804.91000000000133</v>
          </cell>
          <cell r="H265">
            <v>584.36</v>
          </cell>
          <cell r="I265">
            <v>818.09999999999866</v>
          </cell>
          <cell r="J265">
            <v>594.03999999999917</v>
          </cell>
          <cell r="K265">
            <v>831.29000000000269</v>
          </cell>
          <cell r="L265">
            <v>603.12000000000182</v>
          </cell>
          <cell r="M265">
            <v>844.48</v>
          </cell>
          <cell r="N265">
            <v>612.80000000000075</v>
          </cell>
          <cell r="O265">
            <v>857.67999999999722</v>
          </cell>
          <cell r="P265">
            <v>621.8799999999992</v>
          </cell>
          <cell r="Q265">
            <v>870.87000000000137</v>
          </cell>
          <cell r="R265">
            <v>631.55999999999756</v>
          </cell>
          <cell r="S265">
            <v>884.05999999999858</v>
          </cell>
          <cell r="T265">
            <v>640.64000000000181</v>
          </cell>
          <cell r="U265">
            <v>897.25000000000273</v>
          </cell>
          <cell r="V265">
            <v>650.31999999999994</v>
          </cell>
          <cell r="W265">
            <v>910.44</v>
          </cell>
          <cell r="X265">
            <v>659.99999999999795</v>
          </cell>
          <cell r="Y265">
            <v>923.63999999999726</v>
          </cell>
          <cell r="Z265">
            <v>669.68000000000245</v>
          </cell>
          <cell r="AA265">
            <v>937.43000000000086</v>
          </cell>
          <cell r="AB265">
            <v>678.76000000000079</v>
          </cell>
          <cell r="AC265">
            <v>950.61999999999807</v>
          </cell>
          <cell r="AD265">
            <v>688.43999999999869</v>
          </cell>
          <cell r="AE265">
            <v>963.81000000000222</v>
          </cell>
          <cell r="AF265">
            <v>698.1200000000033</v>
          </cell>
          <cell r="AG265">
            <v>976.99999999999943</v>
          </cell>
          <cell r="AH265">
            <v>707.20000000000164</v>
          </cell>
          <cell r="AI265">
            <v>990.19999999999675</v>
          </cell>
          <cell r="AJ265">
            <v>716.87999999999943</v>
          </cell>
          <cell r="AK265">
            <v>1003.3900000000008</v>
          </cell>
          <cell r="AL265">
            <v>725.95999999999776</v>
          </cell>
          <cell r="AM265">
            <v>1016.5799999999981</v>
          </cell>
          <cell r="AN265">
            <v>735.64000000000249</v>
          </cell>
          <cell r="AO265">
            <v>1029.770000000002</v>
          </cell>
          <cell r="AP265">
            <v>744.72000000000082</v>
          </cell>
          <cell r="AQ265">
            <v>1042.9599999999996</v>
          </cell>
          <cell r="AR265">
            <v>754.39999999999861</v>
          </cell>
          <cell r="AS265">
            <v>1056.1599999999967</v>
          </cell>
          <cell r="AT265">
            <v>764.08000000000322</v>
          </cell>
          <cell r="AU265">
            <v>1069.9499999999989</v>
          </cell>
          <cell r="AV265">
            <v>773.76000000000113</v>
          </cell>
          <cell r="AW265">
            <v>1083.1399999999992</v>
          </cell>
        </row>
        <row r="266">
          <cell r="A266">
            <v>261</v>
          </cell>
          <cell r="B266">
            <v>558.05999999999915</v>
          </cell>
          <cell r="C266">
            <v>780.91000000000054</v>
          </cell>
          <cell r="D266">
            <v>567.77999999999895</v>
          </cell>
          <cell r="E266">
            <v>794.76999999999725</v>
          </cell>
          <cell r="F266">
            <v>576.89000000000044</v>
          </cell>
          <cell r="G266">
            <v>808.01000000000136</v>
          </cell>
          <cell r="H266">
            <v>586.61</v>
          </cell>
          <cell r="I266">
            <v>821.24999999999864</v>
          </cell>
          <cell r="J266">
            <v>596.32999999999913</v>
          </cell>
          <cell r="K266">
            <v>834.49000000000274</v>
          </cell>
          <cell r="L266">
            <v>605.44000000000187</v>
          </cell>
          <cell r="M266">
            <v>847.73</v>
          </cell>
          <cell r="N266">
            <v>615.16000000000076</v>
          </cell>
          <cell r="O266">
            <v>860.97999999999718</v>
          </cell>
          <cell r="P266">
            <v>624.26999999999919</v>
          </cell>
          <cell r="Q266">
            <v>874.22000000000139</v>
          </cell>
          <cell r="R266">
            <v>633.98999999999751</v>
          </cell>
          <cell r="S266">
            <v>887.45999999999856</v>
          </cell>
          <cell r="T266">
            <v>643.10000000000184</v>
          </cell>
          <cell r="U266">
            <v>900.70000000000277</v>
          </cell>
          <cell r="V266">
            <v>652.81999999999994</v>
          </cell>
          <cell r="W266">
            <v>913.94</v>
          </cell>
          <cell r="X266">
            <v>662.53999999999792</v>
          </cell>
          <cell r="Y266">
            <v>927.18999999999721</v>
          </cell>
          <cell r="Z266">
            <v>672.26000000000249</v>
          </cell>
          <cell r="AA266">
            <v>941.04000000000087</v>
          </cell>
          <cell r="AB266">
            <v>681.3700000000008</v>
          </cell>
          <cell r="AC266">
            <v>954.27999999999804</v>
          </cell>
          <cell r="AD266">
            <v>691.08999999999867</v>
          </cell>
          <cell r="AE266">
            <v>967.52000000000226</v>
          </cell>
          <cell r="AF266">
            <v>700.81000000000336</v>
          </cell>
          <cell r="AG266">
            <v>980.75999999999942</v>
          </cell>
          <cell r="AH266">
            <v>709.92000000000166</v>
          </cell>
          <cell r="AI266">
            <v>994.00999999999669</v>
          </cell>
          <cell r="AJ266">
            <v>719.63999999999942</v>
          </cell>
          <cell r="AK266">
            <v>1007.2500000000008</v>
          </cell>
          <cell r="AL266">
            <v>728.74999999999773</v>
          </cell>
          <cell r="AM266">
            <v>1020.4899999999981</v>
          </cell>
          <cell r="AN266">
            <v>738.47000000000253</v>
          </cell>
          <cell r="AO266">
            <v>1033.7300000000021</v>
          </cell>
          <cell r="AP266">
            <v>747.58000000000084</v>
          </cell>
          <cell r="AQ266">
            <v>1046.9699999999996</v>
          </cell>
          <cell r="AR266">
            <v>757.29999999999859</v>
          </cell>
          <cell r="AS266">
            <v>1060.2199999999966</v>
          </cell>
          <cell r="AT266">
            <v>767.02000000000328</v>
          </cell>
          <cell r="AU266">
            <v>1074.0699999999988</v>
          </cell>
          <cell r="AV266">
            <v>776.74000000000115</v>
          </cell>
          <cell r="AW266">
            <v>1087.3099999999993</v>
          </cell>
        </row>
        <row r="267">
          <cell r="A267">
            <v>262</v>
          </cell>
          <cell r="B267">
            <v>560.19999999999914</v>
          </cell>
          <cell r="C267">
            <v>783.90000000000055</v>
          </cell>
          <cell r="D267">
            <v>569.9599999999989</v>
          </cell>
          <cell r="E267">
            <v>797.81999999999721</v>
          </cell>
          <cell r="F267">
            <v>579.10000000000048</v>
          </cell>
          <cell r="G267">
            <v>811.11000000000138</v>
          </cell>
          <cell r="H267">
            <v>588.86</v>
          </cell>
          <cell r="I267">
            <v>824.39999999999861</v>
          </cell>
          <cell r="J267">
            <v>598.6199999999991</v>
          </cell>
          <cell r="K267">
            <v>837.69000000000278</v>
          </cell>
          <cell r="L267">
            <v>607.76000000000192</v>
          </cell>
          <cell r="M267">
            <v>850.98</v>
          </cell>
          <cell r="N267">
            <v>617.52000000000078</v>
          </cell>
          <cell r="O267">
            <v>864.27999999999713</v>
          </cell>
          <cell r="P267">
            <v>626.65999999999917</v>
          </cell>
          <cell r="Q267">
            <v>877.57000000000141</v>
          </cell>
          <cell r="R267">
            <v>636.41999999999746</v>
          </cell>
          <cell r="S267">
            <v>890.85999999999854</v>
          </cell>
          <cell r="T267">
            <v>645.56000000000188</v>
          </cell>
          <cell r="U267">
            <v>904.15000000000282</v>
          </cell>
          <cell r="V267">
            <v>655.31999999999994</v>
          </cell>
          <cell r="W267">
            <v>917.44</v>
          </cell>
          <cell r="X267">
            <v>665.07999999999788</v>
          </cell>
          <cell r="Y267">
            <v>930.73999999999717</v>
          </cell>
          <cell r="Z267">
            <v>674.84000000000253</v>
          </cell>
          <cell r="AA267">
            <v>944.65000000000089</v>
          </cell>
          <cell r="AB267">
            <v>683.98000000000081</v>
          </cell>
          <cell r="AC267">
            <v>957.93999999999801</v>
          </cell>
          <cell r="AD267">
            <v>693.73999999999864</v>
          </cell>
          <cell r="AE267">
            <v>971.23000000000229</v>
          </cell>
          <cell r="AF267">
            <v>703.50000000000341</v>
          </cell>
          <cell r="AG267">
            <v>984.51999999999941</v>
          </cell>
          <cell r="AH267">
            <v>712.64000000000169</v>
          </cell>
          <cell r="AI267">
            <v>997.81999999999664</v>
          </cell>
          <cell r="AJ267">
            <v>722.39999999999941</v>
          </cell>
          <cell r="AK267">
            <v>1011.1100000000008</v>
          </cell>
          <cell r="AL267">
            <v>731.53999999999769</v>
          </cell>
          <cell r="AM267">
            <v>1024.399999999998</v>
          </cell>
          <cell r="AN267">
            <v>741.30000000000257</v>
          </cell>
          <cell r="AO267">
            <v>1037.6900000000021</v>
          </cell>
          <cell r="AP267">
            <v>750.44000000000085</v>
          </cell>
          <cell r="AQ267">
            <v>1050.9799999999996</v>
          </cell>
          <cell r="AR267">
            <v>760.19999999999857</v>
          </cell>
          <cell r="AS267">
            <v>1064.2799999999966</v>
          </cell>
          <cell r="AT267">
            <v>769.96000000000333</v>
          </cell>
          <cell r="AU267">
            <v>1078.1899999999987</v>
          </cell>
          <cell r="AV267">
            <v>779.72000000000116</v>
          </cell>
          <cell r="AW267">
            <v>1091.4799999999993</v>
          </cell>
        </row>
        <row r="268">
          <cell r="A268">
            <v>263</v>
          </cell>
          <cell r="B268">
            <v>562.33999999999912</v>
          </cell>
          <cell r="C268">
            <v>786.89000000000055</v>
          </cell>
          <cell r="D268">
            <v>572.13999999999885</v>
          </cell>
          <cell r="E268">
            <v>800.86999999999716</v>
          </cell>
          <cell r="F268">
            <v>581.31000000000051</v>
          </cell>
          <cell r="G268">
            <v>814.2100000000014</v>
          </cell>
          <cell r="H268">
            <v>591.11</v>
          </cell>
          <cell r="I268">
            <v>827.54999999999859</v>
          </cell>
          <cell r="J268">
            <v>600.90999999999906</v>
          </cell>
          <cell r="K268">
            <v>840.89000000000283</v>
          </cell>
          <cell r="L268">
            <v>610.08000000000197</v>
          </cell>
          <cell r="M268">
            <v>854.23</v>
          </cell>
          <cell r="N268">
            <v>619.88000000000079</v>
          </cell>
          <cell r="O268">
            <v>867.57999999999709</v>
          </cell>
          <cell r="P268">
            <v>629.04999999999916</v>
          </cell>
          <cell r="Q268">
            <v>880.92000000000144</v>
          </cell>
          <cell r="R268">
            <v>638.84999999999741</v>
          </cell>
          <cell r="S268">
            <v>894.25999999999851</v>
          </cell>
          <cell r="T268">
            <v>648.02000000000191</v>
          </cell>
          <cell r="U268">
            <v>907.60000000000286</v>
          </cell>
          <cell r="V268">
            <v>657.81999999999994</v>
          </cell>
          <cell r="W268">
            <v>920.94</v>
          </cell>
          <cell r="X268">
            <v>667.61999999999784</v>
          </cell>
          <cell r="Y268">
            <v>934.28999999999712</v>
          </cell>
          <cell r="Z268">
            <v>677.42000000000257</v>
          </cell>
          <cell r="AA268">
            <v>948.2600000000009</v>
          </cell>
          <cell r="AB268">
            <v>686.59000000000083</v>
          </cell>
          <cell r="AC268">
            <v>961.59999999999798</v>
          </cell>
          <cell r="AD268">
            <v>696.38999999999862</v>
          </cell>
          <cell r="AE268">
            <v>974.94000000000233</v>
          </cell>
          <cell r="AF268">
            <v>706.19000000000347</v>
          </cell>
          <cell r="AG268">
            <v>988.2799999999994</v>
          </cell>
          <cell r="AH268">
            <v>715.36000000000172</v>
          </cell>
          <cell r="AI268">
            <v>1001.6299999999966</v>
          </cell>
          <cell r="AJ268">
            <v>725.1599999999994</v>
          </cell>
          <cell r="AK268">
            <v>1014.9700000000008</v>
          </cell>
          <cell r="AL268">
            <v>734.32999999999765</v>
          </cell>
          <cell r="AM268">
            <v>1028.3099999999981</v>
          </cell>
          <cell r="AN268">
            <v>744.13000000000261</v>
          </cell>
          <cell r="AO268">
            <v>1041.6500000000021</v>
          </cell>
          <cell r="AP268">
            <v>753.30000000000086</v>
          </cell>
          <cell r="AQ268">
            <v>1054.9899999999996</v>
          </cell>
          <cell r="AR268">
            <v>763.09999999999854</v>
          </cell>
          <cell r="AS268">
            <v>1068.3399999999965</v>
          </cell>
          <cell r="AT268">
            <v>772.90000000000339</v>
          </cell>
          <cell r="AU268">
            <v>1082.3099999999986</v>
          </cell>
          <cell r="AV268">
            <v>782.70000000000118</v>
          </cell>
          <cell r="AW268">
            <v>1095.6499999999994</v>
          </cell>
        </row>
        <row r="269">
          <cell r="A269">
            <v>264</v>
          </cell>
          <cell r="B269">
            <v>564.47999999999911</v>
          </cell>
          <cell r="C269">
            <v>789.88000000000056</v>
          </cell>
          <cell r="D269">
            <v>574.3199999999988</v>
          </cell>
          <cell r="E269">
            <v>803.91999999999712</v>
          </cell>
          <cell r="F269">
            <v>583.52000000000055</v>
          </cell>
          <cell r="G269">
            <v>817.31000000000142</v>
          </cell>
          <cell r="H269">
            <v>593.36</v>
          </cell>
          <cell r="I269">
            <v>830.69999999999857</v>
          </cell>
          <cell r="J269">
            <v>603.19999999999902</v>
          </cell>
          <cell r="K269">
            <v>844.09000000000287</v>
          </cell>
          <cell r="L269">
            <v>612.40000000000202</v>
          </cell>
          <cell r="M269">
            <v>857.48</v>
          </cell>
          <cell r="N269">
            <v>622.2400000000008</v>
          </cell>
          <cell r="O269">
            <v>870.87999999999704</v>
          </cell>
          <cell r="P269">
            <v>631.43999999999915</v>
          </cell>
          <cell r="Q269">
            <v>884.27000000000146</v>
          </cell>
          <cell r="R269">
            <v>641.27999999999736</v>
          </cell>
          <cell r="S269">
            <v>897.65999999999849</v>
          </cell>
          <cell r="T269">
            <v>650.48000000000195</v>
          </cell>
          <cell r="U269">
            <v>911.05000000000291</v>
          </cell>
          <cell r="V269">
            <v>660.31999999999994</v>
          </cell>
          <cell r="W269">
            <v>924.44</v>
          </cell>
          <cell r="X269">
            <v>670.15999999999781</v>
          </cell>
          <cell r="Y269">
            <v>937.83999999999708</v>
          </cell>
          <cell r="Z269">
            <v>680.00000000000261</v>
          </cell>
          <cell r="AA269">
            <v>951.87000000000091</v>
          </cell>
          <cell r="AB269">
            <v>689.20000000000084</v>
          </cell>
          <cell r="AC269">
            <v>965.25999999999794</v>
          </cell>
          <cell r="AD269">
            <v>699.0399999999986</v>
          </cell>
          <cell r="AE269">
            <v>978.65000000000236</v>
          </cell>
          <cell r="AF269">
            <v>708.88000000000352</v>
          </cell>
          <cell r="AG269">
            <v>992.0399999999994</v>
          </cell>
          <cell r="AH269">
            <v>718.08000000000175</v>
          </cell>
          <cell r="AI269">
            <v>1005.4399999999965</v>
          </cell>
          <cell r="AJ269">
            <v>727.91999999999939</v>
          </cell>
          <cell r="AK269">
            <v>1018.8300000000008</v>
          </cell>
          <cell r="AL269">
            <v>737.11999999999762</v>
          </cell>
          <cell r="AM269">
            <v>1032.2199999999982</v>
          </cell>
          <cell r="AN269">
            <v>746.96000000000265</v>
          </cell>
          <cell r="AO269">
            <v>1045.6100000000022</v>
          </cell>
          <cell r="AP269">
            <v>756.16000000000088</v>
          </cell>
          <cell r="AQ269">
            <v>1058.9999999999995</v>
          </cell>
          <cell r="AR269">
            <v>765.99999999999852</v>
          </cell>
          <cell r="AS269">
            <v>1072.3999999999965</v>
          </cell>
          <cell r="AT269">
            <v>775.84000000000344</v>
          </cell>
          <cell r="AU269">
            <v>1086.4299999999985</v>
          </cell>
          <cell r="AV269">
            <v>785.6800000000012</v>
          </cell>
          <cell r="AW269">
            <v>1099.8199999999995</v>
          </cell>
        </row>
        <row r="270">
          <cell r="A270">
            <v>265</v>
          </cell>
          <cell r="B270">
            <v>566.6199999999991</v>
          </cell>
          <cell r="C270">
            <v>792.87000000000057</v>
          </cell>
          <cell r="D270">
            <v>576.49999999999875</v>
          </cell>
          <cell r="E270">
            <v>806.96999999999707</v>
          </cell>
          <cell r="F270">
            <v>585.73000000000059</v>
          </cell>
          <cell r="G270">
            <v>820.41000000000145</v>
          </cell>
          <cell r="H270">
            <v>595.61</v>
          </cell>
          <cell r="I270">
            <v>833.84999999999854</v>
          </cell>
          <cell r="J270">
            <v>605.48999999999899</v>
          </cell>
          <cell r="K270">
            <v>847.29000000000292</v>
          </cell>
          <cell r="L270">
            <v>614.72000000000207</v>
          </cell>
          <cell r="M270">
            <v>860.73</v>
          </cell>
          <cell r="N270">
            <v>624.60000000000082</v>
          </cell>
          <cell r="O270">
            <v>874.17999999999699</v>
          </cell>
          <cell r="P270">
            <v>633.82999999999913</v>
          </cell>
          <cell r="Q270">
            <v>887.62000000000148</v>
          </cell>
          <cell r="R270">
            <v>643.70999999999731</v>
          </cell>
          <cell r="S270">
            <v>901.05999999999847</v>
          </cell>
          <cell r="T270">
            <v>652.94000000000199</v>
          </cell>
          <cell r="U270">
            <v>914.50000000000296</v>
          </cell>
          <cell r="V270">
            <v>662.81999999999994</v>
          </cell>
          <cell r="W270">
            <v>927.94</v>
          </cell>
          <cell r="X270">
            <v>672.69999999999777</v>
          </cell>
          <cell r="Y270">
            <v>941.38999999999703</v>
          </cell>
          <cell r="Z270">
            <v>682.58000000000266</v>
          </cell>
          <cell r="AA270">
            <v>955.48000000000093</v>
          </cell>
          <cell r="AB270">
            <v>691.81000000000085</v>
          </cell>
          <cell r="AC270">
            <v>968.91999999999791</v>
          </cell>
          <cell r="AD270">
            <v>701.68999999999858</v>
          </cell>
          <cell r="AE270">
            <v>982.3600000000024</v>
          </cell>
          <cell r="AF270">
            <v>711.57000000000357</v>
          </cell>
          <cell r="AG270">
            <v>995.79999999999939</v>
          </cell>
          <cell r="AH270">
            <v>720.80000000000177</v>
          </cell>
          <cell r="AI270">
            <v>1009.2499999999965</v>
          </cell>
          <cell r="AJ270">
            <v>730.67999999999938</v>
          </cell>
          <cell r="AK270">
            <v>1022.6900000000009</v>
          </cell>
          <cell r="AL270">
            <v>739.90999999999758</v>
          </cell>
          <cell r="AM270">
            <v>1036.1299999999983</v>
          </cell>
          <cell r="AN270">
            <v>749.79000000000269</v>
          </cell>
          <cell r="AO270">
            <v>1049.5700000000022</v>
          </cell>
          <cell r="AP270">
            <v>759.02000000000089</v>
          </cell>
          <cell r="AQ270">
            <v>1063.0099999999995</v>
          </cell>
          <cell r="AR270">
            <v>768.8999999999985</v>
          </cell>
          <cell r="AS270">
            <v>1076.4599999999964</v>
          </cell>
          <cell r="AT270">
            <v>778.7800000000035</v>
          </cell>
          <cell r="AU270">
            <v>1090.5499999999984</v>
          </cell>
          <cell r="AV270">
            <v>788.66000000000122</v>
          </cell>
          <cell r="AW270">
            <v>1103.9899999999996</v>
          </cell>
        </row>
        <row r="271">
          <cell r="A271">
            <v>266</v>
          </cell>
          <cell r="B271">
            <v>568.75999999999908</v>
          </cell>
          <cell r="C271">
            <v>795.86000000000058</v>
          </cell>
          <cell r="D271">
            <v>578.6799999999987</v>
          </cell>
          <cell r="E271">
            <v>810.01999999999703</v>
          </cell>
          <cell r="F271">
            <v>587.94000000000062</v>
          </cell>
          <cell r="G271">
            <v>823.51000000000147</v>
          </cell>
          <cell r="H271">
            <v>597.86</v>
          </cell>
          <cell r="I271">
            <v>836.99999999999852</v>
          </cell>
          <cell r="J271">
            <v>607.77999999999895</v>
          </cell>
          <cell r="K271">
            <v>850.49000000000296</v>
          </cell>
          <cell r="L271">
            <v>617.04000000000212</v>
          </cell>
          <cell r="M271">
            <v>863.98</v>
          </cell>
          <cell r="N271">
            <v>626.96000000000083</v>
          </cell>
          <cell r="O271">
            <v>877.47999999999695</v>
          </cell>
          <cell r="P271">
            <v>636.21999999999912</v>
          </cell>
          <cell r="Q271">
            <v>890.97000000000151</v>
          </cell>
          <cell r="R271">
            <v>646.13999999999726</v>
          </cell>
          <cell r="S271">
            <v>904.45999999999844</v>
          </cell>
          <cell r="T271">
            <v>655.40000000000202</v>
          </cell>
          <cell r="U271">
            <v>917.950000000003</v>
          </cell>
          <cell r="V271">
            <v>665.31999999999994</v>
          </cell>
          <cell r="W271">
            <v>931.44</v>
          </cell>
          <cell r="X271">
            <v>675.23999999999774</v>
          </cell>
          <cell r="Y271">
            <v>944.93999999999699</v>
          </cell>
          <cell r="Z271">
            <v>685.1600000000027</v>
          </cell>
          <cell r="AA271">
            <v>959.09000000000094</v>
          </cell>
          <cell r="AB271">
            <v>694.42000000000087</v>
          </cell>
          <cell r="AC271">
            <v>972.57999999999788</v>
          </cell>
          <cell r="AD271">
            <v>704.33999999999855</v>
          </cell>
          <cell r="AE271">
            <v>986.07000000000244</v>
          </cell>
          <cell r="AF271">
            <v>714.26000000000363</v>
          </cell>
          <cell r="AG271">
            <v>999.55999999999938</v>
          </cell>
          <cell r="AH271">
            <v>723.5200000000018</v>
          </cell>
          <cell r="AI271">
            <v>1013.0599999999964</v>
          </cell>
          <cell r="AJ271">
            <v>733.43999999999937</v>
          </cell>
          <cell r="AK271">
            <v>1026.5500000000009</v>
          </cell>
          <cell r="AL271">
            <v>742.69999999999754</v>
          </cell>
          <cell r="AM271">
            <v>1040.0399999999984</v>
          </cell>
          <cell r="AN271">
            <v>752.62000000000273</v>
          </cell>
          <cell r="AO271">
            <v>1053.5300000000022</v>
          </cell>
          <cell r="AP271">
            <v>761.8800000000009</v>
          </cell>
          <cell r="AQ271">
            <v>1067.0199999999995</v>
          </cell>
          <cell r="AR271">
            <v>771.79999999999848</v>
          </cell>
          <cell r="AS271">
            <v>1080.5199999999963</v>
          </cell>
          <cell r="AT271">
            <v>781.72000000000355</v>
          </cell>
          <cell r="AU271">
            <v>1094.6699999999983</v>
          </cell>
          <cell r="AV271">
            <v>791.64000000000124</v>
          </cell>
          <cell r="AW271">
            <v>1108.1599999999996</v>
          </cell>
        </row>
        <row r="272">
          <cell r="A272">
            <v>267</v>
          </cell>
          <cell r="B272">
            <v>570.89999999999907</v>
          </cell>
          <cell r="C272">
            <v>798.85000000000059</v>
          </cell>
          <cell r="D272">
            <v>580.85999999999865</v>
          </cell>
          <cell r="E272">
            <v>813.06999999999698</v>
          </cell>
          <cell r="F272">
            <v>590.15000000000066</v>
          </cell>
          <cell r="G272">
            <v>826.61000000000149</v>
          </cell>
          <cell r="H272">
            <v>600.11</v>
          </cell>
          <cell r="I272">
            <v>840.1499999999985</v>
          </cell>
          <cell r="J272">
            <v>610.06999999999891</v>
          </cell>
          <cell r="K272">
            <v>853.69000000000301</v>
          </cell>
          <cell r="L272">
            <v>619.36000000000217</v>
          </cell>
          <cell r="M272">
            <v>867.23</v>
          </cell>
          <cell r="N272">
            <v>629.32000000000085</v>
          </cell>
          <cell r="O272">
            <v>880.7799999999969</v>
          </cell>
          <cell r="P272">
            <v>638.6099999999991</v>
          </cell>
          <cell r="Q272">
            <v>894.32000000000153</v>
          </cell>
          <cell r="R272">
            <v>648.56999999999721</v>
          </cell>
          <cell r="S272">
            <v>907.85999999999842</v>
          </cell>
          <cell r="T272">
            <v>657.86000000000206</v>
          </cell>
          <cell r="U272">
            <v>921.40000000000305</v>
          </cell>
          <cell r="V272">
            <v>667.81999999999994</v>
          </cell>
          <cell r="W272">
            <v>934.94</v>
          </cell>
          <cell r="X272">
            <v>677.7799999999977</v>
          </cell>
          <cell r="Y272">
            <v>948.48999999999694</v>
          </cell>
          <cell r="Z272">
            <v>687.74000000000274</v>
          </cell>
          <cell r="AA272">
            <v>962.70000000000095</v>
          </cell>
          <cell r="AB272">
            <v>697.03000000000088</v>
          </cell>
          <cell r="AC272">
            <v>976.23999999999785</v>
          </cell>
          <cell r="AD272">
            <v>706.98999999999853</v>
          </cell>
          <cell r="AE272">
            <v>989.78000000000247</v>
          </cell>
          <cell r="AF272">
            <v>716.95000000000368</v>
          </cell>
          <cell r="AG272">
            <v>1003.3199999999994</v>
          </cell>
          <cell r="AH272">
            <v>726.24000000000183</v>
          </cell>
          <cell r="AI272">
            <v>1016.8699999999964</v>
          </cell>
          <cell r="AJ272">
            <v>736.19999999999936</v>
          </cell>
          <cell r="AK272">
            <v>1030.4100000000008</v>
          </cell>
          <cell r="AL272">
            <v>745.48999999999751</v>
          </cell>
          <cell r="AM272">
            <v>1043.9499999999985</v>
          </cell>
          <cell r="AN272">
            <v>755.45000000000277</v>
          </cell>
          <cell r="AO272">
            <v>1057.4900000000023</v>
          </cell>
          <cell r="AP272">
            <v>764.74000000000092</v>
          </cell>
          <cell r="AQ272">
            <v>1071.0299999999995</v>
          </cell>
          <cell r="AR272">
            <v>774.69999999999845</v>
          </cell>
          <cell r="AS272">
            <v>1084.5799999999963</v>
          </cell>
          <cell r="AT272">
            <v>784.66000000000361</v>
          </cell>
          <cell r="AU272">
            <v>1098.7899999999981</v>
          </cell>
          <cell r="AV272">
            <v>794.62000000000126</v>
          </cell>
          <cell r="AW272">
            <v>1112.3299999999997</v>
          </cell>
        </row>
        <row r="273">
          <cell r="A273">
            <v>268</v>
          </cell>
          <cell r="B273">
            <v>573.03999999999905</v>
          </cell>
          <cell r="C273">
            <v>801.8400000000006</v>
          </cell>
          <cell r="D273">
            <v>583.0399999999986</v>
          </cell>
          <cell r="E273">
            <v>816.11999999999694</v>
          </cell>
          <cell r="F273">
            <v>592.3600000000007</v>
          </cell>
          <cell r="G273">
            <v>829.71000000000151</v>
          </cell>
          <cell r="H273">
            <v>602.36</v>
          </cell>
          <cell r="I273">
            <v>843.29999999999848</v>
          </cell>
          <cell r="J273">
            <v>612.35999999999888</v>
          </cell>
          <cell r="K273">
            <v>856.89000000000306</v>
          </cell>
          <cell r="L273">
            <v>621.68000000000222</v>
          </cell>
          <cell r="M273">
            <v>870.48</v>
          </cell>
          <cell r="N273">
            <v>631.68000000000086</v>
          </cell>
          <cell r="O273">
            <v>884.07999999999686</v>
          </cell>
          <cell r="P273">
            <v>640.99999999999909</v>
          </cell>
          <cell r="Q273">
            <v>897.67000000000155</v>
          </cell>
          <cell r="R273">
            <v>650.99999999999716</v>
          </cell>
          <cell r="S273">
            <v>911.2599999999984</v>
          </cell>
          <cell r="T273">
            <v>660.3200000000021</v>
          </cell>
          <cell r="U273">
            <v>924.85000000000309</v>
          </cell>
          <cell r="V273">
            <v>670.31999999999994</v>
          </cell>
          <cell r="W273">
            <v>938.44</v>
          </cell>
          <cell r="X273">
            <v>680.31999999999766</v>
          </cell>
          <cell r="Y273">
            <v>952.03999999999689</v>
          </cell>
          <cell r="Z273">
            <v>690.32000000000278</v>
          </cell>
          <cell r="AA273">
            <v>966.31000000000097</v>
          </cell>
          <cell r="AB273">
            <v>699.6400000000009</v>
          </cell>
          <cell r="AC273">
            <v>979.89999999999782</v>
          </cell>
          <cell r="AD273">
            <v>709.63999999999851</v>
          </cell>
          <cell r="AE273">
            <v>993.49000000000251</v>
          </cell>
          <cell r="AF273">
            <v>719.64000000000374</v>
          </cell>
          <cell r="AG273">
            <v>1007.0799999999994</v>
          </cell>
          <cell r="AH273">
            <v>728.96000000000186</v>
          </cell>
          <cell r="AI273">
            <v>1020.6799999999963</v>
          </cell>
          <cell r="AJ273">
            <v>738.95999999999935</v>
          </cell>
          <cell r="AK273">
            <v>1034.2700000000007</v>
          </cell>
          <cell r="AL273">
            <v>748.27999999999747</v>
          </cell>
          <cell r="AM273">
            <v>1047.8599999999985</v>
          </cell>
          <cell r="AN273">
            <v>758.28000000000281</v>
          </cell>
          <cell r="AO273">
            <v>1061.4500000000023</v>
          </cell>
          <cell r="AP273">
            <v>767.60000000000093</v>
          </cell>
          <cell r="AQ273">
            <v>1075.0399999999995</v>
          </cell>
          <cell r="AR273">
            <v>777.59999999999843</v>
          </cell>
          <cell r="AS273">
            <v>1088.6399999999962</v>
          </cell>
          <cell r="AT273">
            <v>787.60000000000366</v>
          </cell>
          <cell r="AU273">
            <v>1102.909999999998</v>
          </cell>
          <cell r="AV273">
            <v>797.60000000000127</v>
          </cell>
          <cell r="AW273">
            <v>1116.4999999999998</v>
          </cell>
        </row>
        <row r="274">
          <cell r="A274">
            <v>269</v>
          </cell>
          <cell r="B274">
            <v>575.17999999999904</v>
          </cell>
          <cell r="C274">
            <v>804.83000000000061</v>
          </cell>
          <cell r="D274">
            <v>585.21999999999855</v>
          </cell>
          <cell r="E274">
            <v>819.16999999999689</v>
          </cell>
          <cell r="F274">
            <v>594.57000000000073</v>
          </cell>
          <cell r="G274">
            <v>832.81000000000154</v>
          </cell>
          <cell r="H274">
            <v>604.61</v>
          </cell>
          <cell r="I274">
            <v>846.44999999999845</v>
          </cell>
          <cell r="J274">
            <v>614.64999999999884</v>
          </cell>
          <cell r="K274">
            <v>860.0900000000031</v>
          </cell>
          <cell r="L274">
            <v>624.00000000000227</v>
          </cell>
          <cell r="M274">
            <v>873.73</v>
          </cell>
          <cell r="N274">
            <v>634.04000000000087</v>
          </cell>
          <cell r="O274">
            <v>887.37999999999681</v>
          </cell>
          <cell r="P274">
            <v>643.38999999999908</v>
          </cell>
          <cell r="Q274">
            <v>901.02000000000157</v>
          </cell>
          <cell r="R274">
            <v>653.42999999999711</v>
          </cell>
          <cell r="S274">
            <v>914.65999999999838</v>
          </cell>
          <cell r="T274">
            <v>662.78000000000213</v>
          </cell>
          <cell r="U274">
            <v>928.30000000000314</v>
          </cell>
          <cell r="V274">
            <v>672.81999999999994</v>
          </cell>
          <cell r="W274">
            <v>941.94</v>
          </cell>
          <cell r="X274">
            <v>682.85999999999763</v>
          </cell>
          <cell r="Y274">
            <v>955.58999999999685</v>
          </cell>
          <cell r="Z274">
            <v>692.90000000000282</v>
          </cell>
          <cell r="AA274">
            <v>969.92000000000098</v>
          </cell>
          <cell r="AB274">
            <v>702.25000000000091</v>
          </cell>
          <cell r="AC274">
            <v>983.55999999999779</v>
          </cell>
          <cell r="AD274">
            <v>712.28999999999849</v>
          </cell>
          <cell r="AE274">
            <v>997.20000000000255</v>
          </cell>
          <cell r="AF274">
            <v>722.33000000000379</v>
          </cell>
          <cell r="AG274">
            <v>1010.8399999999993</v>
          </cell>
          <cell r="AH274">
            <v>731.68000000000188</v>
          </cell>
          <cell r="AI274">
            <v>1024.4899999999964</v>
          </cell>
          <cell r="AJ274">
            <v>741.71999999999935</v>
          </cell>
          <cell r="AK274">
            <v>1038.1300000000006</v>
          </cell>
          <cell r="AL274">
            <v>751.06999999999744</v>
          </cell>
          <cell r="AM274">
            <v>1051.7699999999986</v>
          </cell>
          <cell r="AN274">
            <v>761.11000000000286</v>
          </cell>
          <cell r="AO274">
            <v>1065.4100000000024</v>
          </cell>
          <cell r="AP274">
            <v>770.46000000000095</v>
          </cell>
          <cell r="AQ274">
            <v>1079.0499999999995</v>
          </cell>
          <cell r="AR274">
            <v>780.49999999999841</v>
          </cell>
          <cell r="AS274">
            <v>1092.6999999999962</v>
          </cell>
          <cell r="AT274">
            <v>790.54000000000372</v>
          </cell>
          <cell r="AU274">
            <v>1107.0299999999979</v>
          </cell>
          <cell r="AV274">
            <v>800.58000000000129</v>
          </cell>
          <cell r="AW274">
            <v>1120.6699999999998</v>
          </cell>
        </row>
        <row r="275">
          <cell r="A275">
            <v>270</v>
          </cell>
          <cell r="B275">
            <v>577.31999999999903</v>
          </cell>
          <cell r="C275">
            <v>807.82000000000062</v>
          </cell>
          <cell r="D275">
            <v>587.3999999999985</v>
          </cell>
          <cell r="E275">
            <v>822.21999999999684</v>
          </cell>
          <cell r="F275">
            <v>596.78000000000077</v>
          </cell>
          <cell r="G275">
            <v>835.91000000000156</v>
          </cell>
          <cell r="H275">
            <v>606.86</v>
          </cell>
          <cell r="I275">
            <v>849.59999999999843</v>
          </cell>
          <cell r="J275">
            <v>616.9399999999988</v>
          </cell>
          <cell r="K275">
            <v>863.29000000000315</v>
          </cell>
          <cell r="L275">
            <v>626.32000000000232</v>
          </cell>
          <cell r="M275">
            <v>876.98</v>
          </cell>
          <cell r="N275">
            <v>636.40000000000089</v>
          </cell>
          <cell r="O275">
            <v>890.67999999999677</v>
          </cell>
          <cell r="P275">
            <v>645.77999999999906</v>
          </cell>
          <cell r="Q275">
            <v>904.3700000000016</v>
          </cell>
          <cell r="R275">
            <v>655.85999999999706</v>
          </cell>
          <cell r="S275">
            <v>918.05999999999835</v>
          </cell>
          <cell r="T275">
            <v>665.24000000000217</v>
          </cell>
          <cell r="U275">
            <v>931.75000000000318</v>
          </cell>
          <cell r="V275">
            <v>675.31999999999994</v>
          </cell>
          <cell r="W275">
            <v>945.44</v>
          </cell>
          <cell r="X275">
            <v>685.39999999999759</v>
          </cell>
          <cell r="Y275">
            <v>959.1399999999968</v>
          </cell>
          <cell r="Z275">
            <v>695.48000000000286</v>
          </cell>
          <cell r="AA275">
            <v>973.530000000001</v>
          </cell>
          <cell r="AB275">
            <v>704.86000000000092</v>
          </cell>
          <cell r="AC275">
            <v>987.21999999999775</v>
          </cell>
          <cell r="AD275">
            <v>714.93999999999846</v>
          </cell>
          <cell r="AE275">
            <v>1000.9100000000026</v>
          </cell>
          <cell r="AF275">
            <v>725.02000000000385</v>
          </cell>
          <cell r="AG275">
            <v>1014.5999999999993</v>
          </cell>
          <cell r="AH275">
            <v>734.40000000000191</v>
          </cell>
          <cell r="AI275">
            <v>1028.2999999999963</v>
          </cell>
          <cell r="AJ275">
            <v>744.47999999999934</v>
          </cell>
          <cell r="AK275">
            <v>1041.9900000000005</v>
          </cell>
          <cell r="AL275">
            <v>753.8599999999974</v>
          </cell>
          <cell r="AM275">
            <v>1055.6799999999987</v>
          </cell>
          <cell r="AN275">
            <v>763.9400000000029</v>
          </cell>
          <cell r="AO275">
            <v>1069.3700000000024</v>
          </cell>
          <cell r="AP275">
            <v>773.32000000000096</v>
          </cell>
          <cell r="AQ275">
            <v>1083.0599999999995</v>
          </cell>
          <cell r="AR275">
            <v>783.39999999999839</v>
          </cell>
          <cell r="AS275">
            <v>1096.7599999999961</v>
          </cell>
          <cell r="AT275">
            <v>793.48000000000377</v>
          </cell>
          <cell r="AU275">
            <v>1111.1499999999978</v>
          </cell>
          <cell r="AV275">
            <v>803.56000000000131</v>
          </cell>
          <cell r="AW275">
            <v>1124.8399999999999</v>
          </cell>
        </row>
        <row r="276">
          <cell r="A276">
            <v>271</v>
          </cell>
          <cell r="B276">
            <v>579.45999999999901</v>
          </cell>
          <cell r="C276">
            <v>810.81000000000063</v>
          </cell>
          <cell r="D276">
            <v>589.57999999999845</v>
          </cell>
          <cell r="E276">
            <v>825.2699999999968</v>
          </cell>
          <cell r="F276">
            <v>598.9900000000008</v>
          </cell>
          <cell r="G276">
            <v>839.01000000000158</v>
          </cell>
          <cell r="H276">
            <v>609.11</v>
          </cell>
          <cell r="I276">
            <v>852.74999999999841</v>
          </cell>
          <cell r="J276">
            <v>619.22999999999877</v>
          </cell>
          <cell r="K276">
            <v>866.49000000000319</v>
          </cell>
          <cell r="L276">
            <v>628.64000000000237</v>
          </cell>
          <cell r="M276">
            <v>880.23</v>
          </cell>
          <cell r="N276">
            <v>638.7600000000009</v>
          </cell>
          <cell r="O276">
            <v>893.97999999999672</v>
          </cell>
          <cell r="P276">
            <v>648.16999999999905</v>
          </cell>
          <cell r="Q276">
            <v>907.72000000000162</v>
          </cell>
          <cell r="R276">
            <v>658.28999999999701</v>
          </cell>
          <cell r="S276">
            <v>921.45999999999833</v>
          </cell>
          <cell r="T276">
            <v>667.70000000000221</v>
          </cell>
          <cell r="U276">
            <v>935.20000000000323</v>
          </cell>
          <cell r="V276">
            <v>677.81999999999994</v>
          </cell>
          <cell r="W276">
            <v>948.94</v>
          </cell>
          <cell r="X276">
            <v>687.93999999999755</v>
          </cell>
          <cell r="Y276">
            <v>962.68999999999676</v>
          </cell>
          <cell r="Z276">
            <v>698.0600000000029</v>
          </cell>
          <cell r="AA276">
            <v>977.14000000000101</v>
          </cell>
          <cell r="AB276">
            <v>707.47000000000094</v>
          </cell>
          <cell r="AC276">
            <v>990.87999999999772</v>
          </cell>
          <cell r="AD276">
            <v>717.58999999999844</v>
          </cell>
          <cell r="AE276">
            <v>1004.6200000000026</v>
          </cell>
          <cell r="AF276">
            <v>727.7100000000039</v>
          </cell>
          <cell r="AG276">
            <v>1018.3599999999993</v>
          </cell>
          <cell r="AH276">
            <v>737.12000000000194</v>
          </cell>
          <cell r="AI276">
            <v>1032.1099999999963</v>
          </cell>
          <cell r="AJ276">
            <v>747.23999999999933</v>
          </cell>
          <cell r="AK276">
            <v>1045.8500000000004</v>
          </cell>
          <cell r="AL276">
            <v>756.64999999999736</v>
          </cell>
          <cell r="AM276">
            <v>1059.5899999999988</v>
          </cell>
          <cell r="AN276">
            <v>766.77000000000294</v>
          </cell>
          <cell r="AO276">
            <v>1073.3300000000024</v>
          </cell>
          <cell r="AP276">
            <v>776.18000000000097</v>
          </cell>
          <cell r="AQ276">
            <v>1087.0699999999995</v>
          </cell>
          <cell r="AR276">
            <v>786.29999999999836</v>
          </cell>
          <cell r="AS276">
            <v>1100.8199999999961</v>
          </cell>
          <cell r="AT276">
            <v>796.42000000000382</v>
          </cell>
          <cell r="AU276">
            <v>1115.2699999999977</v>
          </cell>
          <cell r="AV276">
            <v>806.54000000000133</v>
          </cell>
          <cell r="AW276">
            <v>1129.01</v>
          </cell>
        </row>
        <row r="277">
          <cell r="A277">
            <v>272</v>
          </cell>
          <cell r="B277">
            <v>581.599999999999</v>
          </cell>
          <cell r="C277">
            <v>813.80000000000064</v>
          </cell>
          <cell r="D277">
            <v>591.7599999999984</v>
          </cell>
          <cell r="E277">
            <v>828.31999999999675</v>
          </cell>
          <cell r="F277">
            <v>601.20000000000084</v>
          </cell>
          <cell r="G277">
            <v>842.11000000000161</v>
          </cell>
          <cell r="H277">
            <v>611.36</v>
          </cell>
          <cell r="I277">
            <v>855.89999999999839</v>
          </cell>
          <cell r="J277">
            <v>621.51999999999873</v>
          </cell>
          <cell r="K277">
            <v>869.69000000000324</v>
          </cell>
          <cell r="L277">
            <v>630.96000000000242</v>
          </cell>
          <cell r="M277">
            <v>883.48</v>
          </cell>
          <cell r="N277">
            <v>641.12000000000091</v>
          </cell>
          <cell r="O277">
            <v>897.27999999999668</v>
          </cell>
          <cell r="P277">
            <v>650.55999999999904</v>
          </cell>
          <cell r="Q277">
            <v>911.07000000000164</v>
          </cell>
          <cell r="R277">
            <v>660.71999999999696</v>
          </cell>
          <cell r="S277">
            <v>924.85999999999831</v>
          </cell>
          <cell r="T277">
            <v>670.16000000000224</v>
          </cell>
          <cell r="U277">
            <v>938.65000000000327</v>
          </cell>
          <cell r="V277">
            <v>680.31999999999994</v>
          </cell>
          <cell r="W277">
            <v>952.44</v>
          </cell>
          <cell r="X277">
            <v>690.47999999999752</v>
          </cell>
          <cell r="Y277">
            <v>966.23999999999671</v>
          </cell>
          <cell r="Z277">
            <v>700.64000000000294</v>
          </cell>
          <cell r="AA277">
            <v>980.75000000000102</v>
          </cell>
          <cell r="AB277">
            <v>710.08000000000095</v>
          </cell>
          <cell r="AC277">
            <v>994.53999999999769</v>
          </cell>
          <cell r="AD277">
            <v>720.23999999999842</v>
          </cell>
          <cell r="AE277">
            <v>1008.3300000000027</v>
          </cell>
          <cell r="AF277">
            <v>730.40000000000396</v>
          </cell>
          <cell r="AG277">
            <v>1022.1199999999993</v>
          </cell>
          <cell r="AH277">
            <v>739.84000000000196</v>
          </cell>
          <cell r="AI277">
            <v>1035.9199999999962</v>
          </cell>
          <cell r="AJ277">
            <v>749.99999999999932</v>
          </cell>
          <cell r="AK277">
            <v>1049.7100000000003</v>
          </cell>
          <cell r="AL277">
            <v>759.43999999999733</v>
          </cell>
          <cell r="AM277">
            <v>1063.4999999999989</v>
          </cell>
          <cell r="AN277">
            <v>769.60000000000298</v>
          </cell>
          <cell r="AO277">
            <v>1077.2900000000025</v>
          </cell>
          <cell r="AP277">
            <v>779.04000000000099</v>
          </cell>
          <cell r="AQ277">
            <v>1091.0799999999995</v>
          </cell>
          <cell r="AR277">
            <v>789.19999999999834</v>
          </cell>
          <cell r="AS277">
            <v>1104.879999999996</v>
          </cell>
          <cell r="AT277">
            <v>799.36000000000388</v>
          </cell>
          <cell r="AU277">
            <v>1119.3899999999976</v>
          </cell>
          <cell r="AV277">
            <v>809.52000000000135</v>
          </cell>
          <cell r="AW277">
            <v>1133.18</v>
          </cell>
        </row>
        <row r="278">
          <cell r="A278">
            <v>273</v>
          </cell>
          <cell r="B278">
            <v>583.73999999999899</v>
          </cell>
          <cell r="C278">
            <v>816.79000000000065</v>
          </cell>
          <cell r="D278">
            <v>593.93999999999835</v>
          </cell>
          <cell r="E278">
            <v>831.36999999999671</v>
          </cell>
          <cell r="F278">
            <v>603.41000000000088</v>
          </cell>
          <cell r="G278">
            <v>845.21000000000163</v>
          </cell>
          <cell r="H278">
            <v>613.61</v>
          </cell>
          <cell r="I278">
            <v>859.04999999999836</v>
          </cell>
          <cell r="J278">
            <v>623.80999999999869</v>
          </cell>
          <cell r="K278">
            <v>872.89000000000328</v>
          </cell>
          <cell r="L278">
            <v>633.28000000000247</v>
          </cell>
          <cell r="M278">
            <v>886.73</v>
          </cell>
          <cell r="N278">
            <v>643.48000000000093</v>
          </cell>
          <cell r="O278">
            <v>900.57999999999663</v>
          </cell>
          <cell r="P278">
            <v>652.94999999999902</v>
          </cell>
          <cell r="Q278">
            <v>914.42000000000166</v>
          </cell>
          <cell r="R278">
            <v>663.14999999999691</v>
          </cell>
          <cell r="S278">
            <v>928.25999999999829</v>
          </cell>
          <cell r="T278">
            <v>672.62000000000228</v>
          </cell>
          <cell r="U278">
            <v>942.10000000000332</v>
          </cell>
          <cell r="V278">
            <v>682.81999999999994</v>
          </cell>
          <cell r="W278">
            <v>955.94</v>
          </cell>
          <cell r="X278">
            <v>693.01999999999748</v>
          </cell>
          <cell r="Y278">
            <v>969.78999999999667</v>
          </cell>
          <cell r="Z278">
            <v>703.22000000000298</v>
          </cell>
          <cell r="AA278">
            <v>984.36000000000104</v>
          </cell>
          <cell r="AB278">
            <v>712.69000000000096</v>
          </cell>
          <cell r="AC278">
            <v>998.19999999999766</v>
          </cell>
          <cell r="AD278">
            <v>722.88999999999839</v>
          </cell>
          <cell r="AE278">
            <v>1012.0400000000027</v>
          </cell>
          <cell r="AF278">
            <v>733.09000000000401</v>
          </cell>
          <cell r="AG278">
            <v>1025.8799999999994</v>
          </cell>
          <cell r="AH278">
            <v>742.56000000000199</v>
          </cell>
          <cell r="AI278">
            <v>1039.7299999999962</v>
          </cell>
          <cell r="AJ278">
            <v>752.75999999999931</v>
          </cell>
          <cell r="AK278">
            <v>1053.5700000000002</v>
          </cell>
          <cell r="AL278">
            <v>762.22999999999729</v>
          </cell>
          <cell r="AM278">
            <v>1067.4099999999989</v>
          </cell>
          <cell r="AN278">
            <v>772.43000000000302</v>
          </cell>
          <cell r="AO278">
            <v>1081.2500000000025</v>
          </cell>
          <cell r="AP278">
            <v>781.900000000001</v>
          </cell>
          <cell r="AQ278">
            <v>1095.0899999999995</v>
          </cell>
          <cell r="AR278">
            <v>792.09999999999832</v>
          </cell>
          <cell r="AS278">
            <v>1108.939999999996</v>
          </cell>
          <cell r="AT278">
            <v>802.30000000000393</v>
          </cell>
          <cell r="AU278">
            <v>1123.5099999999975</v>
          </cell>
          <cell r="AV278">
            <v>812.50000000000136</v>
          </cell>
          <cell r="AW278">
            <v>1137.3500000000001</v>
          </cell>
        </row>
        <row r="279">
          <cell r="A279">
            <v>274</v>
          </cell>
          <cell r="B279">
            <v>585.87999999999897</v>
          </cell>
          <cell r="C279">
            <v>819.78000000000065</v>
          </cell>
          <cell r="D279">
            <v>596.1199999999983</v>
          </cell>
          <cell r="E279">
            <v>834.41999999999666</v>
          </cell>
          <cell r="F279">
            <v>605.62000000000091</v>
          </cell>
          <cell r="G279">
            <v>848.31000000000165</v>
          </cell>
          <cell r="H279">
            <v>615.86</v>
          </cell>
          <cell r="I279">
            <v>862.19999999999834</v>
          </cell>
          <cell r="J279">
            <v>626.09999999999866</v>
          </cell>
          <cell r="K279">
            <v>876.09000000000333</v>
          </cell>
          <cell r="L279">
            <v>635.60000000000252</v>
          </cell>
          <cell r="M279">
            <v>889.98</v>
          </cell>
          <cell r="N279">
            <v>645.84000000000094</v>
          </cell>
          <cell r="O279">
            <v>903.87999999999658</v>
          </cell>
          <cell r="P279">
            <v>655.33999999999901</v>
          </cell>
          <cell r="Q279">
            <v>917.77000000000169</v>
          </cell>
          <cell r="R279">
            <v>665.57999999999686</v>
          </cell>
          <cell r="S279">
            <v>931.65999999999826</v>
          </cell>
          <cell r="T279">
            <v>675.08000000000231</v>
          </cell>
          <cell r="U279">
            <v>945.55000000000337</v>
          </cell>
          <cell r="V279">
            <v>685.31999999999994</v>
          </cell>
          <cell r="W279">
            <v>959.44</v>
          </cell>
          <cell r="X279">
            <v>695.55999999999744</v>
          </cell>
          <cell r="Y279">
            <v>973.33999999999662</v>
          </cell>
          <cell r="Z279">
            <v>705.80000000000302</v>
          </cell>
          <cell r="AA279">
            <v>987.97000000000105</v>
          </cell>
          <cell r="AB279">
            <v>715.30000000000098</v>
          </cell>
          <cell r="AC279">
            <v>1001.8599999999976</v>
          </cell>
          <cell r="AD279">
            <v>725.53999999999837</v>
          </cell>
          <cell r="AE279">
            <v>1015.7500000000027</v>
          </cell>
          <cell r="AF279">
            <v>735.78000000000407</v>
          </cell>
          <cell r="AG279">
            <v>1029.6399999999994</v>
          </cell>
          <cell r="AH279">
            <v>745.28000000000202</v>
          </cell>
          <cell r="AI279">
            <v>1043.5399999999961</v>
          </cell>
          <cell r="AJ279">
            <v>755.5199999999993</v>
          </cell>
          <cell r="AK279">
            <v>1057.43</v>
          </cell>
          <cell r="AL279">
            <v>765.01999999999725</v>
          </cell>
          <cell r="AM279">
            <v>1071.319999999999</v>
          </cell>
          <cell r="AN279">
            <v>775.26000000000306</v>
          </cell>
          <cell r="AO279">
            <v>1085.2100000000025</v>
          </cell>
          <cell r="AP279">
            <v>784.76000000000101</v>
          </cell>
          <cell r="AQ279">
            <v>1099.0999999999995</v>
          </cell>
          <cell r="AR279">
            <v>794.99999999999829</v>
          </cell>
          <cell r="AS279">
            <v>1112.9999999999959</v>
          </cell>
          <cell r="AT279">
            <v>805.24000000000399</v>
          </cell>
          <cell r="AU279">
            <v>1127.6299999999974</v>
          </cell>
          <cell r="AV279">
            <v>815.48000000000138</v>
          </cell>
          <cell r="AW279">
            <v>1141.5200000000002</v>
          </cell>
        </row>
        <row r="280">
          <cell r="A280">
            <v>275</v>
          </cell>
          <cell r="B280">
            <v>588.01999999999896</v>
          </cell>
          <cell r="C280">
            <v>822.77000000000066</v>
          </cell>
          <cell r="D280">
            <v>598.29999999999825</v>
          </cell>
          <cell r="E280">
            <v>837.46999999999662</v>
          </cell>
          <cell r="F280">
            <v>607.83000000000095</v>
          </cell>
          <cell r="G280">
            <v>851.41000000000167</v>
          </cell>
          <cell r="H280">
            <v>618.11</v>
          </cell>
          <cell r="I280">
            <v>865.34999999999832</v>
          </cell>
          <cell r="J280">
            <v>628.38999999999862</v>
          </cell>
          <cell r="K280">
            <v>879.29000000000337</v>
          </cell>
          <cell r="L280">
            <v>637.92000000000257</v>
          </cell>
          <cell r="M280">
            <v>893.23</v>
          </cell>
          <cell r="N280">
            <v>648.20000000000095</v>
          </cell>
          <cell r="O280">
            <v>907.17999999999654</v>
          </cell>
          <cell r="P280">
            <v>657.729999999999</v>
          </cell>
          <cell r="Q280">
            <v>921.12000000000171</v>
          </cell>
          <cell r="R280">
            <v>668.00999999999681</v>
          </cell>
          <cell r="S280">
            <v>935.05999999999824</v>
          </cell>
          <cell r="T280">
            <v>677.54000000000235</v>
          </cell>
          <cell r="U280">
            <v>949.00000000000341</v>
          </cell>
          <cell r="V280">
            <v>687.81999999999994</v>
          </cell>
          <cell r="W280">
            <v>962.94</v>
          </cell>
          <cell r="X280">
            <v>698.09999999999741</v>
          </cell>
          <cell r="Y280">
            <v>976.88999999999658</v>
          </cell>
          <cell r="Z280">
            <v>708.38000000000306</v>
          </cell>
          <cell r="AA280">
            <v>991.58000000000106</v>
          </cell>
          <cell r="AB280">
            <v>717.91000000000099</v>
          </cell>
          <cell r="AC280">
            <v>1005.5199999999976</v>
          </cell>
          <cell r="AD280">
            <v>728.18999999999835</v>
          </cell>
          <cell r="AE280">
            <v>1019.4600000000028</v>
          </cell>
          <cell r="AF280">
            <v>738.47000000000412</v>
          </cell>
          <cell r="AG280">
            <v>1033.3999999999994</v>
          </cell>
          <cell r="AH280">
            <v>748.00000000000205</v>
          </cell>
          <cell r="AI280">
            <v>1047.349999999996</v>
          </cell>
          <cell r="AJ280">
            <v>758.27999999999929</v>
          </cell>
          <cell r="AK280">
            <v>1061.29</v>
          </cell>
          <cell r="AL280">
            <v>767.80999999999722</v>
          </cell>
          <cell r="AM280">
            <v>1075.2299999999991</v>
          </cell>
          <cell r="AN280">
            <v>778.0900000000031</v>
          </cell>
          <cell r="AO280">
            <v>1089.1700000000026</v>
          </cell>
          <cell r="AP280">
            <v>787.62000000000103</v>
          </cell>
          <cell r="AQ280">
            <v>1103.1099999999994</v>
          </cell>
          <cell r="AR280">
            <v>797.89999999999827</v>
          </cell>
          <cell r="AS280">
            <v>1117.0599999999959</v>
          </cell>
          <cell r="AT280">
            <v>808.18000000000404</v>
          </cell>
          <cell r="AU280">
            <v>1131.7499999999973</v>
          </cell>
          <cell r="AV280">
            <v>818.4600000000014</v>
          </cell>
          <cell r="AW280">
            <v>1145.6900000000003</v>
          </cell>
        </row>
        <row r="281">
          <cell r="A281">
            <v>276</v>
          </cell>
          <cell r="B281">
            <v>590.15999999999894</v>
          </cell>
          <cell r="C281">
            <v>825.76000000000067</v>
          </cell>
          <cell r="D281">
            <v>600.4799999999982</v>
          </cell>
          <cell r="E281">
            <v>840.51999999999657</v>
          </cell>
          <cell r="F281">
            <v>610.04000000000099</v>
          </cell>
          <cell r="G281">
            <v>854.5100000000017</v>
          </cell>
          <cell r="H281">
            <v>620.36</v>
          </cell>
          <cell r="I281">
            <v>868.49999999999829</v>
          </cell>
          <cell r="J281">
            <v>630.67999999999859</v>
          </cell>
          <cell r="K281">
            <v>882.49000000000342</v>
          </cell>
          <cell r="L281">
            <v>640.24000000000262</v>
          </cell>
          <cell r="M281">
            <v>896.48</v>
          </cell>
          <cell r="N281">
            <v>650.56000000000097</v>
          </cell>
          <cell r="O281">
            <v>910.47999999999649</v>
          </cell>
          <cell r="P281">
            <v>660.11999999999898</v>
          </cell>
          <cell r="Q281">
            <v>924.47000000000173</v>
          </cell>
          <cell r="R281">
            <v>670.43999999999676</v>
          </cell>
          <cell r="S281">
            <v>938.45999999999822</v>
          </cell>
          <cell r="T281">
            <v>680.00000000000239</v>
          </cell>
          <cell r="U281">
            <v>952.45000000000346</v>
          </cell>
          <cell r="V281">
            <v>690.31999999999994</v>
          </cell>
          <cell r="W281">
            <v>966.44</v>
          </cell>
          <cell r="X281">
            <v>700.63999999999737</v>
          </cell>
          <cell r="Y281">
            <v>980.43999999999653</v>
          </cell>
          <cell r="Z281">
            <v>710.96000000000311</v>
          </cell>
          <cell r="AA281">
            <v>995.19000000000108</v>
          </cell>
          <cell r="AB281">
            <v>720.520000000001</v>
          </cell>
          <cell r="AC281">
            <v>1009.1799999999976</v>
          </cell>
          <cell r="AD281">
            <v>730.83999999999833</v>
          </cell>
          <cell r="AE281">
            <v>1023.1700000000028</v>
          </cell>
          <cell r="AF281">
            <v>741.16000000000417</v>
          </cell>
          <cell r="AG281">
            <v>1037.1599999999994</v>
          </cell>
          <cell r="AH281">
            <v>750.72000000000207</v>
          </cell>
          <cell r="AI281">
            <v>1051.159999999996</v>
          </cell>
          <cell r="AJ281">
            <v>761.03999999999928</v>
          </cell>
          <cell r="AK281">
            <v>1065.1499999999999</v>
          </cell>
          <cell r="AL281">
            <v>770.59999999999718</v>
          </cell>
          <cell r="AM281">
            <v>1079.1399999999992</v>
          </cell>
          <cell r="AN281">
            <v>780.92000000000314</v>
          </cell>
          <cell r="AO281">
            <v>1093.1300000000026</v>
          </cell>
          <cell r="AP281">
            <v>790.48000000000104</v>
          </cell>
          <cell r="AQ281">
            <v>1107.1199999999994</v>
          </cell>
          <cell r="AR281">
            <v>800.79999999999825</v>
          </cell>
          <cell r="AS281">
            <v>1121.1199999999958</v>
          </cell>
          <cell r="AT281">
            <v>811.1200000000041</v>
          </cell>
          <cell r="AU281">
            <v>1135.8699999999972</v>
          </cell>
          <cell r="AV281">
            <v>821.44000000000142</v>
          </cell>
          <cell r="AW281">
            <v>1149.8600000000004</v>
          </cell>
        </row>
        <row r="282">
          <cell r="A282">
            <v>277</v>
          </cell>
          <cell r="B282">
            <v>592.29999999999893</v>
          </cell>
          <cell r="C282">
            <v>828.75000000000068</v>
          </cell>
          <cell r="D282">
            <v>602.65999999999815</v>
          </cell>
          <cell r="E282">
            <v>843.56999999999653</v>
          </cell>
          <cell r="F282">
            <v>612.25000000000102</v>
          </cell>
          <cell r="G282">
            <v>857.61000000000172</v>
          </cell>
          <cell r="H282">
            <v>622.61</v>
          </cell>
          <cell r="I282">
            <v>871.64999999999827</v>
          </cell>
          <cell r="J282">
            <v>632.96999999999855</v>
          </cell>
          <cell r="K282">
            <v>885.69000000000347</v>
          </cell>
          <cell r="L282">
            <v>642.56000000000267</v>
          </cell>
          <cell r="M282">
            <v>899.73</v>
          </cell>
          <cell r="N282">
            <v>652.92000000000098</v>
          </cell>
          <cell r="O282">
            <v>913.77999999999645</v>
          </cell>
          <cell r="P282">
            <v>662.50999999999897</v>
          </cell>
          <cell r="Q282">
            <v>927.82000000000176</v>
          </cell>
          <cell r="R282">
            <v>672.86999999999671</v>
          </cell>
          <cell r="S282">
            <v>941.85999999999819</v>
          </cell>
          <cell r="T282">
            <v>682.46000000000242</v>
          </cell>
          <cell r="U282">
            <v>955.9000000000035</v>
          </cell>
          <cell r="V282">
            <v>692.81999999999994</v>
          </cell>
          <cell r="W282">
            <v>969.94</v>
          </cell>
          <cell r="X282">
            <v>703.17999999999734</v>
          </cell>
          <cell r="Y282">
            <v>983.98999999999648</v>
          </cell>
          <cell r="Z282">
            <v>713.54000000000315</v>
          </cell>
          <cell r="AA282">
            <v>998.80000000000109</v>
          </cell>
          <cell r="AB282">
            <v>723.13000000000102</v>
          </cell>
          <cell r="AC282">
            <v>1012.8399999999975</v>
          </cell>
          <cell r="AD282">
            <v>733.4899999999983</v>
          </cell>
          <cell r="AE282">
            <v>1026.8800000000028</v>
          </cell>
          <cell r="AF282">
            <v>743.85000000000423</v>
          </cell>
          <cell r="AG282">
            <v>1040.9199999999994</v>
          </cell>
          <cell r="AH282">
            <v>753.4400000000021</v>
          </cell>
          <cell r="AI282">
            <v>1054.9699999999959</v>
          </cell>
          <cell r="AJ282">
            <v>763.79999999999927</v>
          </cell>
          <cell r="AK282">
            <v>1069.0099999999998</v>
          </cell>
          <cell r="AL282">
            <v>773.38999999999714</v>
          </cell>
          <cell r="AM282">
            <v>1083.0499999999993</v>
          </cell>
          <cell r="AN282">
            <v>783.75000000000318</v>
          </cell>
          <cell r="AO282">
            <v>1097.0900000000026</v>
          </cell>
          <cell r="AP282">
            <v>793.34000000000106</v>
          </cell>
          <cell r="AQ282">
            <v>1111.1299999999994</v>
          </cell>
          <cell r="AR282">
            <v>803.69999999999823</v>
          </cell>
          <cell r="AS282">
            <v>1125.1799999999957</v>
          </cell>
          <cell r="AT282">
            <v>814.06000000000415</v>
          </cell>
          <cell r="AU282">
            <v>1139.9899999999971</v>
          </cell>
          <cell r="AV282">
            <v>824.42000000000144</v>
          </cell>
          <cell r="AW282">
            <v>1154.0300000000004</v>
          </cell>
        </row>
        <row r="283">
          <cell r="A283">
            <v>278</v>
          </cell>
          <cell r="B283">
            <v>594.43999999999892</v>
          </cell>
          <cell r="C283">
            <v>831.74000000000069</v>
          </cell>
          <cell r="D283">
            <v>604.8399999999981</v>
          </cell>
          <cell r="E283">
            <v>846.61999999999648</v>
          </cell>
          <cell r="F283">
            <v>614.46000000000106</v>
          </cell>
          <cell r="G283">
            <v>860.71000000000174</v>
          </cell>
          <cell r="H283">
            <v>624.86</v>
          </cell>
          <cell r="I283">
            <v>874.79999999999825</v>
          </cell>
          <cell r="J283">
            <v>635.25999999999851</v>
          </cell>
          <cell r="K283">
            <v>888.89000000000351</v>
          </cell>
          <cell r="L283">
            <v>644.88000000000272</v>
          </cell>
          <cell r="M283">
            <v>902.98</v>
          </cell>
          <cell r="N283">
            <v>655.280000000001</v>
          </cell>
          <cell r="O283">
            <v>917.0799999999964</v>
          </cell>
          <cell r="P283">
            <v>664.89999999999895</v>
          </cell>
          <cell r="Q283">
            <v>931.17000000000178</v>
          </cell>
          <cell r="R283">
            <v>675.29999999999666</v>
          </cell>
          <cell r="S283">
            <v>945.25999999999817</v>
          </cell>
          <cell r="T283">
            <v>684.92000000000246</v>
          </cell>
          <cell r="U283">
            <v>959.35000000000355</v>
          </cell>
          <cell r="V283">
            <v>695.31999999999994</v>
          </cell>
          <cell r="W283">
            <v>973.44</v>
          </cell>
          <cell r="X283">
            <v>705.7199999999973</v>
          </cell>
          <cell r="Y283">
            <v>987.53999999999644</v>
          </cell>
          <cell r="Z283">
            <v>716.12000000000319</v>
          </cell>
          <cell r="AA283">
            <v>1002.4100000000011</v>
          </cell>
          <cell r="AB283">
            <v>725.74000000000103</v>
          </cell>
          <cell r="AC283">
            <v>1016.4999999999975</v>
          </cell>
          <cell r="AD283">
            <v>736.13999999999828</v>
          </cell>
          <cell r="AE283">
            <v>1030.5900000000029</v>
          </cell>
          <cell r="AF283">
            <v>746.54000000000428</v>
          </cell>
          <cell r="AG283">
            <v>1044.6799999999994</v>
          </cell>
          <cell r="AH283">
            <v>756.16000000000213</v>
          </cell>
          <cell r="AI283">
            <v>1058.7799999999959</v>
          </cell>
          <cell r="AJ283">
            <v>766.55999999999926</v>
          </cell>
          <cell r="AK283">
            <v>1072.8699999999997</v>
          </cell>
          <cell r="AL283">
            <v>776.17999999999711</v>
          </cell>
          <cell r="AM283">
            <v>1086.9599999999994</v>
          </cell>
          <cell r="AN283">
            <v>786.58000000000322</v>
          </cell>
          <cell r="AO283">
            <v>1101.0500000000027</v>
          </cell>
          <cell r="AP283">
            <v>796.20000000000107</v>
          </cell>
          <cell r="AQ283">
            <v>1115.1399999999994</v>
          </cell>
          <cell r="AR283">
            <v>806.5999999999982</v>
          </cell>
          <cell r="AS283">
            <v>1129.2399999999957</v>
          </cell>
          <cell r="AT283">
            <v>817.00000000000421</v>
          </cell>
          <cell r="AU283">
            <v>1144.1099999999969</v>
          </cell>
          <cell r="AV283">
            <v>827.40000000000146</v>
          </cell>
          <cell r="AW283">
            <v>1158.2000000000005</v>
          </cell>
        </row>
        <row r="284">
          <cell r="A284">
            <v>279</v>
          </cell>
          <cell r="B284">
            <v>596.5799999999989</v>
          </cell>
          <cell r="C284">
            <v>834.7300000000007</v>
          </cell>
          <cell r="D284">
            <v>607.01999999999805</v>
          </cell>
          <cell r="E284">
            <v>849.66999999999643</v>
          </cell>
          <cell r="F284">
            <v>616.6700000000011</v>
          </cell>
          <cell r="G284">
            <v>863.81000000000176</v>
          </cell>
          <cell r="H284">
            <v>627.11</v>
          </cell>
          <cell r="I284">
            <v>877.94999999999823</v>
          </cell>
          <cell r="J284">
            <v>637.54999999999848</v>
          </cell>
          <cell r="K284">
            <v>892.09000000000356</v>
          </cell>
          <cell r="L284">
            <v>647.20000000000277</v>
          </cell>
          <cell r="M284">
            <v>906.23</v>
          </cell>
          <cell r="N284">
            <v>657.64000000000101</v>
          </cell>
          <cell r="O284">
            <v>920.37999999999636</v>
          </cell>
          <cell r="P284">
            <v>667.28999999999894</v>
          </cell>
          <cell r="Q284">
            <v>934.5200000000018</v>
          </cell>
          <cell r="R284">
            <v>677.72999999999661</v>
          </cell>
          <cell r="S284">
            <v>948.65999999999815</v>
          </cell>
          <cell r="T284">
            <v>687.3800000000025</v>
          </cell>
          <cell r="U284">
            <v>962.80000000000359</v>
          </cell>
          <cell r="V284">
            <v>697.81999999999994</v>
          </cell>
          <cell r="W284">
            <v>976.94</v>
          </cell>
          <cell r="X284">
            <v>708.25999999999726</v>
          </cell>
          <cell r="Y284">
            <v>991.08999999999639</v>
          </cell>
          <cell r="Z284">
            <v>718.70000000000323</v>
          </cell>
          <cell r="AA284">
            <v>1006.0200000000011</v>
          </cell>
          <cell r="AB284">
            <v>728.35000000000105</v>
          </cell>
          <cell r="AC284">
            <v>1020.1599999999975</v>
          </cell>
          <cell r="AD284">
            <v>738.78999999999826</v>
          </cell>
          <cell r="AE284">
            <v>1034.3000000000029</v>
          </cell>
          <cell r="AF284">
            <v>749.23000000000434</v>
          </cell>
          <cell r="AG284">
            <v>1048.4399999999994</v>
          </cell>
          <cell r="AH284">
            <v>758.88000000000216</v>
          </cell>
          <cell r="AI284">
            <v>1062.5899999999958</v>
          </cell>
          <cell r="AJ284">
            <v>769.31999999999925</v>
          </cell>
          <cell r="AK284">
            <v>1076.7299999999996</v>
          </cell>
          <cell r="AL284">
            <v>778.96999999999707</v>
          </cell>
          <cell r="AM284">
            <v>1090.8699999999994</v>
          </cell>
          <cell r="AN284">
            <v>789.41000000000327</v>
          </cell>
          <cell r="AO284">
            <v>1105.0100000000027</v>
          </cell>
          <cell r="AP284">
            <v>799.06000000000108</v>
          </cell>
          <cell r="AQ284">
            <v>1119.1499999999994</v>
          </cell>
          <cell r="AR284">
            <v>809.49999999999818</v>
          </cell>
          <cell r="AS284">
            <v>1133.2999999999956</v>
          </cell>
          <cell r="AT284">
            <v>819.94000000000426</v>
          </cell>
          <cell r="AU284">
            <v>1148.2299999999968</v>
          </cell>
          <cell r="AV284">
            <v>830.38000000000147</v>
          </cell>
          <cell r="AW284">
            <v>1162.3700000000006</v>
          </cell>
        </row>
        <row r="285">
          <cell r="A285">
            <v>280</v>
          </cell>
          <cell r="B285">
            <v>598.71999999999889</v>
          </cell>
          <cell r="C285">
            <v>837.72000000000071</v>
          </cell>
          <cell r="D285">
            <v>609.199999999998</v>
          </cell>
          <cell r="E285">
            <v>852.71999999999639</v>
          </cell>
          <cell r="F285">
            <v>618.88000000000113</v>
          </cell>
          <cell r="G285">
            <v>866.91000000000179</v>
          </cell>
          <cell r="H285">
            <v>629.36</v>
          </cell>
          <cell r="I285">
            <v>881.0999999999982</v>
          </cell>
          <cell r="J285">
            <v>639.83999999999844</v>
          </cell>
          <cell r="K285">
            <v>895.2900000000036</v>
          </cell>
          <cell r="L285">
            <v>649.52000000000282</v>
          </cell>
          <cell r="M285">
            <v>909.48</v>
          </cell>
          <cell r="N285">
            <v>660.00000000000102</v>
          </cell>
          <cell r="O285">
            <v>923.67999999999631</v>
          </cell>
          <cell r="P285">
            <v>669.67999999999893</v>
          </cell>
          <cell r="Q285">
            <v>937.87000000000182</v>
          </cell>
          <cell r="R285">
            <v>680.15999999999656</v>
          </cell>
          <cell r="S285">
            <v>952.05999999999813</v>
          </cell>
          <cell r="T285">
            <v>689.84000000000253</v>
          </cell>
          <cell r="U285">
            <v>966.25000000000364</v>
          </cell>
          <cell r="V285">
            <v>700.31999999999994</v>
          </cell>
          <cell r="W285">
            <v>980.44</v>
          </cell>
          <cell r="X285">
            <v>710.79999999999723</v>
          </cell>
          <cell r="Y285">
            <v>994.63999999999635</v>
          </cell>
          <cell r="Z285">
            <v>721.28000000000327</v>
          </cell>
          <cell r="AA285">
            <v>1009.6300000000011</v>
          </cell>
          <cell r="AB285">
            <v>730.96000000000106</v>
          </cell>
          <cell r="AC285">
            <v>1023.8199999999974</v>
          </cell>
          <cell r="AD285">
            <v>741.43999999999824</v>
          </cell>
          <cell r="AE285">
            <v>1038.0100000000029</v>
          </cell>
          <cell r="AF285">
            <v>751.92000000000439</v>
          </cell>
          <cell r="AG285">
            <v>1052.1999999999994</v>
          </cell>
          <cell r="AH285">
            <v>761.60000000000218</v>
          </cell>
          <cell r="AI285">
            <v>1066.3999999999958</v>
          </cell>
          <cell r="AJ285">
            <v>772.07999999999925</v>
          </cell>
          <cell r="AK285">
            <v>1080.5899999999995</v>
          </cell>
          <cell r="AL285">
            <v>781.75999999999704</v>
          </cell>
          <cell r="AM285">
            <v>1094.7799999999995</v>
          </cell>
          <cell r="AN285">
            <v>792.24000000000331</v>
          </cell>
          <cell r="AO285">
            <v>1108.9700000000028</v>
          </cell>
          <cell r="AP285">
            <v>801.9200000000011</v>
          </cell>
          <cell r="AQ285">
            <v>1123.1599999999994</v>
          </cell>
          <cell r="AR285">
            <v>812.39999999999816</v>
          </cell>
          <cell r="AS285">
            <v>1137.3599999999956</v>
          </cell>
          <cell r="AT285">
            <v>822.88000000000432</v>
          </cell>
          <cell r="AU285">
            <v>1152.3499999999967</v>
          </cell>
          <cell r="AV285">
            <v>833.36000000000149</v>
          </cell>
          <cell r="AW285">
            <v>1166.5400000000006</v>
          </cell>
        </row>
        <row r="286">
          <cell r="A286">
            <v>281</v>
          </cell>
          <cell r="B286">
            <v>600.85999999999888</v>
          </cell>
          <cell r="C286">
            <v>840.71000000000072</v>
          </cell>
          <cell r="D286">
            <v>611.37999999999795</v>
          </cell>
          <cell r="E286">
            <v>855.76999999999634</v>
          </cell>
          <cell r="F286">
            <v>621.09000000000117</v>
          </cell>
          <cell r="G286">
            <v>870.01000000000181</v>
          </cell>
          <cell r="H286">
            <v>631.61</v>
          </cell>
          <cell r="I286">
            <v>884.24999999999818</v>
          </cell>
          <cell r="J286">
            <v>642.1299999999984</v>
          </cell>
          <cell r="K286">
            <v>898.49000000000365</v>
          </cell>
          <cell r="L286">
            <v>651.84000000000287</v>
          </cell>
          <cell r="M286">
            <v>912.73</v>
          </cell>
          <cell r="N286">
            <v>662.36000000000104</v>
          </cell>
          <cell r="O286">
            <v>926.97999999999627</v>
          </cell>
          <cell r="P286">
            <v>672.06999999999891</v>
          </cell>
          <cell r="Q286">
            <v>941.22000000000185</v>
          </cell>
          <cell r="R286">
            <v>682.58999999999651</v>
          </cell>
          <cell r="S286">
            <v>955.4599999999981</v>
          </cell>
          <cell r="T286">
            <v>692.30000000000257</v>
          </cell>
          <cell r="U286">
            <v>969.70000000000368</v>
          </cell>
          <cell r="V286">
            <v>702.81999999999994</v>
          </cell>
          <cell r="W286">
            <v>983.94</v>
          </cell>
          <cell r="X286">
            <v>713.33999999999719</v>
          </cell>
          <cell r="Y286">
            <v>998.1899999999963</v>
          </cell>
          <cell r="Z286">
            <v>723.86000000000331</v>
          </cell>
          <cell r="AA286">
            <v>1013.2400000000011</v>
          </cell>
          <cell r="AB286">
            <v>733.57000000000107</v>
          </cell>
          <cell r="AC286">
            <v>1027.4799999999975</v>
          </cell>
          <cell r="AD286">
            <v>744.08999999999821</v>
          </cell>
          <cell r="AE286">
            <v>1041.720000000003</v>
          </cell>
          <cell r="AF286">
            <v>754.61000000000445</v>
          </cell>
          <cell r="AG286">
            <v>1055.9599999999994</v>
          </cell>
          <cell r="AH286">
            <v>764.32000000000221</v>
          </cell>
          <cell r="AI286">
            <v>1070.2099999999957</v>
          </cell>
          <cell r="AJ286">
            <v>774.83999999999924</v>
          </cell>
          <cell r="AK286">
            <v>1084.4499999999994</v>
          </cell>
          <cell r="AL286">
            <v>784.549999999997</v>
          </cell>
          <cell r="AM286">
            <v>1098.6899999999996</v>
          </cell>
          <cell r="AN286">
            <v>795.07000000000335</v>
          </cell>
          <cell r="AO286">
            <v>1112.9300000000028</v>
          </cell>
          <cell r="AP286">
            <v>804.78000000000111</v>
          </cell>
          <cell r="AQ286">
            <v>1127.1699999999994</v>
          </cell>
          <cell r="AR286">
            <v>815.29999999999814</v>
          </cell>
          <cell r="AS286">
            <v>1141.4199999999955</v>
          </cell>
          <cell r="AT286">
            <v>825.82000000000437</v>
          </cell>
          <cell r="AU286">
            <v>1156.4699999999966</v>
          </cell>
          <cell r="AV286">
            <v>836.34000000000151</v>
          </cell>
          <cell r="AW286">
            <v>1170.7100000000007</v>
          </cell>
        </row>
        <row r="287">
          <cell r="A287">
            <v>282</v>
          </cell>
          <cell r="B287">
            <v>602.99999999999886</v>
          </cell>
          <cell r="C287">
            <v>843.70000000000073</v>
          </cell>
          <cell r="D287">
            <v>613.5599999999979</v>
          </cell>
          <cell r="E287">
            <v>858.8199999999963</v>
          </cell>
          <cell r="F287">
            <v>623.30000000000121</v>
          </cell>
          <cell r="G287">
            <v>873.11000000000183</v>
          </cell>
          <cell r="H287">
            <v>633.86</v>
          </cell>
          <cell r="I287">
            <v>887.39999999999816</v>
          </cell>
          <cell r="J287">
            <v>644.41999999999837</v>
          </cell>
          <cell r="K287">
            <v>901.69000000000369</v>
          </cell>
          <cell r="L287">
            <v>654.16000000000292</v>
          </cell>
          <cell r="M287">
            <v>915.98</v>
          </cell>
          <cell r="N287">
            <v>664.72000000000105</v>
          </cell>
          <cell r="O287">
            <v>930.27999999999622</v>
          </cell>
          <cell r="P287">
            <v>674.4599999999989</v>
          </cell>
          <cell r="Q287">
            <v>944.57000000000187</v>
          </cell>
          <cell r="R287">
            <v>685.01999999999646</v>
          </cell>
          <cell r="S287">
            <v>958.85999999999808</v>
          </cell>
          <cell r="T287">
            <v>694.76000000000261</v>
          </cell>
          <cell r="U287">
            <v>973.15000000000373</v>
          </cell>
          <cell r="V287">
            <v>705.31999999999994</v>
          </cell>
          <cell r="W287">
            <v>987.44</v>
          </cell>
          <cell r="X287">
            <v>715.87999999999715</v>
          </cell>
          <cell r="Y287">
            <v>1001.7399999999963</v>
          </cell>
          <cell r="Z287">
            <v>726.44000000000335</v>
          </cell>
          <cell r="AA287">
            <v>1016.8500000000012</v>
          </cell>
          <cell r="AB287">
            <v>736.18000000000109</v>
          </cell>
          <cell r="AC287">
            <v>1031.1399999999976</v>
          </cell>
          <cell r="AD287">
            <v>746.73999999999819</v>
          </cell>
          <cell r="AE287">
            <v>1045.430000000003</v>
          </cell>
          <cell r="AF287">
            <v>757.3000000000045</v>
          </cell>
          <cell r="AG287">
            <v>1059.7199999999993</v>
          </cell>
          <cell r="AH287">
            <v>767.04000000000224</v>
          </cell>
          <cell r="AI287">
            <v>1074.0199999999957</v>
          </cell>
          <cell r="AJ287">
            <v>777.59999999999923</v>
          </cell>
          <cell r="AK287">
            <v>1088.3099999999993</v>
          </cell>
          <cell r="AL287">
            <v>787.33999999999696</v>
          </cell>
          <cell r="AM287">
            <v>1102.5999999999997</v>
          </cell>
          <cell r="AN287">
            <v>797.90000000000339</v>
          </cell>
          <cell r="AO287">
            <v>1116.8900000000028</v>
          </cell>
          <cell r="AP287">
            <v>807.64000000000112</v>
          </cell>
          <cell r="AQ287">
            <v>1131.1799999999994</v>
          </cell>
          <cell r="AR287">
            <v>818.19999999999811</v>
          </cell>
          <cell r="AS287">
            <v>1145.4799999999955</v>
          </cell>
          <cell r="AT287">
            <v>828.76000000000442</v>
          </cell>
          <cell r="AU287">
            <v>1160.5899999999965</v>
          </cell>
          <cell r="AV287">
            <v>839.32000000000153</v>
          </cell>
          <cell r="AW287">
            <v>1174.8800000000008</v>
          </cell>
        </row>
        <row r="288">
          <cell r="A288">
            <v>283</v>
          </cell>
          <cell r="B288">
            <v>605.13999999999885</v>
          </cell>
          <cell r="C288">
            <v>846.69000000000074</v>
          </cell>
          <cell r="D288">
            <v>615.73999999999785</v>
          </cell>
          <cell r="E288">
            <v>861.86999999999625</v>
          </cell>
          <cell r="F288">
            <v>625.51000000000124</v>
          </cell>
          <cell r="G288">
            <v>876.21000000000186</v>
          </cell>
          <cell r="H288">
            <v>636.11</v>
          </cell>
          <cell r="I288">
            <v>890.54999999999814</v>
          </cell>
          <cell r="J288">
            <v>646.70999999999833</v>
          </cell>
          <cell r="K288">
            <v>904.89000000000374</v>
          </cell>
          <cell r="L288">
            <v>656.48000000000297</v>
          </cell>
          <cell r="M288">
            <v>919.23</v>
          </cell>
          <cell r="N288">
            <v>667.08000000000106</v>
          </cell>
          <cell r="O288">
            <v>933.57999999999618</v>
          </cell>
          <cell r="P288">
            <v>676.84999999999889</v>
          </cell>
          <cell r="Q288">
            <v>947.92000000000189</v>
          </cell>
          <cell r="R288">
            <v>687.44999999999641</v>
          </cell>
          <cell r="S288">
            <v>962.25999999999806</v>
          </cell>
          <cell r="T288">
            <v>697.22000000000264</v>
          </cell>
          <cell r="U288">
            <v>976.60000000000377</v>
          </cell>
          <cell r="V288">
            <v>707.81999999999994</v>
          </cell>
          <cell r="W288">
            <v>990.94</v>
          </cell>
          <cell r="X288">
            <v>718.41999999999712</v>
          </cell>
          <cell r="Y288">
            <v>1005.2899999999962</v>
          </cell>
          <cell r="Z288">
            <v>729.02000000000339</v>
          </cell>
          <cell r="AA288">
            <v>1020.4600000000012</v>
          </cell>
          <cell r="AB288">
            <v>738.7900000000011</v>
          </cell>
          <cell r="AC288">
            <v>1034.7999999999977</v>
          </cell>
          <cell r="AD288">
            <v>749.38999999999817</v>
          </cell>
          <cell r="AE288">
            <v>1049.1400000000031</v>
          </cell>
          <cell r="AF288">
            <v>759.99000000000456</v>
          </cell>
          <cell r="AG288">
            <v>1063.4799999999993</v>
          </cell>
          <cell r="AH288">
            <v>769.76000000000226</v>
          </cell>
          <cell r="AI288">
            <v>1077.8299999999956</v>
          </cell>
          <cell r="AJ288">
            <v>780.35999999999922</v>
          </cell>
          <cell r="AK288">
            <v>1092.1699999999992</v>
          </cell>
          <cell r="AL288">
            <v>790.12999999999693</v>
          </cell>
          <cell r="AM288">
            <v>1106.5099999999998</v>
          </cell>
          <cell r="AN288">
            <v>800.73000000000343</v>
          </cell>
          <cell r="AO288">
            <v>1120.8500000000029</v>
          </cell>
          <cell r="AP288">
            <v>810.50000000000114</v>
          </cell>
          <cell r="AQ288">
            <v>1135.1899999999994</v>
          </cell>
          <cell r="AR288">
            <v>821.09999999999809</v>
          </cell>
          <cell r="AS288">
            <v>1149.5399999999954</v>
          </cell>
          <cell r="AT288">
            <v>831.70000000000448</v>
          </cell>
          <cell r="AU288">
            <v>1164.7099999999964</v>
          </cell>
          <cell r="AV288">
            <v>842.30000000000155</v>
          </cell>
          <cell r="AW288">
            <v>1179.0500000000009</v>
          </cell>
        </row>
        <row r="289">
          <cell r="A289">
            <v>284</v>
          </cell>
          <cell r="B289">
            <v>607.27999999999884</v>
          </cell>
          <cell r="C289">
            <v>849.68000000000075</v>
          </cell>
          <cell r="D289">
            <v>617.9199999999978</v>
          </cell>
          <cell r="E289">
            <v>864.91999999999621</v>
          </cell>
          <cell r="F289">
            <v>627.72000000000128</v>
          </cell>
          <cell r="G289">
            <v>879.31000000000188</v>
          </cell>
          <cell r="H289">
            <v>638.36</v>
          </cell>
          <cell r="I289">
            <v>893.69999999999811</v>
          </cell>
          <cell r="J289">
            <v>648.99999999999829</v>
          </cell>
          <cell r="K289">
            <v>908.09000000000378</v>
          </cell>
          <cell r="L289">
            <v>658.80000000000302</v>
          </cell>
          <cell r="M289">
            <v>922.48</v>
          </cell>
          <cell r="N289">
            <v>669.44000000000108</v>
          </cell>
          <cell r="O289">
            <v>936.87999999999613</v>
          </cell>
          <cell r="P289">
            <v>679.23999999999887</v>
          </cell>
          <cell r="Q289">
            <v>951.27000000000191</v>
          </cell>
          <cell r="R289">
            <v>689.87999999999636</v>
          </cell>
          <cell r="S289">
            <v>965.65999999999804</v>
          </cell>
          <cell r="T289">
            <v>699.68000000000268</v>
          </cell>
          <cell r="U289">
            <v>980.05000000000382</v>
          </cell>
          <cell r="V289">
            <v>710.31999999999994</v>
          </cell>
          <cell r="W289">
            <v>994.44</v>
          </cell>
          <cell r="X289">
            <v>720.95999999999708</v>
          </cell>
          <cell r="Y289">
            <v>1008.8399999999962</v>
          </cell>
          <cell r="Z289">
            <v>731.60000000000343</v>
          </cell>
          <cell r="AA289">
            <v>1024.0700000000011</v>
          </cell>
          <cell r="AB289">
            <v>741.40000000000111</v>
          </cell>
          <cell r="AC289">
            <v>1038.4599999999978</v>
          </cell>
          <cell r="AD289">
            <v>752.03999999999814</v>
          </cell>
          <cell r="AE289">
            <v>1052.8500000000031</v>
          </cell>
          <cell r="AF289">
            <v>762.68000000000461</v>
          </cell>
          <cell r="AG289">
            <v>1067.2399999999993</v>
          </cell>
          <cell r="AH289">
            <v>772.48000000000229</v>
          </cell>
          <cell r="AI289">
            <v>1081.6399999999956</v>
          </cell>
          <cell r="AJ289">
            <v>783.11999999999921</v>
          </cell>
          <cell r="AK289">
            <v>1096.0299999999991</v>
          </cell>
          <cell r="AL289">
            <v>792.91999999999689</v>
          </cell>
          <cell r="AM289">
            <v>1110.4199999999998</v>
          </cell>
          <cell r="AN289">
            <v>803.56000000000347</v>
          </cell>
          <cell r="AO289">
            <v>1124.8100000000029</v>
          </cell>
          <cell r="AP289">
            <v>813.36000000000115</v>
          </cell>
          <cell r="AQ289">
            <v>1139.1999999999994</v>
          </cell>
          <cell r="AR289">
            <v>823.99999999999807</v>
          </cell>
          <cell r="AS289">
            <v>1153.5999999999954</v>
          </cell>
          <cell r="AT289">
            <v>834.64000000000453</v>
          </cell>
          <cell r="AU289">
            <v>1168.8299999999963</v>
          </cell>
          <cell r="AV289">
            <v>845.28000000000156</v>
          </cell>
          <cell r="AW289">
            <v>1183.2200000000009</v>
          </cell>
        </row>
        <row r="290">
          <cell r="A290">
            <v>285</v>
          </cell>
          <cell r="B290">
            <v>609.41999999999882</v>
          </cell>
          <cell r="C290">
            <v>852.67000000000075</v>
          </cell>
          <cell r="D290">
            <v>620.09999999999775</v>
          </cell>
          <cell r="E290">
            <v>867.96999999999616</v>
          </cell>
          <cell r="F290">
            <v>629.93000000000131</v>
          </cell>
          <cell r="G290">
            <v>882.4100000000019</v>
          </cell>
          <cell r="H290">
            <v>640.61</v>
          </cell>
          <cell r="I290">
            <v>896.84999999999809</v>
          </cell>
          <cell r="J290">
            <v>651.28999999999826</v>
          </cell>
          <cell r="K290">
            <v>911.29000000000383</v>
          </cell>
          <cell r="L290">
            <v>661.12000000000307</v>
          </cell>
          <cell r="M290">
            <v>925.73</v>
          </cell>
          <cell r="N290">
            <v>671.80000000000109</v>
          </cell>
          <cell r="O290">
            <v>940.17999999999608</v>
          </cell>
          <cell r="P290">
            <v>681.62999999999886</v>
          </cell>
          <cell r="Q290">
            <v>954.62000000000194</v>
          </cell>
          <cell r="R290">
            <v>692.30999999999631</v>
          </cell>
          <cell r="S290">
            <v>969.05999999999801</v>
          </cell>
          <cell r="T290">
            <v>702.14000000000271</v>
          </cell>
          <cell r="U290">
            <v>983.50000000000387</v>
          </cell>
          <cell r="V290">
            <v>712.81999999999994</v>
          </cell>
          <cell r="W290">
            <v>997.94</v>
          </cell>
          <cell r="X290">
            <v>723.49999999999704</v>
          </cell>
          <cell r="Y290">
            <v>1012.3899999999961</v>
          </cell>
          <cell r="Z290">
            <v>734.18000000000347</v>
          </cell>
          <cell r="AA290">
            <v>1027.680000000001</v>
          </cell>
          <cell r="AB290">
            <v>744.01000000000113</v>
          </cell>
          <cell r="AC290">
            <v>1042.1199999999978</v>
          </cell>
          <cell r="AD290">
            <v>754.68999999999812</v>
          </cell>
          <cell r="AE290">
            <v>1056.5600000000031</v>
          </cell>
          <cell r="AF290">
            <v>765.37000000000467</v>
          </cell>
          <cell r="AG290">
            <v>1070.9999999999993</v>
          </cell>
          <cell r="AH290">
            <v>775.20000000000232</v>
          </cell>
          <cell r="AI290">
            <v>1085.4499999999955</v>
          </cell>
          <cell r="AJ290">
            <v>785.8799999999992</v>
          </cell>
          <cell r="AK290">
            <v>1099.889999999999</v>
          </cell>
          <cell r="AL290">
            <v>795.70999999999685</v>
          </cell>
          <cell r="AM290">
            <v>1114.33</v>
          </cell>
          <cell r="AN290">
            <v>806.39000000000351</v>
          </cell>
          <cell r="AO290">
            <v>1128.7700000000029</v>
          </cell>
          <cell r="AP290">
            <v>816.22000000000116</v>
          </cell>
          <cell r="AQ290">
            <v>1143.2099999999994</v>
          </cell>
          <cell r="AR290">
            <v>826.89999999999804</v>
          </cell>
          <cell r="AS290">
            <v>1157.6599999999953</v>
          </cell>
          <cell r="AT290">
            <v>837.58000000000459</v>
          </cell>
          <cell r="AU290">
            <v>1172.9499999999962</v>
          </cell>
          <cell r="AV290">
            <v>848.26000000000158</v>
          </cell>
          <cell r="AW290">
            <v>1187.390000000001</v>
          </cell>
        </row>
        <row r="291">
          <cell r="A291">
            <v>286</v>
          </cell>
          <cell r="B291">
            <v>611.55999999999881</v>
          </cell>
          <cell r="C291">
            <v>855.66000000000076</v>
          </cell>
          <cell r="D291">
            <v>622.2799999999977</v>
          </cell>
          <cell r="E291">
            <v>871.01999999999612</v>
          </cell>
          <cell r="F291">
            <v>632.14000000000135</v>
          </cell>
          <cell r="G291">
            <v>885.51000000000192</v>
          </cell>
          <cell r="H291">
            <v>642.86</v>
          </cell>
          <cell r="I291">
            <v>899.99999999999807</v>
          </cell>
          <cell r="J291">
            <v>653.57999999999822</v>
          </cell>
          <cell r="K291">
            <v>914.49000000000387</v>
          </cell>
          <cell r="L291">
            <v>663.44000000000312</v>
          </cell>
          <cell r="M291">
            <v>928.98</v>
          </cell>
          <cell r="N291">
            <v>674.16000000000111</v>
          </cell>
          <cell r="O291">
            <v>943.47999999999604</v>
          </cell>
          <cell r="P291">
            <v>684.01999999999884</v>
          </cell>
          <cell r="Q291">
            <v>957.97000000000196</v>
          </cell>
          <cell r="R291">
            <v>694.73999999999626</v>
          </cell>
          <cell r="S291">
            <v>972.45999999999799</v>
          </cell>
          <cell r="T291">
            <v>704.60000000000275</v>
          </cell>
          <cell r="U291">
            <v>986.95000000000391</v>
          </cell>
          <cell r="V291">
            <v>715.31999999999994</v>
          </cell>
          <cell r="W291">
            <v>1001.44</v>
          </cell>
          <cell r="X291">
            <v>726.03999999999701</v>
          </cell>
          <cell r="Y291">
            <v>1015.9399999999961</v>
          </cell>
          <cell r="Z291">
            <v>736.76000000000352</v>
          </cell>
          <cell r="AA291">
            <v>1031.2900000000009</v>
          </cell>
          <cell r="AB291">
            <v>746.62000000000114</v>
          </cell>
          <cell r="AC291">
            <v>1045.7799999999979</v>
          </cell>
          <cell r="AD291">
            <v>757.3399999999981</v>
          </cell>
          <cell r="AE291">
            <v>1060.2700000000032</v>
          </cell>
          <cell r="AF291">
            <v>768.06000000000472</v>
          </cell>
          <cell r="AG291">
            <v>1074.7599999999993</v>
          </cell>
          <cell r="AH291">
            <v>777.92000000000235</v>
          </cell>
          <cell r="AI291">
            <v>1089.2599999999954</v>
          </cell>
          <cell r="AJ291">
            <v>788.63999999999919</v>
          </cell>
          <cell r="AK291">
            <v>1103.7499999999989</v>
          </cell>
          <cell r="AL291">
            <v>798.49999999999682</v>
          </cell>
          <cell r="AM291">
            <v>1118.24</v>
          </cell>
          <cell r="AN291">
            <v>809.22000000000355</v>
          </cell>
          <cell r="AO291">
            <v>1132.730000000003</v>
          </cell>
          <cell r="AP291">
            <v>819.08000000000118</v>
          </cell>
          <cell r="AQ291">
            <v>1147.2199999999993</v>
          </cell>
          <cell r="AR291">
            <v>829.79999999999802</v>
          </cell>
          <cell r="AS291">
            <v>1161.7199999999953</v>
          </cell>
          <cell r="AT291">
            <v>840.52000000000464</v>
          </cell>
          <cell r="AU291">
            <v>1177.0699999999961</v>
          </cell>
          <cell r="AV291">
            <v>851.2400000000016</v>
          </cell>
          <cell r="AW291">
            <v>1191.5600000000011</v>
          </cell>
        </row>
        <row r="292">
          <cell r="A292">
            <v>287</v>
          </cell>
          <cell r="B292">
            <v>613.69999999999879</v>
          </cell>
          <cell r="C292">
            <v>858.65000000000077</v>
          </cell>
          <cell r="D292">
            <v>624.45999999999765</v>
          </cell>
          <cell r="E292">
            <v>874.06999999999607</v>
          </cell>
          <cell r="F292">
            <v>634.35000000000139</v>
          </cell>
          <cell r="G292">
            <v>888.61000000000195</v>
          </cell>
          <cell r="H292">
            <v>645.11</v>
          </cell>
          <cell r="I292">
            <v>903.14999999999804</v>
          </cell>
          <cell r="J292">
            <v>655.86999999999819</v>
          </cell>
          <cell r="K292">
            <v>917.69000000000392</v>
          </cell>
          <cell r="L292">
            <v>665.76000000000317</v>
          </cell>
          <cell r="M292">
            <v>932.23</v>
          </cell>
          <cell r="N292">
            <v>676.52000000000112</v>
          </cell>
          <cell r="O292">
            <v>946.77999999999599</v>
          </cell>
          <cell r="P292">
            <v>686.40999999999883</v>
          </cell>
          <cell r="Q292">
            <v>961.32000000000198</v>
          </cell>
          <cell r="R292">
            <v>697.16999999999621</v>
          </cell>
          <cell r="S292">
            <v>975.85999999999797</v>
          </cell>
          <cell r="T292">
            <v>707.06000000000279</v>
          </cell>
          <cell r="U292">
            <v>990.40000000000396</v>
          </cell>
          <cell r="V292">
            <v>717.81999999999994</v>
          </cell>
          <cell r="W292">
            <v>1004.94</v>
          </cell>
          <cell r="X292">
            <v>728.57999999999697</v>
          </cell>
          <cell r="Y292">
            <v>1019.489999999996</v>
          </cell>
          <cell r="Z292">
            <v>739.34000000000356</v>
          </cell>
          <cell r="AA292">
            <v>1034.9000000000008</v>
          </cell>
          <cell r="AB292">
            <v>749.23000000000116</v>
          </cell>
          <cell r="AC292">
            <v>1049.439999999998</v>
          </cell>
          <cell r="AD292">
            <v>759.98999999999808</v>
          </cell>
          <cell r="AE292">
            <v>1063.9800000000032</v>
          </cell>
          <cell r="AF292">
            <v>770.75000000000477</v>
          </cell>
          <cell r="AG292">
            <v>1078.5199999999993</v>
          </cell>
          <cell r="AH292">
            <v>780.64000000000237</v>
          </cell>
          <cell r="AI292">
            <v>1093.0699999999954</v>
          </cell>
          <cell r="AJ292">
            <v>791.39999999999918</v>
          </cell>
          <cell r="AK292">
            <v>1107.6099999999988</v>
          </cell>
          <cell r="AL292">
            <v>801.28999999999678</v>
          </cell>
          <cell r="AM292">
            <v>1122.1500000000001</v>
          </cell>
          <cell r="AN292">
            <v>812.05000000000359</v>
          </cell>
          <cell r="AO292">
            <v>1136.690000000003</v>
          </cell>
          <cell r="AP292">
            <v>821.94000000000119</v>
          </cell>
          <cell r="AQ292">
            <v>1151.2299999999993</v>
          </cell>
          <cell r="AR292">
            <v>832.699999999998</v>
          </cell>
          <cell r="AS292">
            <v>1165.7799999999952</v>
          </cell>
          <cell r="AT292">
            <v>843.4600000000047</v>
          </cell>
          <cell r="AU292">
            <v>1181.189999999996</v>
          </cell>
          <cell r="AV292">
            <v>854.22000000000162</v>
          </cell>
          <cell r="AW292">
            <v>1195.7300000000012</v>
          </cell>
        </row>
        <row r="293">
          <cell r="A293">
            <v>288</v>
          </cell>
          <cell r="B293">
            <v>615.83999999999878</v>
          </cell>
          <cell r="C293">
            <v>861.64000000000078</v>
          </cell>
          <cell r="D293">
            <v>626.6399999999976</v>
          </cell>
          <cell r="E293">
            <v>877.11999999999603</v>
          </cell>
          <cell r="F293">
            <v>636.56000000000142</v>
          </cell>
          <cell r="G293">
            <v>891.71000000000197</v>
          </cell>
          <cell r="H293">
            <v>647.36</v>
          </cell>
          <cell r="I293">
            <v>906.29999999999802</v>
          </cell>
          <cell r="J293">
            <v>658.15999999999815</v>
          </cell>
          <cell r="K293">
            <v>920.89000000000397</v>
          </cell>
          <cell r="L293">
            <v>668.08000000000322</v>
          </cell>
          <cell r="M293">
            <v>935.48</v>
          </cell>
          <cell r="N293">
            <v>678.88000000000113</v>
          </cell>
          <cell r="O293">
            <v>950.07999999999595</v>
          </cell>
          <cell r="P293">
            <v>688.79999999999882</v>
          </cell>
          <cell r="Q293">
            <v>964.67000000000201</v>
          </cell>
          <cell r="R293">
            <v>699.59999999999616</v>
          </cell>
          <cell r="S293">
            <v>979.25999999999794</v>
          </cell>
          <cell r="T293">
            <v>709.52000000000282</v>
          </cell>
          <cell r="U293">
            <v>993.850000000004</v>
          </cell>
          <cell r="V293">
            <v>720.31999999999994</v>
          </cell>
          <cell r="W293">
            <v>1008.44</v>
          </cell>
          <cell r="X293">
            <v>731.11999999999694</v>
          </cell>
          <cell r="Y293">
            <v>1023.039999999996</v>
          </cell>
          <cell r="Z293">
            <v>741.9200000000036</v>
          </cell>
          <cell r="AA293">
            <v>1038.5100000000007</v>
          </cell>
          <cell r="AB293">
            <v>751.84000000000117</v>
          </cell>
          <cell r="AC293">
            <v>1053.0999999999981</v>
          </cell>
          <cell r="AD293">
            <v>762.63999999999805</v>
          </cell>
          <cell r="AE293">
            <v>1067.6900000000032</v>
          </cell>
          <cell r="AF293">
            <v>773.44000000000483</v>
          </cell>
          <cell r="AG293">
            <v>1082.2799999999993</v>
          </cell>
          <cell r="AH293">
            <v>783.3600000000024</v>
          </cell>
          <cell r="AI293">
            <v>1096.8799999999953</v>
          </cell>
          <cell r="AJ293">
            <v>794.15999999999917</v>
          </cell>
          <cell r="AK293">
            <v>1111.4699999999987</v>
          </cell>
          <cell r="AL293">
            <v>804.07999999999674</v>
          </cell>
          <cell r="AM293">
            <v>1126.0600000000002</v>
          </cell>
          <cell r="AN293">
            <v>814.88000000000363</v>
          </cell>
          <cell r="AO293">
            <v>1140.650000000003</v>
          </cell>
          <cell r="AP293">
            <v>824.80000000000121</v>
          </cell>
          <cell r="AQ293">
            <v>1155.2399999999993</v>
          </cell>
          <cell r="AR293">
            <v>835.59999999999798</v>
          </cell>
          <cell r="AS293">
            <v>1169.8399999999951</v>
          </cell>
          <cell r="AT293">
            <v>846.40000000000475</v>
          </cell>
          <cell r="AU293">
            <v>1185.3099999999959</v>
          </cell>
          <cell r="AV293">
            <v>857.20000000000164</v>
          </cell>
          <cell r="AW293">
            <v>1199.9000000000012</v>
          </cell>
        </row>
        <row r="294">
          <cell r="A294">
            <v>289</v>
          </cell>
          <cell r="B294">
            <v>617.97999999999877</v>
          </cell>
          <cell r="C294">
            <v>864.63000000000079</v>
          </cell>
          <cell r="D294">
            <v>628.81999999999755</v>
          </cell>
          <cell r="E294">
            <v>880.16999999999598</v>
          </cell>
          <cell r="F294">
            <v>638.77000000000146</v>
          </cell>
          <cell r="G294">
            <v>894.81000000000199</v>
          </cell>
          <cell r="H294">
            <v>649.61</v>
          </cell>
          <cell r="I294">
            <v>909.449999999998</v>
          </cell>
          <cell r="J294">
            <v>660.44999999999811</v>
          </cell>
          <cell r="K294">
            <v>924.09000000000401</v>
          </cell>
          <cell r="L294">
            <v>670.40000000000327</v>
          </cell>
          <cell r="M294">
            <v>938.73</v>
          </cell>
          <cell r="N294">
            <v>681.24000000000115</v>
          </cell>
          <cell r="O294">
            <v>953.3799999999959</v>
          </cell>
          <cell r="P294">
            <v>691.1899999999988</v>
          </cell>
          <cell r="Q294">
            <v>968.02000000000203</v>
          </cell>
          <cell r="R294">
            <v>702.02999999999611</v>
          </cell>
          <cell r="S294">
            <v>982.65999999999792</v>
          </cell>
          <cell r="T294">
            <v>711.98000000000286</v>
          </cell>
          <cell r="U294">
            <v>997.30000000000405</v>
          </cell>
          <cell r="V294">
            <v>722.81999999999994</v>
          </cell>
          <cell r="W294">
            <v>1011.94</v>
          </cell>
          <cell r="X294">
            <v>733.6599999999969</v>
          </cell>
          <cell r="Y294">
            <v>1026.5899999999961</v>
          </cell>
          <cell r="Z294">
            <v>744.50000000000364</v>
          </cell>
          <cell r="AA294">
            <v>1042.1200000000006</v>
          </cell>
          <cell r="AB294">
            <v>754.45000000000118</v>
          </cell>
          <cell r="AC294">
            <v>1056.7599999999982</v>
          </cell>
          <cell r="AD294">
            <v>765.28999999999803</v>
          </cell>
          <cell r="AE294">
            <v>1071.4000000000033</v>
          </cell>
          <cell r="AF294">
            <v>776.13000000000488</v>
          </cell>
          <cell r="AG294">
            <v>1086.0399999999993</v>
          </cell>
          <cell r="AH294">
            <v>786.08000000000243</v>
          </cell>
          <cell r="AI294">
            <v>1100.6899999999953</v>
          </cell>
          <cell r="AJ294">
            <v>796.91999999999916</v>
          </cell>
          <cell r="AK294">
            <v>1115.3299999999986</v>
          </cell>
          <cell r="AL294">
            <v>806.86999999999671</v>
          </cell>
          <cell r="AM294">
            <v>1129.9700000000003</v>
          </cell>
          <cell r="AN294">
            <v>817.71000000000367</v>
          </cell>
          <cell r="AO294">
            <v>1144.6100000000031</v>
          </cell>
          <cell r="AP294">
            <v>827.66000000000122</v>
          </cell>
          <cell r="AQ294">
            <v>1159.2499999999993</v>
          </cell>
          <cell r="AR294">
            <v>838.49999999999795</v>
          </cell>
          <cell r="AS294">
            <v>1173.8999999999951</v>
          </cell>
          <cell r="AT294">
            <v>849.34000000000481</v>
          </cell>
          <cell r="AU294">
            <v>1189.4299999999957</v>
          </cell>
          <cell r="AV294">
            <v>860.18000000000166</v>
          </cell>
          <cell r="AW294">
            <v>1204.0700000000013</v>
          </cell>
        </row>
        <row r="295">
          <cell r="A295">
            <v>290</v>
          </cell>
          <cell r="B295">
            <v>620.11999999999875</v>
          </cell>
          <cell r="C295">
            <v>867.6200000000008</v>
          </cell>
          <cell r="D295">
            <v>630.9999999999975</v>
          </cell>
          <cell r="E295">
            <v>883.21999999999593</v>
          </cell>
          <cell r="F295">
            <v>640.9800000000015</v>
          </cell>
          <cell r="G295">
            <v>897.91000000000201</v>
          </cell>
          <cell r="H295">
            <v>651.86</v>
          </cell>
          <cell r="I295">
            <v>912.59999999999798</v>
          </cell>
          <cell r="J295">
            <v>662.73999999999808</v>
          </cell>
          <cell r="K295">
            <v>927.29000000000406</v>
          </cell>
          <cell r="L295">
            <v>672.72000000000332</v>
          </cell>
          <cell r="M295">
            <v>941.98</v>
          </cell>
          <cell r="N295">
            <v>683.60000000000116</v>
          </cell>
          <cell r="O295">
            <v>956.67999999999586</v>
          </cell>
          <cell r="P295">
            <v>693.57999999999879</v>
          </cell>
          <cell r="Q295">
            <v>971.37000000000205</v>
          </cell>
          <cell r="R295">
            <v>704.45999999999606</v>
          </cell>
          <cell r="S295">
            <v>986.0599999999979</v>
          </cell>
          <cell r="T295">
            <v>714.4400000000029</v>
          </cell>
          <cell r="U295">
            <v>1000.7500000000041</v>
          </cell>
          <cell r="V295">
            <v>725.31999999999994</v>
          </cell>
          <cell r="W295">
            <v>1015.44</v>
          </cell>
          <cell r="X295">
            <v>736.19999999999686</v>
          </cell>
          <cell r="Y295">
            <v>1030.139999999996</v>
          </cell>
          <cell r="Z295">
            <v>747.08000000000368</v>
          </cell>
          <cell r="AA295">
            <v>1045.7300000000005</v>
          </cell>
          <cell r="AB295">
            <v>757.0600000000012</v>
          </cell>
          <cell r="AC295">
            <v>1060.4199999999983</v>
          </cell>
          <cell r="AD295">
            <v>767.93999999999801</v>
          </cell>
          <cell r="AE295">
            <v>1075.1100000000033</v>
          </cell>
          <cell r="AF295">
            <v>778.82000000000494</v>
          </cell>
          <cell r="AG295">
            <v>1089.7999999999993</v>
          </cell>
          <cell r="AH295">
            <v>788.80000000000246</v>
          </cell>
          <cell r="AI295">
            <v>1104.4999999999952</v>
          </cell>
          <cell r="AJ295">
            <v>799.67999999999915</v>
          </cell>
          <cell r="AK295">
            <v>1119.1899999999985</v>
          </cell>
          <cell r="AL295">
            <v>809.65999999999667</v>
          </cell>
          <cell r="AM295">
            <v>1133.8800000000003</v>
          </cell>
          <cell r="AN295">
            <v>820.54000000000372</v>
          </cell>
          <cell r="AO295">
            <v>1148.5700000000031</v>
          </cell>
          <cell r="AP295">
            <v>830.52000000000123</v>
          </cell>
          <cell r="AQ295">
            <v>1163.2599999999993</v>
          </cell>
          <cell r="AR295">
            <v>841.39999999999793</v>
          </cell>
          <cell r="AS295">
            <v>1177.959999999995</v>
          </cell>
          <cell r="AT295">
            <v>852.28000000000486</v>
          </cell>
          <cell r="AU295">
            <v>1193.5499999999956</v>
          </cell>
          <cell r="AV295">
            <v>863.16000000000167</v>
          </cell>
          <cell r="AW295">
            <v>1208.2400000000014</v>
          </cell>
        </row>
        <row r="296">
          <cell r="A296">
            <v>291</v>
          </cell>
          <cell r="B296">
            <v>622.25999999999874</v>
          </cell>
          <cell r="C296">
            <v>870.61000000000081</v>
          </cell>
          <cell r="D296">
            <v>633.17999999999745</v>
          </cell>
          <cell r="E296">
            <v>886.26999999999589</v>
          </cell>
          <cell r="F296">
            <v>643.19000000000153</v>
          </cell>
          <cell r="G296">
            <v>901.01000000000204</v>
          </cell>
          <cell r="H296">
            <v>654.11</v>
          </cell>
          <cell r="I296">
            <v>915.74999999999795</v>
          </cell>
          <cell r="J296">
            <v>665.02999999999804</v>
          </cell>
          <cell r="K296">
            <v>930.4900000000041</v>
          </cell>
          <cell r="L296">
            <v>675.04000000000337</v>
          </cell>
          <cell r="M296">
            <v>945.23</v>
          </cell>
          <cell r="N296">
            <v>685.96000000000117</v>
          </cell>
          <cell r="O296">
            <v>959.97999999999581</v>
          </cell>
          <cell r="P296">
            <v>695.96999999999878</v>
          </cell>
          <cell r="Q296">
            <v>974.72000000000207</v>
          </cell>
          <cell r="R296">
            <v>706.88999999999601</v>
          </cell>
          <cell r="S296">
            <v>989.45999999999788</v>
          </cell>
          <cell r="T296">
            <v>716.90000000000293</v>
          </cell>
          <cell r="U296">
            <v>1004.2000000000041</v>
          </cell>
          <cell r="V296">
            <v>727.81999999999994</v>
          </cell>
          <cell r="W296">
            <v>1018.94</v>
          </cell>
          <cell r="X296">
            <v>738.73999999999683</v>
          </cell>
          <cell r="Y296">
            <v>1033.689999999996</v>
          </cell>
          <cell r="Z296">
            <v>749.66000000000372</v>
          </cell>
          <cell r="AA296">
            <v>1049.3400000000004</v>
          </cell>
          <cell r="AB296">
            <v>759.67000000000121</v>
          </cell>
          <cell r="AC296">
            <v>1064.0799999999983</v>
          </cell>
          <cell r="AD296">
            <v>770.58999999999799</v>
          </cell>
          <cell r="AE296">
            <v>1078.8200000000033</v>
          </cell>
          <cell r="AF296">
            <v>781.51000000000499</v>
          </cell>
          <cell r="AG296">
            <v>1093.5599999999993</v>
          </cell>
          <cell r="AH296">
            <v>791.52000000000248</v>
          </cell>
          <cell r="AI296">
            <v>1108.3099999999952</v>
          </cell>
          <cell r="AJ296">
            <v>802.43999999999915</v>
          </cell>
          <cell r="AK296">
            <v>1123.0499999999984</v>
          </cell>
          <cell r="AL296">
            <v>812.44999999999663</v>
          </cell>
          <cell r="AM296">
            <v>1137.7900000000004</v>
          </cell>
          <cell r="AN296">
            <v>823.37000000000376</v>
          </cell>
          <cell r="AO296">
            <v>1152.5300000000032</v>
          </cell>
          <cell r="AP296">
            <v>833.38000000000125</v>
          </cell>
          <cell r="AQ296">
            <v>1167.2699999999993</v>
          </cell>
          <cell r="AR296">
            <v>844.29999999999791</v>
          </cell>
          <cell r="AS296">
            <v>1182.019999999995</v>
          </cell>
          <cell r="AT296">
            <v>855.22000000000492</v>
          </cell>
          <cell r="AU296">
            <v>1197.6699999999955</v>
          </cell>
          <cell r="AV296">
            <v>866.14000000000169</v>
          </cell>
          <cell r="AW296">
            <v>1212.4100000000014</v>
          </cell>
        </row>
        <row r="297">
          <cell r="A297">
            <v>292</v>
          </cell>
          <cell r="B297">
            <v>624.39999999999873</v>
          </cell>
          <cell r="C297">
            <v>873.60000000000082</v>
          </cell>
          <cell r="D297">
            <v>635.3599999999974</v>
          </cell>
          <cell r="E297">
            <v>889.31999999999584</v>
          </cell>
          <cell r="F297">
            <v>645.40000000000157</v>
          </cell>
          <cell r="G297">
            <v>904.11000000000206</v>
          </cell>
          <cell r="H297">
            <v>656.36</v>
          </cell>
          <cell r="I297">
            <v>918.89999999999793</v>
          </cell>
          <cell r="J297">
            <v>667.319999999998</v>
          </cell>
          <cell r="K297">
            <v>933.69000000000415</v>
          </cell>
          <cell r="L297">
            <v>677.36000000000342</v>
          </cell>
          <cell r="M297">
            <v>948.48</v>
          </cell>
          <cell r="N297">
            <v>688.32000000000119</v>
          </cell>
          <cell r="O297">
            <v>963.27999999999577</v>
          </cell>
          <cell r="P297">
            <v>698.35999999999876</v>
          </cell>
          <cell r="Q297">
            <v>978.0700000000021</v>
          </cell>
          <cell r="R297">
            <v>709.31999999999596</v>
          </cell>
          <cell r="S297">
            <v>992.85999999999785</v>
          </cell>
          <cell r="T297">
            <v>719.36000000000297</v>
          </cell>
          <cell r="U297">
            <v>1007.6500000000042</v>
          </cell>
          <cell r="V297">
            <v>730.31999999999994</v>
          </cell>
          <cell r="W297">
            <v>1022.44</v>
          </cell>
          <cell r="X297">
            <v>741.27999999999679</v>
          </cell>
          <cell r="Y297">
            <v>1037.2399999999959</v>
          </cell>
          <cell r="Z297">
            <v>752.24000000000376</v>
          </cell>
          <cell r="AA297">
            <v>1052.9500000000003</v>
          </cell>
          <cell r="AB297">
            <v>762.28000000000122</v>
          </cell>
          <cell r="AC297">
            <v>1067.7399999999984</v>
          </cell>
          <cell r="AD297">
            <v>773.23999999999796</v>
          </cell>
          <cell r="AE297">
            <v>1082.5300000000034</v>
          </cell>
          <cell r="AF297">
            <v>784.20000000000505</v>
          </cell>
          <cell r="AG297">
            <v>1097.3199999999993</v>
          </cell>
          <cell r="AH297">
            <v>794.24000000000251</v>
          </cell>
          <cell r="AI297">
            <v>1112.1199999999951</v>
          </cell>
          <cell r="AJ297">
            <v>805.19999999999914</v>
          </cell>
          <cell r="AK297">
            <v>1126.9099999999983</v>
          </cell>
          <cell r="AL297">
            <v>815.2399999999966</v>
          </cell>
          <cell r="AM297">
            <v>1141.7000000000005</v>
          </cell>
          <cell r="AN297">
            <v>826.2000000000038</v>
          </cell>
          <cell r="AO297">
            <v>1156.4900000000032</v>
          </cell>
          <cell r="AP297">
            <v>836.24000000000126</v>
          </cell>
          <cell r="AQ297">
            <v>1171.2799999999993</v>
          </cell>
          <cell r="AR297">
            <v>847.19999999999789</v>
          </cell>
          <cell r="AS297">
            <v>1186.0799999999949</v>
          </cell>
          <cell r="AT297">
            <v>858.16000000000497</v>
          </cell>
          <cell r="AU297">
            <v>1201.7899999999954</v>
          </cell>
          <cell r="AV297">
            <v>869.12000000000171</v>
          </cell>
          <cell r="AW297">
            <v>1216.5800000000015</v>
          </cell>
        </row>
        <row r="298">
          <cell r="A298">
            <v>293</v>
          </cell>
          <cell r="B298">
            <v>626.53999999999871</v>
          </cell>
          <cell r="C298">
            <v>876.59000000000083</v>
          </cell>
          <cell r="D298">
            <v>637.53999999999735</v>
          </cell>
          <cell r="E298">
            <v>892.3699999999958</v>
          </cell>
          <cell r="F298">
            <v>647.61000000000161</v>
          </cell>
          <cell r="G298">
            <v>907.21000000000208</v>
          </cell>
          <cell r="H298">
            <v>658.61</v>
          </cell>
          <cell r="I298">
            <v>922.04999999999791</v>
          </cell>
          <cell r="J298">
            <v>669.60999999999797</v>
          </cell>
          <cell r="K298">
            <v>936.89000000000419</v>
          </cell>
          <cell r="L298">
            <v>679.68000000000347</v>
          </cell>
          <cell r="M298">
            <v>951.73</v>
          </cell>
          <cell r="N298">
            <v>690.6800000000012</v>
          </cell>
          <cell r="O298">
            <v>966.57999999999572</v>
          </cell>
          <cell r="P298">
            <v>700.74999999999875</v>
          </cell>
          <cell r="Q298">
            <v>981.42000000000212</v>
          </cell>
          <cell r="R298">
            <v>711.74999999999591</v>
          </cell>
          <cell r="S298">
            <v>996.25999999999783</v>
          </cell>
          <cell r="T298">
            <v>721.82000000000301</v>
          </cell>
          <cell r="U298">
            <v>1011.1000000000042</v>
          </cell>
          <cell r="V298">
            <v>732.81999999999994</v>
          </cell>
          <cell r="W298">
            <v>1025.94</v>
          </cell>
          <cell r="X298">
            <v>743.81999999999675</v>
          </cell>
          <cell r="Y298">
            <v>1040.7899999999959</v>
          </cell>
          <cell r="Z298">
            <v>754.8200000000038</v>
          </cell>
          <cell r="AA298">
            <v>1056.5600000000002</v>
          </cell>
          <cell r="AB298">
            <v>764.89000000000124</v>
          </cell>
          <cell r="AC298">
            <v>1071.3999999999985</v>
          </cell>
          <cell r="AD298">
            <v>775.88999999999794</v>
          </cell>
          <cell r="AE298">
            <v>1086.2400000000034</v>
          </cell>
          <cell r="AF298">
            <v>786.8900000000051</v>
          </cell>
          <cell r="AG298">
            <v>1101.0799999999992</v>
          </cell>
          <cell r="AH298">
            <v>796.96000000000254</v>
          </cell>
          <cell r="AI298">
            <v>1115.9299999999951</v>
          </cell>
          <cell r="AJ298">
            <v>807.95999999999913</v>
          </cell>
          <cell r="AK298">
            <v>1130.7699999999982</v>
          </cell>
          <cell r="AL298">
            <v>818.02999999999656</v>
          </cell>
          <cell r="AM298">
            <v>1145.6100000000006</v>
          </cell>
          <cell r="AN298">
            <v>829.03000000000384</v>
          </cell>
          <cell r="AO298">
            <v>1160.4500000000032</v>
          </cell>
          <cell r="AP298">
            <v>839.10000000000127</v>
          </cell>
          <cell r="AQ298">
            <v>1175.2899999999993</v>
          </cell>
          <cell r="AR298">
            <v>850.09999999999786</v>
          </cell>
          <cell r="AS298">
            <v>1190.1399999999949</v>
          </cell>
          <cell r="AT298">
            <v>861.10000000000502</v>
          </cell>
          <cell r="AU298">
            <v>1205.9099999999953</v>
          </cell>
          <cell r="AV298">
            <v>872.10000000000173</v>
          </cell>
          <cell r="AW298">
            <v>1220.7500000000016</v>
          </cell>
        </row>
        <row r="299">
          <cell r="A299">
            <v>294</v>
          </cell>
          <cell r="B299">
            <v>628.6799999999987</v>
          </cell>
          <cell r="C299">
            <v>879.58000000000084</v>
          </cell>
          <cell r="D299">
            <v>639.7199999999973</v>
          </cell>
          <cell r="E299">
            <v>895.41999999999575</v>
          </cell>
          <cell r="F299">
            <v>649.82000000000164</v>
          </cell>
          <cell r="G299">
            <v>910.31000000000211</v>
          </cell>
          <cell r="H299">
            <v>660.86</v>
          </cell>
          <cell r="I299">
            <v>925.19999999999789</v>
          </cell>
          <cell r="J299">
            <v>671.89999999999793</v>
          </cell>
          <cell r="K299">
            <v>940.09000000000424</v>
          </cell>
          <cell r="L299">
            <v>682.00000000000352</v>
          </cell>
          <cell r="M299">
            <v>954.98</v>
          </cell>
          <cell r="N299">
            <v>693.04000000000121</v>
          </cell>
          <cell r="O299">
            <v>969.87999999999568</v>
          </cell>
          <cell r="P299">
            <v>703.13999999999874</v>
          </cell>
          <cell r="Q299">
            <v>984.77000000000214</v>
          </cell>
          <cell r="R299">
            <v>714.17999999999586</v>
          </cell>
          <cell r="S299">
            <v>999.65999999999781</v>
          </cell>
          <cell r="T299">
            <v>724.28000000000304</v>
          </cell>
          <cell r="U299">
            <v>1014.5500000000043</v>
          </cell>
          <cell r="V299">
            <v>735.31999999999994</v>
          </cell>
          <cell r="W299">
            <v>1029.44</v>
          </cell>
          <cell r="X299">
            <v>746.35999999999672</v>
          </cell>
          <cell r="Y299">
            <v>1044.3399999999958</v>
          </cell>
          <cell r="Z299">
            <v>757.40000000000384</v>
          </cell>
          <cell r="AA299">
            <v>1060.17</v>
          </cell>
          <cell r="AB299">
            <v>767.50000000000125</v>
          </cell>
          <cell r="AC299">
            <v>1075.0599999999986</v>
          </cell>
          <cell r="AD299">
            <v>778.53999999999792</v>
          </cell>
          <cell r="AE299">
            <v>1089.9500000000035</v>
          </cell>
          <cell r="AF299">
            <v>789.58000000000516</v>
          </cell>
          <cell r="AG299">
            <v>1104.8399999999992</v>
          </cell>
          <cell r="AH299">
            <v>799.68000000000256</v>
          </cell>
          <cell r="AI299">
            <v>1119.739999999995</v>
          </cell>
          <cell r="AJ299">
            <v>810.71999999999912</v>
          </cell>
          <cell r="AK299">
            <v>1134.6299999999981</v>
          </cell>
          <cell r="AL299">
            <v>820.81999999999653</v>
          </cell>
          <cell r="AM299">
            <v>1149.5200000000007</v>
          </cell>
          <cell r="AN299">
            <v>831.86000000000388</v>
          </cell>
          <cell r="AO299">
            <v>1164.4100000000033</v>
          </cell>
          <cell r="AP299">
            <v>841.96000000000129</v>
          </cell>
          <cell r="AQ299">
            <v>1179.2999999999993</v>
          </cell>
          <cell r="AR299">
            <v>852.99999999999784</v>
          </cell>
          <cell r="AS299">
            <v>1194.1999999999948</v>
          </cell>
          <cell r="AT299">
            <v>864.04000000000508</v>
          </cell>
          <cell r="AU299">
            <v>1210.0299999999952</v>
          </cell>
          <cell r="AV299">
            <v>875.08000000000175</v>
          </cell>
          <cell r="AW299">
            <v>1224.9200000000017</v>
          </cell>
        </row>
        <row r="300">
          <cell r="A300">
            <v>295</v>
          </cell>
          <cell r="B300">
            <v>630.81999999999869</v>
          </cell>
          <cell r="C300">
            <v>882.57000000000085</v>
          </cell>
          <cell r="D300">
            <v>641.89999999999725</v>
          </cell>
          <cell r="E300">
            <v>898.46999999999571</v>
          </cell>
          <cell r="F300">
            <v>652.03000000000168</v>
          </cell>
          <cell r="G300">
            <v>913.41000000000213</v>
          </cell>
          <cell r="H300">
            <v>663.11</v>
          </cell>
          <cell r="I300">
            <v>928.34999999999786</v>
          </cell>
          <cell r="J300">
            <v>674.18999999999789</v>
          </cell>
          <cell r="K300">
            <v>943.29000000000428</v>
          </cell>
          <cell r="L300">
            <v>684.32000000000357</v>
          </cell>
          <cell r="M300">
            <v>958.23</v>
          </cell>
          <cell r="N300">
            <v>695.40000000000123</v>
          </cell>
          <cell r="O300">
            <v>973.17999999999563</v>
          </cell>
          <cell r="P300">
            <v>705.52999999999872</v>
          </cell>
          <cell r="Q300">
            <v>988.12000000000216</v>
          </cell>
          <cell r="R300">
            <v>716.60999999999581</v>
          </cell>
          <cell r="S300">
            <v>1003.0599999999978</v>
          </cell>
          <cell r="T300">
            <v>726.74000000000308</v>
          </cell>
          <cell r="U300">
            <v>1018.0000000000043</v>
          </cell>
          <cell r="V300">
            <v>737.81999999999994</v>
          </cell>
          <cell r="W300">
            <v>1032.94</v>
          </cell>
          <cell r="X300">
            <v>748.89999999999668</v>
          </cell>
          <cell r="Y300">
            <v>1047.8899999999958</v>
          </cell>
          <cell r="Z300">
            <v>759.98000000000388</v>
          </cell>
          <cell r="AA300">
            <v>1063.78</v>
          </cell>
          <cell r="AB300">
            <v>770.11000000000126</v>
          </cell>
          <cell r="AC300">
            <v>1078.7199999999987</v>
          </cell>
          <cell r="AD300">
            <v>781.18999999999789</v>
          </cell>
          <cell r="AE300">
            <v>1093.6600000000035</v>
          </cell>
          <cell r="AF300">
            <v>792.27000000000521</v>
          </cell>
          <cell r="AG300">
            <v>1108.5999999999992</v>
          </cell>
          <cell r="AH300">
            <v>802.40000000000259</v>
          </cell>
          <cell r="AI300">
            <v>1123.549999999995</v>
          </cell>
          <cell r="AJ300">
            <v>813.47999999999911</v>
          </cell>
          <cell r="AK300">
            <v>1138.489999999998</v>
          </cell>
          <cell r="AL300">
            <v>823.60999999999649</v>
          </cell>
          <cell r="AM300">
            <v>1153.4300000000007</v>
          </cell>
          <cell r="AN300">
            <v>834.69000000000392</v>
          </cell>
          <cell r="AO300">
            <v>1168.3700000000033</v>
          </cell>
          <cell r="AP300">
            <v>844.8200000000013</v>
          </cell>
          <cell r="AQ300">
            <v>1183.3099999999993</v>
          </cell>
          <cell r="AR300">
            <v>855.89999999999782</v>
          </cell>
          <cell r="AS300">
            <v>1198.2599999999948</v>
          </cell>
          <cell r="AT300">
            <v>866.98000000000513</v>
          </cell>
          <cell r="AU300">
            <v>1214.1499999999951</v>
          </cell>
          <cell r="AV300">
            <v>878.06000000000176</v>
          </cell>
          <cell r="AW300">
            <v>1229.0900000000017</v>
          </cell>
        </row>
        <row r="301">
          <cell r="A301">
            <v>296</v>
          </cell>
          <cell r="B301">
            <v>632.95999999999867</v>
          </cell>
          <cell r="C301">
            <v>885.56000000000085</v>
          </cell>
          <cell r="D301">
            <v>644.0799999999972</v>
          </cell>
          <cell r="E301">
            <v>901.51999999999566</v>
          </cell>
          <cell r="F301">
            <v>654.24000000000171</v>
          </cell>
          <cell r="G301">
            <v>916.51000000000215</v>
          </cell>
          <cell r="H301">
            <v>665.36</v>
          </cell>
          <cell r="I301">
            <v>931.49999999999784</v>
          </cell>
          <cell r="J301">
            <v>676.47999999999786</v>
          </cell>
          <cell r="K301">
            <v>946.49000000000433</v>
          </cell>
          <cell r="L301">
            <v>686.64000000000362</v>
          </cell>
          <cell r="M301">
            <v>961.48</v>
          </cell>
          <cell r="N301">
            <v>697.76000000000124</v>
          </cell>
          <cell r="O301">
            <v>976.47999999999558</v>
          </cell>
          <cell r="P301">
            <v>707.91999999999871</v>
          </cell>
          <cell r="Q301">
            <v>991.47000000000219</v>
          </cell>
          <cell r="R301">
            <v>719.03999999999576</v>
          </cell>
          <cell r="S301">
            <v>1006.4599999999978</v>
          </cell>
          <cell r="T301">
            <v>729.20000000000312</v>
          </cell>
          <cell r="U301">
            <v>1021.4500000000044</v>
          </cell>
          <cell r="V301">
            <v>740.31999999999994</v>
          </cell>
          <cell r="W301">
            <v>1036.44</v>
          </cell>
          <cell r="X301">
            <v>751.43999999999664</v>
          </cell>
          <cell r="Y301">
            <v>1051.4399999999957</v>
          </cell>
          <cell r="Z301">
            <v>762.56000000000392</v>
          </cell>
          <cell r="AA301">
            <v>1067.3899999999999</v>
          </cell>
          <cell r="AB301">
            <v>772.72000000000128</v>
          </cell>
          <cell r="AC301">
            <v>1082.3799999999987</v>
          </cell>
          <cell r="AD301">
            <v>783.83999999999787</v>
          </cell>
          <cell r="AE301">
            <v>1097.3700000000035</v>
          </cell>
          <cell r="AF301">
            <v>794.96000000000527</v>
          </cell>
          <cell r="AG301">
            <v>1112.3599999999992</v>
          </cell>
          <cell r="AH301">
            <v>805.12000000000262</v>
          </cell>
          <cell r="AI301">
            <v>1127.3599999999949</v>
          </cell>
          <cell r="AJ301">
            <v>816.2399999999991</v>
          </cell>
          <cell r="AK301">
            <v>1142.3499999999979</v>
          </cell>
          <cell r="AL301">
            <v>826.39999999999645</v>
          </cell>
          <cell r="AM301">
            <v>1157.3400000000008</v>
          </cell>
          <cell r="AN301">
            <v>837.52000000000396</v>
          </cell>
          <cell r="AO301">
            <v>1172.3300000000033</v>
          </cell>
          <cell r="AP301">
            <v>847.68000000000131</v>
          </cell>
          <cell r="AQ301">
            <v>1187.3199999999993</v>
          </cell>
          <cell r="AR301">
            <v>858.79999999999779</v>
          </cell>
          <cell r="AS301">
            <v>1202.3199999999947</v>
          </cell>
          <cell r="AT301">
            <v>869.92000000000519</v>
          </cell>
          <cell r="AU301">
            <v>1218.269999999995</v>
          </cell>
          <cell r="AV301">
            <v>881.04000000000178</v>
          </cell>
          <cell r="AW301">
            <v>1233.2600000000018</v>
          </cell>
        </row>
        <row r="302">
          <cell r="A302">
            <v>297</v>
          </cell>
          <cell r="B302">
            <v>635.09999999999866</v>
          </cell>
          <cell r="C302">
            <v>888.55000000000086</v>
          </cell>
          <cell r="D302">
            <v>646.25999999999715</v>
          </cell>
          <cell r="E302">
            <v>904.56999999999562</v>
          </cell>
          <cell r="F302">
            <v>656.45000000000175</v>
          </cell>
          <cell r="G302">
            <v>919.61000000000217</v>
          </cell>
          <cell r="H302">
            <v>667.61</v>
          </cell>
          <cell r="I302">
            <v>934.64999999999782</v>
          </cell>
          <cell r="J302">
            <v>678.76999999999782</v>
          </cell>
          <cell r="K302">
            <v>949.69000000000437</v>
          </cell>
          <cell r="L302">
            <v>688.96000000000367</v>
          </cell>
          <cell r="M302">
            <v>964.73</v>
          </cell>
          <cell r="N302">
            <v>700.12000000000126</v>
          </cell>
          <cell r="O302">
            <v>979.77999999999554</v>
          </cell>
          <cell r="P302">
            <v>710.30999999999869</v>
          </cell>
          <cell r="Q302">
            <v>994.82000000000221</v>
          </cell>
          <cell r="R302">
            <v>721.46999999999571</v>
          </cell>
          <cell r="S302">
            <v>1009.8599999999977</v>
          </cell>
          <cell r="T302">
            <v>731.66000000000315</v>
          </cell>
          <cell r="U302">
            <v>1024.9000000000044</v>
          </cell>
          <cell r="V302">
            <v>742.81999999999994</v>
          </cell>
          <cell r="W302">
            <v>1039.94</v>
          </cell>
          <cell r="X302">
            <v>753.97999999999661</v>
          </cell>
          <cell r="Y302">
            <v>1054.9899999999957</v>
          </cell>
          <cell r="Z302">
            <v>765.14000000000397</v>
          </cell>
          <cell r="AA302">
            <v>1070.9999999999998</v>
          </cell>
          <cell r="AB302">
            <v>775.33000000000129</v>
          </cell>
          <cell r="AC302">
            <v>1086.0399999999988</v>
          </cell>
          <cell r="AD302">
            <v>786.48999999999785</v>
          </cell>
          <cell r="AE302">
            <v>1101.0800000000036</v>
          </cell>
          <cell r="AF302">
            <v>797.65000000000532</v>
          </cell>
          <cell r="AG302">
            <v>1116.1199999999992</v>
          </cell>
          <cell r="AH302">
            <v>807.84000000000265</v>
          </cell>
          <cell r="AI302">
            <v>1131.1699999999948</v>
          </cell>
          <cell r="AJ302">
            <v>818.99999999999909</v>
          </cell>
          <cell r="AK302">
            <v>1146.2099999999978</v>
          </cell>
          <cell r="AL302">
            <v>829.18999999999642</v>
          </cell>
          <cell r="AM302">
            <v>1161.2500000000009</v>
          </cell>
          <cell r="AN302">
            <v>840.350000000004</v>
          </cell>
          <cell r="AO302">
            <v>1176.2900000000034</v>
          </cell>
          <cell r="AP302">
            <v>850.54000000000133</v>
          </cell>
          <cell r="AQ302">
            <v>1191.3299999999992</v>
          </cell>
          <cell r="AR302">
            <v>861.69999999999777</v>
          </cell>
          <cell r="AS302">
            <v>1206.3799999999947</v>
          </cell>
          <cell r="AT302">
            <v>872.86000000000524</v>
          </cell>
          <cell r="AU302">
            <v>1222.3899999999949</v>
          </cell>
          <cell r="AV302">
            <v>884.0200000000018</v>
          </cell>
          <cell r="AW302">
            <v>1237.4300000000019</v>
          </cell>
        </row>
        <row r="303">
          <cell r="A303">
            <v>298</v>
          </cell>
          <cell r="B303">
            <v>637.23999999999864</v>
          </cell>
          <cell r="C303">
            <v>891.54000000000087</v>
          </cell>
          <cell r="D303">
            <v>648.4399999999971</v>
          </cell>
          <cell r="E303">
            <v>907.61999999999557</v>
          </cell>
          <cell r="F303">
            <v>658.66000000000179</v>
          </cell>
          <cell r="G303">
            <v>922.7100000000022</v>
          </cell>
          <cell r="H303">
            <v>669.86</v>
          </cell>
          <cell r="I303">
            <v>937.79999999999779</v>
          </cell>
          <cell r="J303">
            <v>681.05999999999779</v>
          </cell>
          <cell r="K303">
            <v>952.89000000000442</v>
          </cell>
          <cell r="L303">
            <v>691.28000000000372</v>
          </cell>
          <cell r="M303">
            <v>967.98</v>
          </cell>
          <cell r="N303">
            <v>702.48000000000127</v>
          </cell>
          <cell r="O303">
            <v>983.07999999999549</v>
          </cell>
          <cell r="P303">
            <v>712.69999999999868</v>
          </cell>
          <cell r="Q303">
            <v>998.17000000000223</v>
          </cell>
          <cell r="R303">
            <v>723.89999999999566</v>
          </cell>
          <cell r="S303">
            <v>1013.2599999999977</v>
          </cell>
          <cell r="T303">
            <v>734.12000000000319</v>
          </cell>
          <cell r="U303">
            <v>1028.3500000000045</v>
          </cell>
          <cell r="V303">
            <v>745.31999999999994</v>
          </cell>
          <cell r="W303">
            <v>1043.44</v>
          </cell>
          <cell r="X303">
            <v>756.51999999999657</v>
          </cell>
          <cell r="Y303">
            <v>1058.5399999999956</v>
          </cell>
          <cell r="Z303">
            <v>767.72000000000401</v>
          </cell>
          <cell r="AA303">
            <v>1074.6099999999997</v>
          </cell>
          <cell r="AB303">
            <v>777.94000000000131</v>
          </cell>
          <cell r="AC303">
            <v>1089.6999999999989</v>
          </cell>
          <cell r="AD303">
            <v>789.13999999999783</v>
          </cell>
          <cell r="AE303">
            <v>1104.7900000000036</v>
          </cell>
          <cell r="AF303">
            <v>800.34000000000538</v>
          </cell>
          <cell r="AG303">
            <v>1119.8799999999992</v>
          </cell>
          <cell r="AH303">
            <v>810.56000000000267</v>
          </cell>
          <cell r="AI303">
            <v>1134.9799999999948</v>
          </cell>
          <cell r="AJ303">
            <v>821.75999999999908</v>
          </cell>
          <cell r="AK303">
            <v>1150.0699999999977</v>
          </cell>
          <cell r="AL303">
            <v>831.97999999999638</v>
          </cell>
          <cell r="AM303">
            <v>1165.160000000001</v>
          </cell>
          <cell r="AN303">
            <v>843.18000000000404</v>
          </cell>
          <cell r="AO303">
            <v>1180.2500000000034</v>
          </cell>
          <cell r="AP303">
            <v>853.40000000000134</v>
          </cell>
          <cell r="AQ303">
            <v>1195.3399999999992</v>
          </cell>
          <cell r="AR303">
            <v>864.59999999999775</v>
          </cell>
          <cell r="AS303">
            <v>1210.4399999999946</v>
          </cell>
          <cell r="AT303">
            <v>875.8000000000053</v>
          </cell>
          <cell r="AU303">
            <v>1226.5099999999948</v>
          </cell>
          <cell r="AV303">
            <v>887.00000000000182</v>
          </cell>
          <cell r="AW303">
            <v>1241.600000000002</v>
          </cell>
        </row>
        <row r="304">
          <cell r="A304">
            <v>299</v>
          </cell>
          <cell r="B304">
            <v>639.37999999999863</v>
          </cell>
          <cell r="C304">
            <v>894.53000000000088</v>
          </cell>
          <cell r="D304">
            <v>650.61999999999705</v>
          </cell>
          <cell r="E304">
            <v>910.66999999999553</v>
          </cell>
          <cell r="F304">
            <v>660.87000000000182</v>
          </cell>
          <cell r="G304">
            <v>925.81000000000222</v>
          </cell>
          <cell r="H304">
            <v>672.11</v>
          </cell>
          <cell r="I304">
            <v>940.94999999999777</v>
          </cell>
          <cell r="J304">
            <v>683.34999999999775</v>
          </cell>
          <cell r="K304">
            <v>956.09000000000447</v>
          </cell>
          <cell r="L304">
            <v>693.60000000000377</v>
          </cell>
          <cell r="M304">
            <v>971.23</v>
          </cell>
          <cell r="N304">
            <v>704.84000000000128</v>
          </cell>
          <cell r="O304">
            <v>986.37999999999545</v>
          </cell>
          <cell r="P304">
            <v>715.08999999999867</v>
          </cell>
          <cell r="Q304">
            <v>1001.5200000000023</v>
          </cell>
          <cell r="R304">
            <v>726.32999999999561</v>
          </cell>
          <cell r="S304">
            <v>1016.6599999999977</v>
          </cell>
          <cell r="T304">
            <v>736.58000000000322</v>
          </cell>
          <cell r="U304">
            <v>1031.8000000000045</v>
          </cell>
          <cell r="V304">
            <v>747.81999999999994</v>
          </cell>
          <cell r="W304">
            <v>1046.94</v>
          </cell>
          <cell r="X304">
            <v>759.05999999999653</v>
          </cell>
          <cell r="Y304">
            <v>1062.0899999999956</v>
          </cell>
          <cell r="Z304">
            <v>770.30000000000405</v>
          </cell>
          <cell r="AA304">
            <v>1078.2199999999996</v>
          </cell>
          <cell r="AB304">
            <v>780.55000000000132</v>
          </cell>
          <cell r="AC304">
            <v>1093.359999999999</v>
          </cell>
          <cell r="AD304">
            <v>791.7899999999978</v>
          </cell>
          <cell r="AE304">
            <v>1108.5000000000036</v>
          </cell>
          <cell r="AF304">
            <v>803.03000000000543</v>
          </cell>
          <cell r="AG304">
            <v>1123.6399999999992</v>
          </cell>
          <cell r="AH304">
            <v>813.2800000000027</v>
          </cell>
          <cell r="AI304">
            <v>1138.7899999999947</v>
          </cell>
          <cell r="AJ304">
            <v>824.51999999999907</v>
          </cell>
          <cell r="AK304">
            <v>1153.9299999999976</v>
          </cell>
          <cell r="AL304">
            <v>834.76999999999634</v>
          </cell>
          <cell r="AM304">
            <v>1169.0700000000011</v>
          </cell>
          <cell r="AN304">
            <v>846.01000000000408</v>
          </cell>
          <cell r="AO304">
            <v>1184.2100000000034</v>
          </cell>
          <cell r="AP304">
            <v>856.26000000000136</v>
          </cell>
          <cell r="AQ304">
            <v>1199.3499999999992</v>
          </cell>
          <cell r="AR304">
            <v>867.49999999999773</v>
          </cell>
          <cell r="AS304">
            <v>1214.4999999999945</v>
          </cell>
          <cell r="AT304">
            <v>878.74000000000535</v>
          </cell>
          <cell r="AU304">
            <v>1230.6299999999947</v>
          </cell>
          <cell r="AV304">
            <v>889.98000000000184</v>
          </cell>
          <cell r="AW304">
            <v>1245.770000000002</v>
          </cell>
        </row>
        <row r="305">
          <cell r="A305">
            <v>300</v>
          </cell>
          <cell r="B305">
            <v>641.51999999999862</v>
          </cell>
          <cell r="C305">
            <v>897.52000000000089</v>
          </cell>
          <cell r="D305">
            <v>652.799999999997</v>
          </cell>
          <cell r="E305">
            <v>913.71999999999548</v>
          </cell>
          <cell r="F305">
            <v>663.08000000000186</v>
          </cell>
          <cell r="G305">
            <v>928.91000000000224</v>
          </cell>
          <cell r="H305">
            <v>674.36</v>
          </cell>
          <cell r="I305">
            <v>944.09999999999775</v>
          </cell>
          <cell r="J305">
            <v>685.63999999999771</v>
          </cell>
          <cell r="K305">
            <v>959.29000000000451</v>
          </cell>
          <cell r="L305">
            <v>695.92000000000382</v>
          </cell>
          <cell r="M305">
            <v>974.48</v>
          </cell>
          <cell r="N305">
            <v>707.2000000000013</v>
          </cell>
          <cell r="O305">
            <v>989.6799999999954</v>
          </cell>
          <cell r="P305">
            <v>717.47999999999865</v>
          </cell>
          <cell r="Q305">
            <v>1004.8700000000023</v>
          </cell>
          <cell r="R305">
            <v>728.75999999999556</v>
          </cell>
          <cell r="S305">
            <v>1020.0599999999977</v>
          </cell>
          <cell r="T305">
            <v>739.04000000000326</v>
          </cell>
          <cell r="U305">
            <v>1035.2500000000045</v>
          </cell>
          <cell r="V305">
            <v>750.31999999999994</v>
          </cell>
          <cell r="W305">
            <v>1050.44</v>
          </cell>
          <cell r="X305">
            <v>761.5999999999965</v>
          </cell>
          <cell r="Y305">
            <v>1065.6399999999956</v>
          </cell>
          <cell r="Z305">
            <v>772.88000000000409</v>
          </cell>
          <cell r="AA305">
            <v>1081.8299999999995</v>
          </cell>
          <cell r="AB305">
            <v>783.16000000000133</v>
          </cell>
          <cell r="AC305">
            <v>1097.0199999999991</v>
          </cell>
          <cell r="AD305">
            <v>794.43999999999778</v>
          </cell>
          <cell r="AE305">
            <v>1112.2100000000037</v>
          </cell>
          <cell r="AF305">
            <v>805.72000000000548</v>
          </cell>
          <cell r="AG305">
            <v>1127.3999999999992</v>
          </cell>
          <cell r="AH305">
            <v>816.00000000000273</v>
          </cell>
          <cell r="AI305">
            <v>1142.5999999999947</v>
          </cell>
          <cell r="AJ305">
            <v>827.27999999999906</v>
          </cell>
          <cell r="AK305">
            <v>1157.7899999999975</v>
          </cell>
          <cell r="AL305">
            <v>837.55999999999631</v>
          </cell>
          <cell r="AM305">
            <v>1172.9800000000012</v>
          </cell>
          <cell r="AN305">
            <v>848.84000000000412</v>
          </cell>
          <cell r="AO305">
            <v>1188.1700000000035</v>
          </cell>
          <cell r="AP305">
            <v>859.12000000000137</v>
          </cell>
          <cell r="AQ305">
            <v>1203.3599999999992</v>
          </cell>
          <cell r="AR305">
            <v>870.3999999999977</v>
          </cell>
          <cell r="AS305">
            <v>1218.5599999999945</v>
          </cell>
          <cell r="AT305">
            <v>881.68000000000541</v>
          </cell>
          <cell r="AU305">
            <v>1234.7499999999945</v>
          </cell>
          <cell r="AV305">
            <v>892.96000000000186</v>
          </cell>
          <cell r="AW305">
            <v>1249.9400000000021</v>
          </cell>
        </row>
        <row r="306">
          <cell r="A306">
            <v>301</v>
          </cell>
          <cell r="B306">
            <v>643.6599999999986</v>
          </cell>
          <cell r="C306">
            <v>900.5100000000009</v>
          </cell>
          <cell r="D306">
            <v>654.97999999999695</v>
          </cell>
          <cell r="E306">
            <v>916.76999999999543</v>
          </cell>
          <cell r="F306">
            <v>665.2900000000019</v>
          </cell>
          <cell r="G306">
            <v>932.01000000000226</v>
          </cell>
          <cell r="H306">
            <v>676.61</v>
          </cell>
          <cell r="I306">
            <v>947.24999999999773</v>
          </cell>
          <cell r="J306">
            <v>687.92999999999768</v>
          </cell>
          <cell r="K306">
            <v>962.49000000000456</v>
          </cell>
          <cell r="L306">
            <v>698.24000000000387</v>
          </cell>
          <cell r="M306">
            <v>977.73</v>
          </cell>
          <cell r="N306">
            <v>709.56000000000131</v>
          </cell>
          <cell r="O306">
            <v>992.97999999999536</v>
          </cell>
          <cell r="P306">
            <v>719.86999999999864</v>
          </cell>
          <cell r="Q306">
            <v>1008.2200000000023</v>
          </cell>
          <cell r="R306">
            <v>731.18999999999551</v>
          </cell>
          <cell r="S306">
            <v>1023.4599999999976</v>
          </cell>
          <cell r="T306">
            <v>741.5000000000033</v>
          </cell>
          <cell r="U306">
            <v>1038.7000000000046</v>
          </cell>
          <cell r="V306">
            <v>752.81999999999994</v>
          </cell>
          <cell r="W306">
            <v>1053.94</v>
          </cell>
          <cell r="X306">
            <v>764.13999999999646</v>
          </cell>
          <cell r="Y306">
            <v>1069.1899999999955</v>
          </cell>
          <cell r="Z306">
            <v>775.46000000000413</v>
          </cell>
          <cell r="AA306">
            <v>1085.4399999999994</v>
          </cell>
          <cell r="AB306">
            <v>785.77000000000135</v>
          </cell>
          <cell r="AC306">
            <v>1100.6799999999992</v>
          </cell>
          <cell r="AD306">
            <v>797.08999999999776</v>
          </cell>
          <cell r="AE306">
            <v>1115.9200000000037</v>
          </cell>
          <cell r="AF306">
            <v>808.41000000000554</v>
          </cell>
          <cell r="AG306">
            <v>1131.1599999999992</v>
          </cell>
          <cell r="AH306">
            <v>818.72000000000276</v>
          </cell>
          <cell r="AI306">
            <v>1146.4099999999946</v>
          </cell>
          <cell r="AJ306">
            <v>830.03999999999905</v>
          </cell>
          <cell r="AK306">
            <v>1161.6499999999974</v>
          </cell>
          <cell r="AL306">
            <v>840.34999999999627</v>
          </cell>
          <cell r="AM306">
            <v>1176.8900000000012</v>
          </cell>
          <cell r="AN306">
            <v>851.67000000000417</v>
          </cell>
          <cell r="AO306">
            <v>1192.1300000000035</v>
          </cell>
          <cell r="AP306">
            <v>861.98000000000138</v>
          </cell>
          <cell r="AQ306">
            <v>1207.3699999999992</v>
          </cell>
          <cell r="AR306">
            <v>873.29999999999768</v>
          </cell>
          <cell r="AS306">
            <v>1222.6199999999944</v>
          </cell>
          <cell r="AT306">
            <v>884.62000000000546</v>
          </cell>
          <cell r="AU306">
            <v>1238.8699999999944</v>
          </cell>
          <cell r="AV306">
            <v>895.94000000000187</v>
          </cell>
          <cell r="AW306">
            <v>1254.1100000000022</v>
          </cell>
        </row>
        <row r="307">
          <cell r="A307">
            <v>302</v>
          </cell>
          <cell r="B307">
            <v>645.79999999999859</v>
          </cell>
          <cell r="C307">
            <v>903.50000000000091</v>
          </cell>
          <cell r="D307">
            <v>657.1599999999969</v>
          </cell>
          <cell r="E307">
            <v>919.81999999999539</v>
          </cell>
          <cell r="F307">
            <v>667.50000000000193</v>
          </cell>
          <cell r="G307">
            <v>935.11000000000229</v>
          </cell>
          <cell r="H307">
            <v>678.86</v>
          </cell>
          <cell r="I307">
            <v>950.3999999999977</v>
          </cell>
          <cell r="J307">
            <v>690.21999999999764</v>
          </cell>
          <cell r="K307">
            <v>965.6900000000046</v>
          </cell>
          <cell r="L307">
            <v>700.56000000000392</v>
          </cell>
          <cell r="M307">
            <v>980.98</v>
          </cell>
          <cell r="N307">
            <v>711.92000000000132</v>
          </cell>
          <cell r="O307">
            <v>996.27999999999531</v>
          </cell>
          <cell r="P307">
            <v>722.25999999999863</v>
          </cell>
          <cell r="Q307">
            <v>1011.5700000000023</v>
          </cell>
          <cell r="R307">
            <v>733.61999999999546</v>
          </cell>
          <cell r="S307">
            <v>1026.8599999999976</v>
          </cell>
          <cell r="T307">
            <v>743.96000000000333</v>
          </cell>
          <cell r="U307">
            <v>1042.1500000000046</v>
          </cell>
          <cell r="V307">
            <v>755.31999999999994</v>
          </cell>
          <cell r="W307">
            <v>1057.44</v>
          </cell>
          <cell r="X307">
            <v>766.67999999999643</v>
          </cell>
          <cell r="Y307">
            <v>1072.7399999999955</v>
          </cell>
          <cell r="Z307">
            <v>778.04000000000417</v>
          </cell>
          <cell r="AA307">
            <v>1089.0499999999993</v>
          </cell>
          <cell r="AB307">
            <v>788.38000000000136</v>
          </cell>
          <cell r="AC307">
            <v>1104.3399999999992</v>
          </cell>
          <cell r="AD307">
            <v>799.73999999999774</v>
          </cell>
          <cell r="AE307">
            <v>1119.6300000000037</v>
          </cell>
          <cell r="AF307">
            <v>811.10000000000559</v>
          </cell>
          <cell r="AG307">
            <v>1134.9199999999992</v>
          </cell>
          <cell r="AH307">
            <v>821.44000000000278</v>
          </cell>
          <cell r="AI307">
            <v>1150.2199999999946</v>
          </cell>
          <cell r="AJ307">
            <v>832.79999999999905</v>
          </cell>
          <cell r="AK307">
            <v>1165.5099999999973</v>
          </cell>
          <cell r="AL307">
            <v>843.13999999999623</v>
          </cell>
          <cell r="AM307">
            <v>1180.8000000000013</v>
          </cell>
          <cell r="AN307">
            <v>854.50000000000421</v>
          </cell>
          <cell r="AO307">
            <v>1196.0900000000036</v>
          </cell>
          <cell r="AP307">
            <v>864.8400000000014</v>
          </cell>
          <cell r="AQ307">
            <v>1211.3799999999992</v>
          </cell>
          <cell r="AR307">
            <v>876.19999999999766</v>
          </cell>
          <cell r="AS307">
            <v>1226.6799999999944</v>
          </cell>
          <cell r="AT307">
            <v>887.56000000000552</v>
          </cell>
          <cell r="AU307">
            <v>1242.9899999999943</v>
          </cell>
          <cell r="AV307">
            <v>898.92000000000189</v>
          </cell>
          <cell r="AW307">
            <v>1258.2800000000022</v>
          </cell>
        </row>
        <row r="308">
          <cell r="A308">
            <v>303</v>
          </cell>
          <cell r="B308">
            <v>647.93999999999858</v>
          </cell>
          <cell r="C308">
            <v>906.49000000000092</v>
          </cell>
          <cell r="D308">
            <v>659.33999999999685</v>
          </cell>
          <cell r="E308">
            <v>922.86999999999534</v>
          </cell>
          <cell r="F308">
            <v>669.71000000000197</v>
          </cell>
          <cell r="G308">
            <v>938.21000000000231</v>
          </cell>
          <cell r="H308">
            <v>681.11</v>
          </cell>
          <cell r="I308">
            <v>953.54999999999768</v>
          </cell>
          <cell r="J308">
            <v>692.5099999999976</v>
          </cell>
          <cell r="K308">
            <v>968.89000000000465</v>
          </cell>
          <cell r="L308">
            <v>702.88000000000397</v>
          </cell>
          <cell r="M308">
            <v>984.23</v>
          </cell>
          <cell r="N308">
            <v>714.28000000000134</v>
          </cell>
          <cell r="O308">
            <v>999.57999999999527</v>
          </cell>
          <cell r="P308">
            <v>724.64999999999861</v>
          </cell>
          <cell r="Q308">
            <v>1014.9200000000023</v>
          </cell>
          <cell r="R308">
            <v>736.04999999999541</v>
          </cell>
          <cell r="S308">
            <v>1030.2599999999977</v>
          </cell>
          <cell r="T308">
            <v>746.42000000000337</v>
          </cell>
          <cell r="U308">
            <v>1045.6000000000047</v>
          </cell>
          <cell r="V308">
            <v>757.81999999999994</v>
          </cell>
          <cell r="W308">
            <v>1060.94</v>
          </cell>
          <cell r="X308">
            <v>769.21999999999639</v>
          </cell>
          <cell r="Y308">
            <v>1076.2899999999954</v>
          </cell>
          <cell r="Z308">
            <v>780.62000000000421</v>
          </cell>
          <cell r="AA308">
            <v>1092.6599999999992</v>
          </cell>
          <cell r="AB308">
            <v>790.99000000000137</v>
          </cell>
          <cell r="AC308">
            <v>1107.9999999999993</v>
          </cell>
          <cell r="AD308">
            <v>802.38999999999771</v>
          </cell>
          <cell r="AE308">
            <v>1123.3400000000038</v>
          </cell>
          <cell r="AF308">
            <v>813.79000000000565</v>
          </cell>
          <cell r="AG308">
            <v>1138.6799999999992</v>
          </cell>
          <cell r="AH308">
            <v>824.16000000000281</v>
          </cell>
          <cell r="AI308">
            <v>1154.0299999999945</v>
          </cell>
          <cell r="AJ308">
            <v>835.55999999999904</v>
          </cell>
          <cell r="AK308">
            <v>1169.3699999999972</v>
          </cell>
          <cell r="AL308">
            <v>845.9299999999962</v>
          </cell>
          <cell r="AM308">
            <v>1184.7100000000014</v>
          </cell>
          <cell r="AN308">
            <v>857.33000000000425</v>
          </cell>
          <cell r="AO308">
            <v>1200.0500000000036</v>
          </cell>
          <cell r="AP308">
            <v>867.70000000000141</v>
          </cell>
          <cell r="AQ308">
            <v>1215.3899999999992</v>
          </cell>
          <cell r="AR308">
            <v>879.09999999999764</v>
          </cell>
          <cell r="AS308">
            <v>1230.7399999999943</v>
          </cell>
          <cell r="AT308">
            <v>890.50000000000557</v>
          </cell>
          <cell r="AU308">
            <v>1247.1099999999942</v>
          </cell>
          <cell r="AV308">
            <v>901.90000000000191</v>
          </cell>
          <cell r="AW308">
            <v>1262.4500000000023</v>
          </cell>
        </row>
        <row r="309">
          <cell r="A309">
            <v>304</v>
          </cell>
          <cell r="B309">
            <v>650.07999999999856</v>
          </cell>
          <cell r="C309">
            <v>909.48000000000093</v>
          </cell>
          <cell r="D309">
            <v>661.5199999999968</v>
          </cell>
          <cell r="E309">
            <v>925.9199999999953</v>
          </cell>
          <cell r="F309">
            <v>671.92000000000201</v>
          </cell>
          <cell r="G309">
            <v>941.31000000000233</v>
          </cell>
          <cell r="H309">
            <v>683.36</v>
          </cell>
          <cell r="I309">
            <v>956.69999999999766</v>
          </cell>
          <cell r="J309">
            <v>694.79999999999757</v>
          </cell>
          <cell r="K309">
            <v>972.09000000000469</v>
          </cell>
          <cell r="L309">
            <v>705.20000000000402</v>
          </cell>
          <cell r="M309">
            <v>987.48</v>
          </cell>
          <cell r="N309">
            <v>716.64000000000135</v>
          </cell>
          <cell r="O309">
            <v>1002.8799999999952</v>
          </cell>
          <cell r="P309">
            <v>727.0399999999986</v>
          </cell>
          <cell r="Q309">
            <v>1018.2700000000024</v>
          </cell>
          <cell r="R309">
            <v>738.47999999999536</v>
          </cell>
          <cell r="S309">
            <v>1033.6599999999978</v>
          </cell>
          <cell r="T309">
            <v>748.88000000000341</v>
          </cell>
          <cell r="U309">
            <v>1049.0500000000047</v>
          </cell>
          <cell r="V309">
            <v>760.31999999999994</v>
          </cell>
          <cell r="W309">
            <v>1064.44</v>
          </cell>
          <cell r="X309">
            <v>771.75999999999635</v>
          </cell>
          <cell r="Y309">
            <v>1079.8399999999954</v>
          </cell>
          <cell r="Z309">
            <v>783.20000000000425</v>
          </cell>
          <cell r="AA309">
            <v>1096.2699999999991</v>
          </cell>
          <cell r="AB309">
            <v>793.60000000000139</v>
          </cell>
          <cell r="AC309">
            <v>1111.6599999999994</v>
          </cell>
          <cell r="AD309">
            <v>805.03999999999769</v>
          </cell>
          <cell r="AE309">
            <v>1127.0500000000038</v>
          </cell>
          <cell r="AF309">
            <v>816.4800000000057</v>
          </cell>
          <cell r="AG309">
            <v>1142.4399999999991</v>
          </cell>
          <cell r="AH309">
            <v>826.88000000000284</v>
          </cell>
          <cell r="AI309">
            <v>1157.8399999999945</v>
          </cell>
          <cell r="AJ309">
            <v>838.31999999999903</v>
          </cell>
          <cell r="AK309">
            <v>1173.2299999999971</v>
          </cell>
          <cell r="AL309">
            <v>848.71999999999616</v>
          </cell>
          <cell r="AM309">
            <v>1188.6200000000015</v>
          </cell>
          <cell r="AN309">
            <v>860.16000000000429</v>
          </cell>
          <cell r="AO309">
            <v>1204.0100000000036</v>
          </cell>
          <cell r="AP309">
            <v>870.56000000000142</v>
          </cell>
          <cell r="AQ309">
            <v>1219.3999999999992</v>
          </cell>
          <cell r="AR309">
            <v>881.99999999999761</v>
          </cell>
          <cell r="AS309">
            <v>1234.7999999999943</v>
          </cell>
          <cell r="AT309">
            <v>893.44000000000563</v>
          </cell>
          <cell r="AU309">
            <v>1251.2299999999941</v>
          </cell>
          <cell r="AV309">
            <v>904.88000000000193</v>
          </cell>
          <cell r="AW309">
            <v>1266.6200000000024</v>
          </cell>
        </row>
        <row r="310">
          <cell r="A310">
            <v>305</v>
          </cell>
          <cell r="B310">
            <v>652.21999999999855</v>
          </cell>
          <cell r="C310">
            <v>912.47000000000094</v>
          </cell>
          <cell r="D310">
            <v>663.69999999999675</v>
          </cell>
          <cell r="E310">
            <v>928.96999999999525</v>
          </cell>
          <cell r="F310">
            <v>674.13000000000204</v>
          </cell>
          <cell r="G310">
            <v>944.41000000000236</v>
          </cell>
          <cell r="H310">
            <v>685.61</v>
          </cell>
          <cell r="I310">
            <v>959.84999999999764</v>
          </cell>
          <cell r="J310">
            <v>697.08999999999753</v>
          </cell>
          <cell r="K310">
            <v>975.29000000000474</v>
          </cell>
          <cell r="L310">
            <v>707.52000000000407</v>
          </cell>
          <cell r="M310">
            <v>990.73</v>
          </cell>
          <cell r="N310">
            <v>719.00000000000136</v>
          </cell>
          <cell r="O310">
            <v>1006.1799999999952</v>
          </cell>
          <cell r="P310">
            <v>729.42999999999859</v>
          </cell>
          <cell r="Q310">
            <v>1021.6200000000024</v>
          </cell>
          <cell r="R310">
            <v>740.90999999999531</v>
          </cell>
          <cell r="S310">
            <v>1037.0599999999979</v>
          </cell>
          <cell r="T310">
            <v>751.34000000000344</v>
          </cell>
          <cell r="U310">
            <v>1052.5000000000048</v>
          </cell>
          <cell r="V310">
            <v>762.81999999999994</v>
          </cell>
          <cell r="W310">
            <v>1067.94</v>
          </cell>
          <cell r="X310">
            <v>774.29999999999632</v>
          </cell>
          <cell r="Y310">
            <v>1083.3899999999953</v>
          </cell>
          <cell r="Z310">
            <v>785.78000000000429</v>
          </cell>
          <cell r="AA310">
            <v>1099.879999999999</v>
          </cell>
          <cell r="AB310">
            <v>796.2100000000014</v>
          </cell>
          <cell r="AC310">
            <v>1115.3199999999995</v>
          </cell>
          <cell r="AD310">
            <v>807.68999999999767</v>
          </cell>
          <cell r="AE310">
            <v>1130.7600000000039</v>
          </cell>
          <cell r="AF310">
            <v>819.17000000000576</v>
          </cell>
          <cell r="AG310">
            <v>1146.1999999999991</v>
          </cell>
          <cell r="AH310">
            <v>829.60000000000286</v>
          </cell>
          <cell r="AI310">
            <v>1161.6499999999944</v>
          </cell>
          <cell r="AJ310">
            <v>841.07999999999902</v>
          </cell>
          <cell r="AK310">
            <v>1177.089999999997</v>
          </cell>
          <cell r="AL310">
            <v>851.50999999999613</v>
          </cell>
          <cell r="AM310">
            <v>1192.5300000000016</v>
          </cell>
          <cell r="AN310">
            <v>862.99000000000433</v>
          </cell>
          <cell r="AO310">
            <v>1207.9700000000037</v>
          </cell>
          <cell r="AP310">
            <v>873.42000000000144</v>
          </cell>
          <cell r="AQ310">
            <v>1223.4099999999992</v>
          </cell>
          <cell r="AR310">
            <v>884.89999999999759</v>
          </cell>
          <cell r="AS310">
            <v>1238.8599999999942</v>
          </cell>
          <cell r="AT310">
            <v>896.38000000000568</v>
          </cell>
          <cell r="AU310">
            <v>1255.349999999994</v>
          </cell>
          <cell r="AV310">
            <v>907.86000000000195</v>
          </cell>
          <cell r="AW310">
            <v>1270.7900000000025</v>
          </cell>
        </row>
        <row r="311">
          <cell r="A311">
            <v>306</v>
          </cell>
          <cell r="B311">
            <v>654.35999999999854</v>
          </cell>
          <cell r="C311">
            <v>915.46000000000095</v>
          </cell>
          <cell r="D311">
            <v>665.8799999999967</v>
          </cell>
          <cell r="E311">
            <v>932.01999999999521</v>
          </cell>
          <cell r="F311">
            <v>676.34000000000208</v>
          </cell>
          <cell r="G311">
            <v>947.51000000000238</v>
          </cell>
          <cell r="H311">
            <v>687.86</v>
          </cell>
          <cell r="I311">
            <v>962.99999999999761</v>
          </cell>
          <cell r="J311">
            <v>699.37999999999749</v>
          </cell>
          <cell r="K311">
            <v>978.49000000000478</v>
          </cell>
          <cell r="L311">
            <v>709.84000000000412</v>
          </cell>
          <cell r="M311">
            <v>993.98</v>
          </cell>
          <cell r="N311">
            <v>721.36000000000138</v>
          </cell>
          <cell r="O311">
            <v>1009.4799999999951</v>
          </cell>
          <cell r="P311">
            <v>731.81999999999857</v>
          </cell>
          <cell r="Q311">
            <v>1024.9700000000023</v>
          </cell>
          <cell r="R311">
            <v>743.33999999999526</v>
          </cell>
          <cell r="S311">
            <v>1040.459999999998</v>
          </cell>
          <cell r="T311">
            <v>753.80000000000348</v>
          </cell>
          <cell r="U311">
            <v>1055.9500000000048</v>
          </cell>
          <cell r="V311">
            <v>765.31999999999994</v>
          </cell>
          <cell r="W311">
            <v>1071.44</v>
          </cell>
          <cell r="X311">
            <v>776.83999999999628</v>
          </cell>
          <cell r="Y311">
            <v>1086.9399999999953</v>
          </cell>
          <cell r="Z311">
            <v>788.36000000000433</v>
          </cell>
          <cell r="AA311">
            <v>1103.4899999999989</v>
          </cell>
          <cell r="AB311">
            <v>798.82000000000141</v>
          </cell>
          <cell r="AC311">
            <v>1118.9799999999996</v>
          </cell>
          <cell r="AD311">
            <v>810.33999999999764</v>
          </cell>
          <cell r="AE311">
            <v>1134.4700000000039</v>
          </cell>
          <cell r="AF311">
            <v>821.86000000000581</v>
          </cell>
          <cell r="AG311">
            <v>1149.9599999999991</v>
          </cell>
          <cell r="AH311">
            <v>832.32000000000289</v>
          </cell>
          <cell r="AI311">
            <v>1165.4599999999944</v>
          </cell>
          <cell r="AJ311">
            <v>843.83999999999901</v>
          </cell>
          <cell r="AK311">
            <v>1180.9499999999969</v>
          </cell>
          <cell r="AL311">
            <v>854.29999999999609</v>
          </cell>
          <cell r="AM311">
            <v>1196.4400000000016</v>
          </cell>
          <cell r="AN311">
            <v>865.82000000000437</v>
          </cell>
          <cell r="AO311">
            <v>1211.9300000000037</v>
          </cell>
          <cell r="AP311">
            <v>876.28000000000145</v>
          </cell>
          <cell r="AQ311">
            <v>1227.4199999999992</v>
          </cell>
          <cell r="AR311">
            <v>887.79999999999757</v>
          </cell>
          <cell r="AS311">
            <v>1242.9199999999942</v>
          </cell>
          <cell r="AT311">
            <v>899.32000000000573</v>
          </cell>
          <cell r="AU311">
            <v>1259.4699999999939</v>
          </cell>
          <cell r="AV311">
            <v>910.84000000000196</v>
          </cell>
          <cell r="AW311">
            <v>1274.9600000000025</v>
          </cell>
        </row>
        <row r="312">
          <cell r="A312">
            <v>307</v>
          </cell>
          <cell r="B312">
            <v>656.49999999999852</v>
          </cell>
          <cell r="C312">
            <v>918.45000000000095</v>
          </cell>
          <cell r="D312">
            <v>668.05999999999665</v>
          </cell>
          <cell r="E312">
            <v>935.06999999999516</v>
          </cell>
          <cell r="F312">
            <v>678.55000000000211</v>
          </cell>
          <cell r="G312">
            <v>950.6100000000024</v>
          </cell>
          <cell r="H312">
            <v>690.11</v>
          </cell>
          <cell r="I312">
            <v>966.14999999999759</v>
          </cell>
          <cell r="J312">
            <v>701.66999999999746</v>
          </cell>
          <cell r="K312">
            <v>981.69000000000483</v>
          </cell>
          <cell r="L312">
            <v>712.16000000000417</v>
          </cell>
          <cell r="M312">
            <v>997.23</v>
          </cell>
          <cell r="N312">
            <v>723.72000000000139</v>
          </cell>
          <cell r="O312">
            <v>1012.7799999999951</v>
          </cell>
          <cell r="P312">
            <v>734.20999999999856</v>
          </cell>
          <cell r="Q312">
            <v>1028.3200000000022</v>
          </cell>
          <cell r="R312">
            <v>745.76999999999521</v>
          </cell>
          <cell r="S312">
            <v>1043.8599999999981</v>
          </cell>
          <cell r="T312">
            <v>756.26000000000352</v>
          </cell>
          <cell r="U312">
            <v>1059.4000000000049</v>
          </cell>
          <cell r="V312">
            <v>767.81999999999994</v>
          </cell>
          <cell r="W312">
            <v>1074.94</v>
          </cell>
          <cell r="X312">
            <v>779.37999999999624</v>
          </cell>
          <cell r="Y312">
            <v>1090.4899999999952</v>
          </cell>
          <cell r="Z312">
            <v>790.94000000000437</v>
          </cell>
          <cell r="AA312">
            <v>1107.0999999999988</v>
          </cell>
          <cell r="AB312">
            <v>801.43000000000143</v>
          </cell>
          <cell r="AC312">
            <v>1122.6399999999996</v>
          </cell>
          <cell r="AD312">
            <v>812.98999999999762</v>
          </cell>
          <cell r="AE312">
            <v>1138.1800000000039</v>
          </cell>
          <cell r="AF312">
            <v>824.55000000000587</v>
          </cell>
          <cell r="AG312">
            <v>1153.7199999999991</v>
          </cell>
          <cell r="AH312">
            <v>835.04000000000292</v>
          </cell>
          <cell r="AI312">
            <v>1169.2699999999943</v>
          </cell>
          <cell r="AJ312">
            <v>846.599999999999</v>
          </cell>
          <cell r="AK312">
            <v>1184.8099999999968</v>
          </cell>
          <cell r="AL312">
            <v>857.08999999999605</v>
          </cell>
          <cell r="AM312">
            <v>1200.3500000000017</v>
          </cell>
          <cell r="AN312">
            <v>868.65000000000441</v>
          </cell>
          <cell r="AO312">
            <v>1215.8900000000037</v>
          </cell>
          <cell r="AP312">
            <v>879.14000000000146</v>
          </cell>
          <cell r="AQ312">
            <v>1231.4299999999992</v>
          </cell>
          <cell r="AR312">
            <v>890.69999999999754</v>
          </cell>
          <cell r="AS312">
            <v>1246.9799999999941</v>
          </cell>
          <cell r="AT312">
            <v>902.26000000000579</v>
          </cell>
          <cell r="AU312">
            <v>1263.5899999999938</v>
          </cell>
          <cell r="AV312">
            <v>913.82000000000198</v>
          </cell>
          <cell r="AW312">
            <v>1279.1300000000026</v>
          </cell>
        </row>
        <row r="313">
          <cell r="A313">
            <v>308</v>
          </cell>
          <cell r="B313">
            <v>658.63999999999851</v>
          </cell>
          <cell r="C313">
            <v>921.44000000000096</v>
          </cell>
          <cell r="D313">
            <v>670.2399999999966</v>
          </cell>
          <cell r="E313">
            <v>938.11999999999512</v>
          </cell>
          <cell r="F313">
            <v>680.76000000000215</v>
          </cell>
          <cell r="G313">
            <v>953.71000000000242</v>
          </cell>
          <cell r="H313">
            <v>692.36</v>
          </cell>
          <cell r="I313">
            <v>969.29999999999757</v>
          </cell>
          <cell r="J313">
            <v>703.95999999999742</v>
          </cell>
          <cell r="K313">
            <v>984.89000000000487</v>
          </cell>
          <cell r="L313">
            <v>714.48000000000422</v>
          </cell>
          <cell r="M313">
            <v>1000.48</v>
          </cell>
          <cell r="N313">
            <v>726.08000000000141</v>
          </cell>
          <cell r="O313">
            <v>1016.079999999995</v>
          </cell>
          <cell r="P313">
            <v>736.59999999999854</v>
          </cell>
          <cell r="Q313">
            <v>1031.6700000000021</v>
          </cell>
          <cell r="R313">
            <v>748.19999999999516</v>
          </cell>
          <cell r="S313">
            <v>1047.2599999999982</v>
          </cell>
          <cell r="T313">
            <v>758.72000000000355</v>
          </cell>
          <cell r="U313">
            <v>1062.8500000000049</v>
          </cell>
          <cell r="V313">
            <v>770.31999999999994</v>
          </cell>
          <cell r="W313">
            <v>1078.44</v>
          </cell>
          <cell r="X313">
            <v>781.91999999999621</v>
          </cell>
          <cell r="Y313">
            <v>1094.0399999999952</v>
          </cell>
          <cell r="Z313">
            <v>793.52000000000442</v>
          </cell>
          <cell r="AA313">
            <v>1110.7099999999987</v>
          </cell>
          <cell r="AB313">
            <v>804.04000000000144</v>
          </cell>
          <cell r="AC313">
            <v>1126.2999999999997</v>
          </cell>
          <cell r="AD313">
            <v>815.6399999999976</v>
          </cell>
          <cell r="AE313">
            <v>1141.890000000004</v>
          </cell>
          <cell r="AF313">
            <v>827.24000000000592</v>
          </cell>
          <cell r="AG313">
            <v>1157.4799999999991</v>
          </cell>
          <cell r="AH313">
            <v>837.76000000000295</v>
          </cell>
          <cell r="AI313">
            <v>1173.0799999999942</v>
          </cell>
          <cell r="AJ313">
            <v>849.35999999999899</v>
          </cell>
          <cell r="AK313">
            <v>1188.6699999999967</v>
          </cell>
          <cell r="AL313">
            <v>859.87999999999602</v>
          </cell>
          <cell r="AM313">
            <v>1204.2600000000018</v>
          </cell>
          <cell r="AN313">
            <v>871.48000000000445</v>
          </cell>
          <cell r="AO313">
            <v>1219.8500000000038</v>
          </cell>
          <cell r="AP313">
            <v>882.00000000000148</v>
          </cell>
          <cell r="AQ313">
            <v>1235.4399999999991</v>
          </cell>
          <cell r="AR313">
            <v>893.59999999999752</v>
          </cell>
          <cell r="AS313">
            <v>1251.0399999999941</v>
          </cell>
          <cell r="AT313">
            <v>905.20000000000584</v>
          </cell>
          <cell r="AU313">
            <v>1267.7099999999937</v>
          </cell>
          <cell r="AV313">
            <v>916.800000000002</v>
          </cell>
          <cell r="AW313">
            <v>1283.3000000000027</v>
          </cell>
        </row>
        <row r="314">
          <cell r="A314">
            <v>309</v>
          </cell>
          <cell r="B314">
            <v>660.77999999999849</v>
          </cell>
          <cell r="C314">
            <v>924.43000000000097</v>
          </cell>
          <cell r="D314">
            <v>672.41999999999655</v>
          </cell>
          <cell r="E314">
            <v>941.16999999999507</v>
          </cell>
          <cell r="F314">
            <v>682.97000000000219</v>
          </cell>
          <cell r="G314">
            <v>956.81000000000245</v>
          </cell>
          <cell r="H314">
            <v>694.61</v>
          </cell>
          <cell r="I314">
            <v>972.44999999999754</v>
          </cell>
          <cell r="J314">
            <v>706.24999999999739</v>
          </cell>
          <cell r="K314">
            <v>988.09000000000492</v>
          </cell>
          <cell r="L314">
            <v>716.80000000000427</v>
          </cell>
          <cell r="M314">
            <v>1003.73</v>
          </cell>
          <cell r="N314">
            <v>728.44000000000142</v>
          </cell>
          <cell r="O314">
            <v>1019.379999999995</v>
          </cell>
          <cell r="P314">
            <v>738.98999999999853</v>
          </cell>
          <cell r="Q314">
            <v>1035.020000000002</v>
          </cell>
          <cell r="R314">
            <v>750.62999999999511</v>
          </cell>
          <cell r="S314">
            <v>1050.6599999999983</v>
          </cell>
          <cell r="T314">
            <v>761.18000000000359</v>
          </cell>
          <cell r="U314">
            <v>1066.300000000005</v>
          </cell>
          <cell r="V314">
            <v>772.81999999999994</v>
          </cell>
          <cell r="W314">
            <v>1081.94</v>
          </cell>
          <cell r="X314">
            <v>784.45999999999617</v>
          </cell>
          <cell r="Y314">
            <v>1097.5899999999951</v>
          </cell>
          <cell r="Z314">
            <v>796.10000000000446</v>
          </cell>
          <cell r="AA314">
            <v>1114.3199999999986</v>
          </cell>
          <cell r="AB314">
            <v>806.65000000000146</v>
          </cell>
          <cell r="AC314">
            <v>1129.9599999999998</v>
          </cell>
          <cell r="AD314">
            <v>818.28999999999758</v>
          </cell>
          <cell r="AE314">
            <v>1145.600000000004</v>
          </cell>
          <cell r="AF314">
            <v>829.93000000000598</v>
          </cell>
          <cell r="AG314">
            <v>1161.2399999999991</v>
          </cell>
          <cell r="AH314">
            <v>840.48000000000297</v>
          </cell>
          <cell r="AI314">
            <v>1176.8899999999942</v>
          </cell>
          <cell r="AJ314">
            <v>852.11999999999898</v>
          </cell>
          <cell r="AK314">
            <v>1192.5299999999966</v>
          </cell>
          <cell r="AL314">
            <v>862.66999999999598</v>
          </cell>
          <cell r="AM314">
            <v>1208.1700000000019</v>
          </cell>
          <cell r="AN314">
            <v>874.31000000000449</v>
          </cell>
          <cell r="AO314">
            <v>1223.8100000000038</v>
          </cell>
          <cell r="AP314">
            <v>884.86000000000149</v>
          </cell>
          <cell r="AQ314">
            <v>1239.4499999999991</v>
          </cell>
          <cell r="AR314">
            <v>896.4999999999975</v>
          </cell>
          <cell r="AS314">
            <v>1255.099999999994</v>
          </cell>
          <cell r="AT314">
            <v>908.1400000000059</v>
          </cell>
          <cell r="AU314">
            <v>1271.8299999999936</v>
          </cell>
          <cell r="AV314">
            <v>919.78000000000202</v>
          </cell>
          <cell r="AW314">
            <v>1287.4700000000028</v>
          </cell>
        </row>
        <row r="315">
          <cell r="A315">
            <v>310</v>
          </cell>
          <cell r="B315">
            <v>662.91999999999848</v>
          </cell>
          <cell r="C315">
            <v>927.42000000000098</v>
          </cell>
          <cell r="D315">
            <v>674.5999999999965</v>
          </cell>
          <cell r="E315">
            <v>944.21999999999503</v>
          </cell>
          <cell r="F315">
            <v>685.18000000000222</v>
          </cell>
          <cell r="G315">
            <v>959.91000000000247</v>
          </cell>
          <cell r="H315">
            <v>696.86</v>
          </cell>
          <cell r="I315">
            <v>975.59999999999752</v>
          </cell>
          <cell r="J315">
            <v>708.53999999999735</v>
          </cell>
          <cell r="K315">
            <v>991.29000000000497</v>
          </cell>
          <cell r="L315">
            <v>719.12000000000432</v>
          </cell>
          <cell r="M315">
            <v>1006.98</v>
          </cell>
          <cell r="N315">
            <v>730.80000000000143</v>
          </cell>
          <cell r="O315">
            <v>1022.6799999999949</v>
          </cell>
          <cell r="P315">
            <v>741.37999999999852</v>
          </cell>
          <cell r="Q315">
            <v>1038.3700000000019</v>
          </cell>
          <cell r="R315">
            <v>753.05999999999506</v>
          </cell>
          <cell r="S315">
            <v>1054.0599999999984</v>
          </cell>
          <cell r="T315">
            <v>763.64000000000362</v>
          </cell>
          <cell r="U315">
            <v>1069.750000000005</v>
          </cell>
          <cell r="V315">
            <v>775.31999999999994</v>
          </cell>
          <cell r="W315">
            <v>1085.44</v>
          </cell>
          <cell r="X315">
            <v>786.99999999999613</v>
          </cell>
          <cell r="Y315">
            <v>1101.1399999999951</v>
          </cell>
          <cell r="Z315">
            <v>798.6800000000045</v>
          </cell>
          <cell r="AA315">
            <v>1117.9299999999985</v>
          </cell>
          <cell r="AB315">
            <v>809.26000000000147</v>
          </cell>
          <cell r="AC315">
            <v>1133.6199999999999</v>
          </cell>
          <cell r="AD315">
            <v>820.93999999999755</v>
          </cell>
          <cell r="AE315">
            <v>1149.310000000004</v>
          </cell>
          <cell r="AF315">
            <v>832.62000000000603</v>
          </cell>
          <cell r="AG315">
            <v>1164.9999999999991</v>
          </cell>
          <cell r="AH315">
            <v>843.200000000003</v>
          </cell>
          <cell r="AI315">
            <v>1180.6999999999941</v>
          </cell>
          <cell r="AJ315">
            <v>854.87999999999897</v>
          </cell>
          <cell r="AK315">
            <v>1196.3899999999965</v>
          </cell>
          <cell r="AL315">
            <v>865.45999999999594</v>
          </cell>
          <cell r="AM315">
            <v>1212.080000000002</v>
          </cell>
          <cell r="AN315">
            <v>877.14000000000453</v>
          </cell>
          <cell r="AO315">
            <v>1227.7700000000038</v>
          </cell>
          <cell r="AP315">
            <v>887.72000000000151</v>
          </cell>
          <cell r="AQ315">
            <v>1243.4599999999991</v>
          </cell>
          <cell r="AR315">
            <v>899.39999999999748</v>
          </cell>
          <cell r="AS315">
            <v>1259.1599999999939</v>
          </cell>
          <cell r="AT315">
            <v>911.08000000000595</v>
          </cell>
          <cell r="AU315">
            <v>1275.9499999999935</v>
          </cell>
          <cell r="AV315">
            <v>922.76000000000204</v>
          </cell>
          <cell r="AW315">
            <v>1291.6400000000028</v>
          </cell>
        </row>
        <row r="316">
          <cell r="A316">
            <v>311</v>
          </cell>
          <cell r="B316">
            <v>665.05999999999847</v>
          </cell>
          <cell r="C316">
            <v>930.41000000000099</v>
          </cell>
          <cell r="D316">
            <v>676.77999999999645</v>
          </cell>
          <cell r="E316">
            <v>947.26999999999498</v>
          </cell>
          <cell r="F316">
            <v>687.39000000000226</v>
          </cell>
          <cell r="G316">
            <v>963.01000000000249</v>
          </cell>
          <cell r="H316">
            <v>699.11</v>
          </cell>
          <cell r="I316">
            <v>978.7499999999975</v>
          </cell>
          <cell r="J316">
            <v>710.82999999999731</v>
          </cell>
          <cell r="K316">
            <v>994.49000000000501</v>
          </cell>
          <cell r="L316">
            <v>721.44000000000437</v>
          </cell>
          <cell r="M316">
            <v>1010.23</v>
          </cell>
          <cell r="N316">
            <v>733.16000000000145</v>
          </cell>
          <cell r="O316">
            <v>1025.979999999995</v>
          </cell>
          <cell r="P316">
            <v>743.7699999999985</v>
          </cell>
          <cell r="Q316">
            <v>1041.7200000000018</v>
          </cell>
          <cell r="R316">
            <v>755.48999999999501</v>
          </cell>
          <cell r="S316">
            <v>1057.4599999999984</v>
          </cell>
          <cell r="T316">
            <v>766.10000000000366</v>
          </cell>
          <cell r="U316">
            <v>1073.200000000005</v>
          </cell>
          <cell r="V316">
            <v>777.81999999999994</v>
          </cell>
          <cell r="W316">
            <v>1088.94</v>
          </cell>
          <cell r="X316">
            <v>789.5399999999961</v>
          </cell>
          <cell r="Y316">
            <v>1104.6899999999951</v>
          </cell>
          <cell r="Z316">
            <v>801.26000000000454</v>
          </cell>
          <cell r="AA316">
            <v>1121.5399999999984</v>
          </cell>
          <cell r="AB316">
            <v>811.87000000000148</v>
          </cell>
          <cell r="AC316">
            <v>1137.28</v>
          </cell>
          <cell r="AD316">
            <v>823.58999999999753</v>
          </cell>
          <cell r="AE316">
            <v>1153.0200000000041</v>
          </cell>
          <cell r="AF316">
            <v>835.31000000000608</v>
          </cell>
          <cell r="AG316">
            <v>1168.7599999999991</v>
          </cell>
          <cell r="AH316">
            <v>845.92000000000303</v>
          </cell>
          <cell r="AI316">
            <v>1184.5099999999941</v>
          </cell>
          <cell r="AJ316">
            <v>857.63999999999896</v>
          </cell>
          <cell r="AK316">
            <v>1200.2499999999964</v>
          </cell>
          <cell r="AL316">
            <v>868.24999999999591</v>
          </cell>
          <cell r="AM316">
            <v>1215.9900000000021</v>
          </cell>
          <cell r="AN316">
            <v>879.97000000000457</v>
          </cell>
          <cell r="AO316">
            <v>1231.7300000000039</v>
          </cell>
          <cell r="AP316">
            <v>890.58000000000152</v>
          </cell>
          <cell r="AQ316">
            <v>1247.4699999999991</v>
          </cell>
          <cell r="AR316">
            <v>902.29999999999745</v>
          </cell>
          <cell r="AS316">
            <v>1263.2199999999939</v>
          </cell>
          <cell r="AT316">
            <v>914.02000000000601</v>
          </cell>
          <cell r="AU316">
            <v>1280.0699999999933</v>
          </cell>
          <cell r="AV316">
            <v>925.74000000000206</v>
          </cell>
          <cell r="AW316">
            <v>1295.8100000000029</v>
          </cell>
        </row>
        <row r="317">
          <cell r="A317">
            <v>312</v>
          </cell>
          <cell r="B317">
            <v>667.19999999999845</v>
          </cell>
          <cell r="C317">
            <v>933.400000000001</v>
          </cell>
          <cell r="D317">
            <v>678.9599999999964</v>
          </cell>
          <cell r="E317">
            <v>950.31999999999493</v>
          </cell>
          <cell r="F317">
            <v>689.6000000000023</v>
          </cell>
          <cell r="G317">
            <v>966.11000000000251</v>
          </cell>
          <cell r="H317">
            <v>701.36</v>
          </cell>
          <cell r="I317">
            <v>981.89999999999748</v>
          </cell>
          <cell r="J317">
            <v>713.11999999999728</v>
          </cell>
          <cell r="K317">
            <v>997.69000000000506</v>
          </cell>
          <cell r="L317">
            <v>723.76000000000442</v>
          </cell>
          <cell r="M317">
            <v>1013.48</v>
          </cell>
          <cell r="N317">
            <v>735.52000000000146</v>
          </cell>
          <cell r="O317">
            <v>1029.279999999995</v>
          </cell>
          <cell r="P317">
            <v>746.15999999999849</v>
          </cell>
          <cell r="Q317">
            <v>1045.0700000000018</v>
          </cell>
          <cell r="R317">
            <v>757.91999999999496</v>
          </cell>
          <cell r="S317">
            <v>1060.8599999999985</v>
          </cell>
          <cell r="T317">
            <v>768.5600000000037</v>
          </cell>
          <cell r="U317">
            <v>1076.6500000000051</v>
          </cell>
          <cell r="V317">
            <v>780.31999999999994</v>
          </cell>
          <cell r="W317">
            <v>1092.44</v>
          </cell>
          <cell r="X317">
            <v>792.07999999999606</v>
          </cell>
          <cell r="Y317">
            <v>1108.239999999995</v>
          </cell>
          <cell r="Z317">
            <v>803.84000000000458</v>
          </cell>
          <cell r="AA317">
            <v>1125.1499999999983</v>
          </cell>
          <cell r="AB317">
            <v>814.4800000000015</v>
          </cell>
          <cell r="AC317">
            <v>1140.94</v>
          </cell>
          <cell r="AD317">
            <v>826.23999999999751</v>
          </cell>
          <cell r="AE317">
            <v>1156.7300000000041</v>
          </cell>
          <cell r="AF317">
            <v>838.00000000000614</v>
          </cell>
          <cell r="AG317">
            <v>1172.5199999999991</v>
          </cell>
          <cell r="AH317">
            <v>848.64000000000306</v>
          </cell>
          <cell r="AI317">
            <v>1188.319999999994</v>
          </cell>
          <cell r="AJ317">
            <v>860.39999999999895</v>
          </cell>
          <cell r="AK317">
            <v>1204.1099999999963</v>
          </cell>
          <cell r="AL317">
            <v>871.03999999999587</v>
          </cell>
          <cell r="AM317">
            <v>1219.9000000000021</v>
          </cell>
          <cell r="AN317">
            <v>882.80000000000462</v>
          </cell>
          <cell r="AO317">
            <v>1235.6900000000039</v>
          </cell>
          <cell r="AP317">
            <v>893.44000000000153</v>
          </cell>
          <cell r="AQ317">
            <v>1251.4799999999991</v>
          </cell>
          <cell r="AR317">
            <v>905.19999999999743</v>
          </cell>
          <cell r="AS317">
            <v>1267.2799999999938</v>
          </cell>
          <cell r="AT317">
            <v>916.96000000000606</v>
          </cell>
          <cell r="AU317">
            <v>1284.1899999999932</v>
          </cell>
          <cell r="AV317">
            <v>928.72000000000207</v>
          </cell>
          <cell r="AW317">
            <v>1299.980000000003</v>
          </cell>
        </row>
        <row r="318">
          <cell r="A318">
            <v>313</v>
          </cell>
          <cell r="B318">
            <v>669.33999999999844</v>
          </cell>
          <cell r="C318">
            <v>936.39000000000101</v>
          </cell>
          <cell r="D318">
            <v>681.13999999999635</v>
          </cell>
          <cell r="E318">
            <v>953.36999999999489</v>
          </cell>
          <cell r="F318">
            <v>691.81000000000233</v>
          </cell>
          <cell r="G318">
            <v>969.21000000000254</v>
          </cell>
          <cell r="H318">
            <v>703.61</v>
          </cell>
          <cell r="I318">
            <v>985.04999999999745</v>
          </cell>
          <cell r="J318">
            <v>715.40999999999724</v>
          </cell>
          <cell r="K318">
            <v>1000.8900000000051</v>
          </cell>
          <cell r="L318">
            <v>726.08000000000447</v>
          </cell>
          <cell r="M318">
            <v>1016.73</v>
          </cell>
          <cell r="N318">
            <v>737.88000000000147</v>
          </cell>
          <cell r="O318">
            <v>1032.5799999999949</v>
          </cell>
          <cell r="P318">
            <v>748.54999999999848</v>
          </cell>
          <cell r="Q318">
            <v>1048.4200000000017</v>
          </cell>
          <cell r="R318">
            <v>760.34999999999491</v>
          </cell>
          <cell r="S318">
            <v>1064.2599999999986</v>
          </cell>
          <cell r="T318">
            <v>771.02000000000373</v>
          </cell>
          <cell r="U318">
            <v>1080.1000000000051</v>
          </cell>
          <cell r="V318">
            <v>782.81999999999994</v>
          </cell>
          <cell r="W318">
            <v>1095.94</v>
          </cell>
          <cell r="X318">
            <v>794.61999999999603</v>
          </cell>
          <cell r="Y318">
            <v>1111.789999999995</v>
          </cell>
          <cell r="Z318">
            <v>806.42000000000462</v>
          </cell>
          <cell r="AA318">
            <v>1128.7599999999982</v>
          </cell>
          <cell r="AB318">
            <v>817.09000000000151</v>
          </cell>
          <cell r="AC318">
            <v>1144.6000000000001</v>
          </cell>
          <cell r="AD318">
            <v>828.88999999999749</v>
          </cell>
          <cell r="AE318">
            <v>1160.4400000000041</v>
          </cell>
          <cell r="AF318">
            <v>840.69000000000619</v>
          </cell>
          <cell r="AG318">
            <v>1176.2799999999991</v>
          </cell>
          <cell r="AH318">
            <v>851.36000000000308</v>
          </cell>
          <cell r="AI318">
            <v>1192.129999999994</v>
          </cell>
          <cell r="AJ318">
            <v>863.15999999999894</v>
          </cell>
          <cell r="AK318">
            <v>1207.9699999999962</v>
          </cell>
          <cell r="AL318">
            <v>873.82999999999583</v>
          </cell>
          <cell r="AM318">
            <v>1223.8100000000022</v>
          </cell>
          <cell r="AN318">
            <v>885.63000000000466</v>
          </cell>
          <cell r="AO318">
            <v>1239.650000000004</v>
          </cell>
          <cell r="AP318">
            <v>896.30000000000155</v>
          </cell>
          <cell r="AQ318">
            <v>1255.4899999999991</v>
          </cell>
          <cell r="AR318">
            <v>908.09999999999741</v>
          </cell>
          <cell r="AS318">
            <v>1271.3399999999938</v>
          </cell>
          <cell r="AT318">
            <v>919.90000000000612</v>
          </cell>
          <cell r="AU318">
            <v>1288.3099999999931</v>
          </cell>
          <cell r="AV318">
            <v>931.70000000000209</v>
          </cell>
          <cell r="AW318">
            <v>1304.150000000003</v>
          </cell>
        </row>
        <row r="319">
          <cell r="A319">
            <v>314</v>
          </cell>
          <cell r="B319">
            <v>671.47999999999843</v>
          </cell>
          <cell r="C319">
            <v>939.38000000000102</v>
          </cell>
          <cell r="D319">
            <v>683.3199999999963</v>
          </cell>
          <cell r="E319">
            <v>956.41999999999484</v>
          </cell>
          <cell r="F319">
            <v>694.02000000000237</v>
          </cell>
          <cell r="G319">
            <v>972.31000000000256</v>
          </cell>
          <cell r="H319">
            <v>705.86</v>
          </cell>
          <cell r="I319">
            <v>988.19999999999743</v>
          </cell>
          <cell r="J319">
            <v>717.6999999999972</v>
          </cell>
          <cell r="K319">
            <v>1004.0900000000051</v>
          </cell>
          <cell r="L319">
            <v>728.40000000000452</v>
          </cell>
          <cell r="M319">
            <v>1019.98</v>
          </cell>
          <cell r="N319">
            <v>740.24000000000149</v>
          </cell>
          <cell r="O319">
            <v>1035.8799999999949</v>
          </cell>
          <cell r="P319">
            <v>750.93999999999846</v>
          </cell>
          <cell r="Q319">
            <v>1051.7700000000016</v>
          </cell>
          <cell r="R319">
            <v>762.77999999999486</v>
          </cell>
          <cell r="S319">
            <v>1067.6599999999987</v>
          </cell>
          <cell r="T319">
            <v>773.48000000000377</v>
          </cell>
          <cell r="U319">
            <v>1083.5500000000052</v>
          </cell>
          <cell r="V319">
            <v>785.31999999999994</v>
          </cell>
          <cell r="W319">
            <v>1099.44</v>
          </cell>
          <cell r="X319">
            <v>797.15999999999599</v>
          </cell>
          <cell r="Y319">
            <v>1115.3399999999949</v>
          </cell>
          <cell r="Z319">
            <v>809.00000000000466</v>
          </cell>
          <cell r="AA319">
            <v>1132.3699999999981</v>
          </cell>
          <cell r="AB319">
            <v>819.70000000000152</v>
          </cell>
          <cell r="AC319">
            <v>1148.2600000000002</v>
          </cell>
          <cell r="AD319">
            <v>831.53999999999746</v>
          </cell>
          <cell r="AE319">
            <v>1164.1500000000042</v>
          </cell>
          <cell r="AF319">
            <v>843.38000000000625</v>
          </cell>
          <cell r="AG319">
            <v>1180.0399999999991</v>
          </cell>
          <cell r="AH319">
            <v>854.08000000000311</v>
          </cell>
          <cell r="AI319">
            <v>1195.9399999999939</v>
          </cell>
          <cell r="AJ319">
            <v>865.91999999999894</v>
          </cell>
          <cell r="AK319">
            <v>1211.8299999999961</v>
          </cell>
          <cell r="AL319">
            <v>876.6199999999958</v>
          </cell>
          <cell r="AM319">
            <v>1227.7200000000023</v>
          </cell>
          <cell r="AN319">
            <v>888.4600000000047</v>
          </cell>
          <cell r="AO319">
            <v>1243.610000000004</v>
          </cell>
          <cell r="AP319">
            <v>899.16000000000156</v>
          </cell>
          <cell r="AQ319">
            <v>1259.4999999999991</v>
          </cell>
          <cell r="AR319">
            <v>910.99999999999739</v>
          </cell>
          <cell r="AS319">
            <v>1275.3999999999937</v>
          </cell>
          <cell r="AT319">
            <v>922.84000000000617</v>
          </cell>
          <cell r="AU319">
            <v>1292.429999999993</v>
          </cell>
          <cell r="AV319">
            <v>934.68000000000211</v>
          </cell>
          <cell r="AW319">
            <v>1308.3200000000031</v>
          </cell>
        </row>
        <row r="320">
          <cell r="A320">
            <v>315</v>
          </cell>
          <cell r="B320">
            <v>673.61999999999841</v>
          </cell>
          <cell r="C320">
            <v>942.37000000000103</v>
          </cell>
          <cell r="D320">
            <v>685.49999999999625</v>
          </cell>
          <cell r="E320">
            <v>959.4699999999948</v>
          </cell>
          <cell r="F320">
            <v>696.23000000000241</v>
          </cell>
          <cell r="G320">
            <v>975.41000000000258</v>
          </cell>
          <cell r="H320">
            <v>708.11</v>
          </cell>
          <cell r="I320">
            <v>991.34999999999741</v>
          </cell>
          <cell r="J320">
            <v>719.98999999999717</v>
          </cell>
          <cell r="K320">
            <v>1007.2900000000052</v>
          </cell>
          <cell r="L320">
            <v>730.72000000000457</v>
          </cell>
          <cell r="M320">
            <v>1023.23</v>
          </cell>
          <cell r="N320">
            <v>742.6000000000015</v>
          </cell>
          <cell r="O320">
            <v>1039.1799999999948</v>
          </cell>
          <cell r="P320">
            <v>753.32999999999845</v>
          </cell>
          <cell r="Q320">
            <v>1055.1200000000015</v>
          </cell>
          <cell r="R320">
            <v>765.20999999999481</v>
          </cell>
          <cell r="S320">
            <v>1071.0599999999988</v>
          </cell>
          <cell r="T320">
            <v>775.94000000000381</v>
          </cell>
          <cell r="U320">
            <v>1087.0000000000052</v>
          </cell>
          <cell r="V320">
            <v>787.81999999999994</v>
          </cell>
          <cell r="W320">
            <v>1102.94</v>
          </cell>
          <cell r="X320">
            <v>799.69999999999595</v>
          </cell>
          <cell r="Y320">
            <v>1118.8899999999949</v>
          </cell>
          <cell r="Z320">
            <v>811.5800000000047</v>
          </cell>
          <cell r="AA320">
            <v>1135.979999999998</v>
          </cell>
          <cell r="AB320">
            <v>822.31000000000154</v>
          </cell>
          <cell r="AC320">
            <v>1151.9200000000003</v>
          </cell>
          <cell r="AD320">
            <v>834.18999999999744</v>
          </cell>
          <cell r="AE320">
            <v>1167.8600000000042</v>
          </cell>
          <cell r="AF320">
            <v>846.0700000000063</v>
          </cell>
          <cell r="AG320">
            <v>1183.799999999999</v>
          </cell>
          <cell r="AH320">
            <v>856.80000000000314</v>
          </cell>
          <cell r="AI320">
            <v>1199.7499999999939</v>
          </cell>
          <cell r="AJ320">
            <v>868.67999999999893</v>
          </cell>
          <cell r="AK320">
            <v>1215.689999999996</v>
          </cell>
          <cell r="AL320">
            <v>879.40999999999576</v>
          </cell>
          <cell r="AM320">
            <v>1231.6300000000024</v>
          </cell>
          <cell r="AN320">
            <v>891.29000000000474</v>
          </cell>
          <cell r="AO320">
            <v>1247.570000000004</v>
          </cell>
          <cell r="AP320">
            <v>902.02000000000157</v>
          </cell>
          <cell r="AQ320">
            <v>1263.5099999999991</v>
          </cell>
          <cell r="AR320">
            <v>913.89999999999736</v>
          </cell>
          <cell r="AS320">
            <v>1279.4599999999937</v>
          </cell>
          <cell r="AT320">
            <v>925.78000000000623</v>
          </cell>
          <cell r="AU320">
            <v>1296.5499999999929</v>
          </cell>
          <cell r="AV320">
            <v>937.66000000000213</v>
          </cell>
          <cell r="AW320">
            <v>1312.4900000000032</v>
          </cell>
        </row>
        <row r="321">
          <cell r="A321">
            <v>316</v>
          </cell>
          <cell r="B321">
            <v>675.7599999999984</v>
          </cell>
          <cell r="C321">
            <v>945.36000000000104</v>
          </cell>
          <cell r="D321">
            <v>687.6799999999962</v>
          </cell>
          <cell r="E321">
            <v>962.51999999999475</v>
          </cell>
          <cell r="F321">
            <v>698.44000000000244</v>
          </cell>
          <cell r="G321">
            <v>978.51000000000261</v>
          </cell>
          <cell r="H321">
            <v>710.36</v>
          </cell>
          <cell r="I321">
            <v>994.49999999999739</v>
          </cell>
          <cell r="J321">
            <v>722.27999999999713</v>
          </cell>
          <cell r="K321">
            <v>1010.4900000000052</v>
          </cell>
          <cell r="L321">
            <v>733.04000000000462</v>
          </cell>
          <cell r="M321">
            <v>1026.48</v>
          </cell>
          <cell r="N321">
            <v>744.96000000000151</v>
          </cell>
          <cell r="O321">
            <v>1042.4799999999948</v>
          </cell>
          <cell r="P321">
            <v>755.71999999999844</v>
          </cell>
          <cell r="Q321">
            <v>1058.4700000000014</v>
          </cell>
          <cell r="R321">
            <v>767.63999999999476</v>
          </cell>
          <cell r="S321">
            <v>1074.4599999999989</v>
          </cell>
          <cell r="T321">
            <v>778.40000000000384</v>
          </cell>
          <cell r="U321">
            <v>1090.4500000000053</v>
          </cell>
          <cell r="V321">
            <v>790.31999999999994</v>
          </cell>
          <cell r="W321">
            <v>1106.44</v>
          </cell>
          <cell r="X321">
            <v>802.23999999999592</v>
          </cell>
          <cell r="Y321">
            <v>1122.4399999999948</v>
          </cell>
          <cell r="Z321">
            <v>814.16000000000474</v>
          </cell>
          <cell r="AA321">
            <v>1139.5899999999979</v>
          </cell>
          <cell r="AB321">
            <v>824.92000000000155</v>
          </cell>
          <cell r="AC321">
            <v>1155.5800000000004</v>
          </cell>
          <cell r="AD321">
            <v>836.83999999999742</v>
          </cell>
          <cell r="AE321">
            <v>1171.5700000000043</v>
          </cell>
          <cell r="AF321">
            <v>848.76000000000636</v>
          </cell>
          <cell r="AG321">
            <v>1187.559999999999</v>
          </cell>
          <cell r="AH321">
            <v>859.52000000000317</v>
          </cell>
          <cell r="AI321">
            <v>1203.5599999999938</v>
          </cell>
          <cell r="AJ321">
            <v>871.43999999999892</v>
          </cell>
          <cell r="AK321">
            <v>1219.5499999999959</v>
          </cell>
          <cell r="AL321">
            <v>882.19999999999573</v>
          </cell>
          <cell r="AM321">
            <v>1235.5400000000025</v>
          </cell>
          <cell r="AN321">
            <v>894.12000000000478</v>
          </cell>
          <cell r="AO321">
            <v>1251.5300000000041</v>
          </cell>
          <cell r="AP321">
            <v>904.88000000000159</v>
          </cell>
          <cell r="AQ321">
            <v>1267.5199999999991</v>
          </cell>
          <cell r="AR321">
            <v>916.79999999999734</v>
          </cell>
          <cell r="AS321">
            <v>1283.5199999999936</v>
          </cell>
          <cell r="AT321">
            <v>928.72000000000628</v>
          </cell>
          <cell r="AU321">
            <v>1300.6699999999928</v>
          </cell>
          <cell r="AV321">
            <v>940.64000000000215</v>
          </cell>
          <cell r="AW321">
            <v>1316.6600000000033</v>
          </cell>
        </row>
        <row r="322">
          <cell r="A322">
            <v>317</v>
          </cell>
          <cell r="B322">
            <v>677.89999999999839</v>
          </cell>
          <cell r="C322">
            <v>948.35000000000105</v>
          </cell>
          <cell r="D322">
            <v>689.85999999999615</v>
          </cell>
          <cell r="E322">
            <v>965.56999999999471</v>
          </cell>
          <cell r="F322">
            <v>700.65000000000248</v>
          </cell>
          <cell r="G322">
            <v>981.61000000000263</v>
          </cell>
          <cell r="H322">
            <v>712.61</v>
          </cell>
          <cell r="I322">
            <v>997.64999999999736</v>
          </cell>
          <cell r="J322">
            <v>724.56999999999709</v>
          </cell>
          <cell r="K322">
            <v>1013.6900000000053</v>
          </cell>
          <cell r="L322">
            <v>735.36000000000467</v>
          </cell>
          <cell r="M322">
            <v>1029.73</v>
          </cell>
          <cell r="N322">
            <v>747.32000000000153</v>
          </cell>
          <cell r="O322">
            <v>1045.7799999999947</v>
          </cell>
          <cell r="P322">
            <v>758.10999999999842</v>
          </cell>
          <cell r="Q322">
            <v>1061.8200000000013</v>
          </cell>
          <cell r="R322">
            <v>770.06999999999471</v>
          </cell>
          <cell r="S322">
            <v>1077.859999999999</v>
          </cell>
          <cell r="T322">
            <v>780.86000000000388</v>
          </cell>
          <cell r="U322">
            <v>1093.9000000000053</v>
          </cell>
          <cell r="V322">
            <v>792.81999999999994</v>
          </cell>
          <cell r="W322">
            <v>1109.94</v>
          </cell>
          <cell r="X322">
            <v>804.77999999999588</v>
          </cell>
          <cell r="Y322">
            <v>1125.9899999999948</v>
          </cell>
          <cell r="Z322">
            <v>816.74000000000478</v>
          </cell>
          <cell r="AA322">
            <v>1143.1999999999978</v>
          </cell>
          <cell r="AB322">
            <v>827.53000000000156</v>
          </cell>
          <cell r="AC322">
            <v>1159.2400000000005</v>
          </cell>
          <cell r="AD322">
            <v>839.48999999999739</v>
          </cell>
          <cell r="AE322">
            <v>1175.2800000000043</v>
          </cell>
          <cell r="AF322">
            <v>851.45000000000641</v>
          </cell>
          <cell r="AG322">
            <v>1191.319999999999</v>
          </cell>
          <cell r="AH322">
            <v>862.24000000000319</v>
          </cell>
          <cell r="AI322">
            <v>1207.3699999999938</v>
          </cell>
          <cell r="AJ322">
            <v>874.19999999999891</v>
          </cell>
          <cell r="AK322">
            <v>1223.4099999999958</v>
          </cell>
          <cell r="AL322">
            <v>884.98999999999569</v>
          </cell>
          <cell r="AM322">
            <v>1239.4500000000025</v>
          </cell>
          <cell r="AN322">
            <v>896.95000000000482</v>
          </cell>
          <cell r="AO322">
            <v>1255.4900000000041</v>
          </cell>
          <cell r="AP322">
            <v>907.7400000000016</v>
          </cell>
          <cell r="AQ322">
            <v>1271.5299999999991</v>
          </cell>
          <cell r="AR322">
            <v>919.69999999999732</v>
          </cell>
          <cell r="AS322">
            <v>1287.5799999999936</v>
          </cell>
          <cell r="AT322">
            <v>931.66000000000633</v>
          </cell>
          <cell r="AU322">
            <v>1304.7899999999927</v>
          </cell>
          <cell r="AV322">
            <v>943.62000000000216</v>
          </cell>
          <cell r="AW322">
            <v>1320.8300000000033</v>
          </cell>
        </row>
        <row r="323">
          <cell r="A323">
            <v>318</v>
          </cell>
          <cell r="B323">
            <v>680.03999999999837</v>
          </cell>
          <cell r="C323">
            <v>951.34000000000106</v>
          </cell>
          <cell r="D323">
            <v>692.0399999999961</v>
          </cell>
          <cell r="E323">
            <v>968.61999999999466</v>
          </cell>
          <cell r="F323">
            <v>702.86000000000251</v>
          </cell>
          <cell r="G323">
            <v>984.71000000000265</v>
          </cell>
          <cell r="H323">
            <v>714.86</v>
          </cell>
          <cell r="I323">
            <v>1000.7999999999973</v>
          </cell>
          <cell r="J323">
            <v>726.85999999999706</v>
          </cell>
          <cell r="K323">
            <v>1016.8900000000053</v>
          </cell>
          <cell r="L323">
            <v>737.68000000000472</v>
          </cell>
          <cell r="M323">
            <v>1032.98</v>
          </cell>
          <cell r="N323">
            <v>749.68000000000154</v>
          </cell>
          <cell r="O323">
            <v>1049.0799999999947</v>
          </cell>
          <cell r="P323">
            <v>760.49999999999841</v>
          </cell>
          <cell r="Q323">
            <v>1065.1700000000012</v>
          </cell>
          <cell r="R323">
            <v>772.49999999999466</v>
          </cell>
          <cell r="S323">
            <v>1081.2599999999991</v>
          </cell>
          <cell r="T323">
            <v>783.32000000000392</v>
          </cell>
          <cell r="U323">
            <v>1097.3500000000054</v>
          </cell>
          <cell r="V323">
            <v>795.31999999999994</v>
          </cell>
          <cell r="W323">
            <v>1113.44</v>
          </cell>
          <cell r="X323">
            <v>807.31999999999584</v>
          </cell>
          <cell r="Y323">
            <v>1129.5399999999947</v>
          </cell>
          <cell r="Z323">
            <v>819.32000000000482</v>
          </cell>
          <cell r="AA323">
            <v>1146.8099999999977</v>
          </cell>
          <cell r="AB323">
            <v>830.14000000000158</v>
          </cell>
          <cell r="AC323">
            <v>1162.9000000000005</v>
          </cell>
          <cell r="AD323">
            <v>842.13999999999737</v>
          </cell>
          <cell r="AE323">
            <v>1178.9900000000043</v>
          </cell>
          <cell r="AF323">
            <v>854.14000000000647</v>
          </cell>
          <cell r="AG323">
            <v>1195.079999999999</v>
          </cell>
          <cell r="AH323">
            <v>864.96000000000322</v>
          </cell>
          <cell r="AI323">
            <v>1211.1799999999937</v>
          </cell>
          <cell r="AJ323">
            <v>876.9599999999989</v>
          </cell>
          <cell r="AK323">
            <v>1227.2699999999957</v>
          </cell>
          <cell r="AL323">
            <v>887.77999999999565</v>
          </cell>
          <cell r="AM323">
            <v>1243.3600000000026</v>
          </cell>
          <cell r="AN323">
            <v>899.78000000000486</v>
          </cell>
          <cell r="AO323">
            <v>1259.4500000000041</v>
          </cell>
          <cell r="AP323">
            <v>910.60000000000161</v>
          </cell>
          <cell r="AQ323">
            <v>1275.5399999999991</v>
          </cell>
          <cell r="AR323">
            <v>922.59999999999729</v>
          </cell>
          <cell r="AS323">
            <v>1291.6399999999935</v>
          </cell>
          <cell r="AT323">
            <v>934.60000000000639</v>
          </cell>
          <cell r="AU323">
            <v>1308.9099999999926</v>
          </cell>
          <cell r="AV323">
            <v>946.60000000000218</v>
          </cell>
          <cell r="AW323">
            <v>1325.0000000000034</v>
          </cell>
        </row>
        <row r="324">
          <cell r="A324">
            <v>319</v>
          </cell>
          <cell r="B324">
            <v>682.17999999999836</v>
          </cell>
          <cell r="C324">
            <v>954.33000000000106</v>
          </cell>
          <cell r="D324">
            <v>694.21999999999605</v>
          </cell>
          <cell r="E324">
            <v>971.66999999999462</v>
          </cell>
          <cell r="F324">
            <v>705.07000000000255</v>
          </cell>
          <cell r="G324">
            <v>987.81000000000267</v>
          </cell>
          <cell r="H324">
            <v>717.11</v>
          </cell>
          <cell r="I324">
            <v>1003.9499999999973</v>
          </cell>
          <cell r="J324">
            <v>729.14999999999702</v>
          </cell>
          <cell r="K324">
            <v>1020.0900000000054</v>
          </cell>
          <cell r="L324">
            <v>740.00000000000477</v>
          </cell>
          <cell r="M324">
            <v>1036.23</v>
          </cell>
          <cell r="N324">
            <v>752.04000000000156</v>
          </cell>
          <cell r="O324">
            <v>1052.3799999999947</v>
          </cell>
          <cell r="P324">
            <v>762.88999999999839</v>
          </cell>
          <cell r="Q324">
            <v>1068.5200000000011</v>
          </cell>
          <cell r="R324">
            <v>774.92999999999461</v>
          </cell>
          <cell r="S324">
            <v>1084.6599999999992</v>
          </cell>
          <cell r="T324">
            <v>785.78000000000395</v>
          </cell>
          <cell r="U324">
            <v>1100.8000000000054</v>
          </cell>
          <cell r="V324">
            <v>797.81999999999994</v>
          </cell>
          <cell r="W324">
            <v>1116.94</v>
          </cell>
          <cell r="X324">
            <v>809.85999999999581</v>
          </cell>
          <cell r="Y324">
            <v>1133.0899999999947</v>
          </cell>
          <cell r="Z324">
            <v>821.90000000000487</v>
          </cell>
          <cell r="AA324">
            <v>1150.4199999999976</v>
          </cell>
          <cell r="AB324">
            <v>832.75000000000159</v>
          </cell>
          <cell r="AC324">
            <v>1166.5600000000006</v>
          </cell>
          <cell r="AD324">
            <v>844.78999999999735</v>
          </cell>
          <cell r="AE324">
            <v>1182.7000000000044</v>
          </cell>
          <cell r="AF324">
            <v>856.83000000000652</v>
          </cell>
          <cell r="AG324">
            <v>1198.839999999999</v>
          </cell>
          <cell r="AH324">
            <v>867.68000000000325</v>
          </cell>
          <cell r="AI324">
            <v>1214.9899999999936</v>
          </cell>
          <cell r="AJ324">
            <v>879.71999999999889</v>
          </cell>
          <cell r="AK324">
            <v>1231.1299999999956</v>
          </cell>
          <cell r="AL324">
            <v>890.56999999999562</v>
          </cell>
          <cell r="AM324">
            <v>1247.2700000000027</v>
          </cell>
          <cell r="AN324">
            <v>902.6100000000049</v>
          </cell>
          <cell r="AO324">
            <v>1263.4100000000042</v>
          </cell>
          <cell r="AP324">
            <v>913.46000000000163</v>
          </cell>
          <cell r="AQ324">
            <v>1279.549999999999</v>
          </cell>
          <cell r="AR324">
            <v>925.49999999999727</v>
          </cell>
          <cell r="AS324">
            <v>1295.6999999999935</v>
          </cell>
          <cell r="AT324">
            <v>937.54000000000644</v>
          </cell>
          <cell r="AU324">
            <v>1313.0299999999925</v>
          </cell>
          <cell r="AV324">
            <v>949.5800000000022</v>
          </cell>
          <cell r="AW324">
            <v>1329.1700000000035</v>
          </cell>
        </row>
        <row r="325">
          <cell r="A325">
            <v>320</v>
          </cell>
          <cell r="B325">
            <v>684.31999999999834</v>
          </cell>
          <cell r="C325">
            <v>957.32000000000107</v>
          </cell>
          <cell r="D325">
            <v>696.399999999996</v>
          </cell>
          <cell r="E325">
            <v>974.71999999999457</v>
          </cell>
          <cell r="F325">
            <v>707.28000000000259</v>
          </cell>
          <cell r="G325">
            <v>990.9100000000027</v>
          </cell>
          <cell r="H325">
            <v>719.36</v>
          </cell>
          <cell r="I325">
            <v>1007.0999999999973</v>
          </cell>
          <cell r="J325">
            <v>731.43999999999699</v>
          </cell>
          <cell r="K325">
            <v>1023.2900000000054</v>
          </cell>
          <cell r="L325">
            <v>742.32000000000482</v>
          </cell>
          <cell r="M325">
            <v>1039.48</v>
          </cell>
          <cell r="N325">
            <v>754.40000000000157</v>
          </cell>
          <cell r="O325">
            <v>1055.6799999999946</v>
          </cell>
          <cell r="P325">
            <v>765.27999999999838</v>
          </cell>
          <cell r="Q325">
            <v>1071.870000000001</v>
          </cell>
          <cell r="R325">
            <v>777.35999999999456</v>
          </cell>
          <cell r="S325">
            <v>1088.0599999999993</v>
          </cell>
          <cell r="T325">
            <v>788.24000000000399</v>
          </cell>
          <cell r="U325">
            <v>1104.2500000000055</v>
          </cell>
          <cell r="V325">
            <v>800.31999999999994</v>
          </cell>
          <cell r="W325">
            <v>1120.44</v>
          </cell>
          <cell r="X325">
            <v>812.39999999999577</v>
          </cell>
          <cell r="Y325">
            <v>1136.6399999999946</v>
          </cell>
          <cell r="Z325">
            <v>824.48000000000491</v>
          </cell>
          <cell r="AA325">
            <v>1154.0299999999975</v>
          </cell>
          <cell r="AB325">
            <v>835.36000000000161</v>
          </cell>
          <cell r="AC325">
            <v>1170.2200000000007</v>
          </cell>
          <cell r="AD325">
            <v>847.43999999999733</v>
          </cell>
          <cell r="AE325">
            <v>1186.4100000000044</v>
          </cell>
          <cell r="AF325">
            <v>859.52000000000658</v>
          </cell>
          <cell r="AG325">
            <v>1202.599999999999</v>
          </cell>
          <cell r="AH325">
            <v>870.40000000000327</v>
          </cell>
          <cell r="AI325">
            <v>1218.7999999999936</v>
          </cell>
          <cell r="AJ325">
            <v>882.47999999999888</v>
          </cell>
          <cell r="AK325">
            <v>1234.9899999999955</v>
          </cell>
          <cell r="AL325">
            <v>893.35999999999558</v>
          </cell>
          <cell r="AM325">
            <v>1251.1800000000028</v>
          </cell>
          <cell r="AN325">
            <v>905.44000000000494</v>
          </cell>
          <cell r="AO325">
            <v>1267.3700000000042</v>
          </cell>
          <cell r="AP325">
            <v>916.32000000000164</v>
          </cell>
          <cell r="AQ325">
            <v>1283.559999999999</v>
          </cell>
          <cell r="AR325">
            <v>928.39999999999725</v>
          </cell>
          <cell r="AS325">
            <v>1299.7599999999934</v>
          </cell>
          <cell r="AT325">
            <v>940.4800000000065</v>
          </cell>
          <cell r="AU325">
            <v>1317.1499999999924</v>
          </cell>
          <cell r="AV325">
            <v>952.56000000000222</v>
          </cell>
          <cell r="AW325">
            <v>1333.3400000000036</v>
          </cell>
        </row>
        <row r="326">
          <cell r="A326">
            <v>321</v>
          </cell>
          <cell r="B326">
            <v>686.45999999999833</v>
          </cell>
          <cell r="C326">
            <v>960.31000000000108</v>
          </cell>
          <cell r="D326">
            <v>698.57999999999595</v>
          </cell>
          <cell r="E326">
            <v>977.76999999999452</v>
          </cell>
          <cell r="F326">
            <v>709.49000000000262</v>
          </cell>
          <cell r="G326">
            <v>994.01000000000272</v>
          </cell>
          <cell r="H326">
            <v>721.61</v>
          </cell>
          <cell r="I326">
            <v>1010.2499999999973</v>
          </cell>
          <cell r="J326">
            <v>733.72999999999695</v>
          </cell>
          <cell r="K326">
            <v>1026.4900000000055</v>
          </cell>
          <cell r="L326">
            <v>744.64000000000487</v>
          </cell>
          <cell r="M326">
            <v>1042.73</v>
          </cell>
          <cell r="N326">
            <v>756.76000000000158</v>
          </cell>
          <cell r="O326">
            <v>1058.9799999999946</v>
          </cell>
          <cell r="P326">
            <v>767.66999999999837</v>
          </cell>
          <cell r="Q326">
            <v>1075.2200000000009</v>
          </cell>
          <cell r="R326">
            <v>779.78999999999451</v>
          </cell>
          <cell r="S326">
            <v>1091.4599999999994</v>
          </cell>
          <cell r="T326">
            <v>790.70000000000402</v>
          </cell>
          <cell r="U326">
            <v>1107.7000000000055</v>
          </cell>
          <cell r="V326">
            <v>802.81999999999994</v>
          </cell>
          <cell r="W326">
            <v>1123.94</v>
          </cell>
          <cell r="X326">
            <v>814.93999999999573</v>
          </cell>
          <cell r="Y326">
            <v>1140.1899999999946</v>
          </cell>
          <cell r="Z326">
            <v>827.06000000000495</v>
          </cell>
          <cell r="AA326">
            <v>1157.6399999999974</v>
          </cell>
          <cell r="AB326">
            <v>837.97000000000162</v>
          </cell>
          <cell r="AC326">
            <v>1173.8800000000008</v>
          </cell>
          <cell r="AD326">
            <v>850.0899999999973</v>
          </cell>
          <cell r="AE326">
            <v>1190.1200000000044</v>
          </cell>
          <cell r="AF326">
            <v>862.21000000000663</v>
          </cell>
          <cell r="AG326">
            <v>1206.359999999999</v>
          </cell>
          <cell r="AH326">
            <v>873.1200000000033</v>
          </cell>
          <cell r="AI326">
            <v>1222.6099999999935</v>
          </cell>
          <cell r="AJ326">
            <v>885.23999999999887</v>
          </cell>
          <cell r="AK326">
            <v>1238.8499999999954</v>
          </cell>
          <cell r="AL326">
            <v>896.14999999999554</v>
          </cell>
          <cell r="AM326">
            <v>1255.0900000000029</v>
          </cell>
          <cell r="AN326">
            <v>908.27000000000498</v>
          </cell>
          <cell r="AO326">
            <v>1271.3300000000042</v>
          </cell>
          <cell r="AP326">
            <v>919.18000000000166</v>
          </cell>
          <cell r="AQ326">
            <v>1287.569999999999</v>
          </cell>
          <cell r="AR326">
            <v>931.29999999999723</v>
          </cell>
          <cell r="AS326">
            <v>1303.8199999999933</v>
          </cell>
          <cell r="AT326">
            <v>943.42000000000655</v>
          </cell>
          <cell r="AU326">
            <v>1321.2699999999923</v>
          </cell>
          <cell r="AV326">
            <v>955.54000000000224</v>
          </cell>
          <cell r="AW326">
            <v>1337.5100000000036</v>
          </cell>
        </row>
        <row r="327">
          <cell r="A327">
            <v>322</v>
          </cell>
          <cell r="B327">
            <v>688.59999999999832</v>
          </cell>
          <cell r="C327">
            <v>963.30000000000109</v>
          </cell>
          <cell r="D327">
            <v>700.7599999999959</v>
          </cell>
          <cell r="E327">
            <v>980.81999999999448</v>
          </cell>
          <cell r="F327">
            <v>711.70000000000266</v>
          </cell>
          <cell r="G327">
            <v>997.11000000000274</v>
          </cell>
          <cell r="H327">
            <v>723.86</v>
          </cell>
          <cell r="I327">
            <v>1013.3999999999972</v>
          </cell>
          <cell r="J327">
            <v>736.01999999999691</v>
          </cell>
          <cell r="K327">
            <v>1029.6900000000055</v>
          </cell>
          <cell r="L327">
            <v>746.96000000000492</v>
          </cell>
          <cell r="M327">
            <v>1045.98</v>
          </cell>
          <cell r="N327">
            <v>759.1200000000016</v>
          </cell>
          <cell r="O327">
            <v>1062.2799999999945</v>
          </cell>
          <cell r="P327">
            <v>770.05999999999835</v>
          </cell>
          <cell r="Q327">
            <v>1078.5700000000008</v>
          </cell>
          <cell r="R327">
            <v>782.21999999999446</v>
          </cell>
          <cell r="S327">
            <v>1094.8599999999994</v>
          </cell>
          <cell r="T327">
            <v>793.16000000000406</v>
          </cell>
          <cell r="U327">
            <v>1111.1500000000055</v>
          </cell>
          <cell r="V327">
            <v>805.31999999999994</v>
          </cell>
          <cell r="W327">
            <v>1127.44</v>
          </cell>
          <cell r="X327">
            <v>817.4799999999957</v>
          </cell>
          <cell r="Y327">
            <v>1143.7399999999946</v>
          </cell>
          <cell r="Z327">
            <v>829.64000000000499</v>
          </cell>
          <cell r="AA327">
            <v>1161.2499999999973</v>
          </cell>
          <cell r="AB327">
            <v>840.58000000000163</v>
          </cell>
          <cell r="AC327">
            <v>1177.5400000000009</v>
          </cell>
          <cell r="AD327">
            <v>852.73999999999728</v>
          </cell>
          <cell r="AE327">
            <v>1193.8300000000045</v>
          </cell>
          <cell r="AF327">
            <v>864.90000000000668</v>
          </cell>
          <cell r="AG327">
            <v>1210.119999999999</v>
          </cell>
          <cell r="AH327">
            <v>875.84000000000333</v>
          </cell>
          <cell r="AI327">
            <v>1226.4199999999935</v>
          </cell>
          <cell r="AJ327">
            <v>887.99999999999886</v>
          </cell>
          <cell r="AK327">
            <v>1242.7099999999953</v>
          </cell>
          <cell r="AL327">
            <v>898.93999999999551</v>
          </cell>
          <cell r="AM327">
            <v>1259.000000000003</v>
          </cell>
          <cell r="AN327">
            <v>911.10000000000502</v>
          </cell>
          <cell r="AO327">
            <v>1275.2900000000043</v>
          </cell>
          <cell r="AP327">
            <v>922.04000000000167</v>
          </cell>
          <cell r="AQ327">
            <v>1291.579999999999</v>
          </cell>
          <cell r="AR327">
            <v>934.1999999999972</v>
          </cell>
          <cell r="AS327">
            <v>1307.8799999999933</v>
          </cell>
          <cell r="AT327">
            <v>946.36000000000661</v>
          </cell>
          <cell r="AU327">
            <v>1325.3899999999921</v>
          </cell>
          <cell r="AV327">
            <v>958.52000000000226</v>
          </cell>
          <cell r="AW327">
            <v>1341.6800000000037</v>
          </cell>
        </row>
        <row r="328">
          <cell r="A328">
            <v>323</v>
          </cell>
          <cell r="B328">
            <v>690.7399999999983</v>
          </cell>
          <cell r="C328">
            <v>966.2900000000011</v>
          </cell>
          <cell r="D328">
            <v>702.93999999999585</v>
          </cell>
          <cell r="E328">
            <v>983.86999999999443</v>
          </cell>
          <cell r="F328">
            <v>713.9100000000027</v>
          </cell>
          <cell r="G328">
            <v>1000.2100000000028</v>
          </cell>
          <cell r="H328">
            <v>726.11</v>
          </cell>
          <cell r="I328">
            <v>1016.5499999999972</v>
          </cell>
          <cell r="J328">
            <v>738.30999999999688</v>
          </cell>
          <cell r="K328">
            <v>1032.8900000000056</v>
          </cell>
          <cell r="L328">
            <v>749.28000000000497</v>
          </cell>
          <cell r="M328">
            <v>1049.23</v>
          </cell>
          <cell r="N328">
            <v>761.48000000000161</v>
          </cell>
          <cell r="O328">
            <v>1065.5799999999945</v>
          </cell>
          <cell r="P328">
            <v>772.44999999999834</v>
          </cell>
          <cell r="Q328">
            <v>1081.9200000000008</v>
          </cell>
          <cell r="R328">
            <v>784.64999999999441</v>
          </cell>
          <cell r="S328">
            <v>1098.2599999999995</v>
          </cell>
          <cell r="T328">
            <v>795.6200000000041</v>
          </cell>
          <cell r="U328">
            <v>1114.6000000000056</v>
          </cell>
          <cell r="V328">
            <v>807.81999999999994</v>
          </cell>
          <cell r="W328">
            <v>1130.94</v>
          </cell>
          <cell r="X328">
            <v>820.01999999999566</v>
          </cell>
          <cell r="Y328">
            <v>1147.2899999999945</v>
          </cell>
          <cell r="Z328">
            <v>832.22000000000503</v>
          </cell>
          <cell r="AA328">
            <v>1164.8599999999972</v>
          </cell>
          <cell r="AB328">
            <v>843.19000000000165</v>
          </cell>
          <cell r="AC328">
            <v>1181.200000000001</v>
          </cell>
          <cell r="AD328">
            <v>855.38999999999726</v>
          </cell>
          <cell r="AE328">
            <v>1197.5400000000045</v>
          </cell>
          <cell r="AF328">
            <v>867.59000000000674</v>
          </cell>
          <cell r="AG328">
            <v>1213.879999999999</v>
          </cell>
          <cell r="AH328">
            <v>878.56000000000336</v>
          </cell>
          <cell r="AI328">
            <v>1230.2299999999934</v>
          </cell>
          <cell r="AJ328">
            <v>890.75999999999885</v>
          </cell>
          <cell r="AK328">
            <v>1246.5699999999952</v>
          </cell>
          <cell r="AL328">
            <v>901.72999999999547</v>
          </cell>
          <cell r="AM328">
            <v>1262.910000000003</v>
          </cell>
          <cell r="AN328">
            <v>913.93000000000507</v>
          </cell>
          <cell r="AO328">
            <v>1279.2500000000043</v>
          </cell>
          <cell r="AP328">
            <v>924.90000000000168</v>
          </cell>
          <cell r="AQ328">
            <v>1295.589999999999</v>
          </cell>
          <cell r="AR328">
            <v>937.09999999999718</v>
          </cell>
          <cell r="AS328">
            <v>1311.9399999999932</v>
          </cell>
          <cell r="AT328">
            <v>949.30000000000666</v>
          </cell>
          <cell r="AU328">
            <v>1329.509999999992</v>
          </cell>
          <cell r="AV328">
            <v>961.50000000000227</v>
          </cell>
          <cell r="AW328">
            <v>1345.8500000000038</v>
          </cell>
        </row>
        <row r="329">
          <cell r="A329">
            <v>324</v>
          </cell>
          <cell r="B329">
            <v>692.87999999999829</v>
          </cell>
          <cell r="C329">
            <v>969.28000000000111</v>
          </cell>
          <cell r="D329">
            <v>705.1199999999958</v>
          </cell>
          <cell r="E329">
            <v>986.91999999999439</v>
          </cell>
          <cell r="F329">
            <v>716.12000000000273</v>
          </cell>
          <cell r="G329">
            <v>1003.3100000000028</v>
          </cell>
          <cell r="H329">
            <v>728.36</v>
          </cell>
          <cell r="I329">
            <v>1019.6999999999972</v>
          </cell>
          <cell r="J329">
            <v>740.59999999999684</v>
          </cell>
          <cell r="K329">
            <v>1036.0900000000056</v>
          </cell>
          <cell r="L329">
            <v>751.60000000000502</v>
          </cell>
          <cell r="M329">
            <v>1052.48</v>
          </cell>
          <cell r="N329">
            <v>763.84000000000162</v>
          </cell>
          <cell r="O329">
            <v>1068.8799999999944</v>
          </cell>
          <cell r="P329">
            <v>774.83999999999833</v>
          </cell>
          <cell r="Q329">
            <v>1085.2700000000007</v>
          </cell>
          <cell r="R329">
            <v>787.07999999999436</v>
          </cell>
          <cell r="S329">
            <v>1101.6599999999996</v>
          </cell>
          <cell r="T329">
            <v>798.08000000000413</v>
          </cell>
          <cell r="U329">
            <v>1118.0500000000056</v>
          </cell>
          <cell r="V329">
            <v>810.31999999999994</v>
          </cell>
          <cell r="W329">
            <v>1134.44</v>
          </cell>
          <cell r="X329">
            <v>822.55999999999563</v>
          </cell>
          <cell r="Y329">
            <v>1150.8399999999945</v>
          </cell>
          <cell r="Z329">
            <v>834.80000000000507</v>
          </cell>
          <cell r="AA329">
            <v>1168.4699999999971</v>
          </cell>
          <cell r="AB329">
            <v>845.80000000000166</v>
          </cell>
          <cell r="AC329">
            <v>1184.860000000001</v>
          </cell>
          <cell r="AD329">
            <v>858.03999999999724</v>
          </cell>
          <cell r="AE329">
            <v>1201.2500000000045</v>
          </cell>
          <cell r="AF329">
            <v>870.28000000000679</v>
          </cell>
          <cell r="AG329">
            <v>1217.639999999999</v>
          </cell>
          <cell r="AH329">
            <v>881.28000000000338</v>
          </cell>
          <cell r="AI329">
            <v>1234.0399999999934</v>
          </cell>
          <cell r="AJ329">
            <v>893.51999999999884</v>
          </cell>
          <cell r="AK329">
            <v>1250.4299999999951</v>
          </cell>
          <cell r="AL329">
            <v>904.51999999999543</v>
          </cell>
          <cell r="AM329">
            <v>1266.8200000000031</v>
          </cell>
          <cell r="AN329">
            <v>916.76000000000511</v>
          </cell>
          <cell r="AO329">
            <v>1283.2100000000044</v>
          </cell>
          <cell r="AP329">
            <v>927.7600000000017</v>
          </cell>
          <cell r="AQ329">
            <v>1299.599999999999</v>
          </cell>
          <cell r="AR329">
            <v>939.99999999999716</v>
          </cell>
          <cell r="AS329">
            <v>1315.9999999999932</v>
          </cell>
          <cell r="AT329">
            <v>952.24000000000672</v>
          </cell>
          <cell r="AU329">
            <v>1333.6299999999919</v>
          </cell>
          <cell r="AV329">
            <v>964.48000000000229</v>
          </cell>
          <cell r="AW329">
            <v>1350.0200000000038</v>
          </cell>
        </row>
        <row r="330">
          <cell r="A330">
            <v>325</v>
          </cell>
          <cell r="B330">
            <v>695.01999999999828</v>
          </cell>
          <cell r="C330">
            <v>972.27000000000112</v>
          </cell>
          <cell r="D330">
            <v>707.29999999999575</v>
          </cell>
          <cell r="E330">
            <v>989.96999999999434</v>
          </cell>
          <cell r="F330">
            <v>718.33000000000277</v>
          </cell>
          <cell r="G330">
            <v>1006.4100000000028</v>
          </cell>
          <cell r="H330">
            <v>730.61</v>
          </cell>
          <cell r="I330">
            <v>1022.8499999999972</v>
          </cell>
          <cell r="J330">
            <v>742.8899999999968</v>
          </cell>
          <cell r="K330">
            <v>1039.2900000000056</v>
          </cell>
          <cell r="L330">
            <v>753.92000000000507</v>
          </cell>
          <cell r="M330">
            <v>1055.73</v>
          </cell>
          <cell r="N330">
            <v>766.20000000000164</v>
          </cell>
          <cell r="O330">
            <v>1072.1799999999944</v>
          </cell>
          <cell r="P330">
            <v>777.22999999999831</v>
          </cell>
          <cell r="Q330">
            <v>1088.6200000000006</v>
          </cell>
          <cell r="R330">
            <v>789.50999999999431</v>
          </cell>
          <cell r="S330">
            <v>1105.0599999999997</v>
          </cell>
          <cell r="T330">
            <v>800.54000000000417</v>
          </cell>
          <cell r="U330">
            <v>1121.5000000000057</v>
          </cell>
          <cell r="V330">
            <v>812.81999999999994</v>
          </cell>
          <cell r="W330">
            <v>1137.94</v>
          </cell>
          <cell r="X330">
            <v>825.09999999999559</v>
          </cell>
          <cell r="Y330">
            <v>1154.3899999999944</v>
          </cell>
          <cell r="Z330">
            <v>837.38000000000511</v>
          </cell>
          <cell r="AA330">
            <v>1172.079999999997</v>
          </cell>
          <cell r="AB330">
            <v>848.41000000000167</v>
          </cell>
          <cell r="AC330">
            <v>1188.5200000000011</v>
          </cell>
          <cell r="AD330">
            <v>860.68999999999721</v>
          </cell>
          <cell r="AE330">
            <v>1204.9600000000046</v>
          </cell>
          <cell r="AF330">
            <v>872.97000000000685</v>
          </cell>
          <cell r="AG330">
            <v>1221.399999999999</v>
          </cell>
          <cell r="AH330">
            <v>884.00000000000341</v>
          </cell>
          <cell r="AI330">
            <v>1237.8499999999933</v>
          </cell>
          <cell r="AJ330">
            <v>896.27999999999884</v>
          </cell>
          <cell r="AK330">
            <v>1254.289999999995</v>
          </cell>
          <cell r="AL330">
            <v>907.3099999999954</v>
          </cell>
          <cell r="AM330">
            <v>1270.7300000000032</v>
          </cell>
          <cell r="AN330">
            <v>919.59000000000515</v>
          </cell>
          <cell r="AO330">
            <v>1287.1700000000044</v>
          </cell>
          <cell r="AP330">
            <v>930.62000000000171</v>
          </cell>
          <cell r="AQ330">
            <v>1303.609999999999</v>
          </cell>
          <cell r="AR330">
            <v>942.89999999999714</v>
          </cell>
          <cell r="AS330">
            <v>1320.0599999999931</v>
          </cell>
          <cell r="AT330">
            <v>955.18000000000677</v>
          </cell>
          <cell r="AU330">
            <v>1337.7499999999918</v>
          </cell>
          <cell r="AV330">
            <v>967.46000000000231</v>
          </cell>
          <cell r="AW330">
            <v>1354.1900000000039</v>
          </cell>
        </row>
        <row r="331">
          <cell r="A331">
            <v>326</v>
          </cell>
          <cell r="B331">
            <v>697.15999999999826</v>
          </cell>
          <cell r="C331">
            <v>975.26000000000113</v>
          </cell>
          <cell r="D331">
            <v>709.4799999999957</v>
          </cell>
          <cell r="E331">
            <v>993.0199999999943</v>
          </cell>
          <cell r="F331">
            <v>720.54000000000281</v>
          </cell>
          <cell r="G331">
            <v>1009.5100000000028</v>
          </cell>
          <cell r="H331">
            <v>732.86</v>
          </cell>
          <cell r="I331">
            <v>1025.9999999999973</v>
          </cell>
          <cell r="J331">
            <v>745.17999999999677</v>
          </cell>
          <cell r="K331">
            <v>1042.4900000000057</v>
          </cell>
          <cell r="L331">
            <v>756.24000000000513</v>
          </cell>
          <cell r="M331">
            <v>1058.98</v>
          </cell>
          <cell r="N331">
            <v>768.56000000000165</v>
          </cell>
          <cell r="O331">
            <v>1075.4799999999943</v>
          </cell>
          <cell r="P331">
            <v>779.6199999999983</v>
          </cell>
          <cell r="Q331">
            <v>1091.9700000000005</v>
          </cell>
          <cell r="R331">
            <v>791.93999999999426</v>
          </cell>
          <cell r="S331">
            <v>1108.4599999999998</v>
          </cell>
          <cell r="T331">
            <v>803.00000000000421</v>
          </cell>
          <cell r="U331">
            <v>1124.9500000000057</v>
          </cell>
          <cell r="V331">
            <v>815.31999999999994</v>
          </cell>
          <cell r="W331">
            <v>1141.44</v>
          </cell>
          <cell r="X331">
            <v>827.63999999999555</v>
          </cell>
          <cell r="Y331">
            <v>1157.9399999999944</v>
          </cell>
          <cell r="Z331">
            <v>839.96000000000515</v>
          </cell>
          <cell r="AA331">
            <v>1175.6899999999969</v>
          </cell>
          <cell r="AB331">
            <v>851.02000000000169</v>
          </cell>
          <cell r="AC331">
            <v>1192.1800000000012</v>
          </cell>
          <cell r="AD331">
            <v>863.33999999999719</v>
          </cell>
          <cell r="AE331">
            <v>1208.6700000000046</v>
          </cell>
          <cell r="AF331">
            <v>875.6600000000069</v>
          </cell>
          <cell r="AG331">
            <v>1225.1599999999989</v>
          </cell>
          <cell r="AH331">
            <v>886.72000000000344</v>
          </cell>
          <cell r="AI331">
            <v>1241.6599999999933</v>
          </cell>
          <cell r="AJ331">
            <v>899.03999999999883</v>
          </cell>
          <cell r="AK331">
            <v>1258.1499999999949</v>
          </cell>
          <cell r="AL331">
            <v>910.09999999999536</v>
          </cell>
          <cell r="AM331">
            <v>1274.6400000000033</v>
          </cell>
          <cell r="AN331">
            <v>922.42000000000519</v>
          </cell>
          <cell r="AO331">
            <v>1291.1300000000044</v>
          </cell>
          <cell r="AP331">
            <v>933.48000000000172</v>
          </cell>
          <cell r="AQ331">
            <v>1307.619999999999</v>
          </cell>
          <cell r="AR331">
            <v>945.79999999999711</v>
          </cell>
          <cell r="AS331">
            <v>1324.1199999999931</v>
          </cell>
          <cell r="AT331">
            <v>958.12000000000683</v>
          </cell>
          <cell r="AU331">
            <v>1341.8699999999917</v>
          </cell>
          <cell r="AV331">
            <v>970.44000000000233</v>
          </cell>
          <cell r="AW331">
            <v>1358.360000000004</v>
          </cell>
        </row>
        <row r="332">
          <cell r="A332">
            <v>327</v>
          </cell>
          <cell r="B332">
            <v>699.29999999999825</v>
          </cell>
          <cell r="C332">
            <v>978.25000000000114</v>
          </cell>
          <cell r="D332">
            <v>711.65999999999565</v>
          </cell>
          <cell r="E332">
            <v>996.06999999999425</v>
          </cell>
          <cell r="F332">
            <v>722.75000000000284</v>
          </cell>
          <cell r="G332">
            <v>1012.6100000000029</v>
          </cell>
          <cell r="H332">
            <v>735.11</v>
          </cell>
          <cell r="I332">
            <v>1029.1499999999974</v>
          </cell>
          <cell r="J332">
            <v>747.46999999999673</v>
          </cell>
          <cell r="K332">
            <v>1045.6900000000057</v>
          </cell>
          <cell r="L332">
            <v>758.56000000000518</v>
          </cell>
          <cell r="M332">
            <v>1062.23</v>
          </cell>
          <cell r="N332">
            <v>770.92000000000166</v>
          </cell>
          <cell r="O332">
            <v>1078.7799999999943</v>
          </cell>
          <cell r="P332">
            <v>782.00999999999829</v>
          </cell>
          <cell r="Q332">
            <v>1095.3200000000004</v>
          </cell>
          <cell r="R332">
            <v>794.36999999999421</v>
          </cell>
          <cell r="S332">
            <v>1111.8599999999999</v>
          </cell>
          <cell r="T332">
            <v>805.46000000000424</v>
          </cell>
          <cell r="U332">
            <v>1128.4000000000058</v>
          </cell>
          <cell r="V332">
            <v>817.81999999999994</v>
          </cell>
          <cell r="W332">
            <v>1144.94</v>
          </cell>
          <cell r="X332">
            <v>830.17999999999552</v>
          </cell>
          <cell r="Y332">
            <v>1161.4899999999943</v>
          </cell>
          <cell r="Z332">
            <v>842.54000000000519</v>
          </cell>
          <cell r="AA332">
            <v>1179.2999999999968</v>
          </cell>
          <cell r="AB332">
            <v>853.6300000000017</v>
          </cell>
          <cell r="AC332">
            <v>1195.8400000000013</v>
          </cell>
          <cell r="AD332">
            <v>865.98999999999717</v>
          </cell>
          <cell r="AE332">
            <v>1212.3800000000047</v>
          </cell>
          <cell r="AF332">
            <v>878.35000000000696</v>
          </cell>
          <cell r="AG332">
            <v>1228.9199999999989</v>
          </cell>
          <cell r="AH332">
            <v>889.44000000000347</v>
          </cell>
          <cell r="AI332">
            <v>1245.4699999999932</v>
          </cell>
          <cell r="AJ332">
            <v>901.79999999999882</v>
          </cell>
          <cell r="AK332">
            <v>1262.0099999999948</v>
          </cell>
          <cell r="AL332">
            <v>912.88999999999533</v>
          </cell>
          <cell r="AM332">
            <v>1278.5500000000034</v>
          </cell>
          <cell r="AN332">
            <v>925.25000000000523</v>
          </cell>
          <cell r="AO332">
            <v>1295.0900000000045</v>
          </cell>
          <cell r="AP332">
            <v>936.34000000000174</v>
          </cell>
          <cell r="AQ332">
            <v>1311.629999999999</v>
          </cell>
          <cell r="AR332">
            <v>948.69999999999709</v>
          </cell>
          <cell r="AS332">
            <v>1328.179999999993</v>
          </cell>
          <cell r="AT332">
            <v>961.06000000000688</v>
          </cell>
          <cell r="AU332">
            <v>1345.9899999999916</v>
          </cell>
          <cell r="AV332">
            <v>973.42000000000235</v>
          </cell>
          <cell r="AW332">
            <v>1362.5300000000041</v>
          </cell>
        </row>
        <row r="333">
          <cell r="A333">
            <v>328</v>
          </cell>
          <cell r="B333">
            <v>701.43999999999824</v>
          </cell>
          <cell r="C333">
            <v>981.24000000000115</v>
          </cell>
          <cell r="D333">
            <v>713.8399999999956</v>
          </cell>
          <cell r="E333">
            <v>999.11999999999421</v>
          </cell>
          <cell r="F333">
            <v>724.96000000000288</v>
          </cell>
          <cell r="G333">
            <v>1015.7100000000029</v>
          </cell>
          <cell r="H333">
            <v>737.36</v>
          </cell>
          <cell r="I333">
            <v>1032.2999999999975</v>
          </cell>
          <cell r="J333">
            <v>749.75999999999669</v>
          </cell>
          <cell r="K333">
            <v>1048.8900000000058</v>
          </cell>
          <cell r="L333">
            <v>760.88000000000523</v>
          </cell>
          <cell r="M333">
            <v>1065.48</v>
          </cell>
          <cell r="N333">
            <v>773.28000000000168</v>
          </cell>
          <cell r="O333">
            <v>1082.0799999999942</v>
          </cell>
          <cell r="P333">
            <v>784.39999999999827</v>
          </cell>
          <cell r="Q333">
            <v>1098.6700000000003</v>
          </cell>
          <cell r="R333">
            <v>796.79999999999416</v>
          </cell>
          <cell r="S333">
            <v>1115.26</v>
          </cell>
          <cell r="T333">
            <v>807.92000000000428</v>
          </cell>
          <cell r="U333">
            <v>1131.8500000000058</v>
          </cell>
          <cell r="V333">
            <v>820.31999999999994</v>
          </cell>
          <cell r="W333">
            <v>1148.44</v>
          </cell>
          <cell r="X333">
            <v>832.71999999999548</v>
          </cell>
          <cell r="Y333">
            <v>1165.0399999999943</v>
          </cell>
          <cell r="Z333">
            <v>845.12000000000523</v>
          </cell>
          <cell r="AA333">
            <v>1182.9099999999967</v>
          </cell>
          <cell r="AB333">
            <v>856.24000000000171</v>
          </cell>
          <cell r="AC333">
            <v>1199.5000000000014</v>
          </cell>
          <cell r="AD333">
            <v>868.63999999999714</v>
          </cell>
          <cell r="AE333">
            <v>1216.0900000000047</v>
          </cell>
          <cell r="AF333">
            <v>881.04000000000701</v>
          </cell>
          <cell r="AG333">
            <v>1232.6799999999989</v>
          </cell>
          <cell r="AH333">
            <v>892.16000000000349</v>
          </cell>
          <cell r="AI333">
            <v>1249.2799999999932</v>
          </cell>
          <cell r="AJ333">
            <v>904.55999999999881</v>
          </cell>
          <cell r="AK333">
            <v>1265.8699999999947</v>
          </cell>
          <cell r="AL333">
            <v>915.67999999999529</v>
          </cell>
          <cell r="AM333">
            <v>1282.4600000000034</v>
          </cell>
          <cell r="AN333">
            <v>928.08000000000527</v>
          </cell>
          <cell r="AO333">
            <v>1299.0500000000045</v>
          </cell>
          <cell r="AP333">
            <v>939.20000000000175</v>
          </cell>
          <cell r="AQ333">
            <v>1315.639999999999</v>
          </cell>
          <cell r="AR333">
            <v>951.59999999999707</v>
          </cell>
          <cell r="AS333">
            <v>1332.239999999993</v>
          </cell>
          <cell r="AT333">
            <v>964.00000000000693</v>
          </cell>
          <cell r="AU333">
            <v>1350.1099999999915</v>
          </cell>
          <cell r="AV333">
            <v>976.40000000000236</v>
          </cell>
          <cell r="AW333">
            <v>1366.7000000000041</v>
          </cell>
        </row>
        <row r="334">
          <cell r="A334">
            <v>329</v>
          </cell>
          <cell r="B334">
            <v>703.57999999999822</v>
          </cell>
          <cell r="C334">
            <v>984.23000000000116</v>
          </cell>
          <cell r="D334">
            <v>716.01999999999555</v>
          </cell>
          <cell r="E334">
            <v>1002.1699999999942</v>
          </cell>
          <cell r="F334">
            <v>727.17000000000291</v>
          </cell>
          <cell r="G334">
            <v>1018.8100000000029</v>
          </cell>
          <cell r="H334">
            <v>739.61</v>
          </cell>
          <cell r="I334">
            <v>1035.4499999999975</v>
          </cell>
          <cell r="J334">
            <v>752.04999999999666</v>
          </cell>
          <cell r="K334">
            <v>1052.0900000000058</v>
          </cell>
          <cell r="L334">
            <v>763.20000000000528</v>
          </cell>
          <cell r="M334">
            <v>1068.73</v>
          </cell>
          <cell r="N334">
            <v>775.64000000000169</v>
          </cell>
          <cell r="O334">
            <v>1085.3799999999942</v>
          </cell>
          <cell r="P334">
            <v>786.78999999999826</v>
          </cell>
          <cell r="Q334">
            <v>1102.0200000000002</v>
          </cell>
          <cell r="R334">
            <v>799.22999999999411</v>
          </cell>
          <cell r="S334">
            <v>1118.6600000000001</v>
          </cell>
          <cell r="T334">
            <v>810.38000000000432</v>
          </cell>
          <cell r="U334">
            <v>1135.3000000000059</v>
          </cell>
          <cell r="V334">
            <v>822.81999999999994</v>
          </cell>
          <cell r="W334">
            <v>1151.94</v>
          </cell>
          <cell r="X334">
            <v>835.25999999999544</v>
          </cell>
          <cell r="Y334">
            <v>1168.5899999999942</v>
          </cell>
          <cell r="Z334">
            <v>847.70000000000528</v>
          </cell>
          <cell r="AA334">
            <v>1186.5199999999966</v>
          </cell>
          <cell r="AB334">
            <v>858.85000000000173</v>
          </cell>
          <cell r="AC334">
            <v>1203.1600000000014</v>
          </cell>
          <cell r="AD334">
            <v>871.28999999999712</v>
          </cell>
          <cell r="AE334">
            <v>1219.8000000000047</v>
          </cell>
          <cell r="AF334">
            <v>883.73000000000707</v>
          </cell>
          <cell r="AG334">
            <v>1236.4399999999989</v>
          </cell>
          <cell r="AH334">
            <v>894.88000000000352</v>
          </cell>
          <cell r="AI334">
            <v>1253.0899999999931</v>
          </cell>
          <cell r="AJ334">
            <v>907.3199999999988</v>
          </cell>
          <cell r="AK334">
            <v>1269.7299999999946</v>
          </cell>
          <cell r="AL334">
            <v>918.46999999999525</v>
          </cell>
          <cell r="AM334">
            <v>1286.3700000000035</v>
          </cell>
          <cell r="AN334">
            <v>930.91000000000531</v>
          </cell>
          <cell r="AO334">
            <v>1303.0100000000045</v>
          </cell>
          <cell r="AP334">
            <v>942.06000000000176</v>
          </cell>
          <cell r="AQ334">
            <v>1319.649999999999</v>
          </cell>
          <cell r="AR334">
            <v>954.49999999999704</v>
          </cell>
          <cell r="AS334">
            <v>1336.2999999999929</v>
          </cell>
          <cell r="AT334">
            <v>966.94000000000699</v>
          </cell>
          <cell r="AU334">
            <v>1354.2299999999914</v>
          </cell>
          <cell r="AV334">
            <v>979.38000000000238</v>
          </cell>
          <cell r="AW334">
            <v>1370.8700000000042</v>
          </cell>
        </row>
        <row r="335">
          <cell r="A335">
            <v>330</v>
          </cell>
          <cell r="B335">
            <v>705.71999999999821</v>
          </cell>
          <cell r="C335">
            <v>987.22000000000116</v>
          </cell>
          <cell r="D335">
            <v>718.1999999999955</v>
          </cell>
          <cell r="E335">
            <v>1005.2199999999941</v>
          </cell>
          <cell r="F335">
            <v>729.38000000000295</v>
          </cell>
          <cell r="G335">
            <v>1021.9100000000029</v>
          </cell>
          <cell r="H335">
            <v>741.86</v>
          </cell>
          <cell r="I335">
            <v>1038.5999999999976</v>
          </cell>
          <cell r="J335">
            <v>754.33999999999662</v>
          </cell>
          <cell r="K335">
            <v>1055.2900000000059</v>
          </cell>
          <cell r="L335">
            <v>765.52000000000533</v>
          </cell>
          <cell r="M335">
            <v>1071.98</v>
          </cell>
          <cell r="N335">
            <v>778.00000000000171</v>
          </cell>
          <cell r="O335">
            <v>1088.6799999999942</v>
          </cell>
          <cell r="P335">
            <v>789.17999999999824</v>
          </cell>
          <cell r="Q335">
            <v>1105.3700000000001</v>
          </cell>
          <cell r="R335">
            <v>801.65999999999406</v>
          </cell>
          <cell r="S335">
            <v>1122.0600000000002</v>
          </cell>
          <cell r="T335">
            <v>812.84000000000435</v>
          </cell>
          <cell r="U335">
            <v>1138.7500000000059</v>
          </cell>
          <cell r="V335">
            <v>825.31999999999994</v>
          </cell>
          <cell r="W335">
            <v>1155.44</v>
          </cell>
          <cell r="X335">
            <v>837.79999999999541</v>
          </cell>
          <cell r="Y335">
            <v>1172.1399999999942</v>
          </cell>
          <cell r="Z335">
            <v>850.28000000000532</v>
          </cell>
          <cell r="AA335">
            <v>1190.1299999999965</v>
          </cell>
          <cell r="AB335">
            <v>861.46000000000174</v>
          </cell>
          <cell r="AC335">
            <v>1206.8200000000015</v>
          </cell>
          <cell r="AD335">
            <v>873.9399999999971</v>
          </cell>
          <cell r="AE335">
            <v>1223.5100000000048</v>
          </cell>
          <cell r="AF335">
            <v>886.42000000000712</v>
          </cell>
          <cell r="AG335">
            <v>1240.1999999999989</v>
          </cell>
          <cell r="AH335">
            <v>897.60000000000355</v>
          </cell>
          <cell r="AI335">
            <v>1256.899999999993</v>
          </cell>
          <cell r="AJ335">
            <v>910.07999999999879</v>
          </cell>
          <cell r="AK335">
            <v>1273.5899999999945</v>
          </cell>
          <cell r="AL335">
            <v>921.25999999999522</v>
          </cell>
          <cell r="AM335">
            <v>1290.2800000000036</v>
          </cell>
          <cell r="AN335">
            <v>933.74000000000535</v>
          </cell>
          <cell r="AO335">
            <v>1306.9700000000046</v>
          </cell>
          <cell r="AP335">
            <v>944.92000000000178</v>
          </cell>
          <cell r="AQ335">
            <v>1323.6599999999989</v>
          </cell>
          <cell r="AR335">
            <v>957.39999999999702</v>
          </cell>
          <cell r="AS335">
            <v>1340.3599999999929</v>
          </cell>
          <cell r="AT335">
            <v>969.88000000000704</v>
          </cell>
          <cell r="AU335">
            <v>1358.3499999999913</v>
          </cell>
          <cell r="AV335">
            <v>982.3600000000024</v>
          </cell>
          <cell r="AW335">
            <v>1375.0400000000043</v>
          </cell>
        </row>
        <row r="336">
          <cell r="A336">
            <v>331</v>
          </cell>
          <cell r="B336">
            <v>707.85999999999819</v>
          </cell>
          <cell r="C336">
            <v>990.21000000000117</v>
          </cell>
          <cell r="D336">
            <v>720.37999999999545</v>
          </cell>
          <cell r="E336">
            <v>1008.2699999999941</v>
          </cell>
          <cell r="F336">
            <v>731.59000000000299</v>
          </cell>
          <cell r="G336">
            <v>1025.0100000000029</v>
          </cell>
          <cell r="H336">
            <v>744.11</v>
          </cell>
          <cell r="I336">
            <v>1041.7499999999977</v>
          </cell>
          <cell r="J336">
            <v>756.62999999999658</v>
          </cell>
          <cell r="K336">
            <v>1058.4900000000059</v>
          </cell>
          <cell r="L336">
            <v>767.84000000000538</v>
          </cell>
          <cell r="M336">
            <v>1075.23</v>
          </cell>
          <cell r="N336">
            <v>780.36000000000172</v>
          </cell>
          <cell r="O336">
            <v>1091.9799999999941</v>
          </cell>
          <cell r="P336">
            <v>791.56999999999823</v>
          </cell>
          <cell r="Q336">
            <v>1108.72</v>
          </cell>
          <cell r="R336">
            <v>804.08999999999401</v>
          </cell>
          <cell r="S336">
            <v>1125.4600000000003</v>
          </cell>
          <cell r="T336">
            <v>815.30000000000439</v>
          </cell>
          <cell r="U336">
            <v>1142.200000000006</v>
          </cell>
          <cell r="V336">
            <v>827.81999999999994</v>
          </cell>
          <cell r="W336">
            <v>1158.94</v>
          </cell>
          <cell r="X336">
            <v>840.33999999999537</v>
          </cell>
          <cell r="Y336">
            <v>1175.6899999999941</v>
          </cell>
          <cell r="Z336">
            <v>852.86000000000536</v>
          </cell>
          <cell r="AA336">
            <v>1193.7399999999964</v>
          </cell>
          <cell r="AB336">
            <v>864.07000000000176</v>
          </cell>
          <cell r="AC336">
            <v>1210.4800000000016</v>
          </cell>
          <cell r="AD336">
            <v>876.58999999999708</v>
          </cell>
          <cell r="AE336">
            <v>1227.2200000000048</v>
          </cell>
          <cell r="AF336">
            <v>889.11000000000718</v>
          </cell>
          <cell r="AG336">
            <v>1243.9599999999989</v>
          </cell>
          <cell r="AH336">
            <v>900.32000000000357</v>
          </cell>
          <cell r="AI336">
            <v>1260.709999999993</v>
          </cell>
          <cell r="AJ336">
            <v>912.83999999999878</v>
          </cell>
          <cell r="AK336">
            <v>1277.4499999999944</v>
          </cell>
          <cell r="AL336">
            <v>924.04999999999518</v>
          </cell>
          <cell r="AM336">
            <v>1294.1900000000037</v>
          </cell>
          <cell r="AN336">
            <v>936.57000000000539</v>
          </cell>
          <cell r="AO336">
            <v>1310.9300000000046</v>
          </cell>
          <cell r="AP336">
            <v>947.78000000000179</v>
          </cell>
          <cell r="AQ336">
            <v>1327.6699999999989</v>
          </cell>
          <cell r="AR336">
            <v>960.299999999997</v>
          </cell>
          <cell r="AS336">
            <v>1344.4199999999928</v>
          </cell>
          <cell r="AT336">
            <v>972.8200000000071</v>
          </cell>
          <cell r="AU336">
            <v>1362.4699999999912</v>
          </cell>
          <cell r="AV336">
            <v>985.34000000000242</v>
          </cell>
          <cell r="AW336">
            <v>1379.2100000000044</v>
          </cell>
        </row>
        <row r="337">
          <cell r="A337">
            <v>332</v>
          </cell>
          <cell r="B337">
            <v>709.99999999999818</v>
          </cell>
          <cell r="C337">
            <v>993.20000000000118</v>
          </cell>
          <cell r="D337">
            <v>722.5599999999954</v>
          </cell>
          <cell r="E337">
            <v>1011.319999999994</v>
          </cell>
          <cell r="F337">
            <v>733.80000000000302</v>
          </cell>
          <cell r="G337">
            <v>1028.1100000000029</v>
          </cell>
          <cell r="H337">
            <v>746.36</v>
          </cell>
          <cell r="I337">
            <v>1044.8999999999978</v>
          </cell>
          <cell r="J337">
            <v>758.91999999999655</v>
          </cell>
          <cell r="K337">
            <v>1061.690000000006</v>
          </cell>
          <cell r="L337">
            <v>770.16000000000543</v>
          </cell>
          <cell r="M337">
            <v>1078.48</v>
          </cell>
          <cell r="N337">
            <v>782.72000000000173</v>
          </cell>
          <cell r="O337">
            <v>1095.2799999999941</v>
          </cell>
          <cell r="P337">
            <v>793.95999999999822</v>
          </cell>
          <cell r="Q337">
            <v>1112.07</v>
          </cell>
          <cell r="R337">
            <v>806.51999999999396</v>
          </cell>
          <cell r="S337">
            <v>1128.8600000000004</v>
          </cell>
          <cell r="T337">
            <v>817.76000000000442</v>
          </cell>
          <cell r="U337">
            <v>1145.650000000006</v>
          </cell>
          <cell r="V337">
            <v>830.31999999999994</v>
          </cell>
          <cell r="W337">
            <v>1162.44</v>
          </cell>
          <cell r="X337">
            <v>842.87999999999533</v>
          </cell>
          <cell r="Y337">
            <v>1179.2399999999941</v>
          </cell>
          <cell r="Z337">
            <v>855.4400000000054</v>
          </cell>
          <cell r="AA337">
            <v>1197.3499999999963</v>
          </cell>
          <cell r="AB337">
            <v>866.68000000000177</v>
          </cell>
          <cell r="AC337">
            <v>1214.1400000000017</v>
          </cell>
          <cell r="AD337">
            <v>879.23999999999705</v>
          </cell>
          <cell r="AE337">
            <v>1230.9300000000048</v>
          </cell>
          <cell r="AF337">
            <v>891.80000000000723</v>
          </cell>
          <cell r="AG337">
            <v>1247.7199999999989</v>
          </cell>
          <cell r="AH337">
            <v>903.0400000000036</v>
          </cell>
          <cell r="AI337">
            <v>1264.5199999999929</v>
          </cell>
          <cell r="AJ337">
            <v>915.59999999999877</v>
          </cell>
          <cell r="AK337">
            <v>1281.3099999999943</v>
          </cell>
          <cell r="AL337">
            <v>926.83999999999514</v>
          </cell>
          <cell r="AM337">
            <v>1298.1000000000038</v>
          </cell>
          <cell r="AN337">
            <v>939.40000000000543</v>
          </cell>
          <cell r="AO337">
            <v>1314.8900000000046</v>
          </cell>
          <cell r="AP337">
            <v>950.64000000000181</v>
          </cell>
          <cell r="AQ337">
            <v>1331.6799999999989</v>
          </cell>
          <cell r="AR337">
            <v>963.19999999999698</v>
          </cell>
          <cell r="AS337">
            <v>1348.4799999999927</v>
          </cell>
          <cell r="AT337">
            <v>975.76000000000715</v>
          </cell>
          <cell r="AU337">
            <v>1366.5899999999911</v>
          </cell>
          <cell r="AV337">
            <v>988.32000000000244</v>
          </cell>
          <cell r="AW337">
            <v>1383.3800000000044</v>
          </cell>
        </row>
        <row r="338">
          <cell r="A338">
            <v>333</v>
          </cell>
          <cell r="B338">
            <v>712.13999999999817</v>
          </cell>
          <cell r="C338">
            <v>996.19000000000119</v>
          </cell>
          <cell r="D338">
            <v>724.73999999999535</v>
          </cell>
          <cell r="E338">
            <v>1014.369999999994</v>
          </cell>
          <cell r="F338">
            <v>736.01000000000306</v>
          </cell>
          <cell r="G338">
            <v>1031.2100000000028</v>
          </cell>
          <cell r="H338">
            <v>748.61</v>
          </cell>
          <cell r="I338">
            <v>1048.0499999999979</v>
          </cell>
          <cell r="J338">
            <v>761.20999999999651</v>
          </cell>
          <cell r="K338">
            <v>1064.890000000006</v>
          </cell>
          <cell r="L338">
            <v>772.48000000000548</v>
          </cell>
          <cell r="M338">
            <v>1081.73</v>
          </cell>
          <cell r="N338">
            <v>785.08000000000175</v>
          </cell>
          <cell r="O338">
            <v>1098.579999999994</v>
          </cell>
          <cell r="P338">
            <v>796.3499999999982</v>
          </cell>
          <cell r="Q338">
            <v>1115.4199999999998</v>
          </cell>
          <cell r="R338">
            <v>808.94999999999391</v>
          </cell>
          <cell r="S338">
            <v>1132.2600000000004</v>
          </cell>
          <cell r="T338">
            <v>820.22000000000446</v>
          </cell>
          <cell r="U338">
            <v>1149.100000000006</v>
          </cell>
          <cell r="V338">
            <v>832.81999999999994</v>
          </cell>
          <cell r="W338">
            <v>1165.94</v>
          </cell>
          <cell r="X338">
            <v>845.4199999999953</v>
          </cell>
          <cell r="Y338">
            <v>1182.7899999999941</v>
          </cell>
          <cell r="Z338">
            <v>858.02000000000544</v>
          </cell>
          <cell r="AA338">
            <v>1200.9599999999962</v>
          </cell>
          <cell r="AB338">
            <v>869.29000000000178</v>
          </cell>
          <cell r="AC338">
            <v>1217.8000000000018</v>
          </cell>
          <cell r="AD338">
            <v>881.88999999999703</v>
          </cell>
          <cell r="AE338">
            <v>1234.6400000000049</v>
          </cell>
          <cell r="AF338">
            <v>894.49000000000729</v>
          </cell>
          <cell r="AG338">
            <v>1251.4799999999989</v>
          </cell>
          <cell r="AH338">
            <v>905.76000000000363</v>
          </cell>
          <cell r="AI338">
            <v>1268.3299999999929</v>
          </cell>
          <cell r="AJ338">
            <v>918.35999999999876</v>
          </cell>
          <cell r="AK338">
            <v>1285.1699999999942</v>
          </cell>
          <cell r="AL338">
            <v>929.62999999999511</v>
          </cell>
          <cell r="AM338">
            <v>1302.0100000000039</v>
          </cell>
          <cell r="AN338">
            <v>942.23000000000548</v>
          </cell>
          <cell r="AO338">
            <v>1318.8500000000047</v>
          </cell>
          <cell r="AP338">
            <v>953.50000000000182</v>
          </cell>
          <cell r="AQ338">
            <v>1335.6899999999989</v>
          </cell>
          <cell r="AR338">
            <v>966.09999999999695</v>
          </cell>
          <cell r="AS338">
            <v>1352.5399999999927</v>
          </cell>
          <cell r="AT338">
            <v>978.70000000000721</v>
          </cell>
          <cell r="AU338">
            <v>1370.7099999999909</v>
          </cell>
          <cell r="AV338">
            <v>991.30000000000246</v>
          </cell>
          <cell r="AW338">
            <v>1387.5500000000045</v>
          </cell>
        </row>
        <row r="339">
          <cell r="A339">
            <v>334</v>
          </cell>
          <cell r="B339">
            <v>714.27999999999815</v>
          </cell>
          <cell r="C339">
            <v>999.1800000000012</v>
          </cell>
          <cell r="D339">
            <v>726.9199999999953</v>
          </cell>
          <cell r="E339">
            <v>1017.4199999999939</v>
          </cell>
          <cell r="F339">
            <v>738.2200000000031</v>
          </cell>
          <cell r="G339">
            <v>1034.3100000000027</v>
          </cell>
          <cell r="H339">
            <v>750.86</v>
          </cell>
          <cell r="I339">
            <v>1051.199999999998</v>
          </cell>
          <cell r="J339">
            <v>763.49999999999648</v>
          </cell>
          <cell r="K339">
            <v>1068.0900000000061</v>
          </cell>
          <cell r="L339">
            <v>774.80000000000553</v>
          </cell>
          <cell r="M339">
            <v>1084.98</v>
          </cell>
          <cell r="N339">
            <v>787.44000000000176</v>
          </cell>
          <cell r="O339">
            <v>1101.879999999994</v>
          </cell>
          <cell r="P339">
            <v>798.73999999999819</v>
          </cell>
          <cell r="Q339">
            <v>1118.7699999999998</v>
          </cell>
          <cell r="R339">
            <v>811.37999999999386</v>
          </cell>
          <cell r="S339">
            <v>1135.6600000000005</v>
          </cell>
          <cell r="T339">
            <v>822.6800000000045</v>
          </cell>
          <cell r="U339">
            <v>1152.5500000000061</v>
          </cell>
          <cell r="V339">
            <v>835.31999999999994</v>
          </cell>
          <cell r="W339">
            <v>1169.44</v>
          </cell>
          <cell r="X339">
            <v>847.95999999999526</v>
          </cell>
          <cell r="Y339">
            <v>1186.339999999994</v>
          </cell>
          <cell r="Z339">
            <v>860.60000000000548</v>
          </cell>
          <cell r="AA339">
            <v>1204.5699999999961</v>
          </cell>
          <cell r="AB339">
            <v>871.9000000000018</v>
          </cell>
          <cell r="AC339">
            <v>1221.4600000000019</v>
          </cell>
          <cell r="AD339">
            <v>884.53999999999701</v>
          </cell>
          <cell r="AE339">
            <v>1238.3500000000049</v>
          </cell>
          <cell r="AF339">
            <v>897.18000000000734</v>
          </cell>
          <cell r="AG339">
            <v>1255.2399999999989</v>
          </cell>
          <cell r="AH339">
            <v>908.48000000000366</v>
          </cell>
          <cell r="AI339">
            <v>1272.1399999999928</v>
          </cell>
          <cell r="AJ339">
            <v>921.11999999999875</v>
          </cell>
          <cell r="AK339">
            <v>1289.0299999999941</v>
          </cell>
          <cell r="AL339">
            <v>932.41999999999507</v>
          </cell>
          <cell r="AM339">
            <v>1305.9200000000039</v>
          </cell>
          <cell r="AN339">
            <v>945.06000000000552</v>
          </cell>
          <cell r="AO339">
            <v>1322.8100000000047</v>
          </cell>
          <cell r="AP339">
            <v>956.36000000000183</v>
          </cell>
          <cell r="AQ339">
            <v>1339.6999999999989</v>
          </cell>
          <cell r="AR339">
            <v>968.99999999999693</v>
          </cell>
          <cell r="AS339">
            <v>1356.5999999999926</v>
          </cell>
          <cell r="AT339">
            <v>981.64000000000726</v>
          </cell>
          <cell r="AU339">
            <v>1374.8299999999908</v>
          </cell>
          <cell r="AV339">
            <v>994.28000000000247</v>
          </cell>
          <cell r="AW339">
            <v>1391.7200000000046</v>
          </cell>
        </row>
        <row r="340">
          <cell r="A340">
            <v>335</v>
          </cell>
          <cell r="B340">
            <v>716.41999999999814</v>
          </cell>
          <cell r="C340">
            <v>1002.1700000000012</v>
          </cell>
          <cell r="D340">
            <v>729.09999999999525</v>
          </cell>
          <cell r="E340">
            <v>1020.4699999999939</v>
          </cell>
          <cell r="F340">
            <v>740.43000000000313</v>
          </cell>
          <cell r="G340">
            <v>1037.4100000000026</v>
          </cell>
          <cell r="H340">
            <v>753.11</v>
          </cell>
          <cell r="I340">
            <v>1054.3499999999981</v>
          </cell>
          <cell r="J340">
            <v>765.78999999999644</v>
          </cell>
          <cell r="K340">
            <v>1071.2900000000061</v>
          </cell>
          <cell r="L340">
            <v>777.12000000000558</v>
          </cell>
          <cell r="M340">
            <v>1088.23</v>
          </cell>
          <cell r="N340">
            <v>789.80000000000177</v>
          </cell>
          <cell r="O340">
            <v>1105.1799999999939</v>
          </cell>
          <cell r="P340">
            <v>801.12999999999818</v>
          </cell>
          <cell r="Q340">
            <v>1122.1199999999997</v>
          </cell>
          <cell r="R340">
            <v>813.80999999999381</v>
          </cell>
          <cell r="S340">
            <v>1139.0600000000006</v>
          </cell>
          <cell r="T340">
            <v>825.14000000000453</v>
          </cell>
          <cell r="U340">
            <v>1156.0000000000061</v>
          </cell>
          <cell r="V340">
            <v>837.81999999999994</v>
          </cell>
          <cell r="W340">
            <v>1172.94</v>
          </cell>
          <cell r="X340">
            <v>850.49999999999523</v>
          </cell>
          <cell r="Y340">
            <v>1189.889999999994</v>
          </cell>
          <cell r="Z340">
            <v>863.18000000000552</v>
          </cell>
          <cell r="AA340">
            <v>1208.179999999996</v>
          </cell>
          <cell r="AB340">
            <v>874.51000000000181</v>
          </cell>
          <cell r="AC340">
            <v>1225.1200000000019</v>
          </cell>
          <cell r="AD340">
            <v>887.18999999999699</v>
          </cell>
          <cell r="AE340">
            <v>1242.0600000000049</v>
          </cell>
          <cell r="AF340">
            <v>899.87000000000739</v>
          </cell>
          <cell r="AG340">
            <v>1258.9999999999989</v>
          </cell>
          <cell r="AH340">
            <v>911.20000000000368</v>
          </cell>
          <cell r="AI340">
            <v>1275.9499999999928</v>
          </cell>
          <cell r="AJ340">
            <v>923.87999999999874</v>
          </cell>
          <cell r="AK340">
            <v>1292.889999999994</v>
          </cell>
          <cell r="AL340">
            <v>935.20999999999503</v>
          </cell>
          <cell r="AM340">
            <v>1309.830000000004</v>
          </cell>
          <cell r="AN340">
            <v>947.89000000000556</v>
          </cell>
          <cell r="AO340">
            <v>1326.7700000000048</v>
          </cell>
          <cell r="AP340">
            <v>959.22000000000185</v>
          </cell>
          <cell r="AQ340">
            <v>1343.7099999999989</v>
          </cell>
          <cell r="AR340">
            <v>971.89999999999691</v>
          </cell>
          <cell r="AS340">
            <v>1360.6599999999926</v>
          </cell>
          <cell r="AT340">
            <v>984.58000000000732</v>
          </cell>
          <cell r="AU340">
            <v>1378.9499999999907</v>
          </cell>
          <cell r="AV340">
            <v>997.26000000000249</v>
          </cell>
          <cell r="AW340">
            <v>1395.8900000000046</v>
          </cell>
        </row>
        <row r="341">
          <cell r="A341">
            <v>336</v>
          </cell>
          <cell r="B341">
            <v>718.55999999999813</v>
          </cell>
          <cell r="C341">
            <v>1005.1600000000012</v>
          </cell>
          <cell r="D341">
            <v>731.2799999999952</v>
          </cell>
          <cell r="E341">
            <v>1023.5199999999938</v>
          </cell>
          <cell r="F341">
            <v>742.64000000000317</v>
          </cell>
          <cell r="G341">
            <v>1040.5100000000025</v>
          </cell>
          <cell r="H341">
            <v>755.36</v>
          </cell>
          <cell r="I341">
            <v>1057.4999999999982</v>
          </cell>
          <cell r="J341">
            <v>768.0799999999964</v>
          </cell>
          <cell r="K341">
            <v>1074.4900000000061</v>
          </cell>
          <cell r="L341">
            <v>779.44000000000563</v>
          </cell>
          <cell r="M341">
            <v>1091.48</v>
          </cell>
          <cell r="N341">
            <v>792.16000000000179</v>
          </cell>
          <cell r="O341">
            <v>1108.4799999999939</v>
          </cell>
          <cell r="P341">
            <v>803.51999999999816</v>
          </cell>
          <cell r="Q341">
            <v>1125.4699999999996</v>
          </cell>
          <cell r="R341">
            <v>816.23999999999376</v>
          </cell>
          <cell r="S341">
            <v>1142.4600000000007</v>
          </cell>
          <cell r="T341">
            <v>827.60000000000457</v>
          </cell>
          <cell r="U341">
            <v>1159.4500000000062</v>
          </cell>
          <cell r="V341">
            <v>840.31999999999994</v>
          </cell>
          <cell r="W341">
            <v>1176.44</v>
          </cell>
          <cell r="X341">
            <v>853.03999999999519</v>
          </cell>
          <cell r="Y341">
            <v>1193.4399999999939</v>
          </cell>
          <cell r="Z341">
            <v>865.76000000000556</v>
          </cell>
          <cell r="AA341">
            <v>1211.7899999999959</v>
          </cell>
          <cell r="AB341">
            <v>877.12000000000182</v>
          </cell>
          <cell r="AC341">
            <v>1228.780000000002</v>
          </cell>
          <cell r="AD341">
            <v>889.83999999999696</v>
          </cell>
          <cell r="AE341">
            <v>1245.770000000005</v>
          </cell>
          <cell r="AF341">
            <v>902.56000000000745</v>
          </cell>
          <cell r="AG341">
            <v>1262.7599999999989</v>
          </cell>
          <cell r="AH341">
            <v>913.92000000000371</v>
          </cell>
          <cell r="AI341">
            <v>1279.7599999999927</v>
          </cell>
          <cell r="AJ341">
            <v>926.63999999999874</v>
          </cell>
          <cell r="AK341">
            <v>1296.7499999999939</v>
          </cell>
          <cell r="AL341">
            <v>937.999999999995</v>
          </cell>
          <cell r="AM341">
            <v>1313.7400000000041</v>
          </cell>
          <cell r="AN341">
            <v>950.7200000000056</v>
          </cell>
          <cell r="AO341">
            <v>1330.7300000000048</v>
          </cell>
          <cell r="AP341">
            <v>962.08000000000186</v>
          </cell>
          <cell r="AQ341">
            <v>1347.7199999999989</v>
          </cell>
          <cell r="AR341">
            <v>974.79999999999688</v>
          </cell>
          <cell r="AS341">
            <v>1364.7199999999925</v>
          </cell>
          <cell r="AT341">
            <v>987.52000000000737</v>
          </cell>
          <cell r="AU341">
            <v>1383.0699999999906</v>
          </cell>
          <cell r="AV341">
            <v>1000.2400000000025</v>
          </cell>
          <cell r="AW341">
            <v>1400.0600000000047</v>
          </cell>
        </row>
        <row r="342">
          <cell r="A342">
            <v>337</v>
          </cell>
          <cell r="B342">
            <v>720.69999999999811</v>
          </cell>
          <cell r="C342">
            <v>1008.1500000000012</v>
          </cell>
          <cell r="D342">
            <v>733.45999999999515</v>
          </cell>
          <cell r="E342">
            <v>1026.5699999999938</v>
          </cell>
          <cell r="F342">
            <v>744.85000000000321</v>
          </cell>
          <cell r="G342">
            <v>1043.6100000000024</v>
          </cell>
          <cell r="H342">
            <v>757.61</v>
          </cell>
          <cell r="I342">
            <v>1060.6499999999983</v>
          </cell>
          <cell r="J342">
            <v>770.36999999999637</v>
          </cell>
          <cell r="K342">
            <v>1077.6900000000062</v>
          </cell>
          <cell r="L342">
            <v>781.76000000000568</v>
          </cell>
          <cell r="M342">
            <v>1094.73</v>
          </cell>
          <cell r="N342">
            <v>794.5200000000018</v>
          </cell>
          <cell r="O342">
            <v>1111.7799999999938</v>
          </cell>
          <cell r="P342">
            <v>805.90999999999815</v>
          </cell>
          <cell r="Q342">
            <v>1128.8199999999995</v>
          </cell>
          <cell r="R342">
            <v>818.66999999999371</v>
          </cell>
          <cell r="S342">
            <v>1145.8600000000008</v>
          </cell>
          <cell r="T342">
            <v>830.06000000000461</v>
          </cell>
          <cell r="U342">
            <v>1162.9000000000062</v>
          </cell>
          <cell r="V342">
            <v>842.81999999999994</v>
          </cell>
          <cell r="W342">
            <v>1179.94</v>
          </cell>
          <cell r="X342">
            <v>855.57999999999515</v>
          </cell>
          <cell r="Y342">
            <v>1196.9899999999939</v>
          </cell>
          <cell r="Z342">
            <v>868.3400000000056</v>
          </cell>
          <cell r="AA342">
            <v>1215.3999999999958</v>
          </cell>
          <cell r="AB342">
            <v>879.73000000000184</v>
          </cell>
          <cell r="AC342">
            <v>1232.4400000000021</v>
          </cell>
          <cell r="AD342">
            <v>892.48999999999694</v>
          </cell>
          <cell r="AE342">
            <v>1249.480000000005</v>
          </cell>
          <cell r="AF342">
            <v>905.2500000000075</v>
          </cell>
          <cell r="AG342">
            <v>1266.5199999999988</v>
          </cell>
          <cell r="AH342">
            <v>916.64000000000374</v>
          </cell>
          <cell r="AI342">
            <v>1283.5699999999927</v>
          </cell>
          <cell r="AJ342">
            <v>929.39999999999873</v>
          </cell>
          <cell r="AK342">
            <v>1300.6099999999938</v>
          </cell>
          <cell r="AL342">
            <v>940.78999999999496</v>
          </cell>
          <cell r="AM342">
            <v>1317.6500000000042</v>
          </cell>
          <cell r="AN342">
            <v>953.55000000000564</v>
          </cell>
          <cell r="AO342">
            <v>1334.6900000000048</v>
          </cell>
          <cell r="AP342">
            <v>964.94000000000187</v>
          </cell>
          <cell r="AQ342">
            <v>1351.7299999999989</v>
          </cell>
          <cell r="AR342">
            <v>977.69999999999686</v>
          </cell>
          <cell r="AS342">
            <v>1368.7799999999925</v>
          </cell>
          <cell r="AT342">
            <v>990.46000000000743</v>
          </cell>
          <cell r="AU342">
            <v>1387.1899999999905</v>
          </cell>
          <cell r="AV342">
            <v>1003.2200000000025</v>
          </cell>
          <cell r="AW342">
            <v>1404.2300000000048</v>
          </cell>
        </row>
        <row r="343">
          <cell r="A343">
            <v>338</v>
          </cell>
          <cell r="B343">
            <v>722.8399999999981</v>
          </cell>
          <cell r="C343">
            <v>1011.1400000000012</v>
          </cell>
          <cell r="D343">
            <v>735.6399999999951</v>
          </cell>
          <cell r="E343">
            <v>1029.6199999999938</v>
          </cell>
          <cell r="F343">
            <v>747.06000000000324</v>
          </cell>
          <cell r="G343">
            <v>1046.7100000000023</v>
          </cell>
          <cell r="H343">
            <v>759.86</v>
          </cell>
          <cell r="I343">
            <v>1063.7999999999984</v>
          </cell>
          <cell r="J343">
            <v>772.65999999999633</v>
          </cell>
          <cell r="K343">
            <v>1080.8900000000062</v>
          </cell>
          <cell r="L343">
            <v>784.08000000000573</v>
          </cell>
          <cell r="M343">
            <v>1097.98</v>
          </cell>
          <cell r="N343">
            <v>796.88000000000181</v>
          </cell>
          <cell r="O343">
            <v>1115.0799999999938</v>
          </cell>
          <cell r="P343">
            <v>808.29999999999814</v>
          </cell>
          <cell r="Q343">
            <v>1132.1699999999994</v>
          </cell>
          <cell r="R343">
            <v>821.09999999999366</v>
          </cell>
          <cell r="S343">
            <v>1149.2600000000009</v>
          </cell>
          <cell r="T343">
            <v>832.52000000000464</v>
          </cell>
          <cell r="U343">
            <v>1166.3500000000063</v>
          </cell>
          <cell r="V343">
            <v>845.31999999999994</v>
          </cell>
          <cell r="W343">
            <v>1183.44</v>
          </cell>
          <cell r="X343">
            <v>858.11999999999512</v>
          </cell>
          <cell r="Y343">
            <v>1200.5399999999938</v>
          </cell>
          <cell r="Z343">
            <v>870.92000000000564</v>
          </cell>
          <cell r="AA343">
            <v>1219.0099999999957</v>
          </cell>
          <cell r="AB343">
            <v>882.34000000000185</v>
          </cell>
          <cell r="AC343">
            <v>1236.1000000000022</v>
          </cell>
          <cell r="AD343">
            <v>895.13999999999692</v>
          </cell>
          <cell r="AE343">
            <v>1253.1900000000051</v>
          </cell>
          <cell r="AF343">
            <v>907.94000000000756</v>
          </cell>
          <cell r="AG343">
            <v>1270.2799999999988</v>
          </cell>
          <cell r="AH343">
            <v>919.36000000000377</v>
          </cell>
          <cell r="AI343">
            <v>1287.3799999999926</v>
          </cell>
          <cell r="AJ343">
            <v>932.15999999999872</v>
          </cell>
          <cell r="AK343">
            <v>1304.4699999999937</v>
          </cell>
          <cell r="AL343">
            <v>943.57999999999493</v>
          </cell>
          <cell r="AM343">
            <v>1321.5600000000043</v>
          </cell>
          <cell r="AN343">
            <v>956.38000000000568</v>
          </cell>
          <cell r="AO343">
            <v>1338.6500000000049</v>
          </cell>
          <cell r="AP343">
            <v>967.80000000000189</v>
          </cell>
          <cell r="AQ343">
            <v>1355.7399999999989</v>
          </cell>
          <cell r="AR343">
            <v>980.59999999999684</v>
          </cell>
          <cell r="AS343">
            <v>1372.8399999999924</v>
          </cell>
          <cell r="AT343">
            <v>993.40000000000748</v>
          </cell>
          <cell r="AU343">
            <v>1391.3099999999904</v>
          </cell>
          <cell r="AV343">
            <v>1006.2000000000025</v>
          </cell>
          <cell r="AW343">
            <v>1408.4000000000049</v>
          </cell>
        </row>
        <row r="344">
          <cell r="A344">
            <v>339</v>
          </cell>
          <cell r="B344">
            <v>724.97999999999809</v>
          </cell>
          <cell r="C344">
            <v>1014.1300000000012</v>
          </cell>
          <cell r="D344">
            <v>737.81999999999505</v>
          </cell>
          <cell r="E344">
            <v>1032.6699999999937</v>
          </cell>
          <cell r="F344">
            <v>749.27000000000328</v>
          </cell>
          <cell r="G344">
            <v>1049.8100000000022</v>
          </cell>
          <cell r="H344">
            <v>762.11</v>
          </cell>
          <cell r="I344">
            <v>1066.9499999999985</v>
          </cell>
          <cell r="J344">
            <v>774.94999999999629</v>
          </cell>
          <cell r="K344">
            <v>1084.0900000000063</v>
          </cell>
          <cell r="L344">
            <v>786.40000000000578</v>
          </cell>
          <cell r="M344">
            <v>1101.23</v>
          </cell>
          <cell r="N344">
            <v>799.24000000000183</v>
          </cell>
          <cell r="O344">
            <v>1118.3799999999937</v>
          </cell>
          <cell r="P344">
            <v>810.68999999999812</v>
          </cell>
          <cell r="Q344">
            <v>1135.5199999999993</v>
          </cell>
          <cell r="R344">
            <v>823.52999999999361</v>
          </cell>
          <cell r="S344">
            <v>1152.660000000001</v>
          </cell>
          <cell r="T344">
            <v>834.98000000000468</v>
          </cell>
          <cell r="U344">
            <v>1169.8000000000063</v>
          </cell>
          <cell r="V344">
            <v>847.81999999999994</v>
          </cell>
          <cell r="W344">
            <v>1186.94</v>
          </cell>
          <cell r="X344">
            <v>860.65999999999508</v>
          </cell>
          <cell r="Y344">
            <v>1204.0899999999938</v>
          </cell>
          <cell r="Z344">
            <v>873.50000000000568</v>
          </cell>
          <cell r="AA344">
            <v>1222.6199999999956</v>
          </cell>
          <cell r="AB344">
            <v>884.95000000000186</v>
          </cell>
          <cell r="AC344">
            <v>1239.7600000000023</v>
          </cell>
          <cell r="AD344">
            <v>897.78999999999689</v>
          </cell>
          <cell r="AE344">
            <v>1256.9000000000051</v>
          </cell>
          <cell r="AF344">
            <v>910.63000000000761</v>
          </cell>
          <cell r="AG344">
            <v>1274.0399999999988</v>
          </cell>
          <cell r="AH344">
            <v>922.08000000000379</v>
          </cell>
          <cell r="AI344">
            <v>1291.1899999999926</v>
          </cell>
          <cell r="AJ344">
            <v>934.91999999999871</v>
          </cell>
          <cell r="AK344">
            <v>1308.3299999999936</v>
          </cell>
          <cell r="AL344">
            <v>946.36999999999489</v>
          </cell>
          <cell r="AM344">
            <v>1325.4700000000043</v>
          </cell>
          <cell r="AN344">
            <v>959.21000000000572</v>
          </cell>
          <cell r="AO344">
            <v>1342.6100000000049</v>
          </cell>
          <cell r="AP344">
            <v>970.6600000000019</v>
          </cell>
          <cell r="AQ344">
            <v>1359.7499999999989</v>
          </cell>
          <cell r="AR344">
            <v>983.49999999999682</v>
          </cell>
          <cell r="AS344">
            <v>1376.8999999999924</v>
          </cell>
          <cell r="AT344">
            <v>996.34000000000754</v>
          </cell>
          <cell r="AU344">
            <v>1395.4299999999903</v>
          </cell>
          <cell r="AV344">
            <v>1009.1800000000026</v>
          </cell>
          <cell r="AW344">
            <v>1412.5700000000049</v>
          </cell>
        </row>
        <row r="345">
          <cell r="A345">
            <v>340</v>
          </cell>
          <cell r="B345">
            <v>727.11999999999807</v>
          </cell>
          <cell r="C345">
            <v>1017.1200000000013</v>
          </cell>
          <cell r="D345">
            <v>739.999999999995</v>
          </cell>
          <cell r="E345">
            <v>1035.7199999999937</v>
          </cell>
          <cell r="F345">
            <v>751.48000000000332</v>
          </cell>
          <cell r="G345">
            <v>1052.9100000000021</v>
          </cell>
          <cell r="H345">
            <v>764.36</v>
          </cell>
          <cell r="I345">
            <v>1070.0999999999985</v>
          </cell>
          <cell r="J345">
            <v>777.23999999999626</v>
          </cell>
          <cell r="K345">
            <v>1087.2900000000063</v>
          </cell>
          <cell r="L345">
            <v>788.72000000000583</v>
          </cell>
          <cell r="M345">
            <v>1104.48</v>
          </cell>
          <cell r="N345">
            <v>801.60000000000184</v>
          </cell>
          <cell r="O345">
            <v>1121.6799999999937</v>
          </cell>
          <cell r="P345">
            <v>813.07999999999811</v>
          </cell>
          <cell r="Q345">
            <v>1138.8699999999992</v>
          </cell>
          <cell r="R345">
            <v>825.95999999999356</v>
          </cell>
          <cell r="S345">
            <v>1156.0600000000011</v>
          </cell>
          <cell r="T345">
            <v>837.44000000000472</v>
          </cell>
          <cell r="U345">
            <v>1173.2500000000064</v>
          </cell>
          <cell r="V345">
            <v>850.31999999999994</v>
          </cell>
          <cell r="W345">
            <v>1190.44</v>
          </cell>
          <cell r="X345">
            <v>863.19999999999504</v>
          </cell>
          <cell r="Y345">
            <v>1207.6399999999937</v>
          </cell>
          <cell r="Z345">
            <v>876.08000000000573</v>
          </cell>
          <cell r="AA345">
            <v>1226.2299999999955</v>
          </cell>
          <cell r="AB345">
            <v>887.56000000000188</v>
          </cell>
          <cell r="AC345">
            <v>1243.4200000000023</v>
          </cell>
          <cell r="AD345">
            <v>900.43999999999687</v>
          </cell>
          <cell r="AE345">
            <v>1260.6100000000051</v>
          </cell>
          <cell r="AF345">
            <v>913.32000000000767</v>
          </cell>
          <cell r="AG345">
            <v>1277.7999999999988</v>
          </cell>
          <cell r="AH345">
            <v>924.80000000000382</v>
          </cell>
          <cell r="AI345">
            <v>1294.9999999999925</v>
          </cell>
          <cell r="AJ345">
            <v>937.6799999999987</v>
          </cell>
          <cell r="AK345">
            <v>1312.1899999999935</v>
          </cell>
          <cell r="AL345">
            <v>949.15999999999485</v>
          </cell>
          <cell r="AM345">
            <v>1329.3800000000044</v>
          </cell>
          <cell r="AN345">
            <v>962.04000000000576</v>
          </cell>
          <cell r="AO345">
            <v>1346.5700000000049</v>
          </cell>
          <cell r="AP345">
            <v>973.52000000000191</v>
          </cell>
          <cell r="AQ345">
            <v>1363.7599999999989</v>
          </cell>
          <cell r="AR345">
            <v>986.39999999999679</v>
          </cell>
          <cell r="AS345">
            <v>1380.9599999999923</v>
          </cell>
          <cell r="AT345">
            <v>999.28000000000759</v>
          </cell>
          <cell r="AU345">
            <v>1399.5499999999902</v>
          </cell>
          <cell r="AV345">
            <v>1012.1600000000026</v>
          </cell>
          <cell r="AW345">
            <v>1416.740000000005</v>
          </cell>
        </row>
        <row r="346">
          <cell r="A346">
            <v>341</v>
          </cell>
          <cell r="B346">
            <v>729.25999999999806</v>
          </cell>
          <cell r="C346">
            <v>1020.1100000000013</v>
          </cell>
          <cell r="D346">
            <v>742.17999999999495</v>
          </cell>
          <cell r="E346">
            <v>1038.7699999999936</v>
          </cell>
          <cell r="F346">
            <v>753.69000000000335</v>
          </cell>
          <cell r="G346">
            <v>1056.010000000002</v>
          </cell>
          <cell r="H346">
            <v>766.61</v>
          </cell>
          <cell r="I346">
            <v>1073.2499999999986</v>
          </cell>
          <cell r="J346">
            <v>779.52999999999622</v>
          </cell>
          <cell r="K346">
            <v>1090.4900000000064</v>
          </cell>
          <cell r="L346">
            <v>791.04000000000588</v>
          </cell>
          <cell r="M346">
            <v>1107.73</v>
          </cell>
          <cell r="N346">
            <v>803.96000000000186</v>
          </cell>
          <cell r="O346">
            <v>1124.9799999999937</v>
          </cell>
          <cell r="P346">
            <v>815.46999999999809</v>
          </cell>
          <cell r="Q346">
            <v>1142.2199999999991</v>
          </cell>
          <cell r="R346">
            <v>828.38999999999351</v>
          </cell>
          <cell r="S346">
            <v>1159.4600000000012</v>
          </cell>
          <cell r="T346">
            <v>839.90000000000475</v>
          </cell>
          <cell r="U346">
            <v>1176.7000000000064</v>
          </cell>
          <cell r="V346">
            <v>852.81999999999994</v>
          </cell>
          <cell r="W346">
            <v>1193.94</v>
          </cell>
          <cell r="X346">
            <v>865.73999999999501</v>
          </cell>
          <cell r="Y346">
            <v>1211.1899999999937</v>
          </cell>
          <cell r="Z346">
            <v>878.66000000000577</v>
          </cell>
          <cell r="AA346">
            <v>1229.8399999999954</v>
          </cell>
          <cell r="AB346">
            <v>890.17000000000189</v>
          </cell>
          <cell r="AC346">
            <v>1247.0800000000024</v>
          </cell>
          <cell r="AD346">
            <v>903.08999999999685</v>
          </cell>
          <cell r="AE346">
            <v>1264.3200000000052</v>
          </cell>
          <cell r="AF346">
            <v>916.01000000000772</v>
          </cell>
          <cell r="AG346">
            <v>1281.5599999999988</v>
          </cell>
          <cell r="AH346">
            <v>927.52000000000385</v>
          </cell>
          <cell r="AI346">
            <v>1298.8099999999924</v>
          </cell>
          <cell r="AJ346">
            <v>940.43999999999869</v>
          </cell>
          <cell r="AK346">
            <v>1316.0499999999934</v>
          </cell>
          <cell r="AL346">
            <v>951.94999999999482</v>
          </cell>
          <cell r="AM346">
            <v>1333.2900000000045</v>
          </cell>
          <cell r="AN346">
            <v>964.8700000000058</v>
          </cell>
          <cell r="AO346">
            <v>1350.530000000005</v>
          </cell>
          <cell r="AP346">
            <v>976.38000000000193</v>
          </cell>
          <cell r="AQ346">
            <v>1367.7699999999988</v>
          </cell>
          <cell r="AR346">
            <v>989.29999999999677</v>
          </cell>
          <cell r="AS346">
            <v>1385.0199999999923</v>
          </cell>
          <cell r="AT346">
            <v>1002.2200000000076</v>
          </cell>
          <cell r="AU346">
            <v>1403.6699999999901</v>
          </cell>
          <cell r="AV346">
            <v>1015.1400000000026</v>
          </cell>
          <cell r="AW346">
            <v>1420.9100000000051</v>
          </cell>
        </row>
        <row r="347">
          <cell r="A347">
            <v>342</v>
          </cell>
          <cell r="B347">
            <v>731.39999999999804</v>
          </cell>
          <cell r="C347">
            <v>1023.1000000000013</v>
          </cell>
          <cell r="D347">
            <v>744.3599999999949</v>
          </cell>
          <cell r="E347">
            <v>1041.8199999999936</v>
          </cell>
          <cell r="F347">
            <v>755.90000000000339</v>
          </cell>
          <cell r="G347">
            <v>1059.1100000000019</v>
          </cell>
          <cell r="H347">
            <v>768.86</v>
          </cell>
          <cell r="I347">
            <v>1076.3999999999987</v>
          </cell>
          <cell r="J347">
            <v>781.81999999999618</v>
          </cell>
          <cell r="K347">
            <v>1093.6900000000064</v>
          </cell>
          <cell r="L347">
            <v>793.36000000000593</v>
          </cell>
          <cell r="M347">
            <v>1110.98</v>
          </cell>
          <cell r="N347">
            <v>806.32000000000187</v>
          </cell>
          <cell r="O347">
            <v>1128.2799999999936</v>
          </cell>
          <cell r="P347">
            <v>817.85999999999808</v>
          </cell>
          <cell r="Q347">
            <v>1145.569999999999</v>
          </cell>
          <cell r="R347">
            <v>830.81999999999346</v>
          </cell>
          <cell r="S347">
            <v>1162.8600000000013</v>
          </cell>
          <cell r="T347">
            <v>842.36000000000479</v>
          </cell>
          <cell r="U347">
            <v>1180.1500000000065</v>
          </cell>
          <cell r="V347">
            <v>855.31999999999994</v>
          </cell>
          <cell r="W347">
            <v>1197.44</v>
          </cell>
          <cell r="X347">
            <v>868.27999999999497</v>
          </cell>
          <cell r="Y347">
            <v>1214.7399999999936</v>
          </cell>
          <cell r="Z347">
            <v>881.24000000000581</v>
          </cell>
          <cell r="AA347">
            <v>1233.4499999999953</v>
          </cell>
          <cell r="AB347">
            <v>892.78000000000191</v>
          </cell>
          <cell r="AC347">
            <v>1250.7400000000025</v>
          </cell>
          <cell r="AD347">
            <v>905.73999999999683</v>
          </cell>
          <cell r="AE347">
            <v>1268.0300000000052</v>
          </cell>
          <cell r="AF347">
            <v>918.70000000000778</v>
          </cell>
          <cell r="AG347">
            <v>1285.3199999999988</v>
          </cell>
          <cell r="AH347">
            <v>930.24000000000387</v>
          </cell>
          <cell r="AI347">
            <v>1302.6199999999924</v>
          </cell>
          <cell r="AJ347">
            <v>943.19999999999868</v>
          </cell>
          <cell r="AK347">
            <v>1319.9099999999933</v>
          </cell>
          <cell r="AL347">
            <v>954.73999999999478</v>
          </cell>
          <cell r="AM347">
            <v>1337.2000000000046</v>
          </cell>
          <cell r="AN347">
            <v>967.70000000000584</v>
          </cell>
          <cell r="AO347">
            <v>1354.490000000005</v>
          </cell>
          <cell r="AP347">
            <v>979.24000000000194</v>
          </cell>
          <cell r="AQ347">
            <v>1371.7799999999988</v>
          </cell>
          <cell r="AR347">
            <v>992.19999999999675</v>
          </cell>
          <cell r="AS347">
            <v>1389.0799999999922</v>
          </cell>
          <cell r="AT347">
            <v>1005.1600000000077</v>
          </cell>
          <cell r="AU347">
            <v>1407.78999999999</v>
          </cell>
          <cell r="AV347">
            <v>1018.1200000000026</v>
          </cell>
          <cell r="AW347">
            <v>1425.0800000000052</v>
          </cell>
        </row>
        <row r="348">
          <cell r="A348">
            <v>343</v>
          </cell>
          <cell r="B348">
            <v>733.53999999999803</v>
          </cell>
          <cell r="C348">
            <v>1026.0900000000013</v>
          </cell>
          <cell r="D348">
            <v>746.53999999999485</v>
          </cell>
          <cell r="E348">
            <v>1044.8699999999935</v>
          </cell>
          <cell r="F348">
            <v>758.11000000000342</v>
          </cell>
          <cell r="G348">
            <v>1062.2100000000019</v>
          </cell>
          <cell r="H348">
            <v>771.11</v>
          </cell>
          <cell r="I348">
            <v>1079.5499999999988</v>
          </cell>
          <cell r="J348">
            <v>784.10999999999615</v>
          </cell>
          <cell r="K348">
            <v>1096.8900000000065</v>
          </cell>
          <cell r="L348">
            <v>795.68000000000598</v>
          </cell>
          <cell r="M348">
            <v>1114.23</v>
          </cell>
          <cell r="N348">
            <v>808.68000000000188</v>
          </cell>
          <cell r="O348">
            <v>1131.5799999999936</v>
          </cell>
          <cell r="P348">
            <v>820.24999999999807</v>
          </cell>
          <cell r="Q348">
            <v>1148.9199999999989</v>
          </cell>
          <cell r="R348">
            <v>833.24999999999341</v>
          </cell>
          <cell r="S348">
            <v>1166.2600000000014</v>
          </cell>
          <cell r="T348">
            <v>844.82000000000482</v>
          </cell>
          <cell r="U348">
            <v>1183.6000000000065</v>
          </cell>
          <cell r="V348">
            <v>857.81999999999994</v>
          </cell>
          <cell r="W348">
            <v>1200.94</v>
          </cell>
          <cell r="X348">
            <v>870.81999999999493</v>
          </cell>
          <cell r="Y348">
            <v>1218.2899999999936</v>
          </cell>
          <cell r="Z348">
            <v>883.82000000000585</v>
          </cell>
          <cell r="AA348">
            <v>1237.0599999999952</v>
          </cell>
          <cell r="AB348">
            <v>895.39000000000192</v>
          </cell>
          <cell r="AC348">
            <v>1254.4000000000026</v>
          </cell>
          <cell r="AD348">
            <v>908.3899999999968</v>
          </cell>
          <cell r="AE348">
            <v>1271.7400000000052</v>
          </cell>
          <cell r="AF348">
            <v>921.39000000000783</v>
          </cell>
          <cell r="AG348">
            <v>1289.0799999999988</v>
          </cell>
          <cell r="AH348">
            <v>932.9600000000039</v>
          </cell>
          <cell r="AI348">
            <v>1306.4299999999923</v>
          </cell>
          <cell r="AJ348">
            <v>945.95999999999867</v>
          </cell>
          <cell r="AK348">
            <v>1323.7699999999932</v>
          </cell>
          <cell r="AL348">
            <v>957.52999999999474</v>
          </cell>
          <cell r="AM348">
            <v>1341.1100000000047</v>
          </cell>
          <cell r="AN348">
            <v>970.53000000000588</v>
          </cell>
          <cell r="AO348">
            <v>1358.450000000005</v>
          </cell>
          <cell r="AP348">
            <v>982.10000000000196</v>
          </cell>
          <cell r="AQ348">
            <v>1375.7899999999988</v>
          </cell>
          <cell r="AR348">
            <v>995.09999999999673</v>
          </cell>
          <cell r="AS348">
            <v>1393.1399999999921</v>
          </cell>
          <cell r="AT348">
            <v>1008.1000000000078</v>
          </cell>
          <cell r="AU348">
            <v>1411.9099999999899</v>
          </cell>
          <cell r="AV348">
            <v>1021.1000000000026</v>
          </cell>
          <cell r="AW348">
            <v>1429.2500000000052</v>
          </cell>
        </row>
        <row r="349">
          <cell r="A349">
            <v>344</v>
          </cell>
          <cell r="B349">
            <v>735.67999999999802</v>
          </cell>
          <cell r="C349">
            <v>1029.0800000000013</v>
          </cell>
          <cell r="D349">
            <v>748.7199999999948</v>
          </cell>
          <cell r="E349">
            <v>1047.9199999999935</v>
          </cell>
          <cell r="F349">
            <v>760.32000000000346</v>
          </cell>
          <cell r="G349">
            <v>1065.3100000000018</v>
          </cell>
          <cell r="H349">
            <v>773.36</v>
          </cell>
          <cell r="I349">
            <v>1082.6999999999989</v>
          </cell>
          <cell r="J349">
            <v>786.39999999999611</v>
          </cell>
          <cell r="K349">
            <v>1100.0900000000065</v>
          </cell>
          <cell r="L349">
            <v>798.00000000000603</v>
          </cell>
          <cell r="M349">
            <v>1117.48</v>
          </cell>
          <cell r="N349">
            <v>811.0400000000019</v>
          </cell>
          <cell r="O349">
            <v>1134.8799999999935</v>
          </cell>
          <cell r="P349">
            <v>822.63999999999805</v>
          </cell>
          <cell r="Q349">
            <v>1152.2699999999988</v>
          </cell>
          <cell r="R349">
            <v>835.67999999999336</v>
          </cell>
          <cell r="S349">
            <v>1169.6600000000014</v>
          </cell>
          <cell r="T349">
            <v>847.28000000000486</v>
          </cell>
          <cell r="U349">
            <v>1187.0500000000065</v>
          </cell>
          <cell r="V349">
            <v>860.31999999999994</v>
          </cell>
          <cell r="W349">
            <v>1204.44</v>
          </cell>
          <cell r="X349">
            <v>873.3599999999949</v>
          </cell>
          <cell r="Y349">
            <v>1221.8399999999936</v>
          </cell>
          <cell r="Z349">
            <v>886.40000000000589</v>
          </cell>
          <cell r="AA349">
            <v>1240.6699999999951</v>
          </cell>
          <cell r="AB349">
            <v>898.00000000000193</v>
          </cell>
          <cell r="AC349">
            <v>1258.0600000000027</v>
          </cell>
          <cell r="AD349">
            <v>911.03999999999678</v>
          </cell>
          <cell r="AE349">
            <v>1275.4500000000053</v>
          </cell>
          <cell r="AF349">
            <v>924.08000000000789</v>
          </cell>
          <cell r="AG349">
            <v>1292.8399999999988</v>
          </cell>
          <cell r="AH349">
            <v>935.68000000000393</v>
          </cell>
          <cell r="AI349">
            <v>1310.2399999999923</v>
          </cell>
          <cell r="AJ349">
            <v>948.71999999999866</v>
          </cell>
          <cell r="AK349">
            <v>1327.6299999999931</v>
          </cell>
          <cell r="AL349">
            <v>960.31999999999471</v>
          </cell>
          <cell r="AM349">
            <v>1345.0200000000048</v>
          </cell>
          <cell r="AN349">
            <v>973.36000000000593</v>
          </cell>
          <cell r="AO349">
            <v>1362.4100000000051</v>
          </cell>
          <cell r="AP349">
            <v>984.96000000000197</v>
          </cell>
          <cell r="AQ349">
            <v>1379.7999999999988</v>
          </cell>
          <cell r="AR349">
            <v>997.9999999999967</v>
          </cell>
          <cell r="AS349">
            <v>1397.1999999999921</v>
          </cell>
          <cell r="AT349">
            <v>1011.0400000000078</v>
          </cell>
          <cell r="AU349">
            <v>1416.0299999999897</v>
          </cell>
          <cell r="AV349">
            <v>1024.0800000000027</v>
          </cell>
          <cell r="AW349">
            <v>1433.4200000000053</v>
          </cell>
        </row>
        <row r="350">
          <cell r="A350">
            <v>345</v>
          </cell>
          <cell r="B350">
            <v>737.819999999998</v>
          </cell>
          <cell r="C350">
            <v>1032.0700000000013</v>
          </cell>
          <cell r="D350">
            <v>750.89999999999475</v>
          </cell>
          <cell r="E350">
            <v>1050.9699999999934</v>
          </cell>
          <cell r="F350">
            <v>762.5300000000035</v>
          </cell>
          <cell r="G350">
            <v>1068.4100000000017</v>
          </cell>
          <cell r="H350">
            <v>775.61</v>
          </cell>
          <cell r="I350">
            <v>1085.849999999999</v>
          </cell>
          <cell r="J350">
            <v>788.68999999999608</v>
          </cell>
          <cell r="K350">
            <v>1103.2900000000066</v>
          </cell>
          <cell r="L350">
            <v>800.32000000000608</v>
          </cell>
          <cell r="M350">
            <v>1120.73</v>
          </cell>
          <cell r="N350">
            <v>813.40000000000191</v>
          </cell>
          <cell r="O350">
            <v>1138.1799999999935</v>
          </cell>
          <cell r="P350">
            <v>825.02999999999804</v>
          </cell>
          <cell r="Q350">
            <v>1155.6199999999988</v>
          </cell>
          <cell r="R350">
            <v>838.10999999999331</v>
          </cell>
          <cell r="S350">
            <v>1173.0600000000015</v>
          </cell>
          <cell r="T350">
            <v>849.7400000000049</v>
          </cell>
          <cell r="U350">
            <v>1190.5000000000066</v>
          </cell>
          <cell r="V350">
            <v>862.81999999999994</v>
          </cell>
          <cell r="W350">
            <v>1207.94</v>
          </cell>
          <cell r="X350">
            <v>875.89999999999486</v>
          </cell>
          <cell r="Y350">
            <v>1225.3899999999935</v>
          </cell>
          <cell r="Z350">
            <v>888.98000000000593</v>
          </cell>
          <cell r="AA350">
            <v>1244.279999999995</v>
          </cell>
          <cell r="AB350">
            <v>900.61000000000195</v>
          </cell>
          <cell r="AC350">
            <v>1261.7200000000028</v>
          </cell>
          <cell r="AD350">
            <v>913.68999999999676</v>
          </cell>
          <cell r="AE350">
            <v>1279.1600000000053</v>
          </cell>
          <cell r="AF350">
            <v>926.77000000000794</v>
          </cell>
          <cell r="AG350">
            <v>1296.5999999999988</v>
          </cell>
          <cell r="AH350">
            <v>938.40000000000396</v>
          </cell>
          <cell r="AI350">
            <v>1314.0499999999922</v>
          </cell>
          <cell r="AJ350">
            <v>951.47999999999865</v>
          </cell>
          <cell r="AK350">
            <v>1331.489999999993</v>
          </cell>
          <cell r="AL350">
            <v>963.10999999999467</v>
          </cell>
          <cell r="AM350">
            <v>1348.9300000000048</v>
          </cell>
          <cell r="AN350">
            <v>976.19000000000597</v>
          </cell>
          <cell r="AO350">
            <v>1366.3700000000051</v>
          </cell>
          <cell r="AP350">
            <v>987.82000000000198</v>
          </cell>
          <cell r="AQ350">
            <v>1383.8099999999988</v>
          </cell>
          <cell r="AR350">
            <v>1000.8999999999967</v>
          </cell>
          <cell r="AS350">
            <v>1401.259999999992</v>
          </cell>
          <cell r="AT350">
            <v>1013.9800000000079</v>
          </cell>
          <cell r="AU350">
            <v>1420.1499999999896</v>
          </cell>
          <cell r="AV350">
            <v>1027.0600000000027</v>
          </cell>
          <cell r="AW350">
            <v>1437.5900000000054</v>
          </cell>
        </row>
        <row r="351">
          <cell r="A351">
            <v>346</v>
          </cell>
          <cell r="B351">
            <v>739.95999999999799</v>
          </cell>
          <cell r="C351">
            <v>1035.0600000000013</v>
          </cell>
          <cell r="D351">
            <v>753.0799999999947</v>
          </cell>
          <cell r="E351">
            <v>1054.0199999999934</v>
          </cell>
          <cell r="F351">
            <v>764.74000000000353</v>
          </cell>
          <cell r="G351">
            <v>1071.5100000000016</v>
          </cell>
          <cell r="H351">
            <v>777.86</v>
          </cell>
          <cell r="I351">
            <v>1088.9999999999991</v>
          </cell>
          <cell r="J351">
            <v>790.97999999999604</v>
          </cell>
          <cell r="K351">
            <v>1106.4900000000066</v>
          </cell>
          <cell r="L351">
            <v>802.64000000000613</v>
          </cell>
          <cell r="M351">
            <v>1123.98</v>
          </cell>
          <cell r="N351">
            <v>815.76000000000192</v>
          </cell>
          <cell r="O351">
            <v>1141.4799999999934</v>
          </cell>
          <cell r="P351">
            <v>827.41999999999803</v>
          </cell>
          <cell r="Q351">
            <v>1158.9699999999987</v>
          </cell>
          <cell r="R351">
            <v>840.53999999999326</v>
          </cell>
          <cell r="S351">
            <v>1176.4600000000016</v>
          </cell>
          <cell r="T351">
            <v>852.20000000000493</v>
          </cell>
          <cell r="U351">
            <v>1193.9500000000066</v>
          </cell>
          <cell r="V351">
            <v>865.31999999999994</v>
          </cell>
          <cell r="W351">
            <v>1211.44</v>
          </cell>
          <cell r="X351">
            <v>878.43999999999482</v>
          </cell>
          <cell r="Y351">
            <v>1228.9399999999935</v>
          </cell>
          <cell r="Z351">
            <v>891.56000000000597</v>
          </cell>
          <cell r="AA351">
            <v>1247.8899999999949</v>
          </cell>
          <cell r="AB351">
            <v>903.22000000000196</v>
          </cell>
          <cell r="AC351">
            <v>1265.3800000000028</v>
          </cell>
          <cell r="AD351">
            <v>916.33999999999673</v>
          </cell>
          <cell r="AE351">
            <v>1282.8700000000053</v>
          </cell>
          <cell r="AF351">
            <v>929.46000000000799</v>
          </cell>
          <cell r="AG351">
            <v>1300.3599999999988</v>
          </cell>
          <cell r="AH351">
            <v>941.12000000000398</v>
          </cell>
          <cell r="AI351">
            <v>1317.8599999999922</v>
          </cell>
          <cell r="AJ351">
            <v>954.23999999999864</v>
          </cell>
          <cell r="AK351">
            <v>1335.3499999999929</v>
          </cell>
          <cell r="AL351">
            <v>965.89999999999463</v>
          </cell>
          <cell r="AM351">
            <v>1352.8400000000049</v>
          </cell>
          <cell r="AN351">
            <v>979.02000000000601</v>
          </cell>
          <cell r="AO351">
            <v>1370.3300000000052</v>
          </cell>
          <cell r="AP351">
            <v>990.680000000002</v>
          </cell>
          <cell r="AQ351">
            <v>1387.8199999999988</v>
          </cell>
          <cell r="AR351">
            <v>1003.7999999999967</v>
          </cell>
          <cell r="AS351">
            <v>1405.319999999992</v>
          </cell>
          <cell r="AT351">
            <v>1016.9200000000079</v>
          </cell>
          <cell r="AU351">
            <v>1424.2699999999895</v>
          </cell>
          <cell r="AV351">
            <v>1030.0400000000027</v>
          </cell>
          <cell r="AW351">
            <v>1441.7600000000054</v>
          </cell>
        </row>
        <row r="352">
          <cell r="A352">
            <v>347</v>
          </cell>
          <cell r="B352">
            <v>742.09999999999798</v>
          </cell>
          <cell r="C352">
            <v>1038.0500000000013</v>
          </cell>
          <cell r="D352">
            <v>755.25999999999465</v>
          </cell>
          <cell r="E352">
            <v>1057.0699999999933</v>
          </cell>
          <cell r="F352">
            <v>766.95000000000357</v>
          </cell>
          <cell r="G352">
            <v>1074.6100000000015</v>
          </cell>
          <cell r="H352">
            <v>780.11</v>
          </cell>
          <cell r="I352">
            <v>1092.1499999999992</v>
          </cell>
          <cell r="J352">
            <v>793.269999999996</v>
          </cell>
          <cell r="K352">
            <v>1109.6900000000066</v>
          </cell>
          <cell r="L352">
            <v>804.96000000000618</v>
          </cell>
          <cell r="M352">
            <v>1127.23</v>
          </cell>
          <cell r="N352">
            <v>818.12000000000194</v>
          </cell>
          <cell r="O352">
            <v>1144.7799999999934</v>
          </cell>
          <cell r="P352">
            <v>829.80999999999801</v>
          </cell>
          <cell r="Q352">
            <v>1162.3199999999986</v>
          </cell>
          <cell r="R352">
            <v>842.96999999999321</v>
          </cell>
          <cell r="S352">
            <v>1179.8600000000017</v>
          </cell>
          <cell r="T352">
            <v>854.66000000000497</v>
          </cell>
          <cell r="U352">
            <v>1197.4000000000067</v>
          </cell>
          <cell r="V352">
            <v>867.81999999999994</v>
          </cell>
          <cell r="W352">
            <v>1214.94</v>
          </cell>
          <cell r="X352">
            <v>880.97999999999479</v>
          </cell>
          <cell r="Y352">
            <v>1232.4899999999934</v>
          </cell>
          <cell r="Z352">
            <v>894.14000000000601</v>
          </cell>
          <cell r="AA352">
            <v>1251.4999999999948</v>
          </cell>
          <cell r="AB352">
            <v>905.83000000000197</v>
          </cell>
          <cell r="AC352">
            <v>1269.0400000000029</v>
          </cell>
          <cell r="AD352">
            <v>918.98999999999671</v>
          </cell>
          <cell r="AE352">
            <v>1286.5800000000054</v>
          </cell>
          <cell r="AF352">
            <v>932.15000000000805</v>
          </cell>
          <cell r="AG352">
            <v>1304.1199999999988</v>
          </cell>
          <cell r="AH352">
            <v>943.84000000000401</v>
          </cell>
          <cell r="AI352">
            <v>1321.6699999999921</v>
          </cell>
          <cell r="AJ352">
            <v>956.99999999999864</v>
          </cell>
          <cell r="AK352">
            <v>1339.2099999999928</v>
          </cell>
          <cell r="AL352">
            <v>968.6899999999946</v>
          </cell>
          <cell r="AM352">
            <v>1356.750000000005</v>
          </cell>
          <cell r="AN352">
            <v>981.85000000000605</v>
          </cell>
          <cell r="AO352">
            <v>1374.2900000000052</v>
          </cell>
          <cell r="AP352">
            <v>993.54000000000201</v>
          </cell>
          <cell r="AQ352">
            <v>1391.8299999999988</v>
          </cell>
          <cell r="AR352">
            <v>1006.6999999999966</v>
          </cell>
          <cell r="AS352">
            <v>1409.3799999999919</v>
          </cell>
          <cell r="AT352">
            <v>1019.860000000008</v>
          </cell>
          <cell r="AU352">
            <v>1428.3899999999894</v>
          </cell>
          <cell r="AV352">
            <v>1033.0200000000027</v>
          </cell>
          <cell r="AW352">
            <v>1445.9300000000055</v>
          </cell>
        </row>
        <row r="353">
          <cell r="A353">
            <v>348</v>
          </cell>
          <cell r="B353">
            <v>744.23999999999796</v>
          </cell>
          <cell r="C353">
            <v>1041.0400000000013</v>
          </cell>
          <cell r="D353">
            <v>757.4399999999946</v>
          </cell>
          <cell r="E353">
            <v>1060.1199999999933</v>
          </cell>
          <cell r="F353">
            <v>769.16000000000361</v>
          </cell>
          <cell r="G353">
            <v>1077.7100000000014</v>
          </cell>
          <cell r="H353">
            <v>782.36</v>
          </cell>
          <cell r="I353">
            <v>1095.2999999999993</v>
          </cell>
          <cell r="J353">
            <v>795.55999999999597</v>
          </cell>
          <cell r="K353">
            <v>1112.8900000000067</v>
          </cell>
          <cell r="L353">
            <v>807.28000000000623</v>
          </cell>
          <cell r="M353">
            <v>1130.48</v>
          </cell>
          <cell r="N353">
            <v>820.48000000000195</v>
          </cell>
          <cell r="O353">
            <v>1148.0799999999933</v>
          </cell>
          <cell r="P353">
            <v>832.199999999998</v>
          </cell>
          <cell r="Q353">
            <v>1165.6699999999985</v>
          </cell>
          <cell r="R353">
            <v>845.39999999999316</v>
          </cell>
          <cell r="S353">
            <v>1183.2600000000018</v>
          </cell>
          <cell r="T353">
            <v>857.12000000000501</v>
          </cell>
          <cell r="U353">
            <v>1200.8500000000067</v>
          </cell>
          <cell r="V353">
            <v>870.31999999999994</v>
          </cell>
          <cell r="W353">
            <v>1218.44</v>
          </cell>
          <cell r="X353">
            <v>883.51999999999475</v>
          </cell>
          <cell r="Y353">
            <v>1236.0399999999934</v>
          </cell>
          <cell r="Z353">
            <v>896.72000000000605</v>
          </cell>
          <cell r="AA353">
            <v>1255.1099999999947</v>
          </cell>
          <cell r="AB353">
            <v>908.44000000000199</v>
          </cell>
          <cell r="AC353">
            <v>1272.700000000003</v>
          </cell>
          <cell r="AD353">
            <v>921.63999999999669</v>
          </cell>
          <cell r="AE353">
            <v>1290.2900000000054</v>
          </cell>
          <cell r="AF353">
            <v>934.8400000000081</v>
          </cell>
          <cell r="AG353">
            <v>1307.8799999999987</v>
          </cell>
          <cell r="AH353">
            <v>946.56000000000404</v>
          </cell>
          <cell r="AI353">
            <v>1325.4799999999921</v>
          </cell>
          <cell r="AJ353">
            <v>959.75999999999863</v>
          </cell>
          <cell r="AK353">
            <v>1343.0699999999927</v>
          </cell>
          <cell r="AL353">
            <v>971.47999999999456</v>
          </cell>
          <cell r="AM353">
            <v>1360.6600000000051</v>
          </cell>
          <cell r="AN353">
            <v>984.68000000000609</v>
          </cell>
          <cell r="AO353">
            <v>1378.2500000000052</v>
          </cell>
          <cell r="AP353">
            <v>996.40000000000202</v>
          </cell>
          <cell r="AQ353">
            <v>1395.8399999999988</v>
          </cell>
          <cell r="AR353">
            <v>1009.5999999999966</v>
          </cell>
          <cell r="AS353">
            <v>1413.4399999999919</v>
          </cell>
          <cell r="AT353">
            <v>1022.800000000008</v>
          </cell>
          <cell r="AU353">
            <v>1432.5099999999893</v>
          </cell>
          <cell r="AV353">
            <v>1036.0000000000027</v>
          </cell>
          <cell r="AW353">
            <v>1450.1000000000056</v>
          </cell>
        </row>
        <row r="354">
          <cell r="A354">
            <v>349</v>
          </cell>
          <cell r="B354">
            <v>746.37999999999795</v>
          </cell>
          <cell r="C354">
            <v>1044.0300000000013</v>
          </cell>
          <cell r="D354">
            <v>759.61999999999455</v>
          </cell>
          <cell r="E354">
            <v>1063.1699999999933</v>
          </cell>
          <cell r="F354">
            <v>771.37000000000364</v>
          </cell>
          <cell r="G354">
            <v>1080.8100000000013</v>
          </cell>
          <cell r="H354">
            <v>784.61</v>
          </cell>
          <cell r="I354">
            <v>1098.4499999999994</v>
          </cell>
          <cell r="J354">
            <v>797.84999999999593</v>
          </cell>
          <cell r="K354">
            <v>1116.0900000000067</v>
          </cell>
          <cell r="L354">
            <v>809.60000000000628</v>
          </cell>
          <cell r="M354">
            <v>1133.73</v>
          </cell>
          <cell r="N354">
            <v>822.84000000000196</v>
          </cell>
          <cell r="O354">
            <v>1151.3799999999933</v>
          </cell>
          <cell r="P354">
            <v>834.58999999999799</v>
          </cell>
          <cell r="Q354">
            <v>1169.0199999999984</v>
          </cell>
          <cell r="R354">
            <v>847.82999999999311</v>
          </cell>
          <cell r="S354">
            <v>1186.6600000000019</v>
          </cell>
          <cell r="T354">
            <v>859.58000000000504</v>
          </cell>
          <cell r="U354">
            <v>1204.3000000000068</v>
          </cell>
          <cell r="V354">
            <v>872.81999999999994</v>
          </cell>
          <cell r="W354">
            <v>1221.94</v>
          </cell>
          <cell r="X354">
            <v>886.05999999999472</v>
          </cell>
          <cell r="Y354">
            <v>1239.5899999999933</v>
          </cell>
          <cell r="Z354">
            <v>899.30000000000609</v>
          </cell>
          <cell r="AA354">
            <v>1258.7199999999946</v>
          </cell>
          <cell r="AB354">
            <v>911.050000000002</v>
          </cell>
          <cell r="AC354">
            <v>1276.3600000000031</v>
          </cell>
          <cell r="AD354">
            <v>924.28999999999667</v>
          </cell>
          <cell r="AE354">
            <v>1294.0000000000055</v>
          </cell>
          <cell r="AF354">
            <v>937.53000000000816</v>
          </cell>
          <cell r="AG354">
            <v>1311.6399999999987</v>
          </cell>
          <cell r="AH354">
            <v>949.28000000000407</v>
          </cell>
          <cell r="AI354">
            <v>1329.289999999992</v>
          </cell>
          <cell r="AJ354">
            <v>962.51999999999862</v>
          </cell>
          <cell r="AK354">
            <v>1346.9299999999926</v>
          </cell>
          <cell r="AL354">
            <v>974.26999999999452</v>
          </cell>
          <cell r="AM354">
            <v>1364.5700000000052</v>
          </cell>
          <cell r="AN354">
            <v>987.51000000000613</v>
          </cell>
          <cell r="AO354">
            <v>1382.2100000000053</v>
          </cell>
          <cell r="AP354">
            <v>999.26000000000204</v>
          </cell>
          <cell r="AQ354">
            <v>1399.8499999999988</v>
          </cell>
          <cell r="AR354">
            <v>1012.4999999999966</v>
          </cell>
          <cell r="AS354">
            <v>1417.4999999999918</v>
          </cell>
          <cell r="AT354">
            <v>1025.740000000008</v>
          </cell>
          <cell r="AU354">
            <v>1436.6299999999892</v>
          </cell>
          <cell r="AV354">
            <v>1038.9800000000027</v>
          </cell>
          <cell r="AW354">
            <v>1454.2700000000057</v>
          </cell>
        </row>
        <row r="355">
          <cell r="A355">
            <v>350</v>
          </cell>
          <cell r="B355">
            <v>748.51999999999794</v>
          </cell>
          <cell r="C355">
            <v>1047.0200000000013</v>
          </cell>
          <cell r="D355">
            <v>761.7999999999945</v>
          </cell>
          <cell r="E355">
            <v>1066.2199999999932</v>
          </cell>
          <cell r="F355">
            <v>773.58000000000368</v>
          </cell>
          <cell r="G355">
            <v>1083.9100000000012</v>
          </cell>
          <cell r="H355">
            <v>786.86</v>
          </cell>
          <cell r="I355">
            <v>1101.5999999999995</v>
          </cell>
          <cell r="J355">
            <v>800.13999999999589</v>
          </cell>
          <cell r="K355">
            <v>1119.2900000000068</v>
          </cell>
          <cell r="L355">
            <v>811.92000000000633</v>
          </cell>
          <cell r="M355">
            <v>1136.98</v>
          </cell>
          <cell r="N355">
            <v>825.20000000000198</v>
          </cell>
          <cell r="O355">
            <v>1154.6799999999932</v>
          </cell>
          <cell r="P355">
            <v>836.97999999999797</v>
          </cell>
          <cell r="Q355">
            <v>1172.3699999999983</v>
          </cell>
          <cell r="R355">
            <v>850.25999999999306</v>
          </cell>
          <cell r="S355">
            <v>1190.060000000002</v>
          </cell>
          <cell r="T355">
            <v>862.04000000000508</v>
          </cell>
          <cell r="U355">
            <v>1207.7500000000068</v>
          </cell>
          <cell r="V355">
            <v>875.31999999999994</v>
          </cell>
          <cell r="W355">
            <v>1225.44</v>
          </cell>
          <cell r="X355">
            <v>888.59999999999468</v>
          </cell>
          <cell r="Y355">
            <v>1243.1399999999933</v>
          </cell>
          <cell r="Z355">
            <v>901.88000000000613</v>
          </cell>
          <cell r="AA355">
            <v>1262.3299999999945</v>
          </cell>
          <cell r="AB355">
            <v>913.66000000000201</v>
          </cell>
          <cell r="AC355">
            <v>1280.0200000000032</v>
          </cell>
          <cell r="AD355">
            <v>926.93999999999664</v>
          </cell>
          <cell r="AE355">
            <v>1297.7100000000055</v>
          </cell>
          <cell r="AF355">
            <v>940.22000000000821</v>
          </cell>
          <cell r="AG355">
            <v>1315.3999999999987</v>
          </cell>
          <cell r="AH355">
            <v>952.00000000000409</v>
          </cell>
          <cell r="AI355">
            <v>1333.099999999992</v>
          </cell>
          <cell r="AJ355">
            <v>965.27999999999861</v>
          </cell>
          <cell r="AK355">
            <v>1350.7899999999925</v>
          </cell>
          <cell r="AL355">
            <v>977.05999999999449</v>
          </cell>
          <cell r="AM355">
            <v>1368.4800000000052</v>
          </cell>
          <cell r="AN355">
            <v>990.34000000000617</v>
          </cell>
          <cell r="AO355">
            <v>1386.1700000000053</v>
          </cell>
          <cell r="AP355">
            <v>1002.1200000000021</v>
          </cell>
          <cell r="AQ355">
            <v>1403.8599999999988</v>
          </cell>
          <cell r="AR355">
            <v>1015.3999999999966</v>
          </cell>
          <cell r="AS355">
            <v>1421.5599999999918</v>
          </cell>
          <cell r="AT355">
            <v>1028.680000000008</v>
          </cell>
          <cell r="AU355">
            <v>1440.7499999999891</v>
          </cell>
          <cell r="AV355">
            <v>1041.9600000000028</v>
          </cell>
          <cell r="AW355">
            <v>1458.4400000000057</v>
          </cell>
        </row>
        <row r="356">
          <cell r="A356">
            <v>351</v>
          </cell>
          <cell r="B356">
            <v>750.65999999999792</v>
          </cell>
          <cell r="C356">
            <v>1050.0100000000014</v>
          </cell>
          <cell r="D356">
            <v>763.97999999999445</v>
          </cell>
          <cell r="E356">
            <v>1069.2699999999932</v>
          </cell>
          <cell r="F356">
            <v>775.79000000000372</v>
          </cell>
          <cell r="G356">
            <v>1087.0100000000011</v>
          </cell>
          <cell r="H356">
            <v>789.11</v>
          </cell>
          <cell r="I356">
            <v>1104.7499999999995</v>
          </cell>
          <cell r="J356">
            <v>802.42999999999586</v>
          </cell>
          <cell r="K356">
            <v>1122.4900000000068</v>
          </cell>
          <cell r="L356">
            <v>814.24000000000638</v>
          </cell>
          <cell r="M356">
            <v>1140.23</v>
          </cell>
          <cell r="N356">
            <v>827.56000000000199</v>
          </cell>
          <cell r="O356">
            <v>1157.9799999999932</v>
          </cell>
          <cell r="P356">
            <v>839.36999999999796</v>
          </cell>
          <cell r="Q356">
            <v>1175.7199999999982</v>
          </cell>
          <cell r="R356">
            <v>852.68999999999301</v>
          </cell>
          <cell r="S356">
            <v>1193.4600000000021</v>
          </cell>
          <cell r="T356">
            <v>864.50000000000512</v>
          </cell>
          <cell r="U356">
            <v>1211.2000000000069</v>
          </cell>
          <cell r="V356">
            <v>877.81999999999994</v>
          </cell>
          <cell r="W356">
            <v>1228.94</v>
          </cell>
          <cell r="X356">
            <v>891.13999999999464</v>
          </cell>
          <cell r="Y356">
            <v>1246.6899999999932</v>
          </cell>
          <cell r="Z356">
            <v>904.46000000000618</v>
          </cell>
          <cell r="AA356">
            <v>1265.9399999999944</v>
          </cell>
          <cell r="AB356">
            <v>916.27000000000203</v>
          </cell>
          <cell r="AC356">
            <v>1283.6800000000032</v>
          </cell>
          <cell r="AD356">
            <v>929.58999999999662</v>
          </cell>
          <cell r="AE356">
            <v>1301.4200000000055</v>
          </cell>
          <cell r="AF356">
            <v>942.91000000000827</v>
          </cell>
          <cell r="AG356">
            <v>1319.1599999999987</v>
          </cell>
          <cell r="AH356">
            <v>954.72000000000412</v>
          </cell>
          <cell r="AI356">
            <v>1336.9099999999919</v>
          </cell>
          <cell r="AJ356">
            <v>968.0399999999986</v>
          </cell>
          <cell r="AK356">
            <v>1354.6499999999924</v>
          </cell>
          <cell r="AL356">
            <v>979.84999999999445</v>
          </cell>
          <cell r="AM356">
            <v>1372.3900000000053</v>
          </cell>
          <cell r="AN356">
            <v>993.17000000000621</v>
          </cell>
          <cell r="AO356">
            <v>1390.1300000000053</v>
          </cell>
          <cell r="AP356">
            <v>1004.9800000000021</v>
          </cell>
          <cell r="AQ356">
            <v>1407.8699999999988</v>
          </cell>
          <cell r="AR356">
            <v>1018.2999999999965</v>
          </cell>
          <cell r="AS356">
            <v>1425.6199999999917</v>
          </cell>
          <cell r="AT356">
            <v>1031.6200000000081</v>
          </cell>
          <cell r="AU356">
            <v>1444.869999999989</v>
          </cell>
          <cell r="AV356">
            <v>1044.9400000000028</v>
          </cell>
          <cell r="AW356">
            <v>1462.6100000000058</v>
          </cell>
        </row>
        <row r="357">
          <cell r="A357">
            <v>352</v>
          </cell>
          <cell r="B357">
            <v>752.79999999999791</v>
          </cell>
          <cell r="C357">
            <v>1053.0000000000014</v>
          </cell>
          <cell r="D357">
            <v>766.1599999999944</v>
          </cell>
          <cell r="E357">
            <v>1072.3199999999931</v>
          </cell>
          <cell r="F357">
            <v>778.00000000000375</v>
          </cell>
          <cell r="G357">
            <v>1090.110000000001</v>
          </cell>
          <cell r="H357">
            <v>791.36</v>
          </cell>
          <cell r="I357">
            <v>1107.8999999999996</v>
          </cell>
          <cell r="J357">
            <v>804.71999999999582</v>
          </cell>
          <cell r="K357">
            <v>1125.6900000000069</v>
          </cell>
          <cell r="L357">
            <v>816.56000000000643</v>
          </cell>
          <cell r="M357">
            <v>1143.48</v>
          </cell>
          <cell r="N357">
            <v>829.92000000000201</v>
          </cell>
          <cell r="O357">
            <v>1161.2799999999932</v>
          </cell>
          <cell r="P357">
            <v>841.75999999999794</v>
          </cell>
          <cell r="Q357">
            <v>1179.0699999999981</v>
          </cell>
          <cell r="R357">
            <v>855.11999999999296</v>
          </cell>
          <cell r="S357">
            <v>1196.8600000000022</v>
          </cell>
          <cell r="T357">
            <v>866.96000000000515</v>
          </cell>
          <cell r="U357">
            <v>1214.6500000000069</v>
          </cell>
          <cell r="V357">
            <v>880.31999999999994</v>
          </cell>
          <cell r="W357">
            <v>1232.44</v>
          </cell>
          <cell r="X357">
            <v>893.67999999999461</v>
          </cell>
          <cell r="Y357">
            <v>1250.2399999999932</v>
          </cell>
          <cell r="Z357">
            <v>907.04000000000622</v>
          </cell>
          <cell r="AA357">
            <v>1269.5499999999943</v>
          </cell>
          <cell r="AB357">
            <v>918.88000000000204</v>
          </cell>
          <cell r="AC357">
            <v>1287.3400000000033</v>
          </cell>
          <cell r="AD357">
            <v>932.2399999999966</v>
          </cell>
          <cell r="AE357">
            <v>1305.1300000000056</v>
          </cell>
          <cell r="AF357">
            <v>945.60000000000832</v>
          </cell>
          <cell r="AG357">
            <v>1322.9199999999987</v>
          </cell>
          <cell r="AH357">
            <v>957.44000000000415</v>
          </cell>
          <cell r="AI357">
            <v>1340.7199999999918</v>
          </cell>
          <cell r="AJ357">
            <v>970.79999999999859</v>
          </cell>
          <cell r="AK357">
            <v>1358.5099999999923</v>
          </cell>
          <cell r="AL357">
            <v>982.63999999999442</v>
          </cell>
          <cell r="AM357">
            <v>1376.3000000000054</v>
          </cell>
          <cell r="AN357">
            <v>996.00000000000625</v>
          </cell>
          <cell r="AO357">
            <v>1394.0900000000054</v>
          </cell>
          <cell r="AP357">
            <v>1007.8400000000021</v>
          </cell>
          <cell r="AQ357">
            <v>1411.8799999999987</v>
          </cell>
          <cell r="AR357">
            <v>1021.1999999999965</v>
          </cell>
          <cell r="AS357">
            <v>1429.6799999999917</v>
          </cell>
          <cell r="AT357">
            <v>1034.5600000000081</v>
          </cell>
          <cell r="AU357">
            <v>1448.9899999999889</v>
          </cell>
          <cell r="AV357">
            <v>1047.9200000000028</v>
          </cell>
          <cell r="AW357">
            <v>1466.7800000000059</v>
          </cell>
        </row>
        <row r="358">
          <cell r="A358">
            <v>353</v>
          </cell>
          <cell r="B358">
            <v>754.93999999999789</v>
          </cell>
          <cell r="C358">
            <v>1055.9900000000014</v>
          </cell>
          <cell r="D358">
            <v>768.33999999999435</v>
          </cell>
          <cell r="E358">
            <v>1075.3699999999931</v>
          </cell>
          <cell r="F358">
            <v>780.21000000000379</v>
          </cell>
          <cell r="G358">
            <v>1093.2100000000009</v>
          </cell>
          <cell r="H358">
            <v>793.61</v>
          </cell>
          <cell r="I358">
            <v>1111.0499999999997</v>
          </cell>
          <cell r="J358">
            <v>807.00999999999578</v>
          </cell>
          <cell r="K358">
            <v>1128.8900000000069</v>
          </cell>
          <cell r="L358">
            <v>818.88000000000648</v>
          </cell>
          <cell r="M358">
            <v>1146.73</v>
          </cell>
          <cell r="N358">
            <v>832.28000000000202</v>
          </cell>
          <cell r="O358">
            <v>1164.5799999999931</v>
          </cell>
          <cell r="P358">
            <v>844.14999999999793</v>
          </cell>
          <cell r="Q358">
            <v>1182.419999999998</v>
          </cell>
          <cell r="R358">
            <v>857.54999999999291</v>
          </cell>
          <cell r="S358">
            <v>1200.2600000000023</v>
          </cell>
          <cell r="T358">
            <v>869.42000000000519</v>
          </cell>
          <cell r="U358">
            <v>1218.100000000007</v>
          </cell>
          <cell r="V358">
            <v>882.81999999999994</v>
          </cell>
          <cell r="W358">
            <v>1235.94</v>
          </cell>
          <cell r="X358">
            <v>896.21999999999457</v>
          </cell>
          <cell r="Y358">
            <v>1253.7899999999931</v>
          </cell>
          <cell r="Z358">
            <v>909.62000000000626</v>
          </cell>
          <cell r="AA358">
            <v>1273.1599999999942</v>
          </cell>
          <cell r="AB358">
            <v>921.49000000000206</v>
          </cell>
          <cell r="AC358">
            <v>1291.0000000000034</v>
          </cell>
          <cell r="AD358">
            <v>934.88999999999658</v>
          </cell>
          <cell r="AE358">
            <v>1308.8400000000056</v>
          </cell>
          <cell r="AF358">
            <v>948.29000000000838</v>
          </cell>
          <cell r="AG358">
            <v>1326.6799999999987</v>
          </cell>
          <cell r="AH358">
            <v>960.16000000000417</v>
          </cell>
          <cell r="AI358">
            <v>1344.5299999999918</v>
          </cell>
          <cell r="AJ358">
            <v>973.55999999999858</v>
          </cell>
          <cell r="AK358">
            <v>1362.3699999999922</v>
          </cell>
          <cell r="AL358">
            <v>985.42999999999438</v>
          </cell>
          <cell r="AM358">
            <v>1380.2100000000055</v>
          </cell>
          <cell r="AN358">
            <v>998.83000000000629</v>
          </cell>
          <cell r="AO358">
            <v>1398.0500000000054</v>
          </cell>
          <cell r="AP358">
            <v>1010.7000000000021</v>
          </cell>
          <cell r="AQ358">
            <v>1415.8899999999987</v>
          </cell>
          <cell r="AR358">
            <v>1024.0999999999965</v>
          </cell>
          <cell r="AS358">
            <v>1433.7399999999916</v>
          </cell>
          <cell r="AT358">
            <v>1037.5000000000082</v>
          </cell>
          <cell r="AU358">
            <v>1453.1099999999888</v>
          </cell>
          <cell r="AV358">
            <v>1050.9000000000028</v>
          </cell>
          <cell r="AW358">
            <v>1470.950000000006</v>
          </cell>
        </row>
        <row r="359">
          <cell r="A359">
            <v>354</v>
          </cell>
          <cell r="B359">
            <v>757.07999999999788</v>
          </cell>
          <cell r="C359">
            <v>1058.9800000000014</v>
          </cell>
          <cell r="D359">
            <v>770.5199999999943</v>
          </cell>
          <cell r="E359">
            <v>1078.419999999993</v>
          </cell>
          <cell r="F359">
            <v>782.42000000000382</v>
          </cell>
          <cell r="G359">
            <v>1096.3100000000009</v>
          </cell>
          <cell r="H359">
            <v>795.86</v>
          </cell>
          <cell r="I359">
            <v>1114.1999999999998</v>
          </cell>
          <cell r="J359">
            <v>809.29999999999575</v>
          </cell>
          <cell r="K359">
            <v>1132.090000000007</v>
          </cell>
          <cell r="L359">
            <v>821.20000000000653</v>
          </cell>
          <cell r="M359">
            <v>1149.98</v>
          </cell>
          <cell r="N359">
            <v>834.64000000000203</v>
          </cell>
          <cell r="O359">
            <v>1167.8799999999931</v>
          </cell>
          <cell r="P359">
            <v>846.53999999999792</v>
          </cell>
          <cell r="Q359">
            <v>1185.7699999999979</v>
          </cell>
          <cell r="R359">
            <v>859.97999999999286</v>
          </cell>
          <cell r="S359">
            <v>1203.6600000000024</v>
          </cell>
          <cell r="T359">
            <v>871.88000000000523</v>
          </cell>
          <cell r="U359">
            <v>1221.550000000007</v>
          </cell>
          <cell r="V359">
            <v>885.31999999999994</v>
          </cell>
          <cell r="W359">
            <v>1239.44</v>
          </cell>
          <cell r="X359">
            <v>898.75999999999453</v>
          </cell>
          <cell r="Y359">
            <v>1257.3399999999931</v>
          </cell>
          <cell r="Z359">
            <v>912.2000000000063</v>
          </cell>
          <cell r="AA359">
            <v>1276.7699999999941</v>
          </cell>
          <cell r="AB359">
            <v>924.10000000000207</v>
          </cell>
          <cell r="AC359">
            <v>1294.6600000000035</v>
          </cell>
          <cell r="AD359">
            <v>937.53999999999655</v>
          </cell>
          <cell r="AE359">
            <v>1312.5500000000056</v>
          </cell>
          <cell r="AF359">
            <v>950.98000000000843</v>
          </cell>
          <cell r="AG359">
            <v>1330.4399999999987</v>
          </cell>
          <cell r="AH359">
            <v>962.8800000000042</v>
          </cell>
          <cell r="AI359">
            <v>1348.3399999999917</v>
          </cell>
          <cell r="AJ359">
            <v>976.31999999999857</v>
          </cell>
          <cell r="AK359">
            <v>1366.2299999999921</v>
          </cell>
          <cell r="AL359">
            <v>988.21999999999434</v>
          </cell>
          <cell r="AM359">
            <v>1384.1200000000056</v>
          </cell>
          <cell r="AN359">
            <v>1001.6600000000063</v>
          </cell>
          <cell r="AO359">
            <v>1402.0100000000054</v>
          </cell>
          <cell r="AP359">
            <v>1013.5600000000021</v>
          </cell>
          <cell r="AQ359">
            <v>1419.8999999999987</v>
          </cell>
          <cell r="AR359">
            <v>1026.9999999999966</v>
          </cell>
          <cell r="AS359">
            <v>1437.7999999999915</v>
          </cell>
          <cell r="AT359">
            <v>1040.4400000000082</v>
          </cell>
          <cell r="AU359">
            <v>1457.2299999999886</v>
          </cell>
          <cell r="AV359">
            <v>1053.8800000000028</v>
          </cell>
          <cell r="AW359">
            <v>1475.120000000006</v>
          </cell>
        </row>
        <row r="360">
          <cell r="A360">
            <v>355</v>
          </cell>
          <cell r="B360">
            <v>759.21999999999787</v>
          </cell>
          <cell r="C360">
            <v>1061.9700000000014</v>
          </cell>
          <cell r="D360">
            <v>772.69999999999425</v>
          </cell>
          <cell r="E360">
            <v>1081.469999999993</v>
          </cell>
          <cell r="F360">
            <v>784.63000000000386</v>
          </cell>
          <cell r="G360">
            <v>1099.4100000000008</v>
          </cell>
          <cell r="H360">
            <v>798.11</v>
          </cell>
          <cell r="I360">
            <v>1117.3499999999999</v>
          </cell>
          <cell r="J360">
            <v>811.58999999999571</v>
          </cell>
          <cell r="K360">
            <v>1135.290000000007</v>
          </cell>
          <cell r="L360">
            <v>823.52000000000658</v>
          </cell>
          <cell r="M360">
            <v>1153.23</v>
          </cell>
          <cell r="N360">
            <v>837.00000000000205</v>
          </cell>
          <cell r="O360">
            <v>1171.179999999993</v>
          </cell>
          <cell r="P360">
            <v>848.9299999999979</v>
          </cell>
          <cell r="Q360">
            <v>1189.1199999999978</v>
          </cell>
          <cell r="R360">
            <v>862.40999999999281</v>
          </cell>
          <cell r="S360">
            <v>1207.0600000000024</v>
          </cell>
          <cell r="T360">
            <v>874.34000000000526</v>
          </cell>
          <cell r="U360">
            <v>1225.000000000007</v>
          </cell>
          <cell r="V360">
            <v>887.81999999999994</v>
          </cell>
          <cell r="W360">
            <v>1242.94</v>
          </cell>
          <cell r="X360">
            <v>901.2999999999945</v>
          </cell>
          <cell r="Y360">
            <v>1260.8899999999931</v>
          </cell>
          <cell r="Z360">
            <v>914.78000000000634</v>
          </cell>
          <cell r="AA360">
            <v>1280.379999999994</v>
          </cell>
          <cell r="AB360">
            <v>926.71000000000208</v>
          </cell>
          <cell r="AC360">
            <v>1298.3200000000036</v>
          </cell>
          <cell r="AD360">
            <v>940.18999999999653</v>
          </cell>
          <cell r="AE360">
            <v>1316.2600000000057</v>
          </cell>
          <cell r="AF360">
            <v>953.67000000000849</v>
          </cell>
          <cell r="AG360">
            <v>1334.1999999999987</v>
          </cell>
          <cell r="AH360">
            <v>965.60000000000423</v>
          </cell>
          <cell r="AI360">
            <v>1352.1499999999917</v>
          </cell>
          <cell r="AJ360">
            <v>979.07999999999856</v>
          </cell>
          <cell r="AK360">
            <v>1370.089999999992</v>
          </cell>
          <cell r="AL360">
            <v>991.00999999999431</v>
          </cell>
          <cell r="AM360">
            <v>1388.0300000000057</v>
          </cell>
          <cell r="AN360">
            <v>1004.4900000000064</v>
          </cell>
          <cell r="AO360">
            <v>1405.9700000000055</v>
          </cell>
          <cell r="AP360">
            <v>1016.4200000000021</v>
          </cell>
          <cell r="AQ360">
            <v>1423.9099999999987</v>
          </cell>
          <cell r="AR360">
            <v>1029.8999999999967</v>
          </cell>
          <cell r="AS360">
            <v>1441.8599999999915</v>
          </cell>
          <cell r="AT360">
            <v>1043.3800000000083</v>
          </cell>
          <cell r="AU360">
            <v>1461.3499999999885</v>
          </cell>
          <cell r="AV360">
            <v>1056.8600000000029</v>
          </cell>
          <cell r="AW360">
            <v>1479.2900000000061</v>
          </cell>
        </row>
        <row r="361">
          <cell r="A361">
            <v>356</v>
          </cell>
          <cell r="B361">
            <v>761.35999999999785</v>
          </cell>
          <cell r="C361">
            <v>1064.9600000000014</v>
          </cell>
          <cell r="D361">
            <v>774.8799999999942</v>
          </cell>
          <cell r="E361">
            <v>1084.5199999999929</v>
          </cell>
          <cell r="F361">
            <v>786.8400000000039</v>
          </cell>
          <cell r="G361">
            <v>1102.5100000000007</v>
          </cell>
          <cell r="H361">
            <v>800.36</v>
          </cell>
          <cell r="I361">
            <v>1120.5</v>
          </cell>
          <cell r="J361">
            <v>813.87999999999568</v>
          </cell>
          <cell r="K361">
            <v>1138.4900000000071</v>
          </cell>
          <cell r="L361">
            <v>825.84000000000663</v>
          </cell>
          <cell r="M361">
            <v>1156.48</v>
          </cell>
          <cell r="N361">
            <v>839.36000000000206</v>
          </cell>
          <cell r="O361">
            <v>1174.479999999993</v>
          </cell>
          <cell r="P361">
            <v>851.31999999999789</v>
          </cell>
          <cell r="Q361">
            <v>1192.4699999999978</v>
          </cell>
          <cell r="R361">
            <v>864.83999999999276</v>
          </cell>
          <cell r="S361">
            <v>1210.4600000000025</v>
          </cell>
          <cell r="T361">
            <v>876.8000000000053</v>
          </cell>
          <cell r="U361">
            <v>1228.4500000000071</v>
          </cell>
          <cell r="V361">
            <v>890.31999999999994</v>
          </cell>
          <cell r="W361">
            <v>1246.44</v>
          </cell>
          <cell r="X361">
            <v>903.83999999999446</v>
          </cell>
          <cell r="Y361">
            <v>1264.439999999993</v>
          </cell>
          <cell r="Z361">
            <v>917.36000000000638</v>
          </cell>
          <cell r="AA361">
            <v>1283.9899999999939</v>
          </cell>
          <cell r="AB361">
            <v>929.3200000000021</v>
          </cell>
          <cell r="AC361">
            <v>1301.9800000000037</v>
          </cell>
          <cell r="AD361">
            <v>942.83999999999651</v>
          </cell>
          <cell r="AE361">
            <v>1319.9700000000057</v>
          </cell>
          <cell r="AF361">
            <v>956.36000000000854</v>
          </cell>
          <cell r="AG361">
            <v>1337.9599999999987</v>
          </cell>
          <cell r="AH361">
            <v>968.32000000000426</v>
          </cell>
          <cell r="AI361">
            <v>1355.9599999999916</v>
          </cell>
          <cell r="AJ361">
            <v>981.83999999999855</v>
          </cell>
          <cell r="AK361">
            <v>1373.9499999999919</v>
          </cell>
          <cell r="AL361">
            <v>993.79999999999427</v>
          </cell>
          <cell r="AM361">
            <v>1391.9400000000057</v>
          </cell>
          <cell r="AN361">
            <v>1007.3200000000064</v>
          </cell>
          <cell r="AO361">
            <v>1409.9300000000055</v>
          </cell>
          <cell r="AP361">
            <v>1019.2800000000021</v>
          </cell>
          <cell r="AQ361">
            <v>1427.9199999999987</v>
          </cell>
          <cell r="AR361">
            <v>1032.7999999999968</v>
          </cell>
          <cell r="AS361">
            <v>1445.9199999999914</v>
          </cell>
          <cell r="AT361">
            <v>1046.3200000000083</v>
          </cell>
          <cell r="AU361">
            <v>1465.4699999999884</v>
          </cell>
          <cell r="AV361">
            <v>1059.8400000000029</v>
          </cell>
          <cell r="AW361">
            <v>1483.4600000000062</v>
          </cell>
        </row>
        <row r="362">
          <cell r="A362">
            <v>357</v>
          </cell>
          <cell r="B362">
            <v>763.49999999999784</v>
          </cell>
          <cell r="C362">
            <v>1067.9500000000014</v>
          </cell>
          <cell r="D362">
            <v>777.05999999999415</v>
          </cell>
          <cell r="E362">
            <v>1087.5699999999929</v>
          </cell>
          <cell r="F362">
            <v>789.05000000000393</v>
          </cell>
          <cell r="G362">
            <v>1105.6100000000006</v>
          </cell>
          <cell r="H362">
            <v>802.61</v>
          </cell>
          <cell r="I362">
            <v>1123.6500000000001</v>
          </cell>
          <cell r="J362">
            <v>816.16999999999564</v>
          </cell>
          <cell r="K362">
            <v>1141.6900000000071</v>
          </cell>
          <cell r="L362">
            <v>828.16000000000668</v>
          </cell>
          <cell r="M362">
            <v>1159.73</v>
          </cell>
          <cell r="N362">
            <v>841.72000000000207</v>
          </cell>
          <cell r="O362">
            <v>1177.7799999999929</v>
          </cell>
          <cell r="P362">
            <v>853.70999999999788</v>
          </cell>
          <cell r="Q362">
            <v>1195.8199999999977</v>
          </cell>
          <cell r="R362">
            <v>867.26999999999271</v>
          </cell>
          <cell r="S362">
            <v>1213.8600000000026</v>
          </cell>
          <cell r="T362">
            <v>879.26000000000533</v>
          </cell>
          <cell r="U362">
            <v>1231.9000000000071</v>
          </cell>
          <cell r="V362">
            <v>892.81999999999994</v>
          </cell>
          <cell r="W362">
            <v>1249.94</v>
          </cell>
          <cell r="X362">
            <v>906.37999999999442</v>
          </cell>
          <cell r="Y362">
            <v>1267.989999999993</v>
          </cell>
          <cell r="Z362">
            <v>919.94000000000642</v>
          </cell>
          <cell r="AA362">
            <v>1287.5999999999938</v>
          </cell>
          <cell r="AB362">
            <v>931.93000000000211</v>
          </cell>
          <cell r="AC362">
            <v>1305.6400000000037</v>
          </cell>
          <cell r="AD362">
            <v>945.48999999999648</v>
          </cell>
          <cell r="AE362">
            <v>1323.6800000000057</v>
          </cell>
          <cell r="AF362">
            <v>959.05000000000859</v>
          </cell>
          <cell r="AG362">
            <v>1341.7199999999987</v>
          </cell>
          <cell r="AH362">
            <v>971.04000000000428</v>
          </cell>
          <cell r="AI362">
            <v>1359.7699999999916</v>
          </cell>
          <cell r="AJ362">
            <v>984.59999999999854</v>
          </cell>
          <cell r="AK362">
            <v>1377.8099999999918</v>
          </cell>
          <cell r="AL362">
            <v>996.58999999999423</v>
          </cell>
          <cell r="AM362">
            <v>1395.8500000000058</v>
          </cell>
          <cell r="AN362">
            <v>1010.1500000000065</v>
          </cell>
          <cell r="AO362">
            <v>1413.8900000000056</v>
          </cell>
          <cell r="AP362">
            <v>1022.1400000000021</v>
          </cell>
          <cell r="AQ362">
            <v>1431.9299999999987</v>
          </cell>
          <cell r="AR362">
            <v>1035.6999999999969</v>
          </cell>
          <cell r="AS362">
            <v>1449.9799999999914</v>
          </cell>
          <cell r="AT362">
            <v>1049.2600000000084</v>
          </cell>
          <cell r="AU362">
            <v>1469.5899999999883</v>
          </cell>
          <cell r="AV362">
            <v>1062.8200000000029</v>
          </cell>
          <cell r="AW362">
            <v>1487.6300000000062</v>
          </cell>
        </row>
        <row r="363">
          <cell r="A363">
            <v>358</v>
          </cell>
          <cell r="B363">
            <v>765.63999999999783</v>
          </cell>
          <cell r="C363">
            <v>1070.9400000000014</v>
          </cell>
          <cell r="D363">
            <v>779.2399999999941</v>
          </cell>
          <cell r="E363">
            <v>1090.6199999999928</v>
          </cell>
          <cell r="F363">
            <v>791.26000000000397</v>
          </cell>
          <cell r="G363">
            <v>1108.7100000000005</v>
          </cell>
          <cell r="H363">
            <v>804.86</v>
          </cell>
          <cell r="I363">
            <v>1126.8000000000002</v>
          </cell>
          <cell r="J363">
            <v>818.4599999999956</v>
          </cell>
          <cell r="K363">
            <v>1144.8900000000071</v>
          </cell>
          <cell r="L363">
            <v>830.48000000000673</v>
          </cell>
          <cell r="M363">
            <v>1162.98</v>
          </cell>
          <cell r="N363">
            <v>844.08000000000209</v>
          </cell>
          <cell r="O363">
            <v>1181.0799999999929</v>
          </cell>
          <cell r="P363">
            <v>856.09999999999786</v>
          </cell>
          <cell r="Q363">
            <v>1199.1699999999976</v>
          </cell>
          <cell r="R363">
            <v>869.69999999999266</v>
          </cell>
          <cell r="S363">
            <v>1217.2600000000027</v>
          </cell>
          <cell r="T363">
            <v>881.72000000000537</v>
          </cell>
          <cell r="U363">
            <v>1235.3500000000072</v>
          </cell>
          <cell r="V363">
            <v>895.31999999999994</v>
          </cell>
          <cell r="W363">
            <v>1253.44</v>
          </cell>
          <cell r="X363">
            <v>908.91999999999439</v>
          </cell>
          <cell r="Y363">
            <v>1271.5399999999929</v>
          </cell>
          <cell r="Z363">
            <v>922.52000000000646</v>
          </cell>
          <cell r="AA363">
            <v>1291.2099999999937</v>
          </cell>
          <cell r="AB363">
            <v>934.54000000000212</v>
          </cell>
          <cell r="AC363">
            <v>1309.3000000000038</v>
          </cell>
          <cell r="AD363">
            <v>948.13999999999646</v>
          </cell>
          <cell r="AE363">
            <v>1327.3900000000058</v>
          </cell>
          <cell r="AF363">
            <v>961.74000000000865</v>
          </cell>
          <cell r="AG363">
            <v>1345.4799999999987</v>
          </cell>
          <cell r="AH363">
            <v>973.76000000000431</v>
          </cell>
          <cell r="AI363">
            <v>1363.5799999999915</v>
          </cell>
          <cell r="AJ363">
            <v>987.35999999999854</v>
          </cell>
          <cell r="AK363">
            <v>1381.6699999999917</v>
          </cell>
          <cell r="AL363">
            <v>999.3799999999942</v>
          </cell>
          <cell r="AM363">
            <v>1399.7600000000059</v>
          </cell>
          <cell r="AN363">
            <v>1012.9800000000065</v>
          </cell>
          <cell r="AO363">
            <v>1417.8500000000056</v>
          </cell>
          <cell r="AP363">
            <v>1025.000000000002</v>
          </cell>
          <cell r="AQ363">
            <v>1435.9399999999987</v>
          </cell>
          <cell r="AR363">
            <v>1038.599999999997</v>
          </cell>
          <cell r="AS363">
            <v>1454.0399999999913</v>
          </cell>
          <cell r="AT363">
            <v>1052.2000000000085</v>
          </cell>
          <cell r="AU363">
            <v>1473.7099999999882</v>
          </cell>
          <cell r="AV363">
            <v>1065.8000000000029</v>
          </cell>
          <cell r="AW363">
            <v>1491.8000000000063</v>
          </cell>
        </row>
        <row r="364">
          <cell r="A364">
            <v>359</v>
          </cell>
          <cell r="B364">
            <v>767.77999999999781</v>
          </cell>
          <cell r="C364">
            <v>1073.9300000000014</v>
          </cell>
          <cell r="D364">
            <v>781.41999999999405</v>
          </cell>
          <cell r="E364">
            <v>1093.6699999999928</v>
          </cell>
          <cell r="F364">
            <v>793.47000000000401</v>
          </cell>
          <cell r="G364">
            <v>1111.8100000000004</v>
          </cell>
          <cell r="H364">
            <v>807.11</v>
          </cell>
          <cell r="I364">
            <v>1129.9500000000003</v>
          </cell>
          <cell r="J364">
            <v>820.74999999999557</v>
          </cell>
          <cell r="K364">
            <v>1148.0900000000072</v>
          </cell>
          <cell r="L364">
            <v>832.80000000000678</v>
          </cell>
          <cell r="M364">
            <v>1166.23</v>
          </cell>
          <cell r="N364">
            <v>846.4400000000021</v>
          </cell>
          <cell r="O364">
            <v>1184.3799999999928</v>
          </cell>
          <cell r="P364">
            <v>858.48999999999785</v>
          </cell>
          <cell r="Q364">
            <v>1202.5199999999975</v>
          </cell>
          <cell r="R364">
            <v>872.12999999999261</v>
          </cell>
          <cell r="S364">
            <v>1220.6600000000028</v>
          </cell>
          <cell r="T364">
            <v>884.18000000000541</v>
          </cell>
          <cell r="U364">
            <v>1238.8000000000072</v>
          </cell>
          <cell r="V364">
            <v>897.81999999999994</v>
          </cell>
          <cell r="W364">
            <v>1256.94</v>
          </cell>
          <cell r="X364">
            <v>911.45999999999435</v>
          </cell>
          <cell r="Y364">
            <v>1275.0899999999929</v>
          </cell>
          <cell r="Z364">
            <v>925.1000000000065</v>
          </cell>
          <cell r="AA364">
            <v>1294.8199999999936</v>
          </cell>
          <cell r="AB364">
            <v>937.15000000000214</v>
          </cell>
          <cell r="AC364">
            <v>1312.9600000000039</v>
          </cell>
          <cell r="AD364">
            <v>950.78999999999644</v>
          </cell>
          <cell r="AE364">
            <v>1331.1000000000058</v>
          </cell>
          <cell r="AF364">
            <v>964.4300000000087</v>
          </cell>
          <cell r="AG364">
            <v>1349.2399999999986</v>
          </cell>
          <cell r="AH364">
            <v>976.48000000000434</v>
          </cell>
          <cell r="AI364">
            <v>1367.3899999999915</v>
          </cell>
          <cell r="AJ364">
            <v>990.11999999999853</v>
          </cell>
          <cell r="AK364">
            <v>1385.5299999999916</v>
          </cell>
          <cell r="AL364">
            <v>1002.1699999999942</v>
          </cell>
          <cell r="AM364">
            <v>1403.670000000006</v>
          </cell>
          <cell r="AN364">
            <v>1015.8100000000065</v>
          </cell>
          <cell r="AO364">
            <v>1421.8100000000056</v>
          </cell>
          <cell r="AP364">
            <v>1027.8600000000019</v>
          </cell>
          <cell r="AQ364">
            <v>1439.9499999999987</v>
          </cell>
          <cell r="AR364">
            <v>1041.499999999997</v>
          </cell>
          <cell r="AS364">
            <v>1458.0999999999913</v>
          </cell>
          <cell r="AT364">
            <v>1055.1400000000085</v>
          </cell>
          <cell r="AU364">
            <v>1477.8299999999881</v>
          </cell>
          <cell r="AV364">
            <v>1068.7800000000029</v>
          </cell>
          <cell r="AW364">
            <v>1495.9700000000064</v>
          </cell>
        </row>
        <row r="365">
          <cell r="A365">
            <v>360</v>
          </cell>
          <cell r="B365">
            <v>769.9199999999978</v>
          </cell>
          <cell r="C365">
            <v>1076.9200000000014</v>
          </cell>
          <cell r="D365">
            <v>783.599999999994</v>
          </cell>
          <cell r="E365">
            <v>1096.7199999999928</v>
          </cell>
          <cell r="F365">
            <v>795.68000000000404</v>
          </cell>
          <cell r="G365">
            <v>1114.9100000000003</v>
          </cell>
          <cell r="H365">
            <v>809.36</v>
          </cell>
          <cell r="I365">
            <v>1133.1000000000004</v>
          </cell>
          <cell r="J365">
            <v>823.03999999999553</v>
          </cell>
          <cell r="K365">
            <v>1151.2900000000072</v>
          </cell>
          <cell r="L365">
            <v>835.12000000000683</v>
          </cell>
          <cell r="M365">
            <v>1169.48</v>
          </cell>
          <cell r="N365">
            <v>848.80000000000211</v>
          </cell>
          <cell r="O365">
            <v>1187.6799999999928</v>
          </cell>
          <cell r="P365">
            <v>860.87999999999784</v>
          </cell>
          <cell r="Q365">
            <v>1205.8699999999974</v>
          </cell>
          <cell r="R365">
            <v>874.55999999999256</v>
          </cell>
          <cell r="S365">
            <v>1224.0600000000029</v>
          </cell>
          <cell r="T365">
            <v>886.64000000000544</v>
          </cell>
          <cell r="U365">
            <v>1242.2500000000073</v>
          </cell>
          <cell r="V365">
            <v>900.31999999999994</v>
          </cell>
          <cell r="W365">
            <v>1260.44</v>
          </cell>
          <cell r="X365">
            <v>913.99999999999432</v>
          </cell>
          <cell r="Y365">
            <v>1278.6399999999928</v>
          </cell>
          <cell r="Z365">
            <v>927.68000000000654</v>
          </cell>
          <cell r="AA365">
            <v>1298.4299999999935</v>
          </cell>
          <cell r="AB365">
            <v>939.76000000000215</v>
          </cell>
          <cell r="AC365">
            <v>1316.620000000004</v>
          </cell>
          <cell r="AD365">
            <v>953.43999999999642</v>
          </cell>
          <cell r="AE365">
            <v>1334.8100000000059</v>
          </cell>
          <cell r="AF365">
            <v>967.12000000000876</v>
          </cell>
          <cell r="AG365">
            <v>1352.9999999999986</v>
          </cell>
          <cell r="AH365">
            <v>979.20000000000437</v>
          </cell>
          <cell r="AI365">
            <v>1371.1999999999914</v>
          </cell>
          <cell r="AJ365">
            <v>992.87999999999852</v>
          </cell>
          <cell r="AK365">
            <v>1389.3899999999915</v>
          </cell>
          <cell r="AL365">
            <v>1004.9599999999941</v>
          </cell>
          <cell r="AM365">
            <v>1407.5800000000061</v>
          </cell>
          <cell r="AN365">
            <v>1018.6400000000066</v>
          </cell>
          <cell r="AO365">
            <v>1425.7700000000057</v>
          </cell>
          <cell r="AP365">
            <v>1030.7200000000018</v>
          </cell>
          <cell r="AQ365">
            <v>1443.9599999999987</v>
          </cell>
          <cell r="AR365">
            <v>1044.3999999999971</v>
          </cell>
          <cell r="AS365">
            <v>1462.1599999999912</v>
          </cell>
          <cell r="AT365">
            <v>1058.0800000000086</v>
          </cell>
          <cell r="AU365">
            <v>1481.949999999988</v>
          </cell>
          <cell r="AV365">
            <v>1071.7600000000029</v>
          </cell>
          <cell r="AW365">
            <v>1500.1400000000065</v>
          </cell>
        </row>
        <row r="366">
          <cell r="A366">
            <v>361</v>
          </cell>
          <cell r="B366">
            <v>772.05999999999779</v>
          </cell>
          <cell r="C366">
            <v>1079.9100000000014</v>
          </cell>
          <cell r="D366">
            <v>785.77999999999395</v>
          </cell>
          <cell r="E366">
            <v>1099.7699999999927</v>
          </cell>
          <cell r="F366">
            <v>797.89000000000408</v>
          </cell>
          <cell r="G366">
            <v>1118.0100000000002</v>
          </cell>
          <cell r="H366">
            <v>811.61</v>
          </cell>
          <cell r="I366">
            <v>1136.2500000000005</v>
          </cell>
          <cell r="J366">
            <v>825.32999999999549</v>
          </cell>
          <cell r="K366">
            <v>1154.4900000000073</v>
          </cell>
          <cell r="L366">
            <v>837.44000000000688</v>
          </cell>
          <cell r="M366">
            <v>1172.73</v>
          </cell>
          <cell r="N366">
            <v>851.16000000000213</v>
          </cell>
          <cell r="O366">
            <v>1190.9799999999927</v>
          </cell>
          <cell r="P366">
            <v>863.26999999999782</v>
          </cell>
          <cell r="Q366">
            <v>1209.2199999999973</v>
          </cell>
          <cell r="R366">
            <v>876.98999999999251</v>
          </cell>
          <cell r="S366">
            <v>1227.460000000003</v>
          </cell>
          <cell r="T366">
            <v>889.10000000000548</v>
          </cell>
          <cell r="U366">
            <v>1245.7000000000073</v>
          </cell>
          <cell r="V366">
            <v>902.81999999999994</v>
          </cell>
          <cell r="W366">
            <v>1263.94</v>
          </cell>
          <cell r="X366">
            <v>916.53999999999428</v>
          </cell>
          <cell r="Y366">
            <v>1282.1899999999928</v>
          </cell>
          <cell r="Z366">
            <v>930.26000000000658</v>
          </cell>
          <cell r="AA366">
            <v>1302.0399999999934</v>
          </cell>
          <cell r="AB366">
            <v>942.37000000000216</v>
          </cell>
          <cell r="AC366">
            <v>1320.2800000000041</v>
          </cell>
          <cell r="AD366">
            <v>956.08999999999639</v>
          </cell>
          <cell r="AE366">
            <v>1338.5200000000059</v>
          </cell>
          <cell r="AF366">
            <v>969.81000000000881</v>
          </cell>
          <cell r="AG366">
            <v>1356.7599999999986</v>
          </cell>
          <cell r="AH366">
            <v>981.92000000000439</v>
          </cell>
          <cell r="AI366">
            <v>1375.0099999999914</v>
          </cell>
          <cell r="AJ366">
            <v>995.63999999999851</v>
          </cell>
          <cell r="AK366">
            <v>1393.2499999999914</v>
          </cell>
          <cell r="AL366">
            <v>1007.7499999999941</v>
          </cell>
          <cell r="AM366">
            <v>1411.4900000000061</v>
          </cell>
          <cell r="AN366">
            <v>1021.4700000000066</v>
          </cell>
          <cell r="AO366">
            <v>1429.7300000000057</v>
          </cell>
          <cell r="AP366">
            <v>1033.5800000000017</v>
          </cell>
          <cell r="AQ366">
            <v>1447.9699999999987</v>
          </cell>
          <cell r="AR366">
            <v>1047.2999999999972</v>
          </cell>
          <cell r="AS366">
            <v>1466.2199999999912</v>
          </cell>
          <cell r="AT366">
            <v>1061.0200000000086</v>
          </cell>
          <cell r="AU366">
            <v>1486.0699999999879</v>
          </cell>
          <cell r="AV366">
            <v>1074.740000000003</v>
          </cell>
          <cell r="AW366">
            <v>1504.3100000000065</v>
          </cell>
        </row>
        <row r="367">
          <cell r="A367">
            <v>362</v>
          </cell>
          <cell r="B367">
            <v>774.19999999999777</v>
          </cell>
          <cell r="C367">
            <v>1082.9000000000015</v>
          </cell>
          <cell r="D367">
            <v>787.9599999999939</v>
          </cell>
          <cell r="E367">
            <v>1102.8199999999927</v>
          </cell>
          <cell r="F367">
            <v>800.10000000000412</v>
          </cell>
          <cell r="G367">
            <v>1121.1100000000001</v>
          </cell>
          <cell r="H367">
            <v>813.86</v>
          </cell>
          <cell r="I367">
            <v>1139.4000000000005</v>
          </cell>
          <cell r="J367">
            <v>827.61999999999546</v>
          </cell>
          <cell r="K367">
            <v>1157.6900000000073</v>
          </cell>
          <cell r="L367">
            <v>839.76000000000693</v>
          </cell>
          <cell r="M367">
            <v>1175.98</v>
          </cell>
          <cell r="N367">
            <v>853.52000000000214</v>
          </cell>
          <cell r="O367">
            <v>1194.2799999999927</v>
          </cell>
          <cell r="P367">
            <v>865.65999999999781</v>
          </cell>
          <cell r="Q367">
            <v>1212.5699999999972</v>
          </cell>
          <cell r="R367">
            <v>879.41999999999246</v>
          </cell>
          <cell r="S367">
            <v>1230.8600000000031</v>
          </cell>
          <cell r="T367">
            <v>891.56000000000552</v>
          </cell>
          <cell r="U367">
            <v>1249.1500000000074</v>
          </cell>
          <cell r="V367">
            <v>905.31999999999994</v>
          </cell>
          <cell r="W367">
            <v>1267.44</v>
          </cell>
          <cell r="X367">
            <v>919.07999999999424</v>
          </cell>
          <cell r="Y367">
            <v>1285.7399999999927</v>
          </cell>
          <cell r="Z367">
            <v>932.84000000000663</v>
          </cell>
          <cell r="AA367">
            <v>1305.6499999999933</v>
          </cell>
          <cell r="AB367">
            <v>944.98000000000218</v>
          </cell>
          <cell r="AC367">
            <v>1323.9400000000041</v>
          </cell>
          <cell r="AD367">
            <v>958.73999999999637</v>
          </cell>
          <cell r="AE367">
            <v>1342.2300000000059</v>
          </cell>
          <cell r="AF367">
            <v>972.50000000000887</v>
          </cell>
          <cell r="AG367">
            <v>1360.5199999999986</v>
          </cell>
          <cell r="AH367">
            <v>984.64000000000442</v>
          </cell>
          <cell r="AI367">
            <v>1378.8199999999913</v>
          </cell>
          <cell r="AJ367">
            <v>998.3999999999985</v>
          </cell>
          <cell r="AK367">
            <v>1397.1099999999913</v>
          </cell>
          <cell r="AL367">
            <v>1010.5399999999941</v>
          </cell>
          <cell r="AM367">
            <v>1415.4000000000062</v>
          </cell>
          <cell r="AN367">
            <v>1024.3000000000065</v>
          </cell>
          <cell r="AO367">
            <v>1433.6900000000057</v>
          </cell>
          <cell r="AP367">
            <v>1036.4400000000016</v>
          </cell>
          <cell r="AQ367">
            <v>1451.9799999999987</v>
          </cell>
          <cell r="AR367">
            <v>1050.1999999999973</v>
          </cell>
          <cell r="AS367">
            <v>1470.2799999999911</v>
          </cell>
          <cell r="AT367">
            <v>1063.9600000000087</v>
          </cell>
          <cell r="AU367">
            <v>1490.1899999999878</v>
          </cell>
          <cell r="AV367">
            <v>1077.720000000003</v>
          </cell>
          <cell r="AW367">
            <v>1508.4800000000066</v>
          </cell>
        </row>
        <row r="368">
          <cell r="A368">
            <v>363</v>
          </cell>
          <cell r="B368">
            <v>776.33999999999776</v>
          </cell>
          <cell r="C368">
            <v>1085.8900000000015</v>
          </cell>
          <cell r="D368">
            <v>790.13999999999385</v>
          </cell>
          <cell r="E368">
            <v>1105.8699999999926</v>
          </cell>
          <cell r="F368">
            <v>802.31000000000415</v>
          </cell>
          <cell r="G368">
            <v>1124.21</v>
          </cell>
          <cell r="H368">
            <v>816.11</v>
          </cell>
          <cell r="I368">
            <v>1142.5500000000006</v>
          </cell>
          <cell r="J368">
            <v>829.90999999999542</v>
          </cell>
          <cell r="K368">
            <v>1160.8900000000074</v>
          </cell>
          <cell r="L368">
            <v>842.08000000000698</v>
          </cell>
          <cell r="M368">
            <v>1179.23</v>
          </cell>
          <cell r="N368">
            <v>855.88000000000216</v>
          </cell>
          <cell r="O368">
            <v>1197.5799999999927</v>
          </cell>
          <cell r="P368">
            <v>868.04999999999779</v>
          </cell>
          <cell r="Q368">
            <v>1215.9199999999971</v>
          </cell>
          <cell r="R368">
            <v>881.84999999999241</v>
          </cell>
          <cell r="S368">
            <v>1234.2600000000032</v>
          </cell>
          <cell r="T368">
            <v>894.02000000000555</v>
          </cell>
          <cell r="U368">
            <v>1252.6000000000074</v>
          </cell>
          <cell r="V368">
            <v>907.81999999999994</v>
          </cell>
          <cell r="W368">
            <v>1270.94</v>
          </cell>
          <cell r="X368">
            <v>921.61999999999421</v>
          </cell>
          <cell r="Y368">
            <v>1289.2899999999927</v>
          </cell>
          <cell r="Z368">
            <v>935.42000000000667</v>
          </cell>
          <cell r="AA368">
            <v>1309.2599999999932</v>
          </cell>
          <cell r="AB368">
            <v>947.59000000000219</v>
          </cell>
          <cell r="AC368">
            <v>1327.6000000000042</v>
          </cell>
          <cell r="AD368">
            <v>961.38999999999635</v>
          </cell>
          <cell r="AE368">
            <v>1345.940000000006</v>
          </cell>
          <cell r="AF368">
            <v>975.19000000000892</v>
          </cell>
          <cell r="AG368">
            <v>1364.2799999999986</v>
          </cell>
          <cell r="AH368">
            <v>987.36000000000445</v>
          </cell>
          <cell r="AI368">
            <v>1382.6299999999912</v>
          </cell>
          <cell r="AJ368">
            <v>1001.1599999999985</v>
          </cell>
          <cell r="AK368">
            <v>1400.9699999999912</v>
          </cell>
          <cell r="AL368">
            <v>1013.329999999994</v>
          </cell>
          <cell r="AM368">
            <v>1419.3100000000063</v>
          </cell>
          <cell r="AN368">
            <v>1027.1300000000065</v>
          </cell>
          <cell r="AO368">
            <v>1437.6500000000058</v>
          </cell>
          <cell r="AP368">
            <v>1039.3000000000015</v>
          </cell>
          <cell r="AQ368">
            <v>1455.9899999999986</v>
          </cell>
          <cell r="AR368">
            <v>1053.0999999999974</v>
          </cell>
          <cell r="AS368">
            <v>1474.3399999999911</v>
          </cell>
          <cell r="AT368">
            <v>1066.9000000000087</v>
          </cell>
          <cell r="AU368">
            <v>1494.3099999999877</v>
          </cell>
          <cell r="AV368">
            <v>1080.700000000003</v>
          </cell>
          <cell r="AW368">
            <v>1512.6500000000067</v>
          </cell>
        </row>
        <row r="369">
          <cell r="A369">
            <v>364</v>
          </cell>
          <cell r="B369">
            <v>778.47999999999774</v>
          </cell>
          <cell r="C369">
            <v>1088.8800000000015</v>
          </cell>
          <cell r="D369">
            <v>792.3199999999938</v>
          </cell>
          <cell r="E369">
            <v>1108.9199999999926</v>
          </cell>
          <cell r="F369">
            <v>804.52000000000419</v>
          </cell>
          <cell r="G369">
            <v>1127.31</v>
          </cell>
          <cell r="H369">
            <v>818.36</v>
          </cell>
          <cell r="I369">
            <v>1145.7000000000007</v>
          </cell>
          <cell r="J369">
            <v>832.19999999999538</v>
          </cell>
          <cell r="K369">
            <v>1164.0900000000074</v>
          </cell>
          <cell r="L369">
            <v>844.40000000000703</v>
          </cell>
          <cell r="M369">
            <v>1182.48</v>
          </cell>
          <cell r="N369">
            <v>858.24000000000217</v>
          </cell>
          <cell r="O369">
            <v>1200.8799999999926</v>
          </cell>
          <cell r="P369">
            <v>870.43999999999778</v>
          </cell>
          <cell r="Q369">
            <v>1219.269999999997</v>
          </cell>
          <cell r="R369">
            <v>884.27999999999236</v>
          </cell>
          <cell r="S369">
            <v>1237.6600000000033</v>
          </cell>
          <cell r="T369">
            <v>896.48000000000559</v>
          </cell>
          <cell r="U369">
            <v>1256.0500000000075</v>
          </cell>
          <cell r="V369">
            <v>910.31999999999994</v>
          </cell>
          <cell r="W369">
            <v>1274.44</v>
          </cell>
          <cell r="X369">
            <v>924.15999999999417</v>
          </cell>
          <cell r="Y369">
            <v>1292.8399999999926</v>
          </cell>
          <cell r="Z369">
            <v>938.00000000000671</v>
          </cell>
          <cell r="AA369">
            <v>1312.8699999999931</v>
          </cell>
          <cell r="AB369">
            <v>950.20000000000221</v>
          </cell>
          <cell r="AC369">
            <v>1331.2600000000043</v>
          </cell>
          <cell r="AD369">
            <v>964.03999999999633</v>
          </cell>
          <cell r="AE369">
            <v>1349.650000000006</v>
          </cell>
          <cell r="AF369">
            <v>977.88000000000898</v>
          </cell>
          <cell r="AG369">
            <v>1368.0399999999986</v>
          </cell>
          <cell r="AH369">
            <v>990.08000000000447</v>
          </cell>
          <cell r="AI369">
            <v>1386.4399999999912</v>
          </cell>
          <cell r="AJ369">
            <v>1003.9199999999985</v>
          </cell>
          <cell r="AK369">
            <v>1404.8299999999911</v>
          </cell>
          <cell r="AL369">
            <v>1016.119999999994</v>
          </cell>
          <cell r="AM369">
            <v>1423.2200000000064</v>
          </cell>
          <cell r="AN369">
            <v>1029.9600000000064</v>
          </cell>
          <cell r="AO369">
            <v>1441.6100000000058</v>
          </cell>
          <cell r="AP369">
            <v>1042.1600000000014</v>
          </cell>
          <cell r="AQ369">
            <v>1459.9999999999986</v>
          </cell>
          <cell r="AR369">
            <v>1055.9999999999975</v>
          </cell>
          <cell r="AS369">
            <v>1478.399999999991</v>
          </cell>
          <cell r="AT369">
            <v>1069.8400000000088</v>
          </cell>
          <cell r="AU369">
            <v>1498.4299999999876</v>
          </cell>
          <cell r="AV369">
            <v>1083.680000000003</v>
          </cell>
          <cell r="AW369">
            <v>1516.8200000000068</v>
          </cell>
        </row>
        <row r="370">
          <cell r="A370">
            <v>365</v>
          </cell>
          <cell r="B370">
            <v>780.61999999999773</v>
          </cell>
          <cell r="C370">
            <v>1091.8700000000015</v>
          </cell>
          <cell r="D370">
            <v>794.49999999999375</v>
          </cell>
          <cell r="E370">
            <v>1111.9699999999925</v>
          </cell>
          <cell r="F370">
            <v>806.73000000000422</v>
          </cell>
          <cell r="G370">
            <v>1130.4099999999999</v>
          </cell>
          <cell r="H370">
            <v>820.61</v>
          </cell>
          <cell r="I370">
            <v>1148.8500000000008</v>
          </cell>
          <cell r="J370">
            <v>834.48999999999535</v>
          </cell>
          <cell r="K370">
            <v>1167.2900000000075</v>
          </cell>
          <cell r="L370">
            <v>846.72000000000708</v>
          </cell>
          <cell r="M370">
            <v>1185.73</v>
          </cell>
          <cell r="N370">
            <v>860.60000000000218</v>
          </cell>
          <cell r="O370">
            <v>1204.1799999999926</v>
          </cell>
          <cell r="P370">
            <v>872.82999999999777</v>
          </cell>
          <cell r="Q370">
            <v>1222.6199999999969</v>
          </cell>
          <cell r="R370">
            <v>886.70999999999231</v>
          </cell>
          <cell r="S370">
            <v>1241.0600000000034</v>
          </cell>
          <cell r="T370">
            <v>898.94000000000563</v>
          </cell>
          <cell r="U370">
            <v>1259.5000000000075</v>
          </cell>
          <cell r="V370">
            <v>912.81999999999994</v>
          </cell>
          <cell r="W370">
            <v>1277.94</v>
          </cell>
          <cell r="X370">
            <v>926.69999999999413</v>
          </cell>
          <cell r="Y370">
            <v>1296.3899999999926</v>
          </cell>
          <cell r="Z370">
            <v>940.58000000000675</v>
          </cell>
          <cell r="AA370">
            <v>1316.479999999993</v>
          </cell>
          <cell r="AB370">
            <v>952.81000000000222</v>
          </cell>
          <cell r="AC370">
            <v>1334.9200000000044</v>
          </cell>
          <cell r="AD370">
            <v>966.6899999999963</v>
          </cell>
          <cell r="AE370">
            <v>1353.360000000006</v>
          </cell>
          <cell r="AF370">
            <v>980.57000000000903</v>
          </cell>
          <cell r="AG370">
            <v>1371.7999999999986</v>
          </cell>
          <cell r="AH370">
            <v>992.8000000000045</v>
          </cell>
          <cell r="AI370">
            <v>1390.2499999999911</v>
          </cell>
          <cell r="AJ370">
            <v>1006.6799999999985</v>
          </cell>
          <cell r="AK370">
            <v>1408.689999999991</v>
          </cell>
          <cell r="AL370">
            <v>1018.9099999999939</v>
          </cell>
          <cell r="AM370">
            <v>1427.1300000000065</v>
          </cell>
          <cell r="AN370">
            <v>1032.7900000000063</v>
          </cell>
          <cell r="AO370">
            <v>1445.5700000000058</v>
          </cell>
          <cell r="AP370">
            <v>1045.0200000000013</v>
          </cell>
          <cell r="AQ370">
            <v>1464.0099999999986</v>
          </cell>
          <cell r="AR370">
            <v>1058.8999999999976</v>
          </cell>
          <cell r="AS370">
            <v>1482.4599999999909</v>
          </cell>
          <cell r="AT370">
            <v>1072.7800000000088</v>
          </cell>
          <cell r="AU370">
            <v>1502.5499999999874</v>
          </cell>
          <cell r="AV370">
            <v>1086.660000000003</v>
          </cell>
          <cell r="AW370">
            <v>1520.9900000000068</v>
          </cell>
        </row>
        <row r="371">
          <cell r="A371">
            <v>366</v>
          </cell>
          <cell r="B371">
            <v>782.75999999999772</v>
          </cell>
          <cell r="C371">
            <v>1094.8600000000015</v>
          </cell>
          <cell r="D371">
            <v>796.6799999999937</v>
          </cell>
          <cell r="E371">
            <v>1115.0199999999925</v>
          </cell>
          <cell r="F371">
            <v>808.94000000000426</v>
          </cell>
          <cell r="G371">
            <v>1133.5099999999998</v>
          </cell>
          <cell r="H371">
            <v>822.86</v>
          </cell>
          <cell r="I371">
            <v>1152.0000000000009</v>
          </cell>
          <cell r="J371">
            <v>836.77999999999531</v>
          </cell>
          <cell r="K371">
            <v>1170.4900000000075</v>
          </cell>
          <cell r="L371">
            <v>849.04000000000713</v>
          </cell>
          <cell r="M371">
            <v>1188.98</v>
          </cell>
          <cell r="N371">
            <v>862.9600000000022</v>
          </cell>
          <cell r="O371">
            <v>1207.4799999999925</v>
          </cell>
          <cell r="P371">
            <v>875.21999999999775</v>
          </cell>
          <cell r="Q371">
            <v>1225.9699999999968</v>
          </cell>
          <cell r="R371">
            <v>889.13999999999226</v>
          </cell>
          <cell r="S371">
            <v>1244.4600000000034</v>
          </cell>
          <cell r="T371">
            <v>901.40000000000566</v>
          </cell>
          <cell r="U371">
            <v>1262.9500000000075</v>
          </cell>
          <cell r="V371">
            <v>915.31999999999994</v>
          </cell>
          <cell r="W371">
            <v>1281.44</v>
          </cell>
          <cell r="X371">
            <v>929.2399999999941</v>
          </cell>
          <cell r="Y371">
            <v>1299.9399999999926</v>
          </cell>
          <cell r="Z371">
            <v>943.16000000000679</v>
          </cell>
          <cell r="AA371">
            <v>1320.0899999999929</v>
          </cell>
          <cell r="AB371">
            <v>955.42000000000223</v>
          </cell>
          <cell r="AC371">
            <v>1338.5800000000045</v>
          </cell>
          <cell r="AD371">
            <v>969.33999999999628</v>
          </cell>
          <cell r="AE371">
            <v>1357.0700000000061</v>
          </cell>
          <cell r="AF371">
            <v>983.26000000000909</v>
          </cell>
          <cell r="AG371">
            <v>1375.5599999999986</v>
          </cell>
          <cell r="AH371">
            <v>995.52000000000453</v>
          </cell>
          <cell r="AI371">
            <v>1394.0599999999911</v>
          </cell>
          <cell r="AJ371">
            <v>1009.4399999999985</v>
          </cell>
          <cell r="AK371">
            <v>1412.5499999999909</v>
          </cell>
          <cell r="AL371">
            <v>1021.6999999999939</v>
          </cell>
          <cell r="AM371">
            <v>1431.0400000000066</v>
          </cell>
          <cell r="AN371">
            <v>1035.6200000000063</v>
          </cell>
          <cell r="AO371">
            <v>1449.5300000000059</v>
          </cell>
          <cell r="AP371">
            <v>1047.8800000000012</v>
          </cell>
          <cell r="AQ371">
            <v>1468.0199999999986</v>
          </cell>
          <cell r="AR371">
            <v>1061.7999999999977</v>
          </cell>
          <cell r="AS371">
            <v>1486.5199999999909</v>
          </cell>
          <cell r="AT371">
            <v>1075.7200000000089</v>
          </cell>
          <cell r="AU371">
            <v>1506.6699999999873</v>
          </cell>
          <cell r="AV371">
            <v>1089.6400000000031</v>
          </cell>
          <cell r="AW371">
            <v>1525.1600000000069</v>
          </cell>
        </row>
        <row r="372">
          <cell r="A372">
            <v>367</v>
          </cell>
          <cell r="B372">
            <v>784.8999999999977</v>
          </cell>
          <cell r="C372">
            <v>1097.8500000000015</v>
          </cell>
          <cell r="D372">
            <v>798.85999999999365</v>
          </cell>
          <cell r="E372">
            <v>1118.0699999999924</v>
          </cell>
          <cell r="F372">
            <v>811.1500000000043</v>
          </cell>
          <cell r="G372">
            <v>1136.6099999999997</v>
          </cell>
          <cell r="H372">
            <v>825.11</v>
          </cell>
          <cell r="I372">
            <v>1155.150000000001</v>
          </cell>
          <cell r="J372">
            <v>839.06999999999528</v>
          </cell>
          <cell r="K372">
            <v>1173.6900000000076</v>
          </cell>
          <cell r="L372">
            <v>851.36000000000718</v>
          </cell>
          <cell r="M372">
            <v>1192.23</v>
          </cell>
          <cell r="N372">
            <v>865.32000000000221</v>
          </cell>
          <cell r="O372">
            <v>1210.7799999999925</v>
          </cell>
          <cell r="P372">
            <v>877.60999999999774</v>
          </cell>
          <cell r="Q372">
            <v>1229.3199999999968</v>
          </cell>
          <cell r="R372">
            <v>891.56999999999221</v>
          </cell>
          <cell r="S372">
            <v>1247.8600000000035</v>
          </cell>
          <cell r="T372">
            <v>903.8600000000057</v>
          </cell>
          <cell r="U372">
            <v>1266.4000000000076</v>
          </cell>
          <cell r="V372">
            <v>917.81999999999994</v>
          </cell>
          <cell r="W372">
            <v>1284.94</v>
          </cell>
          <cell r="X372">
            <v>931.77999999999406</v>
          </cell>
          <cell r="Y372">
            <v>1303.4899999999925</v>
          </cell>
          <cell r="Z372">
            <v>945.74000000000683</v>
          </cell>
          <cell r="AA372">
            <v>1323.6999999999928</v>
          </cell>
          <cell r="AB372">
            <v>958.03000000000225</v>
          </cell>
          <cell r="AC372">
            <v>1342.2400000000046</v>
          </cell>
          <cell r="AD372">
            <v>971.98999999999626</v>
          </cell>
          <cell r="AE372">
            <v>1360.7800000000061</v>
          </cell>
          <cell r="AF372">
            <v>985.95000000000914</v>
          </cell>
          <cell r="AG372">
            <v>1379.3199999999986</v>
          </cell>
          <cell r="AH372">
            <v>998.24000000000456</v>
          </cell>
          <cell r="AI372">
            <v>1397.869999999991</v>
          </cell>
          <cell r="AJ372">
            <v>1012.1999999999985</v>
          </cell>
          <cell r="AK372">
            <v>1416.4099999999908</v>
          </cell>
          <cell r="AL372">
            <v>1024.4899999999939</v>
          </cell>
          <cell r="AM372">
            <v>1434.9500000000066</v>
          </cell>
          <cell r="AN372">
            <v>1038.4500000000062</v>
          </cell>
          <cell r="AO372">
            <v>1453.4900000000059</v>
          </cell>
          <cell r="AP372">
            <v>1050.7400000000011</v>
          </cell>
          <cell r="AQ372">
            <v>1472.0299999999986</v>
          </cell>
          <cell r="AR372">
            <v>1064.6999999999978</v>
          </cell>
          <cell r="AS372">
            <v>1490.5799999999908</v>
          </cell>
          <cell r="AT372">
            <v>1078.6600000000089</v>
          </cell>
          <cell r="AU372">
            <v>1510.7899999999872</v>
          </cell>
          <cell r="AV372">
            <v>1092.6200000000031</v>
          </cell>
          <cell r="AW372">
            <v>1529.330000000007</v>
          </cell>
        </row>
        <row r="373">
          <cell r="A373">
            <v>368</v>
          </cell>
          <cell r="B373">
            <v>787.03999999999769</v>
          </cell>
          <cell r="C373">
            <v>1100.8400000000015</v>
          </cell>
          <cell r="D373">
            <v>801.0399999999936</v>
          </cell>
          <cell r="E373">
            <v>1121.1199999999924</v>
          </cell>
          <cell r="F373">
            <v>813.36000000000433</v>
          </cell>
          <cell r="G373">
            <v>1139.7099999999996</v>
          </cell>
          <cell r="H373">
            <v>827.36</v>
          </cell>
          <cell r="I373">
            <v>1158.3000000000011</v>
          </cell>
          <cell r="J373">
            <v>841.35999999999524</v>
          </cell>
          <cell r="K373">
            <v>1176.8900000000076</v>
          </cell>
          <cell r="L373">
            <v>853.68000000000723</v>
          </cell>
          <cell r="M373">
            <v>1195.48</v>
          </cell>
          <cell r="N373">
            <v>867.68000000000222</v>
          </cell>
          <cell r="O373">
            <v>1214.0799999999924</v>
          </cell>
          <cell r="P373">
            <v>879.99999999999773</v>
          </cell>
          <cell r="Q373">
            <v>1232.6699999999967</v>
          </cell>
          <cell r="R373">
            <v>893.99999999999216</v>
          </cell>
          <cell r="S373">
            <v>1251.2600000000036</v>
          </cell>
          <cell r="T373">
            <v>906.32000000000573</v>
          </cell>
          <cell r="U373">
            <v>1269.8500000000076</v>
          </cell>
          <cell r="V373">
            <v>920.31999999999994</v>
          </cell>
          <cell r="W373">
            <v>1288.44</v>
          </cell>
          <cell r="X373">
            <v>934.31999999999402</v>
          </cell>
          <cell r="Y373">
            <v>1307.0399999999925</v>
          </cell>
          <cell r="Z373">
            <v>948.32000000000687</v>
          </cell>
          <cell r="AA373">
            <v>1327.3099999999927</v>
          </cell>
          <cell r="AB373">
            <v>960.64000000000226</v>
          </cell>
          <cell r="AC373">
            <v>1345.9000000000046</v>
          </cell>
          <cell r="AD373">
            <v>974.63999999999623</v>
          </cell>
          <cell r="AE373">
            <v>1364.4900000000061</v>
          </cell>
          <cell r="AF373">
            <v>988.64000000000919</v>
          </cell>
          <cell r="AG373">
            <v>1383.0799999999986</v>
          </cell>
          <cell r="AH373">
            <v>1000.9600000000046</v>
          </cell>
          <cell r="AI373">
            <v>1401.679999999991</v>
          </cell>
          <cell r="AJ373">
            <v>1014.9599999999984</v>
          </cell>
          <cell r="AK373">
            <v>1420.2699999999907</v>
          </cell>
          <cell r="AL373">
            <v>1027.2799999999938</v>
          </cell>
          <cell r="AM373">
            <v>1438.8600000000067</v>
          </cell>
          <cell r="AN373">
            <v>1041.2800000000061</v>
          </cell>
          <cell r="AO373">
            <v>1457.450000000006</v>
          </cell>
          <cell r="AP373">
            <v>1053.600000000001</v>
          </cell>
          <cell r="AQ373">
            <v>1476.0399999999986</v>
          </cell>
          <cell r="AR373">
            <v>1067.5999999999979</v>
          </cell>
          <cell r="AS373">
            <v>1494.6399999999908</v>
          </cell>
          <cell r="AT373">
            <v>1081.600000000009</v>
          </cell>
          <cell r="AU373">
            <v>1514.9099999999871</v>
          </cell>
          <cell r="AV373">
            <v>1095.6000000000031</v>
          </cell>
          <cell r="AW373">
            <v>1533.500000000007</v>
          </cell>
        </row>
        <row r="374">
          <cell r="A374">
            <v>369</v>
          </cell>
          <cell r="B374">
            <v>789.17999999999768</v>
          </cell>
          <cell r="C374">
            <v>1103.8300000000015</v>
          </cell>
          <cell r="D374">
            <v>803.21999999999355</v>
          </cell>
          <cell r="E374">
            <v>1124.1699999999923</v>
          </cell>
          <cell r="F374">
            <v>815.57000000000437</v>
          </cell>
          <cell r="G374">
            <v>1142.8099999999995</v>
          </cell>
          <cell r="H374">
            <v>829.61</v>
          </cell>
          <cell r="I374">
            <v>1161.4500000000012</v>
          </cell>
          <cell r="J374">
            <v>843.6499999999952</v>
          </cell>
          <cell r="K374">
            <v>1180.0900000000076</v>
          </cell>
          <cell r="L374">
            <v>856.00000000000728</v>
          </cell>
          <cell r="M374">
            <v>1198.73</v>
          </cell>
          <cell r="N374">
            <v>870.04000000000224</v>
          </cell>
          <cell r="O374">
            <v>1217.3799999999924</v>
          </cell>
          <cell r="P374">
            <v>882.38999999999771</v>
          </cell>
          <cell r="Q374">
            <v>1236.0199999999966</v>
          </cell>
          <cell r="R374">
            <v>896.42999999999211</v>
          </cell>
          <cell r="S374">
            <v>1254.6600000000037</v>
          </cell>
          <cell r="T374">
            <v>908.78000000000577</v>
          </cell>
          <cell r="U374">
            <v>1273.3000000000077</v>
          </cell>
          <cell r="V374">
            <v>922.81999999999994</v>
          </cell>
          <cell r="W374">
            <v>1291.94</v>
          </cell>
          <cell r="X374">
            <v>936.85999999999399</v>
          </cell>
          <cell r="Y374">
            <v>1310.5899999999924</v>
          </cell>
          <cell r="Z374">
            <v>950.90000000000691</v>
          </cell>
          <cell r="AA374">
            <v>1330.9199999999926</v>
          </cell>
          <cell r="AB374">
            <v>963.25000000000227</v>
          </cell>
          <cell r="AC374">
            <v>1349.5600000000047</v>
          </cell>
          <cell r="AD374">
            <v>977.28999999999621</v>
          </cell>
          <cell r="AE374">
            <v>1368.2000000000062</v>
          </cell>
          <cell r="AF374">
            <v>991.33000000000925</v>
          </cell>
          <cell r="AG374">
            <v>1386.8399999999986</v>
          </cell>
          <cell r="AH374">
            <v>1003.6800000000046</v>
          </cell>
          <cell r="AI374">
            <v>1405.4899999999909</v>
          </cell>
          <cell r="AJ374">
            <v>1017.7199999999984</v>
          </cell>
          <cell r="AK374">
            <v>1424.1299999999906</v>
          </cell>
          <cell r="AL374">
            <v>1030.0699999999938</v>
          </cell>
          <cell r="AM374">
            <v>1442.7700000000068</v>
          </cell>
          <cell r="AN374">
            <v>1044.110000000006</v>
          </cell>
          <cell r="AO374">
            <v>1461.410000000006</v>
          </cell>
          <cell r="AP374">
            <v>1056.4600000000009</v>
          </cell>
          <cell r="AQ374">
            <v>1480.0499999999986</v>
          </cell>
          <cell r="AR374">
            <v>1070.499999999998</v>
          </cell>
          <cell r="AS374">
            <v>1498.6999999999907</v>
          </cell>
          <cell r="AT374">
            <v>1084.5400000000091</v>
          </cell>
          <cell r="AU374">
            <v>1519.029999999987</v>
          </cell>
          <cell r="AV374">
            <v>1098.5800000000031</v>
          </cell>
          <cell r="AW374">
            <v>1537.6700000000071</v>
          </cell>
        </row>
        <row r="375">
          <cell r="A375">
            <v>370</v>
          </cell>
          <cell r="B375">
            <v>791.31999999999766</v>
          </cell>
          <cell r="C375">
            <v>1106.8200000000015</v>
          </cell>
          <cell r="D375">
            <v>805.3999999999935</v>
          </cell>
          <cell r="E375">
            <v>1127.2199999999923</v>
          </cell>
          <cell r="F375">
            <v>817.78000000000441</v>
          </cell>
          <cell r="G375">
            <v>1145.9099999999994</v>
          </cell>
          <cell r="H375">
            <v>831.86</v>
          </cell>
          <cell r="I375">
            <v>1164.6000000000013</v>
          </cell>
          <cell r="J375">
            <v>845.93999999999517</v>
          </cell>
          <cell r="K375">
            <v>1183.2900000000077</v>
          </cell>
          <cell r="L375">
            <v>858.32000000000733</v>
          </cell>
          <cell r="M375">
            <v>1201.98</v>
          </cell>
          <cell r="N375">
            <v>872.40000000000225</v>
          </cell>
          <cell r="O375">
            <v>1220.6799999999923</v>
          </cell>
          <cell r="P375">
            <v>884.7799999999977</v>
          </cell>
          <cell r="Q375">
            <v>1239.3699999999965</v>
          </cell>
          <cell r="R375">
            <v>898.85999999999206</v>
          </cell>
          <cell r="S375">
            <v>1258.0600000000038</v>
          </cell>
          <cell r="T375">
            <v>911.24000000000581</v>
          </cell>
          <cell r="U375">
            <v>1276.7500000000077</v>
          </cell>
          <cell r="V375">
            <v>925.31999999999994</v>
          </cell>
          <cell r="W375">
            <v>1295.44</v>
          </cell>
          <cell r="X375">
            <v>939.39999999999395</v>
          </cell>
          <cell r="Y375">
            <v>1314.1399999999924</v>
          </cell>
          <cell r="Z375">
            <v>953.48000000000695</v>
          </cell>
          <cell r="AA375">
            <v>1334.5299999999925</v>
          </cell>
          <cell r="AB375">
            <v>965.86000000000229</v>
          </cell>
          <cell r="AC375">
            <v>1353.2200000000048</v>
          </cell>
          <cell r="AD375">
            <v>979.93999999999619</v>
          </cell>
          <cell r="AE375">
            <v>1371.9100000000062</v>
          </cell>
          <cell r="AF375">
            <v>994.0200000000093</v>
          </cell>
          <cell r="AG375">
            <v>1390.5999999999985</v>
          </cell>
          <cell r="AH375">
            <v>1006.4000000000046</v>
          </cell>
          <cell r="AI375">
            <v>1409.2999999999909</v>
          </cell>
          <cell r="AJ375">
            <v>1020.4799999999984</v>
          </cell>
          <cell r="AK375">
            <v>1427.9899999999905</v>
          </cell>
          <cell r="AL375">
            <v>1032.8599999999938</v>
          </cell>
          <cell r="AM375">
            <v>1446.6800000000069</v>
          </cell>
          <cell r="AN375">
            <v>1046.940000000006</v>
          </cell>
          <cell r="AO375">
            <v>1465.370000000006</v>
          </cell>
          <cell r="AP375">
            <v>1059.3200000000008</v>
          </cell>
          <cell r="AQ375">
            <v>1484.0599999999986</v>
          </cell>
          <cell r="AR375">
            <v>1073.399999999998</v>
          </cell>
          <cell r="AS375">
            <v>1502.7599999999907</v>
          </cell>
          <cell r="AT375">
            <v>1087.4800000000091</v>
          </cell>
          <cell r="AU375">
            <v>1523.1499999999869</v>
          </cell>
          <cell r="AV375">
            <v>1101.5600000000031</v>
          </cell>
          <cell r="AW375">
            <v>1541.8400000000072</v>
          </cell>
        </row>
        <row r="376">
          <cell r="A376">
            <v>371</v>
          </cell>
          <cell r="B376">
            <v>793.45999999999765</v>
          </cell>
          <cell r="C376">
            <v>1109.8100000000015</v>
          </cell>
          <cell r="D376">
            <v>807.57999999999345</v>
          </cell>
          <cell r="E376">
            <v>1130.2699999999923</v>
          </cell>
          <cell r="F376">
            <v>819.99000000000444</v>
          </cell>
          <cell r="G376">
            <v>1149.0099999999993</v>
          </cell>
          <cell r="H376">
            <v>834.11</v>
          </cell>
          <cell r="I376">
            <v>1167.7500000000014</v>
          </cell>
          <cell r="J376">
            <v>848.22999999999513</v>
          </cell>
          <cell r="K376">
            <v>1186.4900000000077</v>
          </cell>
          <cell r="L376">
            <v>860.64000000000738</v>
          </cell>
          <cell r="M376">
            <v>1205.23</v>
          </cell>
          <cell r="N376">
            <v>874.76000000000226</v>
          </cell>
          <cell r="O376">
            <v>1223.9799999999923</v>
          </cell>
          <cell r="P376">
            <v>887.16999999999769</v>
          </cell>
          <cell r="Q376">
            <v>1242.7199999999964</v>
          </cell>
          <cell r="R376">
            <v>901.28999999999201</v>
          </cell>
          <cell r="S376">
            <v>1261.4600000000039</v>
          </cell>
          <cell r="T376">
            <v>913.70000000000584</v>
          </cell>
          <cell r="U376">
            <v>1280.2000000000078</v>
          </cell>
          <cell r="V376">
            <v>927.81999999999994</v>
          </cell>
          <cell r="W376">
            <v>1298.94</v>
          </cell>
          <cell r="X376">
            <v>941.93999999999392</v>
          </cell>
          <cell r="Y376">
            <v>1317.6899999999923</v>
          </cell>
          <cell r="Z376">
            <v>956.06000000000699</v>
          </cell>
          <cell r="AA376">
            <v>1338.1399999999924</v>
          </cell>
          <cell r="AB376">
            <v>968.4700000000023</v>
          </cell>
          <cell r="AC376">
            <v>1356.8800000000049</v>
          </cell>
          <cell r="AD376">
            <v>982.58999999999617</v>
          </cell>
          <cell r="AE376">
            <v>1375.6200000000063</v>
          </cell>
          <cell r="AF376">
            <v>996.71000000000936</v>
          </cell>
          <cell r="AG376">
            <v>1394.3599999999985</v>
          </cell>
          <cell r="AH376">
            <v>1009.1200000000047</v>
          </cell>
          <cell r="AI376">
            <v>1413.1099999999908</v>
          </cell>
          <cell r="AJ376">
            <v>1023.2399999999984</v>
          </cell>
          <cell r="AK376">
            <v>1431.8499999999904</v>
          </cell>
          <cell r="AL376">
            <v>1035.6499999999937</v>
          </cell>
          <cell r="AM376">
            <v>1450.590000000007</v>
          </cell>
          <cell r="AN376">
            <v>1049.7700000000059</v>
          </cell>
          <cell r="AO376">
            <v>1469.3300000000061</v>
          </cell>
          <cell r="AP376">
            <v>1062.1800000000007</v>
          </cell>
          <cell r="AQ376">
            <v>1488.0699999999986</v>
          </cell>
          <cell r="AR376">
            <v>1076.2999999999981</v>
          </cell>
          <cell r="AS376">
            <v>1506.8199999999906</v>
          </cell>
          <cell r="AT376">
            <v>1090.4200000000092</v>
          </cell>
          <cell r="AU376">
            <v>1527.2699999999868</v>
          </cell>
          <cell r="AV376">
            <v>1104.5400000000031</v>
          </cell>
          <cell r="AW376">
            <v>1546.0100000000073</v>
          </cell>
        </row>
        <row r="377">
          <cell r="A377">
            <v>372</v>
          </cell>
          <cell r="B377">
            <v>795.59999999999764</v>
          </cell>
          <cell r="C377">
            <v>1112.8000000000015</v>
          </cell>
          <cell r="D377">
            <v>809.7599999999934</v>
          </cell>
          <cell r="E377">
            <v>1133.3199999999922</v>
          </cell>
          <cell r="F377">
            <v>822.20000000000448</v>
          </cell>
          <cell r="G377">
            <v>1152.1099999999992</v>
          </cell>
          <cell r="H377">
            <v>836.36</v>
          </cell>
          <cell r="I377">
            <v>1170.9000000000015</v>
          </cell>
          <cell r="J377">
            <v>850.51999999999509</v>
          </cell>
          <cell r="K377">
            <v>1189.6900000000078</v>
          </cell>
          <cell r="L377">
            <v>862.96000000000743</v>
          </cell>
          <cell r="M377">
            <v>1208.48</v>
          </cell>
          <cell r="N377">
            <v>877.12000000000228</v>
          </cell>
          <cell r="O377">
            <v>1227.2799999999922</v>
          </cell>
          <cell r="P377">
            <v>889.55999999999767</v>
          </cell>
          <cell r="Q377">
            <v>1246.0699999999963</v>
          </cell>
          <cell r="R377">
            <v>903.71999999999196</v>
          </cell>
          <cell r="S377">
            <v>1264.860000000004</v>
          </cell>
          <cell r="T377">
            <v>916.16000000000588</v>
          </cell>
          <cell r="U377">
            <v>1283.6500000000078</v>
          </cell>
          <cell r="V377">
            <v>930.31999999999994</v>
          </cell>
          <cell r="W377">
            <v>1302.44</v>
          </cell>
          <cell r="X377">
            <v>944.47999999999388</v>
          </cell>
          <cell r="Y377">
            <v>1321.2399999999923</v>
          </cell>
          <cell r="Z377">
            <v>958.64000000000703</v>
          </cell>
          <cell r="AA377">
            <v>1341.7499999999923</v>
          </cell>
          <cell r="AB377">
            <v>971.08000000000231</v>
          </cell>
          <cell r="AC377">
            <v>1360.540000000005</v>
          </cell>
          <cell r="AD377">
            <v>985.23999999999614</v>
          </cell>
          <cell r="AE377">
            <v>1379.3300000000063</v>
          </cell>
          <cell r="AF377">
            <v>999.40000000000941</v>
          </cell>
          <cell r="AG377">
            <v>1398.1199999999985</v>
          </cell>
          <cell r="AH377">
            <v>1011.8400000000047</v>
          </cell>
          <cell r="AI377">
            <v>1416.9199999999908</v>
          </cell>
          <cell r="AJ377">
            <v>1025.9999999999984</v>
          </cell>
          <cell r="AK377">
            <v>1435.7099999999903</v>
          </cell>
          <cell r="AL377">
            <v>1038.4399999999937</v>
          </cell>
          <cell r="AM377">
            <v>1454.500000000007</v>
          </cell>
          <cell r="AN377">
            <v>1052.6000000000058</v>
          </cell>
          <cell r="AO377">
            <v>1473.2900000000061</v>
          </cell>
          <cell r="AP377">
            <v>1065.0400000000006</v>
          </cell>
          <cell r="AQ377">
            <v>1492.0799999999986</v>
          </cell>
          <cell r="AR377">
            <v>1079.1999999999982</v>
          </cell>
          <cell r="AS377">
            <v>1510.8799999999906</v>
          </cell>
          <cell r="AT377">
            <v>1093.3600000000092</v>
          </cell>
          <cell r="AU377">
            <v>1531.3899999999867</v>
          </cell>
          <cell r="AV377">
            <v>1107.5200000000032</v>
          </cell>
          <cell r="AW377">
            <v>1550.1800000000073</v>
          </cell>
        </row>
        <row r="378">
          <cell r="A378">
            <v>373</v>
          </cell>
          <cell r="B378">
            <v>797.73999999999762</v>
          </cell>
          <cell r="C378">
            <v>1115.7900000000016</v>
          </cell>
          <cell r="D378">
            <v>811.93999999999335</v>
          </cell>
          <cell r="E378">
            <v>1136.3699999999922</v>
          </cell>
          <cell r="F378">
            <v>824.41000000000452</v>
          </cell>
          <cell r="G378">
            <v>1155.2099999999991</v>
          </cell>
          <cell r="H378">
            <v>838.61</v>
          </cell>
          <cell r="I378">
            <v>1174.0500000000015</v>
          </cell>
          <cell r="J378">
            <v>852.80999999999506</v>
          </cell>
          <cell r="K378">
            <v>1192.8900000000078</v>
          </cell>
          <cell r="L378">
            <v>865.28000000000748</v>
          </cell>
          <cell r="M378">
            <v>1211.73</v>
          </cell>
          <cell r="N378">
            <v>879.48000000000229</v>
          </cell>
          <cell r="O378">
            <v>1230.5799999999922</v>
          </cell>
          <cell r="P378">
            <v>891.94999999999766</v>
          </cell>
          <cell r="Q378">
            <v>1249.4199999999962</v>
          </cell>
          <cell r="R378">
            <v>906.14999999999191</v>
          </cell>
          <cell r="S378">
            <v>1268.2600000000041</v>
          </cell>
          <cell r="T378">
            <v>918.62000000000592</v>
          </cell>
          <cell r="U378">
            <v>1287.1000000000079</v>
          </cell>
          <cell r="V378">
            <v>932.81999999999994</v>
          </cell>
          <cell r="W378">
            <v>1305.94</v>
          </cell>
          <cell r="X378">
            <v>947.01999999999384</v>
          </cell>
          <cell r="Y378">
            <v>1324.7899999999922</v>
          </cell>
          <cell r="Z378">
            <v>961.22000000000708</v>
          </cell>
          <cell r="AA378">
            <v>1345.3599999999922</v>
          </cell>
          <cell r="AB378">
            <v>973.69000000000233</v>
          </cell>
          <cell r="AC378">
            <v>1364.200000000005</v>
          </cell>
          <cell r="AD378">
            <v>987.88999999999612</v>
          </cell>
          <cell r="AE378">
            <v>1383.0400000000063</v>
          </cell>
          <cell r="AF378">
            <v>1002.0900000000095</v>
          </cell>
          <cell r="AG378">
            <v>1401.8799999999985</v>
          </cell>
          <cell r="AH378">
            <v>1014.5600000000047</v>
          </cell>
          <cell r="AI378">
            <v>1420.7299999999907</v>
          </cell>
          <cell r="AJ378">
            <v>1028.7599999999984</v>
          </cell>
          <cell r="AK378">
            <v>1439.5699999999902</v>
          </cell>
          <cell r="AL378">
            <v>1041.2299999999937</v>
          </cell>
          <cell r="AM378">
            <v>1458.4100000000071</v>
          </cell>
          <cell r="AN378">
            <v>1055.4300000000057</v>
          </cell>
          <cell r="AO378">
            <v>1477.2500000000061</v>
          </cell>
          <cell r="AP378">
            <v>1067.9000000000005</v>
          </cell>
          <cell r="AQ378">
            <v>1496.0899999999986</v>
          </cell>
          <cell r="AR378">
            <v>1082.0999999999983</v>
          </cell>
          <cell r="AS378">
            <v>1514.9399999999905</v>
          </cell>
          <cell r="AT378">
            <v>1096.3000000000093</v>
          </cell>
          <cell r="AU378">
            <v>1535.5099999999866</v>
          </cell>
          <cell r="AV378">
            <v>1110.5000000000032</v>
          </cell>
          <cell r="AW378">
            <v>1554.3500000000074</v>
          </cell>
        </row>
        <row r="379">
          <cell r="A379">
            <v>374</v>
          </cell>
          <cell r="B379">
            <v>799.87999999999761</v>
          </cell>
          <cell r="C379">
            <v>1118.7800000000016</v>
          </cell>
          <cell r="D379">
            <v>814.1199999999933</v>
          </cell>
          <cell r="E379">
            <v>1139.4199999999921</v>
          </cell>
          <cell r="F379">
            <v>826.62000000000455</v>
          </cell>
          <cell r="G379">
            <v>1158.309999999999</v>
          </cell>
          <cell r="H379">
            <v>840.86</v>
          </cell>
          <cell r="I379">
            <v>1177.2000000000016</v>
          </cell>
          <cell r="J379">
            <v>855.09999999999502</v>
          </cell>
          <cell r="K379">
            <v>1196.0900000000079</v>
          </cell>
          <cell r="L379">
            <v>867.60000000000753</v>
          </cell>
          <cell r="M379">
            <v>1214.98</v>
          </cell>
          <cell r="N379">
            <v>881.84000000000231</v>
          </cell>
          <cell r="O379">
            <v>1233.8799999999922</v>
          </cell>
          <cell r="P379">
            <v>894.33999999999764</v>
          </cell>
          <cell r="Q379">
            <v>1252.7699999999961</v>
          </cell>
          <cell r="R379">
            <v>908.57999999999186</v>
          </cell>
          <cell r="S379">
            <v>1271.6600000000042</v>
          </cell>
          <cell r="T379">
            <v>921.08000000000595</v>
          </cell>
          <cell r="U379">
            <v>1290.5500000000079</v>
          </cell>
          <cell r="V379">
            <v>935.31999999999994</v>
          </cell>
          <cell r="W379">
            <v>1309.44</v>
          </cell>
          <cell r="X379">
            <v>949.55999999999381</v>
          </cell>
          <cell r="Y379">
            <v>1328.3399999999922</v>
          </cell>
          <cell r="Z379">
            <v>963.80000000000712</v>
          </cell>
          <cell r="AA379">
            <v>1348.9699999999921</v>
          </cell>
          <cell r="AB379">
            <v>976.30000000000234</v>
          </cell>
          <cell r="AC379">
            <v>1367.8600000000051</v>
          </cell>
          <cell r="AD379">
            <v>990.5399999999961</v>
          </cell>
          <cell r="AE379">
            <v>1386.7500000000064</v>
          </cell>
          <cell r="AF379">
            <v>1004.7800000000095</v>
          </cell>
          <cell r="AG379">
            <v>1405.6399999999985</v>
          </cell>
          <cell r="AH379">
            <v>1017.2800000000047</v>
          </cell>
          <cell r="AI379">
            <v>1424.5399999999906</v>
          </cell>
          <cell r="AJ379">
            <v>1031.5199999999984</v>
          </cell>
          <cell r="AK379">
            <v>1443.4299999999901</v>
          </cell>
          <cell r="AL379">
            <v>1044.0199999999936</v>
          </cell>
          <cell r="AM379">
            <v>1462.3200000000072</v>
          </cell>
          <cell r="AN379">
            <v>1058.2600000000057</v>
          </cell>
          <cell r="AO379">
            <v>1481.2100000000062</v>
          </cell>
          <cell r="AP379">
            <v>1070.7600000000004</v>
          </cell>
          <cell r="AQ379">
            <v>1500.0999999999985</v>
          </cell>
          <cell r="AR379">
            <v>1084.9999999999984</v>
          </cell>
          <cell r="AS379">
            <v>1518.9999999999905</v>
          </cell>
          <cell r="AT379">
            <v>1099.2400000000093</v>
          </cell>
          <cell r="AU379">
            <v>1539.6299999999865</v>
          </cell>
          <cell r="AV379">
            <v>1113.4800000000032</v>
          </cell>
          <cell r="AW379">
            <v>1558.5200000000075</v>
          </cell>
        </row>
        <row r="380">
          <cell r="A380">
            <v>375</v>
          </cell>
          <cell r="B380">
            <v>802.01999999999759</v>
          </cell>
          <cell r="C380">
            <v>1121.7700000000016</v>
          </cell>
          <cell r="D380">
            <v>816.29999999999325</v>
          </cell>
          <cell r="E380">
            <v>1142.4699999999921</v>
          </cell>
          <cell r="F380">
            <v>828.83000000000459</v>
          </cell>
          <cell r="G380">
            <v>1161.4099999999989</v>
          </cell>
          <cell r="H380">
            <v>843.11</v>
          </cell>
          <cell r="I380">
            <v>1180.3500000000017</v>
          </cell>
          <cell r="J380">
            <v>857.38999999999498</v>
          </cell>
          <cell r="K380">
            <v>1199.2900000000079</v>
          </cell>
          <cell r="L380">
            <v>869.92000000000758</v>
          </cell>
          <cell r="M380">
            <v>1218.23</v>
          </cell>
          <cell r="N380">
            <v>884.20000000000232</v>
          </cell>
          <cell r="O380">
            <v>1237.1799999999921</v>
          </cell>
          <cell r="P380">
            <v>896.72999999999763</v>
          </cell>
          <cell r="Q380">
            <v>1256.119999999996</v>
          </cell>
          <cell r="R380">
            <v>911.00999999999181</v>
          </cell>
          <cell r="S380">
            <v>1275.0600000000043</v>
          </cell>
          <cell r="T380">
            <v>923.54000000000599</v>
          </cell>
          <cell r="U380">
            <v>1294.000000000008</v>
          </cell>
          <cell r="V380">
            <v>937.81999999999994</v>
          </cell>
          <cell r="W380">
            <v>1312.94</v>
          </cell>
          <cell r="X380">
            <v>952.09999999999377</v>
          </cell>
          <cell r="Y380">
            <v>1331.8899999999921</v>
          </cell>
          <cell r="Z380">
            <v>966.38000000000716</v>
          </cell>
          <cell r="AA380">
            <v>1352.579999999992</v>
          </cell>
          <cell r="AB380">
            <v>978.91000000000236</v>
          </cell>
          <cell r="AC380">
            <v>1371.5200000000052</v>
          </cell>
          <cell r="AD380">
            <v>993.18999999999608</v>
          </cell>
          <cell r="AE380">
            <v>1390.4600000000064</v>
          </cell>
          <cell r="AF380">
            <v>1007.4700000000096</v>
          </cell>
          <cell r="AG380">
            <v>1409.3999999999985</v>
          </cell>
          <cell r="AH380">
            <v>1020.0000000000048</v>
          </cell>
          <cell r="AI380">
            <v>1428.3499999999906</v>
          </cell>
          <cell r="AJ380">
            <v>1034.2799999999984</v>
          </cell>
          <cell r="AK380">
            <v>1447.28999999999</v>
          </cell>
          <cell r="AL380">
            <v>1046.8099999999936</v>
          </cell>
          <cell r="AM380">
            <v>1466.2300000000073</v>
          </cell>
          <cell r="AN380">
            <v>1061.0900000000056</v>
          </cell>
          <cell r="AO380">
            <v>1485.1700000000062</v>
          </cell>
          <cell r="AP380">
            <v>1073.6200000000003</v>
          </cell>
          <cell r="AQ380">
            <v>1504.1099999999985</v>
          </cell>
          <cell r="AR380">
            <v>1087.8999999999985</v>
          </cell>
          <cell r="AS380">
            <v>1523.0599999999904</v>
          </cell>
          <cell r="AT380">
            <v>1102.1800000000094</v>
          </cell>
          <cell r="AU380">
            <v>1543.7499999999864</v>
          </cell>
          <cell r="AV380">
            <v>1116.4600000000032</v>
          </cell>
          <cell r="AW380">
            <v>1562.6900000000076</v>
          </cell>
        </row>
        <row r="381">
          <cell r="A381">
            <v>376</v>
          </cell>
          <cell r="B381">
            <v>804.15999999999758</v>
          </cell>
          <cell r="C381">
            <v>1124.7600000000016</v>
          </cell>
          <cell r="D381">
            <v>818.4799999999932</v>
          </cell>
          <cell r="E381">
            <v>1145.519999999992</v>
          </cell>
          <cell r="F381">
            <v>831.04000000000462</v>
          </cell>
          <cell r="G381">
            <v>1164.5099999999989</v>
          </cell>
          <cell r="H381">
            <v>845.36</v>
          </cell>
          <cell r="I381">
            <v>1183.5000000000018</v>
          </cell>
          <cell r="J381">
            <v>859.67999999999495</v>
          </cell>
          <cell r="K381">
            <v>1202.490000000008</v>
          </cell>
          <cell r="L381">
            <v>872.24000000000763</v>
          </cell>
          <cell r="M381">
            <v>1221.48</v>
          </cell>
          <cell r="N381">
            <v>886.56000000000233</v>
          </cell>
          <cell r="O381">
            <v>1240.4799999999921</v>
          </cell>
          <cell r="P381">
            <v>899.11999999999762</v>
          </cell>
          <cell r="Q381">
            <v>1259.4699999999959</v>
          </cell>
          <cell r="R381">
            <v>913.43999999999176</v>
          </cell>
          <cell r="S381">
            <v>1278.4600000000044</v>
          </cell>
          <cell r="T381">
            <v>926.00000000000603</v>
          </cell>
          <cell r="U381">
            <v>1297.450000000008</v>
          </cell>
          <cell r="V381">
            <v>940.31999999999994</v>
          </cell>
          <cell r="W381">
            <v>1316.44</v>
          </cell>
          <cell r="X381">
            <v>954.63999999999373</v>
          </cell>
          <cell r="Y381">
            <v>1335.4399999999921</v>
          </cell>
          <cell r="Z381">
            <v>968.9600000000072</v>
          </cell>
          <cell r="AA381">
            <v>1356.1899999999919</v>
          </cell>
          <cell r="AB381">
            <v>981.52000000000237</v>
          </cell>
          <cell r="AC381">
            <v>1375.1800000000053</v>
          </cell>
          <cell r="AD381">
            <v>995.83999999999605</v>
          </cell>
          <cell r="AE381">
            <v>1394.1700000000064</v>
          </cell>
          <cell r="AF381">
            <v>1010.1600000000096</v>
          </cell>
          <cell r="AG381">
            <v>1413.1599999999985</v>
          </cell>
          <cell r="AH381">
            <v>1022.7200000000048</v>
          </cell>
          <cell r="AI381">
            <v>1432.1599999999905</v>
          </cell>
          <cell r="AJ381">
            <v>1037.0399999999984</v>
          </cell>
          <cell r="AK381">
            <v>1451.1499999999899</v>
          </cell>
          <cell r="AL381">
            <v>1049.5999999999935</v>
          </cell>
          <cell r="AM381">
            <v>1470.1400000000074</v>
          </cell>
          <cell r="AN381">
            <v>1063.9200000000055</v>
          </cell>
          <cell r="AO381">
            <v>1489.1300000000062</v>
          </cell>
          <cell r="AP381">
            <v>1076.4800000000002</v>
          </cell>
          <cell r="AQ381">
            <v>1508.1199999999985</v>
          </cell>
          <cell r="AR381">
            <v>1090.7999999999986</v>
          </cell>
          <cell r="AS381">
            <v>1527.1199999999903</v>
          </cell>
          <cell r="AT381">
            <v>1105.1200000000094</v>
          </cell>
          <cell r="AU381">
            <v>1547.8699999999862</v>
          </cell>
          <cell r="AV381">
            <v>1119.4400000000032</v>
          </cell>
          <cell r="AW381">
            <v>1566.8600000000076</v>
          </cell>
        </row>
        <row r="382">
          <cell r="A382">
            <v>377</v>
          </cell>
          <cell r="B382">
            <v>806.29999999999757</v>
          </cell>
          <cell r="C382">
            <v>1127.7500000000016</v>
          </cell>
          <cell r="D382">
            <v>820.65999999999315</v>
          </cell>
          <cell r="E382">
            <v>1148.569999999992</v>
          </cell>
          <cell r="F382">
            <v>833.25000000000466</v>
          </cell>
          <cell r="G382">
            <v>1167.6099999999988</v>
          </cell>
          <cell r="H382">
            <v>847.61</v>
          </cell>
          <cell r="I382">
            <v>1186.6500000000019</v>
          </cell>
          <cell r="J382">
            <v>861.96999999999491</v>
          </cell>
          <cell r="K382">
            <v>1205.690000000008</v>
          </cell>
          <cell r="L382">
            <v>874.56000000000768</v>
          </cell>
          <cell r="M382">
            <v>1224.73</v>
          </cell>
          <cell r="N382">
            <v>888.92000000000235</v>
          </cell>
          <cell r="O382">
            <v>1243.779999999992</v>
          </cell>
          <cell r="P382">
            <v>901.5099999999976</v>
          </cell>
          <cell r="Q382">
            <v>1262.8199999999958</v>
          </cell>
          <cell r="R382">
            <v>915.86999999999171</v>
          </cell>
          <cell r="S382">
            <v>1281.8600000000044</v>
          </cell>
          <cell r="T382">
            <v>928.46000000000606</v>
          </cell>
          <cell r="U382">
            <v>1300.900000000008</v>
          </cell>
          <cell r="V382">
            <v>942.81999999999994</v>
          </cell>
          <cell r="W382">
            <v>1319.94</v>
          </cell>
          <cell r="X382">
            <v>957.1799999999937</v>
          </cell>
          <cell r="Y382">
            <v>1338.9899999999921</v>
          </cell>
          <cell r="Z382">
            <v>971.54000000000724</v>
          </cell>
          <cell r="AA382">
            <v>1359.7999999999918</v>
          </cell>
          <cell r="AB382">
            <v>984.13000000000238</v>
          </cell>
          <cell r="AC382">
            <v>1378.8400000000054</v>
          </cell>
          <cell r="AD382">
            <v>998.48999999999603</v>
          </cell>
          <cell r="AE382">
            <v>1397.8800000000065</v>
          </cell>
          <cell r="AF382">
            <v>1012.8500000000097</v>
          </cell>
          <cell r="AG382">
            <v>1416.9199999999985</v>
          </cell>
          <cell r="AH382">
            <v>1025.4400000000048</v>
          </cell>
          <cell r="AI382">
            <v>1435.9699999999905</v>
          </cell>
          <cell r="AJ382">
            <v>1039.7999999999984</v>
          </cell>
          <cell r="AK382">
            <v>1455.0099999999898</v>
          </cell>
          <cell r="AL382">
            <v>1052.3899999999935</v>
          </cell>
          <cell r="AM382">
            <v>1474.0500000000075</v>
          </cell>
          <cell r="AN382">
            <v>1066.7500000000055</v>
          </cell>
          <cell r="AO382">
            <v>1493.0900000000063</v>
          </cell>
          <cell r="AP382">
            <v>1079.3400000000001</v>
          </cell>
          <cell r="AQ382">
            <v>1512.1299999999985</v>
          </cell>
          <cell r="AR382">
            <v>1093.6999999999987</v>
          </cell>
          <cell r="AS382">
            <v>1531.1799999999903</v>
          </cell>
          <cell r="AT382">
            <v>1108.0600000000095</v>
          </cell>
          <cell r="AU382">
            <v>1551.9899999999861</v>
          </cell>
          <cell r="AV382">
            <v>1122.4200000000033</v>
          </cell>
          <cell r="AW382">
            <v>1571.0300000000077</v>
          </cell>
        </row>
        <row r="383">
          <cell r="A383">
            <v>378</v>
          </cell>
          <cell r="B383">
            <v>808.43999999999755</v>
          </cell>
          <cell r="C383">
            <v>1130.7400000000016</v>
          </cell>
          <cell r="D383">
            <v>822.8399999999931</v>
          </cell>
          <cell r="E383">
            <v>1151.6199999999919</v>
          </cell>
          <cell r="F383">
            <v>835.4600000000047</v>
          </cell>
          <cell r="G383">
            <v>1170.7099999999987</v>
          </cell>
          <cell r="H383">
            <v>849.86</v>
          </cell>
          <cell r="I383">
            <v>1189.800000000002</v>
          </cell>
          <cell r="J383">
            <v>864.25999999999487</v>
          </cell>
          <cell r="K383">
            <v>1208.8900000000081</v>
          </cell>
          <cell r="L383">
            <v>876.88000000000773</v>
          </cell>
          <cell r="M383">
            <v>1227.98</v>
          </cell>
          <cell r="N383">
            <v>891.28000000000236</v>
          </cell>
          <cell r="O383">
            <v>1247.079999999992</v>
          </cell>
          <cell r="P383">
            <v>903.89999999999759</v>
          </cell>
          <cell r="Q383">
            <v>1266.1699999999958</v>
          </cell>
          <cell r="R383">
            <v>918.29999999999166</v>
          </cell>
          <cell r="S383">
            <v>1285.2600000000045</v>
          </cell>
          <cell r="T383">
            <v>930.9200000000061</v>
          </cell>
          <cell r="U383">
            <v>1304.3500000000081</v>
          </cell>
          <cell r="V383">
            <v>945.31999999999994</v>
          </cell>
          <cell r="W383">
            <v>1323.44</v>
          </cell>
          <cell r="X383">
            <v>959.71999999999366</v>
          </cell>
          <cell r="Y383">
            <v>1342.539999999992</v>
          </cell>
          <cell r="Z383">
            <v>974.12000000000728</v>
          </cell>
          <cell r="AA383">
            <v>1363.4099999999917</v>
          </cell>
          <cell r="AB383">
            <v>986.7400000000024</v>
          </cell>
          <cell r="AC383">
            <v>1382.5000000000055</v>
          </cell>
          <cell r="AD383">
            <v>1001.139999999996</v>
          </cell>
          <cell r="AE383">
            <v>1401.5900000000065</v>
          </cell>
          <cell r="AF383">
            <v>1015.5400000000097</v>
          </cell>
          <cell r="AG383">
            <v>1420.6799999999985</v>
          </cell>
          <cell r="AH383">
            <v>1028.1600000000049</v>
          </cell>
          <cell r="AI383">
            <v>1439.7799999999904</v>
          </cell>
          <cell r="AJ383">
            <v>1042.5599999999984</v>
          </cell>
          <cell r="AK383">
            <v>1458.8699999999897</v>
          </cell>
          <cell r="AL383">
            <v>1055.1799999999935</v>
          </cell>
          <cell r="AM383">
            <v>1477.9600000000075</v>
          </cell>
          <cell r="AN383">
            <v>1069.5800000000054</v>
          </cell>
          <cell r="AO383">
            <v>1497.0500000000063</v>
          </cell>
          <cell r="AP383">
            <v>1082.2</v>
          </cell>
          <cell r="AQ383">
            <v>1516.1399999999985</v>
          </cell>
          <cell r="AR383">
            <v>1096.5999999999988</v>
          </cell>
          <cell r="AS383">
            <v>1535.2399999999902</v>
          </cell>
          <cell r="AT383">
            <v>1111.0000000000095</v>
          </cell>
          <cell r="AU383">
            <v>1556.109999999986</v>
          </cell>
          <cell r="AV383">
            <v>1125.4000000000033</v>
          </cell>
          <cell r="AW383">
            <v>1575.2000000000078</v>
          </cell>
        </row>
        <row r="384">
          <cell r="A384">
            <v>379</v>
          </cell>
          <cell r="B384">
            <v>810.57999999999754</v>
          </cell>
          <cell r="C384">
            <v>1133.7300000000016</v>
          </cell>
          <cell r="D384">
            <v>825.01999999999305</v>
          </cell>
          <cell r="E384">
            <v>1154.6699999999919</v>
          </cell>
          <cell r="F384">
            <v>837.67000000000473</v>
          </cell>
          <cell r="G384">
            <v>1173.8099999999986</v>
          </cell>
          <cell r="H384">
            <v>852.11</v>
          </cell>
          <cell r="I384">
            <v>1192.9500000000021</v>
          </cell>
          <cell r="J384">
            <v>866.54999999999484</v>
          </cell>
          <cell r="K384">
            <v>1212.0900000000081</v>
          </cell>
          <cell r="L384">
            <v>879.20000000000778</v>
          </cell>
          <cell r="M384">
            <v>1231.23</v>
          </cell>
          <cell r="N384">
            <v>893.64000000000237</v>
          </cell>
          <cell r="O384">
            <v>1250.3799999999919</v>
          </cell>
          <cell r="P384">
            <v>906.28999999999758</v>
          </cell>
          <cell r="Q384">
            <v>1269.5199999999957</v>
          </cell>
          <cell r="R384">
            <v>920.72999999999161</v>
          </cell>
          <cell r="S384">
            <v>1288.6600000000046</v>
          </cell>
          <cell r="T384">
            <v>933.38000000000613</v>
          </cell>
          <cell r="U384">
            <v>1307.8000000000081</v>
          </cell>
          <cell r="V384">
            <v>947.81999999999994</v>
          </cell>
          <cell r="W384">
            <v>1326.94</v>
          </cell>
          <cell r="X384">
            <v>962.25999999999362</v>
          </cell>
          <cell r="Y384">
            <v>1346.089999999992</v>
          </cell>
          <cell r="Z384">
            <v>976.70000000000732</v>
          </cell>
          <cell r="AA384">
            <v>1367.0199999999916</v>
          </cell>
          <cell r="AB384">
            <v>989.35000000000241</v>
          </cell>
          <cell r="AC384">
            <v>1386.1600000000055</v>
          </cell>
          <cell r="AD384">
            <v>1003.789999999996</v>
          </cell>
          <cell r="AE384">
            <v>1405.3000000000065</v>
          </cell>
          <cell r="AF384">
            <v>1018.2300000000098</v>
          </cell>
          <cell r="AG384">
            <v>1424.4399999999985</v>
          </cell>
          <cell r="AH384">
            <v>1030.8800000000049</v>
          </cell>
          <cell r="AI384">
            <v>1443.5899999999904</v>
          </cell>
          <cell r="AJ384">
            <v>1045.3199999999983</v>
          </cell>
          <cell r="AK384">
            <v>1462.7299999999896</v>
          </cell>
          <cell r="AL384">
            <v>1057.9699999999934</v>
          </cell>
          <cell r="AM384">
            <v>1481.8700000000076</v>
          </cell>
          <cell r="AN384">
            <v>1072.4100000000053</v>
          </cell>
          <cell r="AO384">
            <v>1501.0100000000064</v>
          </cell>
          <cell r="AP384">
            <v>1085.06</v>
          </cell>
          <cell r="AQ384">
            <v>1520.1499999999985</v>
          </cell>
          <cell r="AR384">
            <v>1099.4999999999989</v>
          </cell>
          <cell r="AS384">
            <v>1539.2999999999902</v>
          </cell>
          <cell r="AT384">
            <v>1113.9400000000096</v>
          </cell>
          <cell r="AU384">
            <v>1560.2299999999859</v>
          </cell>
          <cell r="AV384">
            <v>1128.3800000000033</v>
          </cell>
          <cell r="AW384">
            <v>1579.3700000000078</v>
          </cell>
        </row>
        <row r="385">
          <cell r="A385">
            <v>380</v>
          </cell>
          <cell r="B385">
            <v>812.71999999999753</v>
          </cell>
          <cell r="C385">
            <v>1136.7200000000016</v>
          </cell>
          <cell r="D385">
            <v>827.199999999993</v>
          </cell>
          <cell r="E385">
            <v>1157.7199999999918</v>
          </cell>
          <cell r="F385">
            <v>839.88000000000477</v>
          </cell>
          <cell r="G385">
            <v>1176.9099999999985</v>
          </cell>
          <cell r="H385">
            <v>854.36</v>
          </cell>
          <cell r="I385">
            <v>1196.1000000000022</v>
          </cell>
          <cell r="J385">
            <v>868.8399999999948</v>
          </cell>
          <cell r="K385">
            <v>1215.2900000000081</v>
          </cell>
          <cell r="L385">
            <v>881.52000000000783</v>
          </cell>
          <cell r="M385">
            <v>1234.48</v>
          </cell>
          <cell r="N385">
            <v>896.00000000000239</v>
          </cell>
          <cell r="O385">
            <v>1253.6799999999919</v>
          </cell>
          <cell r="P385">
            <v>908.67999999999756</v>
          </cell>
          <cell r="Q385">
            <v>1272.8699999999956</v>
          </cell>
          <cell r="R385">
            <v>923.15999999999156</v>
          </cell>
          <cell r="S385">
            <v>1292.0600000000047</v>
          </cell>
          <cell r="T385">
            <v>935.84000000000617</v>
          </cell>
          <cell r="U385">
            <v>1311.2500000000082</v>
          </cell>
          <cell r="V385">
            <v>950.31999999999994</v>
          </cell>
          <cell r="W385">
            <v>1330.44</v>
          </cell>
          <cell r="X385">
            <v>964.79999999999359</v>
          </cell>
          <cell r="Y385">
            <v>1349.6399999999919</v>
          </cell>
          <cell r="Z385">
            <v>979.28000000000736</v>
          </cell>
          <cell r="AA385">
            <v>1370.6299999999915</v>
          </cell>
          <cell r="AB385">
            <v>991.96000000000242</v>
          </cell>
          <cell r="AC385">
            <v>1389.8200000000056</v>
          </cell>
          <cell r="AD385">
            <v>1006.439999999996</v>
          </cell>
          <cell r="AE385">
            <v>1409.0100000000066</v>
          </cell>
          <cell r="AF385">
            <v>1020.9200000000098</v>
          </cell>
          <cell r="AG385">
            <v>1428.1999999999985</v>
          </cell>
          <cell r="AH385">
            <v>1033.6000000000049</v>
          </cell>
          <cell r="AI385">
            <v>1447.3999999999903</v>
          </cell>
          <cell r="AJ385">
            <v>1048.0799999999983</v>
          </cell>
          <cell r="AK385">
            <v>1466.5899999999895</v>
          </cell>
          <cell r="AL385">
            <v>1060.7599999999934</v>
          </cell>
          <cell r="AM385">
            <v>1485.7800000000077</v>
          </cell>
          <cell r="AN385">
            <v>1075.2400000000052</v>
          </cell>
          <cell r="AO385">
            <v>1504.9700000000064</v>
          </cell>
          <cell r="AP385">
            <v>1087.9199999999998</v>
          </cell>
          <cell r="AQ385">
            <v>1524.1599999999985</v>
          </cell>
          <cell r="AR385">
            <v>1102.399999999999</v>
          </cell>
          <cell r="AS385">
            <v>1543.3599999999901</v>
          </cell>
          <cell r="AT385">
            <v>1116.8800000000097</v>
          </cell>
          <cell r="AU385">
            <v>1564.3499999999858</v>
          </cell>
          <cell r="AV385">
            <v>1131.3600000000033</v>
          </cell>
          <cell r="AW385">
            <v>1583.5400000000079</v>
          </cell>
        </row>
        <row r="386">
          <cell r="A386">
            <v>381</v>
          </cell>
          <cell r="B386">
            <v>814.85999999999751</v>
          </cell>
          <cell r="C386">
            <v>1139.7100000000016</v>
          </cell>
          <cell r="D386">
            <v>829.37999999999295</v>
          </cell>
          <cell r="E386">
            <v>1160.7699999999918</v>
          </cell>
          <cell r="F386">
            <v>842.09000000000481</v>
          </cell>
          <cell r="G386">
            <v>1180.0099999999984</v>
          </cell>
          <cell r="H386">
            <v>856.61</v>
          </cell>
          <cell r="I386">
            <v>1199.2500000000023</v>
          </cell>
          <cell r="J386">
            <v>871.12999999999477</v>
          </cell>
          <cell r="K386">
            <v>1218.4900000000082</v>
          </cell>
          <cell r="L386">
            <v>883.84000000000788</v>
          </cell>
          <cell r="M386">
            <v>1237.73</v>
          </cell>
          <cell r="N386">
            <v>898.3600000000024</v>
          </cell>
          <cell r="O386">
            <v>1256.9799999999918</v>
          </cell>
          <cell r="P386">
            <v>911.06999999999755</v>
          </cell>
          <cell r="Q386">
            <v>1276.2199999999955</v>
          </cell>
          <cell r="R386">
            <v>925.58999999999151</v>
          </cell>
          <cell r="S386">
            <v>1295.4600000000048</v>
          </cell>
          <cell r="T386">
            <v>938.30000000000621</v>
          </cell>
          <cell r="U386">
            <v>1314.7000000000082</v>
          </cell>
          <cell r="V386">
            <v>952.81999999999994</v>
          </cell>
          <cell r="W386">
            <v>1333.94</v>
          </cell>
          <cell r="X386">
            <v>967.33999999999355</v>
          </cell>
          <cell r="Y386">
            <v>1353.1899999999919</v>
          </cell>
          <cell r="Z386">
            <v>981.8600000000074</v>
          </cell>
          <cell r="AA386">
            <v>1374.2399999999914</v>
          </cell>
          <cell r="AB386">
            <v>994.57000000000244</v>
          </cell>
          <cell r="AC386">
            <v>1393.4800000000057</v>
          </cell>
          <cell r="AD386">
            <v>1009.0899999999959</v>
          </cell>
          <cell r="AE386">
            <v>1412.7200000000066</v>
          </cell>
          <cell r="AF386">
            <v>1023.6100000000099</v>
          </cell>
          <cell r="AG386">
            <v>1431.9599999999984</v>
          </cell>
          <cell r="AH386">
            <v>1036.3200000000049</v>
          </cell>
          <cell r="AI386">
            <v>1451.2099999999903</v>
          </cell>
          <cell r="AJ386">
            <v>1050.8399999999983</v>
          </cell>
          <cell r="AK386">
            <v>1470.4499999999894</v>
          </cell>
          <cell r="AL386">
            <v>1063.5499999999934</v>
          </cell>
          <cell r="AM386">
            <v>1489.6900000000078</v>
          </cell>
          <cell r="AN386">
            <v>1078.0700000000052</v>
          </cell>
          <cell r="AO386">
            <v>1508.9300000000064</v>
          </cell>
          <cell r="AP386">
            <v>1090.7799999999997</v>
          </cell>
          <cell r="AQ386">
            <v>1528.1699999999985</v>
          </cell>
          <cell r="AR386">
            <v>1105.299999999999</v>
          </cell>
          <cell r="AS386">
            <v>1547.4199999999901</v>
          </cell>
          <cell r="AT386">
            <v>1119.8200000000097</v>
          </cell>
          <cell r="AU386">
            <v>1568.4699999999857</v>
          </cell>
          <cell r="AV386">
            <v>1134.3400000000033</v>
          </cell>
          <cell r="AW386">
            <v>1587.710000000008</v>
          </cell>
        </row>
        <row r="387">
          <cell r="A387">
            <v>382</v>
          </cell>
          <cell r="B387">
            <v>816.9999999999975</v>
          </cell>
          <cell r="C387">
            <v>1142.7000000000016</v>
          </cell>
          <cell r="D387">
            <v>831.5599999999929</v>
          </cell>
          <cell r="E387">
            <v>1163.8199999999918</v>
          </cell>
          <cell r="F387">
            <v>844.30000000000484</v>
          </cell>
          <cell r="G387">
            <v>1183.1099999999983</v>
          </cell>
          <cell r="H387">
            <v>858.86</v>
          </cell>
          <cell r="I387">
            <v>1202.4000000000024</v>
          </cell>
          <cell r="J387">
            <v>873.41999999999473</v>
          </cell>
          <cell r="K387">
            <v>1221.6900000000082</v>
          </cell>
          <cell r="L387">
            <v>886.16000000000793</v>
          </cell>
          <cell r="M387">
            <v>1240.98</v>
          </cell>
          <cell r="N387">
            <v>900.72000000000241</v>
          </cell>
          <cell r="O387">
            <v>1260.2799999999918</v>
          </cell>
          <cell r="P387">
            <v>913.45999999999754</v>
          </cell>
          <cell r="Q387">
            <v>1279.5699999999954</v>
          </cell>
          <cell r="R387">
            <v>928.01999999999146</v>
          </cell>
          <cell r="S387">
            <v>1298.8600000000049</v>
          </cell>
          <cell r="T387">
            <v>940.76000000000624</v>
          </cell>
          <cell r="U387">
            <v>1318.1500000000083</v>
          </cell>
          <cell r="V387">
            <v>955.31999999999994</v>
          </cell>
          <cell r="W387">
            <v>1337.44</v>
          </cell>
          <cell r="X387">
            <v>969.87999999999352</v>
          </cell>
          <cell r="Y387">
            <v>1356.7399999999918</v>
          </cell>
          <cell r="Z387">
            <v>984.44000000000744</v>
          </cell>
          <cell r="AA387">
            <v>1377.8499999999913</v>
          </cell>
          <cell r="AB387">
            <v>997.18000000000245</v>
          </cell>
          <cell r="AC387">
            <v>1397.1400000000058</v>
          </cell>
          <cell r="AD387">
            <v>1011.7399999999959</v>
          </cell>
          <cell r="AE387">
            <v>1416.4300000000067</v>
          </cell>
          <cell r="AF387">
            <v>1026.30000000001</v>
          </cell>
          <cell r="AG387">
            <v>1435.7199999999984</v>
          </cell>
          <cell r="AH387">
            <v>1039.040000000005</v>
          </cell>
          <cell r="AI387">
            <v>1455.0199999999902</v>
          </cell>
          <cell r="AJ387">
            <v>1053.5999999999983</v>
          </cell>
          <cell r="AK387">
            <v>1474.3099999999893</v>
          </cell>
          <cell r="AL387">
            <v>1066.3399999999933</v>
          </cell>
          <cell r="AM387">
            <v>1493.6000000000079</v>
          </cell>
          <cell r="AN387">
            <v>1080.9000000000051</v>
          </cell>
          <cell r="AO387">
            <v>1512.8900000000065</v>
          </cell>
          <cell r="AP387">
            <v>1093.6399999999996</v>
          </cell>
          <cell r="AQ387">
            <v>1532.1799999999985</v>
          </cell>
          <cell r="AR387">
            <v>1108.1999999999991</v>
          </cell>
          <cell r="AS387">
            <v>1551.47999999999</v>
          </cell>
          <cell r="AT387">
            <v>1122.7600000000098</v>
          </cell>
          <cell r="AU387">
            <v>1572.5899999999856</v>
          </cell>
          <cell r="AV387">
            <v>1137.3200000000033</v>
          </cell>
          <cell r="AW387">
            <v>1591.8800000000081</v>
          </cell>
        </row>
        <row r="388">
          <cell r="A388">
            <v>383</v>
          </cell>
          <cell r="B388">
            <v>819.13999999999749</v>
          </cell>
          <cell r="C388">
            <v>1145.6900000000016</v>
          </cell>
          <cell r="D388">
            <v>833.73999999999285</v>
          </cell>
          <cell r="E388">
            <v>1166.8699999999917</v>
          </cell>
          <cell r="F388">
            <v>846.51000000000488</v>
          </cell>
          <cell r="G388">
            <v>1186.2099999999982</v>
          </cell>
          <cell r="H388">
            <v>861.11</v>
          </cell>
          <cell r="I388">
            <v>1205.5500000000025</v>
          </cell>
          <cell r="J388">
            <v>875.70999999999469</v>
          </cell>
          <cell r="K388">
            <v>1224.8900000000083</v>
          </cell>
          <cell r="L388">
            <v>888.48000000000798</v>
          </cell>
          <cell r="M388">
            <v>1244.23</v>
          </cell>
          <cell r="N388">
            <v>903.08000000000243</v>
          </cell>
          <cell r="O388">
            <v>1263.5799999999917</v>
          </cell>
          <cell r="P388">
            <v>915.84999999999752</v>
          </cell>
          <cell r="Q388">
            <v>1282.9199999999953</v>
          </cell>
          <cell r="R388">
            <v>930.44999999999141</v>
          </cell>
          <cell r="S388">
            <v>1302.260000000005</v>
          </cell>
          <cell r="T388">
            <v>943.22000000000628</v>
          </cell>
          <cell r="U388">
            <v>1321.6000000000083</v>
          </cell>
          <cell r="V388">
            <v>957.81999999999994</v>
          </cell>
          <cell r="W388">
            <v>1340.94</v>
          </cell>
          <cell r="X388">
            <v>972.41999999999348</v>
          </cell>
          <cell r="Y388">
            <v>1360.2899999999918</v>
          </cell>
          <cell r="Z388">
            <v>987.02000000000749</v>
          </cell>
          <cell r="AA388">
            <v>1381.4599999999912</v>
          </cell>
          <cell r="AB388">
            <v>999.79000000000246</v>
          </cell>
          <cell r="AC388">
            <v>1400.8000000000059</v>
          </cell>
          <cell r="AD388">
            <v>1014.3899999999959</v>
          </cell>
          <cell r="AE388">
            <v>1420.1400000000067</v>
          </cell>
          <cell r="AF388">
            <v>1028.99000000001</v>
          </cell>
          <cell r="AG388">
            <v>1439.4799999999984</v>
          </cell>
          <cell r="AH388">
            <v>1041.760000000005</v>
          </cell>
          <cell r="AI388">
            <v>1458.8299999999902</v>
          </cell>
          <cell r="AJ388">
            <v>1056.3599999999983</v>
          </cell>
          <cell r="AK388">
            <v>1478.1699999999892</v>
          </cell>
          <cell r="AL388">
            <v>1069.1299999999933</v>
          </cell>
          <cell r="AM388">
            <v>1497.5100000000079</v>
          </cell>
          <cell r="AN388">
            <v>1083.730000000005</v>
          </cell>
          <cell r="AO388">
            <v>1516.8500000000065</v>
          </cell>
          <cell r="AP388">
            <v>1096.4999999999995</v>
          </cell>
          <cell r="AQ388">
            <v>1536.1899999999985</v>
          </cell>
          <cell r="AR388">
            <v>1111.0999999999992</v>
          </cell>
          <cell r="AS388">
            <v>1555.53999999999</v>
          </cell>
          <cell r="AT388">
            <v>1125.7000000000098</v>
          </cell>
          <cell r="AU388">
            <v>1576.7099999999855</v>
          </cell>
          <cell r="AV388">
            <v>1140.3000000000034</v>
          </cell>
          <cell r="AW388">
            <v>1596.0500000000081</v>
          </cell>
        </row>
        <row r="389">
          <cell r="A389">
            <v>384</v>
          </cell>
          <cell r="B389">
            <v>821.27999999999747</v>
          </cell>
          <cell r="C389">
            <v>1148.6800000000017</v>
          </cell>
          <cell r="D389">
            <v>835.9199999999928</v>
          </cell>
          <cell r="E389">
            <v>1169.9199999999917</v>
          </cell>
          <cell r="F389">
            <v>848.72000000000492</v>
          </cell>
          <cell r="G389">
            <v>1189.3099999999981</v>
          </cell>
          <cell r="H389">
            <v>863.36</v>
          </cell>
          <cell r="I389">
            <v>1208.7000000000025</v>
          </cell>
          <cell r="J389">
            <v>877.99999999999466</v>
          </cell>
          <cell r="K389">
            <v>1228.0900000000083</v>
          </cell>
          <cell r="L389">
            <v>890.80000000000803</v>
          </cell>
          <cell r="M389">
            <v>1247.48</v>
          </cell>
          <cell r="N389">
            <v>905.44000000000244</v>
          </cell>
          <cell r="O389">
            <v>1266.8799999999917</v>
          </cell>
          <cell r="P389">
            <v>918.23999999999751</v>
          </cell>
          <cell r="Q389">
            <v>1286.2699999999952</v>
          </cell>
          <cell r="R389">
            <v>932.87999999999136</v>
          </cell>
          <cell r="S389">
            <v>1305.6600000000051</v>
          </cell>
          <cell r="T389">
            <v>945.68000000000632</v>
          </cell>
          <cell r="U389">
            <v>1325.0500000000084</v>
          </cell>
          <cell r="V389">
            <v>960.31999999999994</v>
          </cell>
          <cell r="W389">
            <v>1344.44</v>
          </cell>
          <cell r="X389">
            <v>974.95999999999344</v>
          </cell>
          <cell r="Y389">
            <v>1363.8399999999917</v>
          </cell>
          <cell r="Z389">
            <v>989.60000000000753</v>
          </cell>
          <cell r="AA389">
            <v>1385.0699999999911</v>
          </cell>
          <cell r="AB389">
            <v>1002.4000000000025</v>
          </cell>
          <cell r="AC389">
            <v>1404.4600000000059</v>
          </cell>
          <cell r="AD389">
            <v>1017.0399999999959</v>
          </cell>
          <cell r="AE389">
            <v>1423.8500000000067</v>
          </cell>
          <cell r="AF389">
            <v>1031.6800000000101</v>
          </cell>
          <cell r="AG389">
            <v>1443.2399999999984</v>
          </cell>
          <cell r="AH389">
            <v>1044.480000000005</v>
          </cell>
          <cell r="AI389">
            <v>1462.6399999999901</v>
          </cell>
          <cell r="AJ389">
            <v>1059.1199999999983</v>
          </cell>
          <cell r="AK389">
            <v>1482.0299999999891</v>
          </cell>
          <cell r="AL389">
            <v>1071.9199999999933</v>
          </cell>
          <cell r="AM389">
            <v>1501.420000000008</v>
          </cell>
          <cell r="AN389">
            <v>1086.5600000000049</v>
          </cell>
          <cell r="AO389">
            <v>1520.8100000000065</v>
          </cell>
          <cell r="AP389">
            <v>1099.3599999999994</v>
          </cell>
          <cell r="AQ389">
            <v>1540.1999999999985</v>
          </cell>
          <cell r="AR389">
            <v>1113.9999999999993</v>
          </cell>
          <cell r="AS389">
            <v>1559.5999999999899</v>
          </cell>
          <cell r="AT389">
            <v>1128.6400000000099</v>
          </cell>
          <cell r="AU389">
            <v>1580.8299999999854</v>
          </cell>
          <cell r="AV389">
            <v>1143.2800000000034</v>
          </cell>
          <cell r="AW389">
            <v>1600.2200000000082</v>
          </cell>
        </row>
        <row r="390">
          <cell r="A390">
            <v>385</v>
          </cell>
          <cell r="B390">
            <v>823.41999999999746</v>
          </cell>
          <cell r="C390">
            <v>1151.6700000000017</v>
          </cell>
          <cell r="D390">
            <v>838.09999999999275</v>
          </cell>
          <cell r="E390">
            <v>1172.9699999999916</v>
          </cell>
          <cell r="F390">
            <v>850.93000000000495</v>
          </cell>
          <cell r="G390">
            <v>1192.409999999998</v>
          </cell>
          <cell r="H390">
            <v>865.61</v>
          </cell>
          <cell r="I390">
            <v>1211.8500000000026</v>
          </cell>
          <cell r="J390">
            <v>880.28999999999462</v>
          </cell>
          <cell r="K390">
            <v>1231.2900000000084</v>
          </cell>
          <cell r="L390">
            <v>893.12000000000808</v>
          </cell>
          <cell r="M390">
            <v>1250.73</v>
          </cell>
          <cell r="N390">
            <v>907.80000000000246</v>
          </cell>
          <cell r="O390">
            <v>1270.1799999999917</v>
          </cell>
          <cell r="P390">
            <v>920.62999999999749</v>
          </cell>
          <cell r="Q390">
            <v>1289.6199999999951</v>
          </cell>
          <cell r="R390">
            <v>935.30999999999131</v>
          </cell>
          <cell r="S390">
            <v>1309.0600000000052</v>
          </cell>
          <cell r="T390">
            <v>948.14000000000635</v>
          </cell>
          <cell r="U390">
            <v>1328.5000000000084</v>
          </cell>
          <cell r="V390">
            <v>962.81999999999994</v>
          </cell>
          <cell r="W390">
            <v>1347.94</v>
          </cell>
          <cell r="X390">
            <v>977.49999999999341</v>
          </cell>
          <cell r="Y390">
            <v>1367.3899999999917</v>
          </cell>
          <cell r="Z390">
            <v>992.18000000000757</v>
          </cell>
          <cell r="AA390">
            <v>1388.679999999991</v>
          </cell>
          <cell r="AB390">
            <v>1005.0100000000025</v>
          </cell>
          <cell r="AC390">
            <v>1408.120000000006</v>
          </cell>
          <cell r="AD390">
            <v>1019.6899999999958</v>
          </cell>
          <cell r="AE390">
            <v>1427.5600000000068</v>
          </cell>
          <cell r="AF390">
            <v>1034.3700000000101</v>
          </cell>
          <cell r="AG390">
            <v>1446.9999999999984</v>
          </cell>
          <cell r="AH390">
            <v>1047.200000000005</v>
          </cell>
          <cell r="AI390">
            <v>1466.44999999999</v>
          </cell>
          <cell r="AJ390">
            <v>1061.8799999999983</v>
          </cell>
          <cell r="AK390">
            <v>1485.889999999989</v>
          </cell>
          <cell r="AL390">
            <v>1074.7099999999932</v>
          </cell>
          <cell r="AM390">
            <v>1505.3300000000081</v>
          </cell>
          <cell r="AN390">
            <v>1089.3900000000049</v>
          </cell>
          <cell r="AO390">
            <v>1524.7700000000066</v>
          </cell>
          <cell r="AP390">
            <v>1102.2199999999993</v>
          </cell>
          <cell r="AQ390">
            <v>1544.2099999999984</v>
          </cell>
          <cell r="AR390">
            <v>1116.8999999999994</v>
          </cell>
          <cell r="AS390">
            <v>1563.6599999999899</v>
          </cell>
          <cell r="AT390">
            <v>1131.5800000000099</v>
          </cell>
          <cell r="AU390">
            <v>1584.9499999999853</v>
          </cell>
          <cell r="AV390">
            <v>1146.2600000000034</v>
          </cell>
          <cell r="AW390">
            <v>1604.3900000000083</v>
          </cell>
        </row>
        <row r="391">
          <cell r="A391">
            <v>386</v>
          </cell>
          <cell r="B391">
            <v>825.55999999999744</v>
          </cell>
          <cell r="C391">
            <v>1154.6600000000017</v>
          </cell>
          <cell r="D391">
            <v>840.2799999999927</v>
          </cell>
          <cell r="E391">
            <v>1176.0199999999916</v>
          </cell>
          <cell r="F391">
            <v>853.14000000000499</v>
          </cell>
          <cell r="G391">
            <v>1195.5099999999979</v>
          </cell>
          <cell r="H391">
            <v>867.86</v>
          </cell>
          <cell r="I391">
            <v>1215.0000000000027</v>
          </cell>
          <cell r="J391">
            <v>882.57999999999458</v>
          </cell>
          <cell r="K391">
            <v>1234.4900000000084</v>
          </cell>
          <cell r="L391">
            <v>895.44000000000813</v>
          </cell>
          <cell r="M391">
            <v>1253.98</v>
          </cell>
          <cell r="N391">
            <v>910.16000000000247</v>
          </cell>
          <cell r="O391">
            <v>1273.4799999999916</v>
          </cell>
          <cell r="P391">
            <v>923.01999999999748</v>
          </cell>
          <cell r="Q391">
            <v>1292.969999999995</v>
          </cell>
          <cell r="R391">
            <v>937.73999999999126</v>
          </cell>
          <cell r="S391">
            <v>1312.4600000000053</v>
          </cell>
          <cell r="T391">
            <v>950.60000000000639</v>
          </cell>
          <cell r="U391">
            <v>1331.9500000000085</v>
          </cell>
          <cell r="V391">
            <v>965.31999999999994</v>
          </cell>
          <cell r="W391">
            <v>1351.44</v>
          </cell>
          <cell r="X391">
            <v>980.03999999999337</v>
          </cell>
          <cell r="Y391">
            <v>1370.9399999999916</v>
          </cell>
          <cell r="Z391">
            <v>994.76000000000761</v>
          </cell>
          <cell r="AA391">
            <v>1392.2899999999909</v>
          </cell>
          <cell r="AB391">
            <v>1007.6200000000025</v>
          </cell>
          <cell r="AC391">
            <v>1411.7800000000061</v>
          </cell>
          <cell r="AD391">
            <v>1022.3399999999958</v>
          </cell>
          <cell r="AE391">
            <v>1431.2700000000068</v>
          </cell>
          <cell r="AF391">
            <v>1037.0600000000102</v>
          </cell>
          <cell r="AG391">
            <v>1450.7599999999984</v>
          </cell>
          <cell r="AH391">
            <v>1049.9200000000051</v>
          </cell>
          <cell r="AI391">
            <v>1470.25999999999</v>
          </cell>
          <cell r="AJ391">
            <v>1064.6399999999983</v>
          </cell>
          <cell r="AK391">
            <v>1489.7499999999889</v>
          </cell>
          <cell r="AL391">
            <v>1077.4999999999932</v>
          </cell>
          <cell r="AM391">
            <v>1509.2400000000082</v>
          </cell>
          <cell r="AN391">
            <v>1092.2200000000048</v>
          </cell>
          <cell r="AO391">
            <v>1528.7300000000066</v>
          </cell>
          <cell r="AP391">
            <v>1105.0799999999992</v>
          </cell>
          <cell r="AQ391">
            <v>1548.2199999999984</v>
          </cell>
          <cell r="AR391">
            <v>1119.7999999999995</v>
          </cell>
          <cell r="AS391">
            <v>1567.7199999999898</v>
          </cell>
          <cell r="AT391">
            <v>1134.52000000001</v>
          </cell>
          <cell r="AU391">
            <v>1589.0699999999852</v>
          </cell>
          <cell r="AV391">
            <v>1149.2400000000034</v>
          </cell>
          <cell r="AW391">
            <v>1608.5600000000084</v>
          </cell>
        </row>
        <row r="392">
          <cell r="A392">
            <v>387</v>
          </cell>
          <cell r="B392">
            <v>827.69999999999743</v>
          </cell>
          <cell r="C392">
            <v>1157.6500000000017</v>
          </cell>
          <cell r="D392">
            <v>842.45999999999265</v>
          </cell>
          <cell r="E392">
            <v>1179.0699999999915</v>
          </cell>
          <cell r="F392">
            <v>855.35000000000502</v>
          </cell>
          <cell r="G392">
            <v>1198.6099999999979</v>
          </cell>
          <cell r="H392">
            <v>870.11</v>
          </cell>
          <cell r="I392">
            <v>1218.1500000000028</v>
          </cell>
          <cell r="J392">
            <v>884.86999999999455</v>
          </cell>
          <cell r="K392">
            <v>1237.6900000000085</v>
          </cell>
          <cell r="L392">
            <v>897.76000000000818</v>
          </cell>
          <cell r="M392">
            <v>1257.23</v>
          </cell>
          <cell r="N392">
            <v>912.52000000000248</v>
          </cell>
          <cell r="O392">
            <v>1276.7799999999916</v>
          </cell>
          <cell r="P392">
            <v>925.40999999999747</v>
          </cell>
          <cell r="Q392">
            <v>1296.3199999999949</v>
          </cell>
          <cell r="R392">
            <v>940.16999999999121</v>
          </cell>
          <cell r="S392">
            <v>1315.8600000000054</v>
          </cell>
          <cell r="T392">
            <v>953.06000000000643</v>
          </cell>
          <cell r="U392">
            <v>1335.4000000000085</v>
          </cell>
          <cell r="V392">
            <v>967.81999999999994</v>
          </cell>
          <cell r="W392">
            <v>1354.94</v>
          </cell>
          <cell r="X392">
            <v>982.57999999999333</v>
          </cell>
          <cell r="Y392">
            <v>1374.4899999999916</v>
          </cell>
          <cell r="Z392">
            <v>997.34000000000765</v>
          </cell>
          <cell r="AA392">
            <v>1395.8999999999908</v>
          </cell>
          <cell r="AB392">
            <v>1010.2300000000025</v>
          </cell>
          <cell r="AC392">
            <v>1415.4400000000062</v>
          </cell>
          <cell r="AD392">
            <v>1024.9899999999959</v>
          </cell>
          <cell r="AE392">
            <v>1434.9800000000068</v>
          </cell>
          <cell r="AF392">
            <v>1039.7500000000102</v>
          </cell>
          <cell r="AG392">
            <v>1454.5199999999984</v>
          </cell>
          <cell r="AH392">
            <v>1052.6400000000051</v>
          </cell>
          <cell r="AI392">
            <v>1474.0699999999899</v>
          </cell>
          <cell r="AJ392">
            <v>1067.3999999999983</v>
          </cell>
          <cell r="AK392">
            <v>1493.6099999999888</v>
          </cell>
          <cell r="AL392">
            <v>1080.2899999999931</v>
          </cell>
          <cell r="AM392">
            <v>1513.1500000000083</v>
          </cell>
          <cell r="AN392">
            <v>1095.0500000000047</v>
          </cell>
          <cell r="AO392">
            <v>1532.6900000000066</v>
          </cell>
          <cell r="AP392">
            <v>1107.9399999999991</v>
          </cell>
          <cell r="AQ392">
            <v>1552.2299999999984</v>
          </cell>
          <cell r="AR392">
            <v>1122.6999999999996</v>
          </cell>
          <cell r="AS392">
            <v>1571.7799999999897</v>
          </cell>
          <cell r="AT392">
            <v>1137.46000000001</v>
          </cell>
          <cell r="AU392">
            <v>1593.189999999985</v>
          </cell>
          <cell r="AV392">
            <v>1152.2200000000034</v>
          </cell>
          <cell r="AW392">
            <v>1612.7300000000084</v>
          </cell>
        </row>
        <row r="393">
          <cell r="A393">
            <v>388</v>
          </cell>
          <cell r="B393">
            <v>829.83999999999742</v>
          </cell>
          <cell r="C393">
            <v>1160.6400000000017</v>
          </cell>
          <cell r="D393">
            <v>844.6399999999926</v>
          </cell>
          <cell r="E393">
            <v>1182.1199999999915</v>
          </cell>
          <cell r="F393">
            <v>857.56000000000506</v>
          </cell>
          <cell r="G393">
            <v>1201.7099999999978</v>
          </cell>
          <cell r="H393">
            <v>872.36</v>
          </cell>
          <cell r="I393">
            <v>1221.3000000000029</v>
          </cell>
          <cell r="J393">
            <v>887.15999999999451</v>
          </cell>
          <cell r="K393">
            <v>1240.8900000000085</v>
          </cell>
          <cell r="L393">
            <v>900.08000000000823</v>
          </cell>
          <cell r="M393">
            <v>1260.48</v>
          </cell>
          <cell r="N393">
            <v>914.8800000000025</v>
          </cell>
          <cell r="O393">
            <v>1280.0799999999915</v>
          </cell>
          <cell r="P393">
            <v>927.79999999999745</v>
          </cell>
          <cell r="Q393">
            <v>1299.6699999999948</v>
          </cell>
          <cell r="R393">
            <v>942.59999999999116</v>
          </cell>
          <cell r="S393">
            <v>1319.2600000000054</v>
          </cell>
          <cell r="T393">
            <v>955.52000000000646</v>
          </cell>
          <cell r="U393">
            <v>1338.8500000000085</v>
          </cell>
          <cell r="V393">
            <v>970.31999999999994</v>
          </cell>
          <cell r="W393">
            <v>1358.44</v>
          </cell>
          <cell r="X393">
            <v>985.1199999999933</v>
          </cell>
          <cell r="Y393">
            <v>1378.0399999999916</v>
          </cell>
          <cell r="Z393">
            <v>999.92000000000769</v>
          </cell>
          <cell r="AA393">
            <v>1399.5099999999907</v>
          </cell>
          <cell r="AB393">
            <v>1012.8400000000025</v>
          </cell>
          <cell r="AC393">
            <v>1419.1000000000063</v>
          </cell>
          <cell r="AD393">
            <v>1027.639999999996</v>
          </cell>
          <cell r="AE393">
            <v>1438.6900000000069</v>
          </cell>
          <cell r="AF393">
            <v>1042.4400000000103</v>
          </cell>
          <cell r="AG393">
            <v>1458.2799999999984</v>
          </cell>
          <cell r="AH393">
            <v>1055.3600000000051</v>
          </cell>
          <cell r="AI393">
            <v>1477.8799999999899</v>
          </cell>
          <cell r="AJ393">
            <v>1070.1599999999983</v>
          </cell>
          <cell r="AK393">
            <v>1497.4699999999887</v>
          </cell>
          <cell r="AL393">
            <v>1083.0799999999931</v>
          </cell>
          <cell r="AM393">
            <v>1517.0600000000084</v>
          </cell>
          <cell r="AN393">
            <v>1097.8800000000047</v>
          </cell>
          <cell r="AO393">
            <v>1536.6500000000067</v>
          </cell>
          <cell r="AP393">
            <v>1110.799999999999</v>
          </cell>
          <cell r="AQ393">
            <v>1556.2399999999984</v>
          </cell>
          <cell r="AR393">
            <v>1125.5999999999997</v>
          </cell>
          <cell r="AS393">
            <v>1575.8399999999897</v>
          </cell>
          <cell r="AT393">
            <v>1140.4000000000101</v>
          </cell>
          <cell r="AU393">
            <v>1597.3099999999849</v>
          </cell>
          <cell r="AV393">
            <v>1155.2000000000035</v>
          </cell>
          <cell r="AW393">
            <v>1616.9000000000085</v>
          </cell>
        </row>
        <row r="394">
          <cell r="A394">
            <v>389</v>
          </cell>
          <cell r="B394">
            <v>831.9799999999974</v>
          </cell>
          <cell r="C394">
            <v>1163.6300000000017</v>
          </cell>
          <cell r="D394">
            <v>846.81999999999255</v>
          </cell>
          <cell r="E394">
            <v>1185.1699999999914</v>
          </cell>
          <cell r="F394">
            <v>859.7700000000051</v>
          </cell>
          <cell r="G394">
            <v>1204.8099999999977</v>
          </cell>
          <cell r="H394">
            <v>874.61</v>
          </cell>
          <cell r="I394">
            <v>1224.450000000003</v>
          </cell>
          <cell r="J394">
            <v>889.44999999999447</v>
          </cell>
          <cell r="K394">
            <v>1244.0900000000086</v>
          </cell>
          <cell r="L394">
            <v>902.40000000000828</v>
          </cell>
          <cell r="M394">
            <v>1263.73</v>
          </cell>
          <cell r="N394">
            <v>917.24000000000251</v>
          </cell>
          <cell r="O394">
            <v>1283.3799999999915</v>
          </cell>
          <cell r="P394">
            <v>930.18999999999744</v>
          </cell>
          <cell r="Q394">
            <v>1303.0199999999948</v>
          </cell>
          <cell r="R394">
            <v>945.02999999999111</v>
          </cell>
          <cell r="S394">
            <v>1322.6600000000055</v>
          </cell>
          <cell r="T394">
            <v>957.9800000000065</v>
          </cell>
          <cell r="U394">
            <v>1342.3000000000086</v>
          </cell>
          <cell r="V394">
            <v>972.81999999999994</v>
          </cell>
          <cell r="W394">
            <v>1361.94</v>
          </cell>
          <cell r="X394">
            <v>987.65999999999326</v>
          </cell>
          <cell r="Y394">
            <v>1381.5899999999915</v>
          </cell>
          <cell r="Z394">
            <v>1002.5000000000077</v>
          </cell>
          <cell r="AA394">
            <v>1403.1199999999906</v>
          </cell>
          <cell r="AB394">
            <v>1015.4500000000025</v>
          </cell>
          <cell r="AC394">
            <v>1422.7600000000064</v>
          </cell>
          <cell r="AD394">
            <v>1030.2899999999961</v>
          </cell>
          <cell r="AE394">
            <v>1442.4000000000069</v>
          </cell>
          <cell r="AF394">
            <v>1045.1300000000103</v>
          </cell>
          <cell r="AG394">
            <v>1462.0399999999984</v>
          </cell>
          <cell r="AH394">
            <v>1058.0800000000052</v>
          </cell>
          <cell r="AI394">
            <v>1481.6899999999898</v>
          </cell>
          <cell r="AJ394">
            <v>1072.9199999999983</v>
          </cell>
          <cell r="AK394">
            <v>1501.3299999999886</v>
          </cell>
          <cell r="AL394">
            <v>1085.8699999999931</v>
          </cell>
          <cell r="AM394">
            <v>1520.9700000000084</v>
          </cell>
          <cell r="AN394">
            <v>1100.7100000000046</v>
          </cell>
          <cell r="AO394">
            <v>1540.6100000000067</v>
          </cell>
          <cell r="AP394">
            <v>1113.6599999999989</v>
          </cell>
          <cell r="AQ394">
            <v>1560.2499999999984</v>
          </cell>
          <cell r="AR394">
            <v>1128.4999999999998</v>
          </cell>
          <cell r="AS394">
            <v>1579.8999999999896</v>
          </cell>
          <cell r="AT394">
            <v>1143.3400000000101</v>
          </cell>
          <cell r="AU394">
            <v>1601.4299999999848</v>
          </cell>
          <cell r="AV394">
            <v>1158.1800000000035</v>
          </cell>
          <cell r="AW394">
            <v>1621.0700000000086</v>
          </cell>
        </row>
        <row r="395">
          <cell r="A395">
            <v>390</v>
          </cell>
          <cell r="B395">
            <v>834.11999999999739</v>
          </cell>
          <cell r="C395">
            <v>1166.6200000000017</v>
          </cell>
          <cell r="D395">
            <v>848.9999999999925</v>
          </cell>
          <cell r="E395">
            <v>1188.2199999999914</v>
          </cell>
          <cell r="F395">
            <v>861.98000000000513</v>
          </cell>
          <cell r="G395">
            <v>1207.9099999999976</v>
          </cell>
          <cell r="H395">
            <v>876.86</v>
          </cell>
          <cell r="I395">
            <v>1227.6000000000031</v>
          </cell>
          <cell r="J395">
            <v>891.73999999999444</v>
          </cell>
          <cell r="K395">
            <v>1247.2900000000086</v>
          </cell>
          <cell r="L395">
            <v>904.72000000000833</v>
          </cell>
          <cell r="M395">
            <v>1266.98</v>
          </cell>
          <cell r="N395">
            <v>919.60000000000252</v>
          </cell>
          <cell r="O395">
            <v>1286.6799999999914</v>
          </cell>
          <cell r="P395">
            <v>932.57999999999743</v>
          </cell>
          <cell r="Q395">
            <v>1306.3699999999947</v>
          </cell>
          <cell r="R395">
            <v>947.45999999999106</v>
          </cell>
          <cell r="S395">
            <v>1326.0600000000056</v>
          </cell>
          <cell r="T395">
            <v>960.44000000000653</v>
          </cell>
          <cell r="U395">
            <v>1345.7500000000086</v>
          </cell>
          <cell r="V395">
            <v>975.31999999999994</v>
          </cell>
          <cell r="W395">
            <v>1365.44</v>
          </cell>
          <cell r="X395">
            <v>990.19999999999322</v>
          </cell>
          <cell r="Y395">
            <v>1385.1399999999915</v>
          </cell>
          <cell r="Z395">
            <v>1005.0800000000078</v>
          </cell>
          <cell r="AA395">
            <v>1406.7299999999905</v>
          </cell>
          <cell r="AB395">
            <v>1018.0600000000026</v>
          </cell>
          <cell r="AC395">
            <v>1426.4200000000064</v>
          </cell>
          <cell r="AD395">
            <v>1032.9399999999962</v>
          </cell>
          <cell r="AE395">
            <v>1446.1100000000069</v>
          </cell>
          <cell r="AF395">
            <v>1047.8200000000104</v>
          </cell>
          <cell r="AG395">
            <v>1465.7999999999984</v>
          </cell>
          <cell r="AH395">
            <v>1060.8000000000052</v>
          </cell>
          <cell r="AI395">
            <v>1485.4999999999898</v>
          </cell>
          <cell r="AJ395">
            <v>1075.6799999999982</v>
          </cell>
          <cell r="AK395">
            <v>1505.1899999999885</v>
          </cell>
          <cell r="AL395">
            <v>1088.659999999993</v>
          </cell>
          <cell r="AM395">
            <v>1524.8800000000085</v>
          </cell>
          <cell r="AN395">
            <v>1103.5400000000045</v>
          </cell>
          <cell r="AO395">
            <v>1544.5700000000068</v>
          </cell>
          <cell r="AP395">
            <v>1116.5199999999988</v>
          </cell>
          <cell r="AQ395">
            <v>1564.2599999999984</v>
          </cell>
          <cell r="AR395">
            <v>1131.3999999999999</v>
          </cell>
          <cell r="AS395">
            <v>1583.9599999999896</v>
          </cell>
          <cell r="AT395">
            <v>1146.2800000000102</v>
          </cell>
          <cell r="AU395">
            <v>1605.5499999999847</v>
          </cell>
          <cell r="AV395">
            <v>1161.1600000000035</v>
          </cell>
          <cell r="AW395">
            <v>1625.2400000000086</v>
          </cell>
        </row>
        <row r="396">
          <cell r="A396">
            <v>391</v>
          </cell>
          <cell r="B396">
            <v>836.25999999999738</v>
          </cell>
          <cell r="C396">
            <v>1169.6100000000017</v>
          </cell>
          <cell r="D396">
            <v>851.17999999999245</v>
          </cell>
          <cell r="E396">
            <v>1191.2699999999913</v>
          </cell>
          <cell r="F396">
            <v>864.19000000000517</v>
          </cell>
          <cell r="G396">
            <v>1211.0099999999975</v>
          </cell>
          <cell r="H396">
            <v>879.11</v>
          </cell>
          <cell r="I396">
            <v>1230.7500000000032</v>
          </cell>
          <cell r="J396">
            <v>894.0299999999944</v>
          </cell>
          <cell r="K396">
            <v>1250.4900000000086</v>
          </cell>
          <cell r="L396">
            <v>907.04000000000838</v>
          </cell>
          <cell r="M396">
            <v>1270.23</v>
          </cell>
          <cell r="N396">
            <v>921.96000000000254</v>
          </cell>
          <cell r="O396">
            <v>1289.9799999999914</v>
          </cell>
          <cell r="P396">
            <v>934.96999999999741</v>
          </cell>
          <cell r="Q396">
            <v>1309.7199999999946</v>
          </cell>
          <cell r="R396">
            <v>949.88999999999101</v>
          </cell>
          <cell r="S396">
            <v>1329.4600000000057</v>
          </cell>
          <cell r="T396">
            <v>962.90000000000657</v>
          </cell>
          <cell r="U396">
            <v>1349.2000000000087</v>
          </cell>
          <cell r="V396">
            <v>977.81999999999994</v>
          </cell>
          <cell r="W396">
            <v>1368.94</v>
          </cell>
          <cell r="X396">
            <v>992.73999999999319</v>
          </cell>
          <cell r="Y396">
            <v>1388.6899999999914</v>
          </cell>
          <cell r="Z396">
            <v>1007.6600000000078</v>
          </cell>
          <cell r="AA396">
            <v>1410.3399999999904</v>
          </cell>
          <cell r="AB396">
            <v>1020.6700000000026</v>
          </cell>
          <cell r="AC396">
            <v>1430.0800000000065</v>
          </cell>
          <cell r="AD396">
            <v>1035.5899999999963</v>
          </cell>
          <cell r="AE396">
            <v>1449.820000000007</v>
          </cell>
          <cell r="AF396">
            <v>1050.5100000000105</v>
          </cell>
          <cell r="AG396">
            <v>1469.5599999999984</v>
          </cell>
          <cell r="AH396">
            <v>1063.5200000000052</v>
          </cell>
          <cell r="AI396">
            <v>1489.3099999999897</v>
          </cell>
          <cell r="AJ396">
            <v>1078.4399999999982</v>
          </cell>
          <cell r="AK396">
            <v>1509.0499999999884</v>
          </cell>
          <cell r="AL396">
            <v>1091.449999999993</v>
          </cell>
          <cell r="AM396">
            <v>1528.7900000000086</v>
          </cell>
          <cell r="AN396">
            <v>1106.3700000000044</v>
          </cell>
          <cell r="AO396">
            <v>1548.5300000000068</v>
          </cell>
          <cell r="AP396">
            <v>1119.3799999999987</v>
          </cell>
          <cell r="AQ396">
            <v>1568.2699999999984</v>
          </cell>
          <cell r="AR396">
            <v>1134.3</v>
          </cell>
          <cell r="AS396">
            <v>1588.0199999999895</v>
          </cell>
          <cell r="AT396">
            <v>1149.2200000000103</v>
          </cell>
          <cell r="AU396">
            <v>1609.6699999999846</v>
          </cell>
          <cell r="AV396">
            <v>1164.1400000000035</v>
          </cell>
          <cell r="AW396">
            <v>1629.4100000000087</v>
          </cell>
        </row>
        <row r="397">
          <cell r="A397">
            <v>392</v>
          </cell>
          <cell r="B397">
            <v>838.39999999999736</v>
          </cell>
          <cell r="C397">
            <v>1172.6000000000017</v>
          </cell>
          <cell r="D397">
            <v>853.3599999999924</v>
          </cell>
          <cell r="E397">
            <v>1194.3199999999913</v>
          </cell>
          <cell r="F397">
            <v>866.40000000000521</v>
          </cell>
          <cell r="G397">
            <v>1214.1099999999974</v>
          </cell>
          <cell r="H397">
            <v>881.36</v>
          </cell>
          <cell r="I397">
            <v>1233.9000000000033</v>
          </cell>
          <cell r="J397">
            <v>896.31999999999437</v>
          </cell>
          <cell r="K397">
            <v>1253.6900000000087</v>
          </cell>
          <cell r="L397">
            <v>909.36000000000843</v>
          </cell>
          <cell r="M397">
            <v>1273.48</v>
          </cell>
          <cell r="N397">
            <v>924.32000000000255</v>
          </cell>
          <cell r="O397">
            <v>1293.2799999999913</v>
          </cell>
          <cell r="P397">
            <v>937.3599999999974</v>
          </cell>
          <cell r="Q397">
            <v>1313.0699999999945</v>
          </cell>
          <cell r="R397">
            <v>952.31999999999096</v>
          </cell>
          <cell r="S397">
            <v>1332.8600000000058</v>
          </cell>
          <cell r="T397">
            <v>965.36000000000661</v>
          </cell>
          <cell r="U397">
            <v>1352.6500000000087</v>
          </cell>
          <cell r="V397">
            <v>980.31999999999994</v>
          </cell>
          <cell r="W397">
            <v>1372.44</v>
          </cell>
          <cell r="X397">
            <v>995.27999999999315</v>
          </cell>
          <cell r="Y397">
            <v>1392.2399999999914</v>
          </cell>
          <cell r="Z397">
            <v>1010.2400000000079</v>
          </cell>
          <cell r="AA397">
            <v>1413.9499999999903</v>
          </cell>
          <cell r="AB397">
            <v>1023.2800000000026</v>
          </cell>
          <cell r="AC397">
            <v>1433.7400000000066</v>
          </cell>
          <cell r="AD397">
            <v>1038.2399999999964</v>
          </cell>
          <cell r="AE397">
            <v>1453.530000000007</v>
          </cell>
          <cell r="AF397">
            <v>1053.2000000000105</v>
          </cell>
          <cell r="AG397">
            <v>1473.3199999999983</v>
          </cell>
          <cell r="AH397">
            <v>1066.2400000000052</v>
          </cell>
          <cell r="AI397">
            <v>1493.1199999999897</v>
          </cell>
          <cell r="AJ397">
            <v>1081.1999999999982</v>
          </cell>
          <cell r="AK397">
            <v>1512.9099999999883</v>
          </cell>
          <cell r="AL397">
            <v>1094.239999999993</v>
          </cell>
          <cell r="AM397">
            <v>1532.7000000000087</v>
          </cell>
          <cell r="AN397">
            <v>1109.2000000000044</v>
          </cell>
          <cell r="AO397">
            <v>1552.4900000000068</v>
          </cell>
          <cell r="AP397">
            <v>1122.2399999999986</v>
          </cell>
          <cell r="AQ397">
            <v>1572.2799999999984</v>
          </cell>
          <cell r="AR397">
            <v>1137.2</v>
          </cell>
          <cell r="AS397">
            <v>1592.0799999999895</v>
          </cell>
          <cell r="AT397">
            <v>1152.1600000000103</v>
          </cell>
          <cell r="AU397">
            <v>1613.7899999999845</v>
          </cell>
          <cell r="AV397">
            <v>1167.1200000000035</v>
          </cell>
          <cell r="AW397">
            <v>1633.5800000000088</v>
          </cell>
        </row>
        <row r="398">
          <cell r="A398">
            <v>393</v>
          </cell>
          <cell r="B398">
            <v>840.53999999999735</v>
          </cell>
          <cell r="C398">
            <v>1175.5900000000017</v>
          </cell>
          <cell r="D398">
            <v>855.53999999999235</v>
          </cell>
          <cell r="E398">
            <v>1197.3699999999913</v>
          </cell>
          <cell r="F398">
            <v>868.61000000000524</v>
          </cell>
          <cell r="G398">
            <v>1217.2099999999973</v>
          </cell>
          <cell r="H398">
            <v>883.61</v>
          </cell>
          <cell r="I398">
            <v>1237.0500000000034</v>
          </cell>
          <cell r="J398">
            <v>898.60999999999433</v>
          </cell>
          <cell r="K398">
            <v>1256.8900000000087</v>
          </cell>
          <cell r="L398">
            <v>911.68000000000848</v>
          </cell>
          <cell r="M398">
            <v>1276.73</v>
          </cell>
          <cell r="N398">
            <v>926.68000000000256</v>
          </cell>
          <cell r="O398">
            <v>1296.5799999999913</v>
          </cell>
          <cell r="P398">
            <v>939.74999999999739</v>
          </cell>
          <cell r="Q398">
            <v>1316.4199999999944</v>
          </cell>
          <cell r="R398">
            <v>954.74999999999091</v>
          </cell>
          <cell r="S398">
            <v>1336.2600000000059</v>
          </cell>
          <cell r="T398">
            <v>967.82000000000664</v>
          </cell>
          <cell r="U398">
            <v>1356.1000000000088</v>
          </cell>
          <cell r="V398">
            <v>982.81999999999994</v>
          </cell>
          <cell r="W398">
            <v>1375.94</v>
          </cell>
          <cell r="X398">
            <v>997.81999999999312</v>
          </cell>
          <cell r="Y398">
            <v>1395.7899999999913</v>
          </cell>
          <cell r="Z398">
            <v>1012.8200000000079</v>
          </cell>
          <cell r="AA398">
            <v>1417.5599999999902</v>
          </cell>
          <cell r="AB398">
            <v>1025.8900000000026</v>
          </cell>
          <cell r="AC398">
            <v>1437.4000000000067</v>
          </cell>
          <cell r="AD398">
            <v>1040.8899999999965</v>
          </cell>
          <cell r="AE398">
            <v>1457.2400000000071</v>
          </cell>
          <cell r="AF398">
            <v>1055.8900000000106</v>
          </cell>
          <cell r="AG398">
            <v>1477.0799999999983</v>
          </cell>
          <cell r="AH398">
            <v>1068.9600000000053</v>
          </cell>
          <cell r="AI398">
            <v>1496.9299999999896</v>
          </cell>
          <cell r="AJ398">
            <v>1083.9599999999982</v>
          </cell>
          <cell r="AK398">
            <v>1516.7699999999882</v>
          </cell>
          <cell r="AL398">
            <v>1097.0299999999929</v>
          </cell>
          <cell r="AM398">
            <v>1536.6100000000088</v>
          </cell>
          <cell r="AN398">
            <v>1112.0300000000043</v>
          </cell>
          <cell r="AO398">
            <v>1556.4500000000069</v>
          </cell>
          <cell r="AP398">
            <v>1125.0999999999985</v>
          </cell>
          <cell r="AQ398">
            <v>1576.2899999999984</v>
          </cell>
          <cell r="AR398">
            <v>1140.1000000000001</v>
          </cell>
          <cell r="AS398">
            <v>1596.1399999999894</v>
          </cell>
          <cell r="AT398">
            <v>1155.1000000000104</v>
          </cell>
          <cell r="AU398">
            <v>1617.9099999999844</v>
          </cell>
          <cell r="AV398">
            <v>1170.1000000000035</v>
          </cell>
          <cell r="AW398">
            <v>1637.7500000000089</v>
          </cell>
        </row>
        <row r="399">
          <cell r="A399">
            <v>394</v>
          </cell>
          <cell r="B399">
            <v>842.67999999999734</v>
          </cell>
          <cell r="C399">
            <v>1178.5800000000017</v>
          </cell>
          <cell r="D399">
            <v>857.7199999999923</v>
          </cell>
          <cell r="E399">
            <v>1200.4199999999912</v>
          </cell>
          <cell r="F399">
            <v>870.82000000000528</v>
          </cell>
          <cell r="G399">
            <v>1220.3099999999972</v>
          </cell>
          <cell r="H399">
            <v>885.86</v>
          </cell>
          <cell r="I399">
            <v>1240.2000000000035</v>
          </cell>
          <cell r="J399">
            <v>900.89999999999429</v>
          </cell>
          <cell r="K399">
            <v>1260.0900000000088</v>
          </cell>
          <cell r="L399">
            <v>914.00000000000853</v>
          </cell>
          <cell r="M399">
            <v>1279.98</v>
          </cell>
          <cell r="N399">
            <v>929.04000000000258</v>
          </cell>
          <cell r="O399">
            <v>1299.8799999999912</v>
          </cell>
          <cell r="P399">
            <v>942.13999999999737</v>
          </cell>
          <cell r="Q399">
            <v>1319.7699999999943</v>
          </cell>
          <cell r="R399">
            <v>957.17999999999086</v>
          </cell>
          <cell r="S399">
            <v>1339.660000000006</v>
          </cell>
          <cell r="T399">
            <v>970.28000000000668</v>
          </cell>
          <cell r="U399">
            <v>1359.5500000000088</v>
          </cell>
          <cell r="V399">
            <v>985.31999999999994</v>
          </cell>
          <cell r="W399">
            <v>1379.44</v>
          </cell>
          <cell r="X399">
            <v>1000.3599999999931</v>
          </cell>
          <cell r="Y399">
            <v>1399.3399999999913</v>
          </cell>
          <cell r="Z399">
            <v>1015.4000000000079</v>
          </cell>
          <cell r="AA399">
            <v>1421.1699999999901</v>
          </cell>
          <cell r="AB399">
            <v>1028.5000000000025</v>
          </cell>
          <cell r="AC399">
            <v>1441.0600000000068</v>
          </cell>
          <cell r="AD399">
            <v>1043.5399999999966</v>
          </cell>
          <cell r="AE399">
            <v>1460.9500000000071</v>
          </cell>
          <cell r="AF399">
            <v>1058.5800000000106</v>
          </cell>
          <cell r="AG399">
            <v>1480.8399999999983</v>
          </cell>
          <cell r="AH399">
            <v>1071.6800000000053</v>
          </cell>
          <cell r="AI399">
            <v>1500.7399999999895</v>
          </cell>
          <cell r="AJ399">
            <v>1086.7199999999982</v>
          </cell>
          <cell r="AK399">
            <v>1520.6299999999881</v>
          </cell>
          <cell r="AL399">
            <v>1099.8199999999929</v>
          </cell>
          <cell r="AM399">
            <v>1540.5200000000088</v>
          </cell>
          <cell r="AN399">
            <v>1114.8600000000042</v>
          </cell>
          <cell r="AO399">
            <v>1560.4100000000069</v>
          </cell>
          <cell r="AP399">
            <v>1127.9599999999984</v>
          </cell>
          <cell r="AQ399">
            <v>1580.2999999999984</v>
          </cell>
          <cell r="AR399">
            <v>1143.0000000000002</v>
          </cell>
          <cell r="AS399">
            <v>1600.1999999999894</v>
          </cell>
          <cell r="AT399">
            <v>1158.0400000000104</v>
          </cell>
          <cell r="AU399">
            <v>1622.0299999999843</v>
          </cell>
          <cell r="AV399">
            <v>1173.0800000000036</v>
          </cell>
          <cell r="AW399">
            <v>1641.9200000000089</v>
          </cell>
        </row>
        <row r="400">
          <cell r="A400">
            <v>395</v>
          </cell>
          <cell r="B400">
            <v>844.81999999999732</v>
          </cell>
          <cell r="C400">
            <v>1181.5700000000018</v>
          </cell>
          <cell r="D400">
            <v>859.89999999999225</v>
          </cell>
          <cell r="E400">
            <v>1203.4699999999912</v>
          </cell>
          <cell r="F400">
            <v>873.03000000000532</v>
          </cell>
          <cell r="G400">
            <v>1223.4099999999971</v>
          </cell>
          <cell r="H400">
            <v>888.11</v>
          </cell>
          <cell r="I400">
            <v>1243.3500000000035</v>
          </cell>
          <cell r="J400">
            <v>903.18999999999426</v>
          </cell>
          <cell r="K400">
            <v>1263.2900000000088</v>
          </cell>
          <cell r="L400">
            <v>916.32000000000858</v>
          </cell>
          <cell r="M400">
            <v>1283.23</v>
          </cell>
          <cell r="N400">
            <v>931.40000000000259</v>
          </cell>
          <cell r="O400">
            <v>1303.1799999999912</v>
          </cell>
          <cell r="P400">
            <v>944.52999999999736</v>
          </cell>
          <cell r="Q400">
            <v>1323.1199999999942</v>
          </cell>
          <cell r="R400">
            <v>959.60999999999081</v>
          </cell>
          <cell r="S400">
            <v>1343.0600000000061</v>
          </cell>
          <cell r="T400">
            <v>972.74000000000672</v>
          </cell>
          <cell r="U400">
            <v>1363.0000000000089</v>
          </cell>
          <cell r="V400">
            <v>987.81999999999994</v>
          </cell>
          <cell r="W400">
            <v>1382.94</v>
          </cell>
          <cell r="X400">
            <v>1002.899999999993</v>
          </cell>
          <cell r="Y400">
            <v>1402.8899999999912</v>
          </cell>
          <cell r="Z400">
            <v>1017.980000000008</v>
          </cell>
          <cell r="AA400">
            <v>1424.77999999999</v>
          </cell>
          <cell r="AB400">
            <v>1031.1100000000024</v>
          </cell>
          <cell r="AC400">
            <v>1444.7200000000068</v>
          </cell>
          <cell r="AD400">
            <v>1046.1899999999966</v>
          </cell>
          <cell r="AE400">
            <v>1464.6600000000071</v>
          </cell>
          <cell r="AF400">
            <v>1061.2700000000107</v>
          </cell>
          <cell r="AG400">
            <v>1484.5999999999983</v>
          </cell>
          <cell r="AH400">
            <v>1074.4000000000053</v>
          </cell>
          <cell r="AI400">
            <v>1504.5499999999895</v>
          </cell>
          <cell r="AJ400">
            <v>1089.4799999999982</v>
          </cell>
          <cell r="AK400">
            <v>1524.489999999988</v>
          </cell>
          <cell r="AL400">
            <v>1102.6099999999929</v>
          </cell>
          <cell r="AM400">
            <v>1544.4300000000089</v>
          </cell>
          <cell r="AN400">
            <v>1117.6900000000041</v>
          </cell>
          <cell r="AO400">
            <v>1564.3700000000069</v>
          </cell>
          <cell r="AP400">
            <v>1130.8199999999983</v>
          </cell>
          <cell r="AQ400">
            <v>1584.3099999999984</v>
          </cell>
          <cell r="AR400">
            <v>1145.9000000000003</v>
          </cell>
          <cell r="AS400">
            <v>1604.2599999999893</v>
          </cell>
          <cell r="AT400">
            <v>1160.9800000000105</v>
          </cell>
          <cell r="AU400">
            <v>1626.1499999999842</v>
          </cell>
          <cell r="AV400">
            <v>1176.0600000000036</v>
          </cell>
          <cell r="AW400">
            <v>1646.090000000009</v>
          </cell>
        </row>
        <row r="401">
          <cell r="A401">
            <v>396</v>
          </cell>
          <cell r="B401">
            <v>846.95999999999731</v>
          </cell>
          <cell r="C401">
            <v>1184.5600000000018</v>
          </cell>
          <cell r="D401">
            <v>862.0799999999922</v>
          </cell>
          <cell r="E401">
            <v>1206.5199999999911</v>
          </cell>
          <cell r="F401">
            <v>875.24000000000535</v>
          </cell>
          <cell r="G401">
            <v>1226.509999999997</v>
          </cell>
          <cell r="H401">
            <v>890.36</v>
          </cell>
          <cell r="I401">
            <v>1246.5000000000036</v>
          </cell>
          <cell r="J401">
            <v>905.47999999999422</v>
          </cell>
          <cell r="K401">
            <v>1266.4900000000089</v>
          </cell>
          <cell r="L401">
            <v>918.64000000000863</v>
          </cell>
          <cell r="M401">
            <v>1286.48</v>
          </cell>
          <cell r="N401">
            <v>933.76000000000261</v>
          </cell>
          <cell r="O401">
            <v>1306.4799999999912</v>
          </cell>
          <cell r="P401">
            <v>946.91999999999734</v>
          </cell>
          <cell r="Q401">
            <v>1326.4699999999941</v>
          </cell>
          <cell r="R401">
            <v>962.03999999999075</v>
          </cell>
          <cell r="S401">
            <v>1346.4600000000062</v>
          </cell>
          <cell r="T401">
            <v>975.20000000000675</v>
          </cell>
          <cell r="U401">
            <v>1366.4500000000089</v>
          </cell>
          <cell r="V401">
            <v>990.31999999999994</v>
          </cell>
          <cell r="W401">
            <v>1386.44</v>
          </cell>
          <cell r="X401">
            <v>1005.439999999993</v>
          </cell>
          <cell r="Y401">
            <v>1406.4399999999912</v>
          </cell>
          <cell r="Z401">
            <v>1020.560000000008</v>
          </cell>
          <cell r="AA401">
            <v>1428.3899999999899</v>
          </cell>
          <cell r="AB401">
            <v>1033.7200000000023</v>
          </cell>
          <cell r="AC401">
            <v>1448.3800000000069</v>
          </cell>
          <cell r="AD401">
            <v>1048.8399999999967</v>
          </cell>
          <cell r="AE401">
            <v>1468.3700000000072</v>
          </cell>
          <cell r="AF401">
            <v>1063.9600000000107</v>
          </cell>
          <cell r="AG401">
            <v>1488.3599999999983</v>
          </cell>
          <cell r="AH401">
            <v>1077.1200000000053</v>
          </cell>
          <cell r="AI401">
            <v>1508.3599999999894</v>
          </cell>
          <cell r="AJ401">
            <v>1092.2399999999982</v>
          </cell>
          <cell r="AK401">
            <v>1528.3499999999879</v>
          </cell>
          <cell r="AL401">
            <v>1105.3999999999928</v>
          </cell>
          <cell r="AM401">
            <v>1548.340000000009</v>
          </cell>
          <cell r="AN401">
            <v>1120.5200000000041</v>
          </cell>
          <cell r="AO401">
            <v>1568.330000000007</v>
          </cell>
          <cell r="AP401">
            <v>1133.6799999999982</v>
          </cell>
          <cell r="AQ401">
            <v>1588.3199999999983</v>
          </cell>
          <cell r="AR401">
            <v>1148.8000000000004</v>
          </cell>
          <cell r="AS401">
            <v>1608.3199999999892</v>
          </cell>
          <cell r="AT401">
            <v>1163.9200000000105</v>
          </cell>
          <cell r="AU401">
            <v>1630.2699999999841</v>
          </cell>
          <cell r="AV401">
            <v>1179.0400000000036</v>
          </cell>
          <cell r="AW401">
            <v>1650.2600000000091</v>
          </cell>
        </row>
        <row r="402">
          <cell r="A402">
            <v>397</v>
          </cell>
          <cell r="B402">
            <v>849.09999999999729</v>
          </cell>
          <cell r="C402">
            <v>1187.5500000000018</v>
          </cell>
          <cell r="D402">
            <v>864.25999999999215</v>
          </cell>
          <cell r="E402">
            <v>1209.5699999999911</v>
          </cell>
          <cell r="F402">
            <v>877.45000000000539</v>
          </cell>
          <cell r="G402">
            <v>1229.6099999999969</v>
          </cell>
          <cell r="H402">
            <v>892.61</v>
          </cell>
          <cell r="I402">
            <v>1249.6500000000037</v>
          </cell>
          <cell r="J402">
            <v>907.76999999999418</v>
          </cell>
          <cell r="K402">
            <v>1269.6900000000089</v>
          </cell>
          <cell r="L402">
            <v>920.96000000000868</v>
          </cell>
          <cell r="M402">
            <v>1289.73</v>
          </cell>
          <cell r="N402">
            <v>936.12000000000262</v>
          </cell>
          <cell r="O402">
            <v>1309.7799999999911</v>
          </cell>
          <cell r="P402">
            <v>949.30999999999733</v>
          </cell>
          <cell r="Q402">
            <v>1329.819999999994</v>
          </cell>
          <cell r="R402">
            <v>964.4699999999907</v>
          </cell>
          <cell r="S402">
            <v>1349.8600000000063</v>
          </cell>
          <cell r="T402">
            <v>977.66000000000679</v>
          </cell>
          <cell r="U402">
            <v>1369.900000000009</v>
          </cell>
          <cell r="V402">
            <v>992.81999999999994</v>
          </cell>
          <cell r="W402">
            <v>1389.94</v>
          </cell>
          <cell r="X402">
            <v>1007.979999999993</v>
          </cell>
          <cell r="Y402">
            <v>1409.9899999999911</v>
          </cell>
          <cell r="Z402">
            <v>1023.1400000000081</v>
          </cell>
          <cell r="AA402">
            <v>1431.9999999999898</v>
          </cell>
          <cell r="AB402">
            <v>1036.3300000000022</v>
          </cell>
          <cell r="AC402">
            <v>1452.040000000007</v>
          </cell>
          <cell r="AD402">
            <v>1051.4899999999968</v>
          </cell>
          <cell r="AE402">
            <v>1472.0800000000072</v>
          </cell>
          <cell r="AF402">
            <v>1066.6500000000108</v>
          </cell>
          <cell r="AG402">
            <v>1492.1199999999983</v>
          </cell>
          <cell r="AH402">
            <v>1079.8400000000054</v>
          </cell>
          <cell r="AI402">
            <v>1512.1699999999894</v>
          </cell>
          <cell r="AJ402">
            <v>1094.9999999999982</v>
          </cell>
          <cell r="AK402">
            <v>1532.2099999999878</v>
          </cell>
          <cell r="AL402">
            <v>1108.1899999999928</v>
          </cell>
          <cell r="AM402">
            <v>1552.2500000000091</v>
          </cell>
          <cell r="AN402">
            <v>1123.350000000004</v>
          </cell>
          <cell r="AO402">
            <v>1572.290000000007</v>
          </cell>
          <cell r="AP402">
            <v>1136.5399999999981</v>
          </cell>
          <cell r="AQ402">
            <v>1592.3299999999983</v>
          </cell>
          <cell r="AR402">
            <v>1151.7000000000005</v>
          </cell>
          <cell r="AS402">
            <v>1612.3799999999892</v>
          </cell>
          <cell r="AT402">
            <v>1166.8600000000106</v>
          </cell>
          <cell r="AU402">
            <v>1634.389999999984</v>
          </cell>
          <cell r="AV402">
            <v>1182.0200000000036</v>
          </cell>
          <cell r="AW402">
            <v>1654.4300000000092</v>
          </cell>
        </row>
        <row r="403">
          <cell r="A403">
            <v>398</v>
          </cell>
          <cell r="B403">
            <v>851.23999999999728</v>
          </cell>
          <cell r="C403">
            <v>1190.5400000000018</v>
          </cell>
          <cell r="D403">
            <v>866.4399999999921</v>
          </cell>
          <cell r="E403">
            <v>1212.619999999991</v>
          </cell>
          <cell r="F403">
            <v>879.66000000000543</v>
          </cell>
          <cell r="G403">
            <v>1232.7099999999969</v>
          </cell>
          <cell r="H403">
            <v>894.86</v>
          </cell>
          <cell r="I403">
            <v>1252.8000000000038</v>
          </cell>
          <cell r="J403">
            <v>910.05999999999415</v>
          </cell>
          <cell r="K403">
            <v>1272.890000000009</v>
          </cell>
          <cell r="L403">
            <v>923.28000000000873</v>
          </cell>
          <cell r="M403">
            <v>1292.98</v>
          </cell>
          <cell r="N403">
            <v>938.48000000000263</v>
          </cell>
          <cell r="O403">
            <v>1313.0799999999911</v>
          </cell>
          <cell r="P403">
            <v>951.69999999999732</v>
          </cell>
          <cell r="Q403">
            <v>1333.1699999999939</v>
          </cell>
          <cell r="R403">
            <v>966.89999999999065</v>
          </cell>
          <cell r="S403">
            <v>1353.2600000000064</v>
          </cell>
          <cell r="T403">
            <v>980.12000000000683</v>
          </cell>
          <cell r="U403">
            <v>1373.350000000009</v>
          </cell>
          <cell r="V403">
            <v>995.31999999999994</v>
          </cell>
          <cell r="W403">
            <v>1393.44</v>
          </cell>
          <cell r="X403">
            <v>1010.5199999999929</v>
          </cell>
          <cell r="Y403">
            <v>1413.5399999999911</v>
          </cell>
          <cell r="Z403">
            <v>1025.720000000008</v>
          </cell>
          <cell r="AA403">
            <v>1435.6099999999897</v>
          </cell>
          <cell r="AB403">
            <v>1038.9400000000021</v>
          </cell>
          <cell r="AC403">
            <v>1455.7000000000071</v>
          </cell>
          <cell r="AD403">
            <v>1054.1399999999969</v>
          </cell>
          <cell r="AE403">
            <v>1475.7900000000072</v>
          </cell>
          <cell r="AF403">
            <v>1069.3400000000108</v>
          </cell>
          <cell r="AG403">
            <v>1495.8799999999983</v>
          </cell>
          <cell r="AH403">
            <v>1082.5600000000054</v>
          </cell>
          <cell r="AI403">
            <v>1515.9799999999893</v>
          </cell>
          <cell r="AJ403">
            <v>1097.7599999999982</v>
          </cell>
          <cell r="AK403">
            <v>1536.0699999999877</v>
          </cell>
          <cell r="AL403">
            <v>1110.9799999999927</v>
          </cell>
          <cell r="AM403">
            <v>1556.1600000000092</v>
          </cell>
          <cell r="AN403">
            <v>1126.1800000000039</v>
          </cell>
          <cell r="AO403">
            <v>1576.250000000007</v>
          </cell>
          <cell r="AP403">
            <v>1139.399999999998</v>
          </cell>
          <cell r="AQ403">
            <v>1596.3399999999983</v>
          </cell>
          <cell r="AR403">
            <v>1154.6000000000006</v>
          </cell>
          <cell r="AS403">
            <v>1616.4399999999891</v>
          </cell>
          <cell r="AT403">
            <v>1169.8000000000106</v>
          </cell>
          <cell r="AU403">
            <v>1638.5099999999838</v>
          </cell>
          <cell r="AV403">
            <v>1185.0000000000036</v>
          </cell>
          <cell r="AW403">
            <v>1658.6000000000092</v>
          </cell>
        </row>
        <row r="404">
          <cell r="A404">
            <v>399</v>
          </cell>
          <cell r="B404">
            <v>853.37999999999727</v>
          </cell>
          <cell r="C404">
            <v>1193.5300000000018</v>
          </cell>
          <cell r="D404">
            <v>868.61999999999205</v>
          </cell>
          <cell r="E404">
            <v>1215.669999999991</v>
          </cell>
          <cell r="F404">
            <v>881.87000000000546</v>
          </cell>
          <cell r="G404">
            <v>1235.8099999999968</v>
          </cell>
          <cell r="H404">
            <v>897.11</v>
          </cell>
          <cell r="I404">
            <v>1255.9500000000039</v>
          </cell>
          <cell r="J404">
            <v>912.34999999999411</v>
          </cell>
          <cell r="K404">
            <v>1276.090000000009</v>
          </cell>
          <cell r="L404">
            <v>925.60000000000878</v>
          </cell>
          <cell r="M404">
            <v>1296.23</v>
          </cell>
          <cell r="N404">
            <v>940.84000000000265</v>
          </cell>
          <cell r="O404">
            <v>1316.379999999991</v>
          </cell>
          <cell r="P404">
            <v>954.0899999999973</v>
          </cell>
          <cell r="Q404">
            <v>1336.5199999999938</v>
          </cell>
          <cell r="R404">
            <v>969.3299999999906</v>
          </cell>
          <cell r="S404">
            <v>1356.6600000000064</v>
          </cell>
          <cell r="T404">
            <v>982.58000000000686</v>
          </cell>
          <cell r="U404">
            <v>1376.800000000009</v>
          </cell>
          <cell r="V404">
            <v>997.81999999999994</v>
          </cell>
          <cell r="W404">
            <v>1396.94</v>
          </cell>
          <cell r="X404">
            <v>1013.0599999999929</v>
          </cell>
          <cell r="Y404">
            <v>1417.0899999999911</v>
          </cell>
          <cell r="Z404">
            <v>1028.3000000000079</v>
          </cell>
          <cell r="AA404">
            <v>1439.2199999999896</v>
          </cell>
          <cell r="AB404">
            <v>1041.550000000002</v>
          </cell>
          <cell r="AC404">
            <v>1459.3600000000072</v>
          </cell>
          <cell r="AD404">
            <v>1056.789999999997</v>
          </cell>
          <cell r="AE404">
            <v>1479.5000000000073</v>
          </cell>
          <cell r="AF404">
            <v>1072.0300000000109</v>
          </cell>
          <cell r="AG404">
            <v>1499.6399999999983</v>
          </cell>
          <cell r="AH404">
            <v>1085.2800000000054</v>
          </cell>
          <cell r="AI404">
            <v>1519.7899999999893</v>
          </cell>
          <cell r="AJ404">
            <v>1100.5199999999982</v>
          </cell>
          <cell r="AK404">
            <v>1539.9299999999876</v>
          </cell>
          <cell r="AL404">
            <v>1113.7699999999927</v>
          </cell>
          <cell r="AM404">
            <v>1560.0700000000093</v>
          </cell>
          <cell r="AN404">
            <v>1129.0100000000039</v>
          </cell>
          <cell r="AO404">
            <v>1580.2100000000071</v>
          </cell>
          <cell r="AP404">
            <v>1142.2599999999979</v>
          </cell>
          <cell r="AQ404">
            <v>1600.3499999999983</v>
          </cell>
          <cell r="AR404">
            <v>1157.5000000000007</v>
          </cell>
          <cell r="AS404">
            <v>1620.4999999999891</v>
          </cell>
          <cell r="AT404">
            <v>1172.7400000000107</v>
          </cell>
          <cell r="AU404">
            <v>1642.6299999999837</v>
          </cell>
          <cell r="AV404">
            <v>1187.9800000000037</v>
          </cell>
          <cell r="AW404">
            <v>1662.7700000000093</v>
          </cell>
        </row>
        <row r="405">
          <cell r="A405">
            <v>400</v>
          </cell>
          <cell r="B405">
            <v>855.51999999999725</v>
          </cell>
          <cell r="C405">
            <v>1196.5200000000018</v>
          </cell>
          <cell r="D405">
            <v>870.799999999992</v>
          </cell>
          <cell r="E405">
            <v>1218.7199999999909</v>
          </cell>
          <cell r="F405">
            <v>884.0800000000055</v>
          </cell>
          <cell r="G405">
            <v>1238.9099999999967</v>
          </cell>
          <cell r="H405">
            <v>899.36</v>
          </cell>
          <cell r="I405">
            <v>1259.100000000004</v>
          </cell>
          <cell r="J405">
            <v>914.63999999999407</v>
          </cell>
          <cell r="K405">
            <v>1279.2900000000091</v>
          </cell>
          <cell r="L405">
            <v>927.92000000000883</v>
          </cell>
          <cell r="M405">
            <v>1299.48</v>
          </cell>
          <cell r="N405">
            <v>943.20000000000266</v>
          </cell>
          <cell r="O405">
            <v>1319.679999999991</v>
          </cell>
          <cell r="P405">
            <v>956.47999999999729</v>
          </cell>
          <cell r="Q405">
            <v>1339.8699999999938</v>
          </cell>
          <cell r="R405">
            <v>971.75999999999055</v>
          </cell>
          <cell r="S405">
            <v>1360.0600000000065</v>
          </cell>
          <cell r="T405">
            <v>985.0400000000069</v>
          </cell>
          <cell r="U405">
            <v>1380.2500000000091</v>
          </cell>
          <cell r="V405">
            <v>1000.3199999999999</v>
          </cell>
          <cell r="W405">
            <v>1400.44</v>
          </cell>
          <cell r="X405">
            <v>1015.5999999999929</v>
          </cell>
          <cell r="Y405">
            <v>1420.639999999991</v>
          </cell>
          <cell r="Z405">
            <v>1030.8800000000078</v>
          </cell>
          <cell r="AA405">
            <v>1442.8299999999895</v>
          </cell>
          <cell r="AB405">
            <v>1044.1600000000019</v>
          </cell>
          <cell r="AC405">
            <v>1463.0200000000073</v>
          </cell>
          <cell r="AD405">
            <v>1059.4399999999971</v>
          </cell>
          <cell r="AE405">
            <v>1483.2100000000073</v>
          </cell>
          <cell r="AF405">
            <v>1074.7200000000109</v>
          </cell>
          <cell r="AG405">
            <v>1503.3999999999983</v>
          </cell>
          <cell r="AH405">
            <v>1088.0000000000055</v>
          </cell>
          <cell r="AI405">
            <v>1523.5999999999892</v>
          </cell>
          <cell r="AJ405">
            <v>1103.2799999999982</v>
          </cell>
          <cell r="AK405">
            <v>1543.7899999999875</v>
          </cell>
          <cell r="AL405">
            <v>1116.5599999999927</v>
          </cell>
          <cell r="AM405">
            <v>1563.9800000000093</v>
          </cell>
          <cell r="AN405">
            <v>1131.8400000000038</v>
          </cell>
          <cell r="AO405">
            <v>1584.1700000000071</v>
          </cell>
          <cell r="AP405">
            <v>1145.1199999999978</v>
          </cell>
          <cell r="AQ405">
            <v>1604.3599999999983</v>
          </cell>
          <cell r="AR405">
            <v>1160.4000000000008</v>
          </cell>
          <cell r="AS405">
            <v>1624.559999999989</v>
          </cell>
          <cell r="AT405">
            <v>1175.6800000000108</v>
          </cell>
          <cell r="AU405">
            <v>1646.7499999999836</v>
          </cell>
          <cell r="AV405">
            <v>1190.9600000000037</v>
          </cell>
          <cell r="AW405">
            <v>1666.9400000000094</v>
          </cell>
        </row>
        <row r="406">
          <cell r="A406">
            <v>401</v>
          </cell>
          <cell r="B406">
            <v>857.65999999999724</v>
          </cell>
          <cell r="C406">
            <v>1199.5100000000018</v>
          </cell>
          <cell r="D406">
            <v>872.97999999999195</v>
          </cell>
          <cell r="E406">
            <v>1221.7699999999909</v>
          </cell>
          <cell r="F406">
            <v>886.29000000000553</v>
          </cell>
          <cell r="G406">
            <v>1242.0099999999966</v>
          </cell>
          <cell r="H406">
            <v>901.61</v>
          </cell>
          <cell r="I406">
            <v>1262.2500000000041</v>
          </cell>
          <cell r="J406">
            <v>916.92999999999404</v>
          </cell>
          <cell r="K406">
            <v>1282.4900000000091</v>
          </cell>
          <cell r="L406">
            <v>930.24000000000888</v>
          </cell>
          <cell r="M406">
            <v>1302.73</v>
          </cell>
          <cell r="N406">
            <v>945.56000000000267</v>
          </cell>
          <cell r="O406">
            <v>1322.9799999999909</v>
          </cell>
          <cell r="P406">
            <v>958.86999999999728</v>
          </cell>
          <cell r="Q406">
            <v>1343.2199999999937</v>
          </cell>
          <cell r="R406">
            <v>974.1899999999905</v>
          </cell>
          <cell r="S406">
            <v>1363.4600000000066</v>
          </cell>
          <cell r="T406">
            <v>987.50000000000693</v>
          </cell>
          <cell r="U406">
            <v>1383.7000000000091</v>
          </cell>
          <cell r="V406">
            <v>1002.8199999999999</v>
          </cell>
          <cell r="W406">
            <v>1403.94</v>
          </cell>
          <cell r="X406">
            <v>1018.1399999999928</v>
          </cell>
          <cell r="Y406">
            <v>1424.189999999991</v>
          </cell>
          <cell r="Z406">
            <v>1033.4600000000078</v>
          </cell>
          <cell r="AA406">
            <v>1446.4399999999894</v>
          </cell>
          <cell r="AB406">
            <v>1046.7700000000018</v>
          </cell>
          <cell r="AC406">
            <v>1466.6800000000073</v>
          </cell>
          <cell r="AD406">
            <v>1062.0899999999972</v>
          </cell>
          <cell r="AE406">
            <v>1486.9200000000073</v>
          </cell>
          <cell r="AF406">
            <v>1077.410000000011</v>
          </cell>
          <cell r="AG406">
            <v>1507.1599999999983</v>
          </cell>
          <cell r="AH406">
            <v>1090.7200000000055</v>
          </cell>
          <cell r="AI406">
            <v>1527.4099999999892</v>
          </cell>
          <cell r="AJ406">
            <v>1106.0399999999981</v>
          </cell>
          <cell r="AK406">
            <v>1547.6499999999874</v>
          </cell>
          <cell r="AL406">
            <v>1119.3499999999926</v>
          </cell>
          <cell r="AM406">
            <v>1567.8900000000094</v>
          </cell>
          <cell r="AN406">
            <v>1134.6700000000037</v>
          </cell>
          <cell r="AO406">
            <v>1588.1300000000072</v>
          </cell>
          <cell r="AP406">
            <v>1147.9799999999977</v>
          </cell>
          <cell r="AQ406">
            <v>1608.3699999999983</v>
          </cell>
          <cell r="AR406">
            <v>1163.3000000000009</v>
          </cell>
          <cell r="AS406">
            <v>1628.619999999989</v>
          </cell>
          <cell r="AT406">
            <v>1178.6200000000108</v>
          </cell>
          <cell r="AU406">
            <v>1650.8699999999835</v>
          </cell>
          <cell r="AV406">
            <v>1193.9400000000037</v>
          </cell>
          <cell r="AW406">
            <v>1671.1100000000094</v>
          </cell>
        </row>
        <row r="407">
          <cell r="A407">
            <v>402</v>
          </cell>
          <cell r="B407">
            <v>859.79999999999723</v>
          </cell>
          <cell r="C407">
            <v>1202.5000000000018</v>
          </cell>
          <cell r="D407">
            <v>875.1599999999919</v>
          </cell>
          <cell r="E407">
            <v>1224.8199999999908</v>
          </cell>
          <cell r="F407">
            <v>888.50000000000557</v>
          </cell>
          <cell r="G407">
            <v>1245.1099999999965</v>
          </cell>
          <cell r="H407">
            <v>903.86</v>
          </cell>
          <cell r="I407">
            <v>1265.4000000000042</v>
          </cell>
          <cell r="J407">
            <v>919.219999999994</v>
          </cell>
          <cell r="K407">
            <v>1285.6900000000091</v>
          </cell>
          <cell r="L407">
            <v>932.56000000000893</v>
          </cell>
          <cell r="M407">
            <v>1305.98</v>
          </cell>
          <cell r="N407">
            <v>947.92000000000269</v>
          </cell>
          <cell r="O407">
            <v>1326.2799999999909</v>
          </cell>
          <cell r="P407">
            <v>961.25999999999726</v>
          </cell>
          <cell r="Q407">
            <v>1346.5699999999936</v>
          </cell>
          <cell r="R407">
            <v>976.61999999999045</v>
          </cell>
          <cell r="S407">
            <v>1366.8600000000067</v>
          </cell>
          <cell r="T407">
            <v>989.96000000000697</v>
          </cell>
          <cell r="U407">
            <v>1387.1500000000092</v>
          </cell>
          <cell r="V407">
            <v>1005.3199999999999</v>
          </cell>
          <cell r="W407">
            <v>1407.44</v>
          </cell>
          <cell r="X407">
            <v>1020.6799999999928</v>
          </cell>
          <cell r="Y407">
            <v>1427.7399999999909</v>
          </cell>
          <cell r="Z407">
            <v>1036.0400000000077</v>
          </cell>
          <cell r="AA407">
            <v>1450.0499999999893</v>
          </cell>
          <cell r="AB407">
            <v>1049.3800000000017</v>
          </cell>
          <cell r="AC407">
            <v>1470.3400000000074</v>
          </cell>
          <cell r="AD407">
            <v>1064.7399999999973</v>
          </cell>
          <cell r="AE407">
            <v>1490.6300000000074</v>
          </cell>
          <cell r="AF407">
            <v>1080.1000000000111</v>
          </cell>
          <cell r="AG407">
            <v>1510.9199999999983</v>
          </cell>
          <cell r="AH407">
            <v>1093.4400000000055</v>
          </cell>
          <cell r="AI407">
            <v>1531.2199999999891</v>
          </cell>
          <cell r="AJ407">
            <v>1108.7999999999981</v>
          </cell>
          <cell r="AK407">
            <v>1551.5099999999873</v>
          </cell>
          <cell r="AL407">
            <v>1122.1399999999926</v>
          </cell>
          <cell r="AM407">
            <v>1571.8000000000095</v>
          </cell>
          <cell r="AN407">
            <v>1137.5000000000036</v>
          </cell>
          <cell r="AO407">
            <v>1592.0900000000072</v>
          </cell>
          <cell r="AP407">
            <v>1150.8399999999976</v>
          </cell>
          <cell r="AQ407">
            <v>1612.3799999999983</v>
          </cell>
          <cell r="AR407">
            <v>1166.200000000001</v>
          </cell>
          <cell r="AS407">
            <v>1632.6799999999889</v>
          </cell>
          <cell r="AT407">
            <v>1181.5600000000109</v>
          </cell>
          <cell r="AU407">
            <v>1654.9899999999834</v>
          </cell>
          <cell r="AV407">
            <v>1196.9200000000037</v>
          </cell>
          <cell r="AW407">
            <v>1675.2800000000095</v>
          </cell>
        </row>
        <row r="408">
          <cell r="A408">
            <v>403</v>
          </cell>
          <cell r="B408">
            <v>861.93999999999721</v>
          </cell>
          <cell r="C408">
            <v>1205.4900000000018</v>
          </cell>
          <cell r="D408">
            <v>877.33999999999185</v>
          </cell>
          <cell r="E408">
            <v>1227.8699999999908</v>
          </cell>
          <cell r="F408">
            <v>890.71000000000561</v>
          </cell>
          <cell r="G408">
            <v>1248.2099999999964</v>
          </cell>
          <cell r="H408">
            <v>906.11</v>
          </cell>
          <cell r="I408">
            <v>1268.5500000000043</v>
          </cell>
          <cell r="J408">
            <v>921.50999999999397</v>
          </cell>
          <cell r="K408">
            <v>1288.8900000000092</v>
          </cell>
          <cell r="L408">
            <v>934.88000000000898</v>
          </cell>
          <cell r="M408">
            <v>1309.23</v>
          </cell>
          <cell r="N408">
            <v>950.2800000000027</v>
          </cell>
          <cell r="O408">
            <v>1329.5799999999908</v>
          </cell>
          <cell r="P408">
            <v>963.64999999999725</v>
          </cell>
          <cell r="Q408">
            <v>1349.9199999999935</v>
          </cell>
          <cell r="R408">
            <v>979.0499999999904</v>
          </cell>
          <cell r="S408">
            <v>1370.2600000000068</v>
          </cell>
          <cell r="T408">
            <v>992.42000000000701</v>
          </cell>
          <cell r="U408">
            <v>1390.6000000000092</v>
          </cell>
          <cell r="V408">
            <v>1007.8199999999999</v>
          </cell>
          <cell r="W408">
            <v>1410.94</v>
          </cell>
          <cell r="X408">
            <v>1023.2199999999928</v>
          </cell>
          <cell r="Y408">
            <v>1431.2899999999909</v>
          </cell>
          <cell r="Z408">
            <v>1038.6200000000076</v>
          </cell>
          <cell r="AA408">
            <v>1453.6599999999892</v>
          </cell>
          <cell r="AB408">
            <v>1051.9900000000016</v>
          </cell>
          <cell r="AC408">
            <v>1474.0000000000075</v>
          </cell>
          <cell r="AD408">
            <v>1067.3899999999974</v>
          </cell>
          <cell r="AE408">
            <v>1494.3400000000074</v>
          </cell>
          <cell r="AF408">
            <v>1082.7900000000111</v>
          </cell>
          <cell r="AG408">
            <v>1514.6799999999982</v>
          </cell>
          <cell r="AH408">
            <v>1096.1600000000055</v>
          </cell>
          <cell r="AI408">
            <v>1535.0299999999891</v>
          </cell>
          <cell r="AJ408">
            <v>1111.5599999999981</v>
          </cell>
          <cell r="AK408">
            <v>1555.3699999999872</v>
          </cell>
          <cell r="AL408">
            <v>1124.9299999999926</v>
          </cell>
          <cell r="AM408">
            <v>1575.7100000000096</v>
          </cell>
          <cell r="AN408">
            <v>1140.3300000000036</v>
          </cell>
          <cell r="AO408">
            <v>1596.0500000000072</v>
          </cell>
          <cell r="AP408">
            <v>1153.6999999999975</v>
          </cell>
          <cell r="AQ408">
            <v>1616.3899999999983</v>
          </cell>
          <cell r="AR408">
            <v>1169.100000000001</v>
          </cell>
          <cell r="AS408">
            <v>1636.7399999999889</v>
          </cell>
          <cell r="AT408">
            <v>1184.5000000000109</v>
          </cell>
          <cell r="AU408">
            <v>1659.1099999999833</v>
          </cell>
          <cell r="AV408">
            <v>1199.9000000000037</v>
          </cell>
          <cell r="AW408">
            <v>1679.4500000000096</v>
          </cell>
        </row>
        <row r="409">
          <cell r="A409">
            <v>404</v>
          </cell>
          <cell r="B409">
            <v>864.0799999999972</v>
          </cell>
          <cell r="C409">
            <v>1208.4800000000018</v>
          </cell>
          <cell r="D409">
            <v>879.5199999999918</v>
          </cell>
          <cell r="E409">
            <v>1230.9199999999908</v>
          </cell>
          <cell r="F409">
            <v>892.92000000000564</v>
          </cell>
          <cell r="G409">
            <v>1251.3099999999963</v>
          </cell>
          <cell r="H409">
            <v>908.36</v>
          </cell>
          <cell r="I409">
            <v>1271.7000000000044</v>
          </cell>
          <cell r="J409">
            <v>923.79999999999393</v>
          </cell>
          <cell r="K409">
            <v>1292.0900000000092</v>
          </cell>
          <cell r="L409">
            <v>937.20000000000903</v>
          </cell>
          <cell r="M409">
            <v>1312.48</v>
          </cell>
          <cell r="N409">
            <v>952.64000000000271</v>
          </cell>
          <cell r="O409">
            <v>1332.8799999999908</v>
          </cell>
          <cell r="P409">
            <v>966.03999999999724</v>
          </cell>
          <cell r="Q409">
            <v>1353.2699999999934</v>
          </cell>
          <cell r="R409">
            <v>981.47999999999035</v>
          </cell>
          <cell r="S409">
            <v>1373.6600000000069</v>
          </cell>
          <cell r="T409">
            <v>994.88000000000704</v>
          </cell>
          <cell r="U409">
            <v>1394.0500000000093</v>
          </cell>
          <cell r="V409">
            <v>1010.3199999999999</v>
          </cell>
          <cell r="W409">
            <v>1414.44</v>
          </cell>
          <cell r="X409">
            <v>1025.7599999999927</v>
          </cell>
          <cell r="Y409">
            <v>1434.8399999999908</v>
          </cell>
          <cell r="Z409">
            <v>1041.2000000000075</v>
          </cell>
          <cell r="AA409">
            <v>1457.2699999999891</v>
          </cell>
          <cell r="AB409">
            <v>1054.6000000000015</v>
          </cell>
          <cell r="AC409">
            <v>1477.6600000000076</v>
          </cell>
          <cell r="AD409">
            <v>1070.0399999999975</v>
          </cell>
          <cell r="AE409">
            <v>1498.0500000000075</v>
          </cell>
          <cell r="AF409">
            <v>1085.4800000000112</v>
          </cell>
          <cell r="AG409">
            <v>1518.4399999999982</v>
          </cell>
          <cell r="AH409">
            <v>1098.8800000000056</v>
          </cell>
          <cell r="AI409">
            <v>1538.839999999989</v>
          </cell>
          <cell r="AJ409">
            <v>1114.3199999999981</v>
          </cell>
          <cell r="AK409">
            <v>1559.2299999999871</v>
          </cell>
          <cell r="AL409">
            <v>1127.7199999999925</v>
          </cell>
          <cell r="AM409">
            <v>1579.6200000000097</v>
          </cell>
          <cell r="AN409">
            <v>1143.1600000000035</v>
          </cell>
          <cell r="AO409">
            <v>1600.0100000000073</v>
          </cell>
          <cell r="AP409">
            <v>1156.5599999999974</v>
          </cell>
          <cell r="AQ409">
            <v>1620.3999999999983</v>
          </cell>
          <cell r="AR409">
            <v>1172.0000000000011</v>
          </cell>
          <cell r="AS409">
            <v>1640.7999999999888</v>
          </cell>
          <cell r="AT409">
            <v>1187.440000000011</v>
          </cell>
          <cell r="AU409">
            <v>1663.2299999999832</v>
          </cell>
          <cell r="AV409">
            <v>1202.8800000000037</v>
          </cell>
          <cell r="AW409">
            <v>1683.6200000000097</v>
          </cell>
        </row>
        <row r="410">
          <cell r="A410">
            <v>405</v>
          </cell>
          <cell r="B410">
            <v>866.21999999999719</v>
          </cell>
          <cell r="C410">
            <v>1211.4700000000018</v>
          </cell>
          <cell r="D410">
            <v>881.69999999999175</v>
          </cell>
          <cell r="E410">
            <v>1233.9699999999907</v>
          </cell>
          <cell r="F410">
            <v>895.13000000000568</v>
          </cell>
          <cell r="G410">
            <v>1254.4099999999962</v>
          </cell>
          <cell r="H410">
            <v>910.61</v>
          </cell>
          <cell r="I410">
            <v>1274.8500000000045</v>
          </cell>
          <cell r="J410">
            <v>926.08999999999389</v>
          </cell>
          <cell r="K410">
            <v>1295.2900000000093</v>
          </cell>
          <cell r="L410">
            <v>939.52000000000908</v>
          </cell>
          <cell r="M410">
            <v>1315.73</v>
          </cell>
          <cell r="N410">
            <v>955.00000000000273</v>
          </cell>
          <cell r="O410">
            <v>1336.1799999999907</v>
          </cell>
          <cell r="P410">
            <v>968.42999999999722</v>
          </cell>
          <cell r="Q410">
            <v>1356.6199999999933</v>
          </cell>
          <cell r="R410">
            <v>983.9099999999903</v>
          </cell>
          <cell r="S410">
            <v>1377.060000000007</v>
          </cell>
          <cell r="T410">
            <v>997.34000000000708</v>
          </cell>
          <cell r="U410">
            <v>1397.5000000000093</v>
          </cell>
          <cell r="V410">
            <v>1012.8199999999999</v>
          </cell>
          <cell r="W410">
            <v>1417.94</v>
          </cell>
          <cell r="X410">
            <v>1028.2999999999927</v>
          </cell>
          <cell r="Y410">
            <v>1438.3899999999908</v>
          </cell>
          <cell r="Z410">
            <v>1043.7800000000075</v>
          </cell>
          <cell r="AA410">
            <v>1460.879999999989</v>
          </cell>
          <cell r="AB410">
            <v>1057.2100000000014</v>
          </cell>
          <cell r="AC410">
            <v>1481.3200000000077</v>
          </cell>
          <cell r="AD410">
            <v>1072.6899999999976</v>
          </cell>
          <cell r="AE410">
            <v>1501.7600000000075</v>
          </cell>
          <cell r="AF410">
            <v>1088.1700000000112</v>
          </cell>
          <cell r="AG410">
            <v>1522.1999999999982</v>
          </cell>
          <cell r="AH410">
            <v>1101.6000000000056</v>
          </cell>
          <cell r="AI410">
            <v>1542.6499999999889</v>
          </cell>
          <cell r="AJ410">
            <v>1117.0799999999981</v>
          </cell>
          <cell r="AK410">
            <v>1563.089999999987</v>
          </cell>
          <cell r="AL410">
            <v>1130.5099999999925</v>
          </cell>
          <cell r="AM410">
            <v>1583.5300000000097</v>
          </cell>
          <cell r="AN410">
            <v>1145.9900000000034</v>
          </cell>
          <cell r="AO410">
            <v>1603.9700000000073</v>
          </cell>
          <cell r="AP410">
            <v>1159.4199999999973</v>
          </cell>
          <cell r="AQ410">
            <v>1624.4099999999983</v>
          </cell>
          <cell r="AR410">
            <v>1174.9000000000012</v>
          </cell>
          <cell r="AS410">
            <v>1644.8599999999888</v>
          </cell>
          <cell r="AT410">
            <v>1190.380000000011</v>
          </cell>
          <cell r="AU410">
            <v>1667.3499999999831</v>
          </cell>
          <cell r="AV410">
            <v>1205.8600000000038</v>
          </cell>
          <cell r="AW410">
            <v>1687.7900000000097</v>
          </cell>
        </row>
        <row r="411">
          <cell r="A411">
            <v>406</v>
          </cell>
          <cell r="B411">
            <v>868.35999999999717</v>
          </cell>
          <cell r="C411">
            <v>1214.4600000000019</v>
          </cell>
          <cell r="D411">
            <v>883.8799999999917</v>
          </cell>
          <cell r="E411">
            <v>1237.0199999999907</v>
          </cell>
          <cell r="F411">
            <v>897.34000000000572</v>
          </cell>
          <cell r="G411">
            <v>1257.5099999999961</v>
          </cell>
          <cell r="H411">
            <v>912.86</v>
          </cell>
          <cell r="I411">
            <v>1278.0000000000045</v>
          </cell>
          <cell r="J411">
            <v>928.37999999999386</v>
          </cell>
          <cell r="K411">
            <v>1298.4900000000093</v>
          </cell>
          <cell r="L411">
            <v>941.84000000000913</v>
          </cell>
          <cell r="M411">
            <v>1318.98</v>
          </cell>
          <cell r="N411">
            <v>957.36000000000274</v>
          </cell>
          <cell r="O411">
            <v>1339.4799999999907</v>
          </cell>
          <cell r="P411">
            <v>970.81999999999721</v>
          </cell>
          <cell r="Q411">
            <v>1359.9699999999932</v>
          </cell>
          <cell r="R411">
            <v>986.33999999999025</v>
          </cell>
          <cell r="S411">
            <v>1380.4600000000071</v>
          </cell>
          <cell r="T411">
            <v>999.80000000000712</v>
          </cell>
          <cell r="U411">
            <v>1400.9500000000094</v>
          </cell>
          <cell r="V411">
            <v>1015.3199999999999</v>
          </cell>
          <cell r="W411">
            <v>1421.44</v>
          </cell>
          <cell r="X411">
            <v>1030.8399999999926</v>
          </cell>
          <cell r="Y411">
            <v>1441.9399999999907</v>
          </cell>
          <cell r="Z411">
            <v>1046.3600000000074</v>
          </cell>
          <cell r="AA411">
            <v>1464.4899999999889</v>
          </cell>
          <cell r="AB411">
            <v>1059.8200000000013</v>
          </cell>
          <cell r="AC411">
            <v>1484.9800000000077</v>
          </cell>
          <cell r="AD411">
            <v>1075.3399999999976</v>
          </cell>
          <cell r="AE411">
            <v>1505.4700000000075</v>
          </cell>
          <cell r="AF411">
            <v>1090.8600000000113</v>
          </cell>
          <cell r="AG411">
            <v>1525.9599999999982</v>
          </cell>
          <cell r="AH411">
            <v>1104.3200000000056</v>
          </cell>
          <cell r="AI411">
            <v>1546.4599999999889</v>
          </cell>
          <cell r="AJ411">
            <v>1119.8399999999981</v>
          </cell>
          <cell r="AK411">
            <v>1566.9499999999869</v>
          </cell>
          <cell r="AL411">
            <v>1133.2999999999925</v>
          </cell>
          <cell r="AM411">
            <v>1587.4400000000098</v>
          </cell>
          <cell r="AN411">
            <v>1148.8200000000033</v>
          </cell>
          <cell r="AO411">
            <v>1607.9300000000073</v>
          </cell>
          <cell r="AP411">
            <v>1162.2799999999972</v>
          </cell>
          <cell r="AQ411">
            <v>1628.4199999999983</v>
          </cell>
          <cell r="AR411">
            <v>1177.8000000000013</v>
          </cell>
          <cell r="AS411">
            <v>1648.9199999999887</v>
          </cell>
          <cell r="AT411">
            <v>1193.3200000000111</v>
          </cell>
          <cell r="AU411">
            <v>1671.469999999983</v>
          </cell>
          <cell r="AV411">
            <v>1208.8400000000038</v>
          </cell>
          <cell r="AW411">
            <v>1691.9600000000098</v>
          </cell>
        </row>
        <row r="412">
          <cell r="A412">
            <v>407</v>
          </cell>
          <cell r="B412">
            <v>870.49999999999716</v>
          </cell>
          <cell r="C412">
            <v>1217.4500000000019</v>
          </cell>
          <cell r="D412">
            <v>886.05999999999165</v>
          </cell>
          <cell r="E412">
            <v>1240.0699999999906</v>
          </cell>
          <cell r="F412">
            <v>899.55000000000575</v>
          </cell>
          <cell r="G412">
            <v>1260.609999999996</v>
          </cell>
          <cell r="H412">
            <v>915.11</v>
          </cell>
          <cell r="I412">
            <v>1281.1500000000046</v>
          </cell>
          <cell r="J412">
            <v>930.66999999999382</v>
          </cell>
          <cell r="K412">
            <v>1301.6900000000094</v>
          </cell>
          <cell r="L412">
            <v>944.16000000000918</v>
          </cell>
          <cell r="M412">
            <v>1322.23</v>
          </cell>
          <cell r="N412">
            <v>959.72000000000276</v>
          </cell>
          <cell r="O412">
            <v>1342.7799999999907</v>
          </cell>
          <cell r="P412">
            <v>973.20999999999719</v>
          </cell>
          <cell r="Q412">
            <v>1363.3199999999931</v>
          </cell>
          <cell r="R412">
            <v>988.7699999999902</v>
          </cell>
          <cell r="S412">
            <v>1383.8600000000072</v>
          </cell>
          <cell r="T412">
            <v>1002.2600000000072</v>
          </cell>
          <cell r="U412">
            <v>1404.4000000000094</v>
          </cell>
          <cell r="V412">
            <v>1017.8199999999999</v>
          </cell>
          <cell r="W412">
            <v>1424.94</v>
          </cell>
          <cell r="X412">
            <v>1033.3799999999926</v>
          </cell>
          <cell r="Y412">
            <v>1445.4899999999907</v>
          </cell>
          <cell r="Z412">
            <v>1048.9400000000073</v>
          </cell>
          <cell r="AA412">
            <v>1468.0999999999888</v>
          </cell>
          <cell r="AB412">
            <v>1062.4300000000012</v>
          </cell>
          <cell r="AC412">
            <v>1488.6400000000078</v>
          </cell>
          <cell r="AD412">
            <v>1077.9899999999977</v>
          </cell>
          <cell r="AE412">
            <v>1509.1800000000076</v>
          </cell>
          <cell r="AF412">
            <v>1093.5500000000113</v>
          </cell>
          <cell r="AG412">
            <v>1529.7199999999982</v>
          </cell>
          <cell r="AH412">
            <v>1107.0400000000056</v>
          </cell>
          <cell r="AI412">
            <v>1550.2699999999888</v>
          </cell>
          <cell r="AJ412">
            <v>1122.5999999999981</v>
          </cell>
          <cell r="AK412">
            <v>1570.8099999999868</v>
          </cell>
          <cell r="AL412">
            <v>1136.0899999999924</v>
          </cell>
          <cell r="AM412">
            <v>1591.3500000000099</v>
          </cell>
          <cell r="AN412">
            <v>1151.6500000000033</v>
          </cell>
          <cell r="AO412">
            <v>1611.8900000000074</v>
          </cell>
          <cell r="AP412">
            <v>1165.1399999999971</v>
          </cell>
          <cell r="AQ412">
            <v>1632.4299999999982</v>
          </cell>
          <cell r="AR412">
            <v>1180.7000000000014</v>
          </cell>
          <cell r="AS412">
            <v>1652.9799999999886</v>
          </cell>
          <cell r="AT412">
            <v>1196.2600000000111</v>
          </cell>
          <cell r="AU412">
            <v>1675.5899999999829</v>
          </cell>
          <cell r="AV412">
            <v>1211.8200000000038</v>
          </cell>
          <cell r="AW412">
            <v>1696.1300000000099</v>
          </cell>
        </row>
        <row r="413">
          <cell r="A413">
            <v>408</v>
          </cell>
          <cell r="B413">
            <v>872.63999999999714</v>
          </cell>
          <cell r="C413">
            <v>1220.4400000000019</v>
          </cell>
          <cell r="D413">
            <v>888.2399999999916</v>
          </cell>
          <cell r="E413">
            <v>1243.1199999999906</v>
          </cell>
          <cell r="F413">
            <v>901.76000000000579</v>
          </cell>
          <cell r="G413">
            <v>1263.7099999999959</v>
          </cell>
          <cell r="H413">
            <v>917.36</v>
          </cell>
          <cell r="I413">
            <v>1284.3000000000047</v>
          </cell>
          <cell r="J413">
            <v>932.95999999999378</v>
          </cell>
          <cell r="K413">
            <v>1304.8900000000094</v>
          </cell>
          <cell r="L413">
            <v>946.48000000000923</v>
          </cell>
          <cell r="M413">
            <v>1325.48</v>
          </cell>
          <cell r="N413">
            <v>962.08000000000277</v>
          </cell>
          <cell r="O413">
            <v>1346.0799999999906</v>
          </cell>
          <cell r="P413">
            <v>975.59999999999718</v>
          </cell>
          <cell r="Q413">
            <v>1366.669999999993</v>
          </cell>
          <cell r="R413">
            <v>991.19999999999015</v>
          </cell>
          <cell r="S413">
            <v>1387.2600000000073</v>
          </cell>
          <cell r="T413">
            <v>1004.7200000000072</v>
          </cell>
          <cell r="U413">
            <v>1407.8500000000095</v>
          </cell>
          <cell r="V413">
            <v>1020.3199999999999</v>
          </cell>
          <cell r="W413">
            <v>1428.44</v>
          </cell>
          <cell r="X413">
            <v>1035.9199999999926</v>
          </cell>
          <cell r="Y413">
            <v>1449.0399999999906</v>
          </cell>
          <cell r="Z413">
            <v>1051.5200000000073</v>
          </cell>
          <cell r="AA413">
            <v>1471.7099999999887</v>
          </cell>
          <cell r="AB413">
            <v>1065.0400000000011</v>
          </cell>
          <cell r="AC413">
            <v>1492.3000000000079</v>
          </cell>
          <cell r="AD413">
            <v>1080.6399999999978</v>
          </cell>
          <cell r="AE413">
            <v>1512.8900000000076</v>
          </cell>
          <cell r="AF413">
            <v>1096.2400000000114</v>
          </cell>
          <cell r="AG413">
            <v>1533.4799999999982</v>
          </cell>
          <cell r="AH413">
            <v>1109.7600000000057</v>
          </cell>
          <cell r="AI413">
            <v>1554.0799999999888</v>
          </cell>
          <cell r="AJ413">
            <v>1125.3599999999981</v>
          </cell>
          <cell r="AK413">
            <v>1574.6699999999867</v>
          </cell>
          <cell r="AL413">
            <v>1138.8799999999924</v>
          </cell>
          <cell r="AM413">
            <v>1595.26000000001</v>
          </cell>
          <cell r="AN413">
            <v>1154.4800000000032</v>
          </cell>
          <cell r="AO413">
            <v>1615.8500000000074</v>
          </cell>
          <cell r="AP413">
            <v>1167.999999999997</v>
          </cell>
          <cell r="AQ413">
            <v>1636.4399999999982</v>
          </cell>
          <cell r="AR413">
            <v>1183.6000000000015</v>
          </cell>
          <cell r="AS413">
            <v>1657.0399999999886</v>
          </cell>
          <cell r="AT413">
            <v>1199.2000000000112</v>
          </cell>
          <cell r="AU413">
            <v>1679.7099999999828</v>
          </cell>
          <cell r="AV413">
            <v>1214.8000000000038</v>
          </cell>
          <cell r="AW413">
            <v>1700.30000000001</v>
          </cell>
        </row>
        <row r="414">
          <cell r="A414">
            <v>409</v>
          </cell>
          <cell r="B414">
            <v>874.77999999999713</v>
          </cell>
          <cell r="C414">
            <v>1223.4300000000019</v>
          </cell>
          <cell r="D414">
            <v>890.41999999999155</v>
          </cell>
          <cell r="E414">
            <v>1246.1699999999905</v>
          </cell>
          <cell r="F414">
            <v>903.97000000000583</v>
          </cell>
          <cell r="G414">
            <v>1266.8099999999959</v>
          </cell>
          <cell r="H414">
            <v>919.61</v>
          </cell>
          <cell r="I414">
            <v>1287.4500000000048</v>
          </cell>
          <cell r="J414">
            <v>935.24999999999375</v>
          </cell>
          <cell r="K414">
            <v>1308.0900000000095</v>
          </cell>
          <cell r="L414">
            <v>948.80000000000928</v>
          </cell>
          <cell r="M414">
            <v>1328.73</v>
          </cell>
          <cell r="N414">
            <v>964.44000000000278</v>
          </cell>
          <cell r="O414">
            <v>1349.3799999999906</v>
          </cell>
          <cell r="P414">
            <v>977.98999999999717</v>
          </cell>
          <cell r="Q414">
            <v>1370.0199999999929</v>
          </cell>
          <cell r="R414">
            <v>993.6299999999901</v>
          </cell>
          <cell r="S414">
            <v>1390.6600000000074</v>
          </cell>
          <cell r="T414">
            <v>1007.1800000000072</v>
          </cell>
          <cell r="U414">
            <v>1411.3000000000095</v>
          </cell>
          <cell r="V414">
            <v>1022.8199999999999</v>
          </cell>
          <cell r="W414">
            <v>1431.94</v>
          </cell>
          <cell r="X414">
            <v>1038.4599999999925</v>
          </cell>
          <cell r="Y414">
            <v>1452.5899999999906</v>
          </cell>
          <cell r="Z414">
            <v>1054.1000000000072</v>
          </cell>
          <cell r="AA414">
            <v>1475.3199999999886</v>
          </cell>
          <cell r="AB414">
            <v>1067.650000000001</v>
          </cell>
          <cell r="AC414">
            <v>1495.960000000008</v>
          </cell>
          <cell r="AD414">
            <v>1083.2899999999979</v>
          </cell>
          <cell r="AE414">
            <v>1516.6000000000076</v>
          </cell>
          <cell r="AF414">
            <v>1098.9300000000114</v>
          </cell>
          <cell r="AG414">
            <v>1537.2399999999982</v>
          </cell>
          <cell r="AH414">
            <v>1112.4800000000057</v>
          </cell>
          <cell r="AI414">
            <v>1557.8899999999887</v>
          </cell>
          <cell r="AJ414">
            <v>1128.1199999999981</v>
          </cell>
          <cell r="AK414">
            <v>1578.5299999999866</v>
          </cell>
          <cell r="AL414">
            <v>1141.6699999999923</v>
          </cell>
          <cell r="AM414">
            <v>1599.1700000000101</v>
          </cell>
          <cell r="AN414">
            <v>1157.3100000000031</v>
          </cell>
          <cell r="AO414">
            <v>1619.8100000000074</v>
          </cell>
          <cell r="AP414">
            <v>1170.8599999999969</v>
          </cell>
          <cell r="AQ414">
            <v>1640.4499999999982</v>
          </cell>
          <cell r="AR414">
            <v>1186.5000000000016</v>
          </cell>
          <cell r="AS414">
            <v>1661.0999999999885</v>
          </cell>
          <cell r="AT414">
            <v>1202.1400000000112</v>
          </cell>
          <cell r="AU414">
            <v>1683.8299999999826</v>
          </cell>
          <cell r="AV414">
            <v>1217.7800000000038</v>
          </cell>
          <cell r="AW414">
            <v>1704.47000000001</v>
          </cell>
        </row>
        <row r="415">
          <cell r="A415">
            <v>410</v>
          </cell>
          <cell r="B415">
            <v>876.91999999999712</v>
          </cell>
          <cell r="C415">
            <v>1226.4200000000019</v>
          </cell>
          <cell r="D415">
            <v>892.5999999999915</v>
          </cell>
          <cell r="E415">
            <v>1249.2199999999905</v>
          </cell>
          <cell r="F415">
            <v>906.18000000000586</v>
          </cell>
          <cell r="G415">
            <v>1269.9099999999958</v>
          </cell>
          <cell r="H415">
            <v>921.86</v>
          </cell>
          <cell r="I415">
            <v>1290.6000000000049</v>
          </cell>
          <cell r="J415">
            <v>937.53999999999371</v>
          </cell>
          <cell r="K415">
            <v>1311.2900000000095</v>
          </cell>
          <cell r="L415">
            <v>951.12000000000933</v>
          </cell>
          <cell r="M415">
            <v>1331.98</v>
          </cell>
          <cell r="N415">
            <v>966.8000000000028</v>
          </cell>
          <cell r="O415">
            <v>1352.6799999999905</v>
          </cell>
          <cell r="P415">
            <v>980.37999999999715</v>
          </cell>
          <cell r="Q415">
            <v>1373.3699999999928</v>
          </cell>
          <cell r="R415">
            <v>996.05999999999005</v>
          </cell>
          <cell r="S415">
            <v>1394.0600000000074</v>
          </cell>
          <cell r="T415">
            <v>1009.6400000000073</v>
          </cell>
          <cell r="U415">
            <v>1414.7500000000095</v>
          </cell>
          <cell r="V415">
            <v>1025.32</v>
          </cell>
          <cell r="W415">
            <v>1435.44</v>
          </cell>
          <cell r="X415">
            <v>1040.9999999999925</v>
          </cell>
          <cell r="Y415">
            <v>1456.1399999999906</v>
          </cell>
          <cell r="Z415">
            <v>1056.6800000000071</v>
          </cell>
          <cell r="AA415">
            <v>1478.9299999999885</v>
          </cell>
          <cell r="AB415">
            <v>1070.2600000000009</v>
          </cell>
          <cell r="AC415">
            <v>1499.6200000000081</v>
          </cell>
          <cell r="AD415">
            <v>1085.939999999998</v>
          </cell>
          <cell r="AE415">
            <v>1520.3100000000077</v>
          </cell>
          <cell r="AF415">
            <v>1101.6200000000115</v>
          </cell>
          <cell r="AG415">
            <v>1540.9999999999982</v>
          </cell>
          <cell r="AH415">
            <v>1115.2000000000057</v>
          </cell>
          <cell r="AI415">
            <v>1561.6999999999887</v>
          </cell>
          <cell r="AJ415">
            <v>1130.8799999999981</v>
          </cell>
          <cell r="AK415">
            <v>1582.3899999999865</v>
          </cell>
          <cell r="AL415">
            <v>1144.4599999999923</v>
          </cell>
          <cell r="AM415">
            <v>1603.0800000000102</v>
          </cell>
          <cell r="AN415">
            <v>1160.1400000000031</v>
          </cell>
          <cell r="AO415">
            <v>1623.7700000000075</v>
          </cell>
          <cell r="AP415">
            <v>1173.7199999999968</v>
          </cell>
          <cell r="AQ415">
            <v>1644.4599999999982</v>
          </cell>
          <cell r="AR415">
            <v>1189.4000000000017</v>
          </cell>
          <cell r="AS415">
            <v>1665.1599999999885</v>
          </cell>
          <cell r="AT415">
            <v>1205.0800000000113</v>
          </cell>
          <cell r="AU415">
            <v>1687.9499999999825</v>
          </cell>
          <cell r="AV415">
            <v>1220.7600000000039</v>
          </cell>
          <cell r="AW415">
            <v>1708.6400000000101</v>
          </cell>
        </row>
        <row r="416">
          <cell r="A416">
            <v>411</v>
          </cell>
          <cell r="B416">
            <v>879.0599999999971</v>
          </cell>
          <cell r="C416">
            <v>1229.4100000000019</v>
          </cell>
          <cell r="D416">
            <v>894.77999999999145</v>
          </cell>
          <cell r="E416">
            <v>1252.2699999999904</v>
          </cell>
          <cell r="F416">
            <v>908.3900000000059</v>
          </cell>
          <cell r="G416">
            <v>1273.0099999999957</v>
          </cell>
          <cell r="H416">
            <v>924.11</v>
          </cell>
          <cell r="I416">
            <v>1293.750000000005</v>
          </cell>
          <cell r="J416">
            <v>939.82999999999367</v>
          </cell>
          <cell r="K416">
            <v>1314.4900000000096</v>
          </cell>
          <cell r="L416">
            <v>953.44000000000938</v>
          </cell>
          <cell r="M416">
            <v>1335.23</v>
          </cell>
          <cell r="N416">
            <v>969.16000000000281</v>
          </cell>
          <cell r="O416">
            <v>1355.9799999999905</v>
          </cell>
          <cell r="P416">
            <v>982.76999999999714</v>
          </cell>
          <cell r="Q416">
            <v>1376.7199999999928</v>
          </cell>
          <cell r="R416">
            <v>998.48999999999</v>
          </cell>
          <cell r="S416">
            <v>1397.4600000000075</v>
          </cell>
          <cell r="T416">
            <v>1012.1000000000073</v>
          </cell>
          <cell r="U416">
            <v>1418.2000000000096</v>
          </cell>
          <cell r="V416">
            <v>1027.82</v>
          </cell>
          <cell r="W416">
            <v>1438.94</v>
          </cell>
          <cell r="X416">
            <v>1043.5399999999925</v>
          </cell>
          <cell r="Y416">
            <v>1459.6899999999905</v>
          </cell>
          <cell r="Z416">
            <v>1059.260000000007</v>
          </cell>
          <cell r="AA416">
            <v>1482.5399999999884</v>
          </cell>
          <cell r="AB416">
            <v>1072.8700000000008</v>
          </cell>
          <cell r="AC416">
            <v>1503.2800000000082</v>
          </cell>
          <cell r="AD416">
            <v>1088.5899999999981</v>
          </cell>
          <cell r="AE416">
            <v>1524.0200000000077</v>
          </cell>
          <cell r="AF416">
            <v>1104.3100000000115</v>
          </cell>
          <cell r="AG416">
            <v>1544.7599999999982</v>
          </cell>
          <cell r="AH416">
            <v>1117.9200000000058</v>
          </cell>
          <cell r="AI416">
            <v>1565.5099999999886</v>
          </cell>
          <cell r="AJ416">
            <v>1133.6399999999981</v>
          </cell>
          <cell r="AK416">
            <v>1586.2499999999864</v>
          </cell>
          <cell r="AL416">
            <v>1147.2499999999923</v>
          </cell>
          <cell r="AM416">
            <v>1606.9900000000102</v>
          </cell>
          <cell r="AN416">
            <v>1162.970000000003</v>
          </cell>
          <cell r="AO416">
            <v>1627.7300000000075</v>
          </cell>
          <cell r="AP416">
            <v>1176.5799999999967</v>
          </cell>
          <cell r="AQ416">
            <v>1648.4699999999982</v>
          </cell>
          <cell r="AR416">
            <v>1192.3000000000018</v>
          </cell>
          <cell r="AS416">
            <v>1669.2199999999884</v>
          </cell>
          <cell r="AT416">
            <v>1208.0200000000114</v>
          </cell>
          <cell r="AU416">
            <v>1692.0699999999824</v>
          </cell>
          <cell r="AV416">
            <v>1223.7400000000039</v>
          </cell>
          <cell r="AW416">
            <v>1712.8100000000102</v>
          </cell>
        </row>
        <row r="417">
          <cell r="A417">
            <v>412</v>
          </cell>
          <cell r="B417">
            <v>881.19999999999709</v>
          </cell>
          <cell r="C417">
            <v>1232.4000000000019</v>
          </cell>
          <cell r="D417">
            <v>896.9599999999914</v>
          </cell>
          <cell r="E417">
            <v>1255.3199999999904</v>
          </cell>
          <cell r="F417">
            <v>910.60000000000593</v>
          </cell>
          <cell r="G417">
            <v>1276.1099999999956</v>
          </cell>
          <cell r="H417">
            <v>926.36</v>
          </cell>
          <cell r="I417">
            <v>1296.9000000000051</v>
          </cell>
          <cell r="J417">
            <v>942.11999999999364</v>
          </cell>
          <cell r="K417">
            <v>1317.6900000000096</v>
          </cell>
          <cell r="L417">
            <v>955.76000000000943</v>
          </cell>
          <cell r="M417">
            <v>1338.48</v>
          </cell>
          <cell r="N417">
            <v>971.52000000000282</v>
          </cell>
          <cell r="O417">
            <v>1359.2799999999904</v>
          </cell>
          <cell r="P417">
            <v>985.15999999999713</v>
          </cell>
          <cell r="Q417">
            <v>1380.0699999999927</v>
          </cell>
          <cell r="R417">
            <v>1000.91999999999</v>
          </cell>
          <cell r="S417">
            <v>1400.8600000000076</v>
          </cell>
          <cell r="T417">
            <v>1014.5600000000073</v>
          </cell>
          <cell r="U417">
            <v>1421.6500000000096</v>
          </cell>
          <cell r="V417">
            <v>1030.32</v>
          </cell>
          <cell r="W417">
            <v>1442.44</v>
          </cell>
          <cell r="X417">
            <v>1046.0799999999924</v>
          </cell>
          <cell r="Y417">
            <v>1463.2399999999905</v>
          </cell>
          <cell r="Z417">
            <v>1061.840000000007</v>
          </cell>
          <cell r="AA417">
            <v>1486.1499999999883</v>
          </cell>
          <cell r="AB417">
            <v>1075.4800000000007</v>
          </cell>
          <cell r="AC417">
            <v>1506.9400000000082</v>
          </cell>
          <cell r="AD417">
            <v>1091.2399999999982</v>
          </cell>
          <cell r="AE417">
            <v>1527.7300000000077</v>
          </cell>
          <cell r="AF417">
            <v>1107.0000000000116</v>
          </cell>
          <cell r="AG417">
            <v>1548.5199999999982</v>
          </cell>
          <cell r="AH417">
            <v>1120.6400000000058</v>
          </cell>
          <cell r="AI417">
            <v>1569.3199999999886</v>
          </cell>
          <cell r="AJ417">
            <v>1136.399999999998</v>
          </cell>
          <cell r="AK417">
            <v>1590.1099999999863</v>
          </cell>
          <cell r="AL417">
            <v>1150.0399999999922</v>
          </cell>
          <cell r="AM417">
            <v>1610.9000000000103</v>
          </cell>
          <cell r="AN417">
            <v>1165.8000000000029</v>
          </cell>
          <cell r="AO417">
            <v>1631.6900000000076</v>
          </cell>
          <cell r="AP417">
            <v>1179.4399999999966</v>
          </cell>
          <cell r="AQ417">
            <v>1652.4799999999982</v>
          </cell>
          <cell r="AR417">
            <v>1195.2000000000019</v>
          </cell>
          <cell r="AS417">
            <v>1673.2799999999884</v>
          </cell>
          <cell r="AT417">
            <v>1210.9600000000114</v>
          </cell>
          <cell r="AU417">
            <v>1696.1899999999823</v>
          </cell>
          <cell r="AV417">
            <v>1226.7200000000039</v>
          </cell>
          <cell r="AW417">
            <v>1716.9800000000103</v>
          </cell>
        </row>
        <row r="418">
          <cell r="A418">
            <v>413</v>
          </cell>
          <cell r="B418">
            <v>883.33999999999708</v>
          </cell>
          <cell r="C418">
            <v>1235.3900000000019</v>
          </cell>
          <cell r="D418">
            <v>899.13999999999135</v>
          </cell>
          <cell r="E418">
            <v>1258.3699999999903</v>
          </cell>
          <cell r="F418">
            <v>912.81000000000597</v>
          </cell>
          <cell r="G418">
            <v>1279.2099999999955</v>
          </cell>
          <cell r="H418">
            <v>928.61</v>
          </cell>
          <cell r="I418">
            <v>1300.0500000000052</v>
          </cell>
          <cell r="J418">
            <v>944.4099999999936</v>
          </cell>
          <cell r="K418">
            <v>1320.8900000000096</v>
          </cell>
          <cell r="L418">
            <v>958.08000000000948</v>
          </cell>
          <cell r="M418">
            <v>1341.73</v>
          </cell>
          <cell r="N418">
            <v>973.88000000000284</v>
          </cell>
          <cell r="O418">
            <v>1362.5799999999904</v>
          </cell>
          <cell r="P418">
            <v>987.54999999999711</v>
          </cell>
          <cell r="Q418">
            <v>1383.4199999999926</v>
          </cell>
          <cell r="R418">
            <v>1003.3499999999899</v>
          </cell>
          <cell r="S418">
            <v>1404.2600000000077</v>
          </cell>
          <cell r="T418">
            <v>1017.0200000000074</v>
          </cell>
          <cell r="U418">
            <v>1425.1000000000097</v>
          </cell>
          <cell r="V418">
            <v>1032.82</v>
          </cell>
          <cell r="W418">
            <v>1445.94</v>
          </cell>
          <cell r="X418">
            <v>1048.6199999999924</v>
          </cell>
          <cell r="Y418">
            <v>1466.7899999999904</v>
          </cell>
          <cell r="Z418">
            <v>1064.4200000000069</v>
          </cell>
          <cell r="AA418">
            <v>1489.7599999999882</v>
          </cell>
          <cell r="AB418">
            <v>1078.0900000000006</v>
          </cell>
          <cell r="AC418">
            <v>1510.6000000000083</v>
          </cell>
          <cell r="AD418">
            <v>1093.8899999999983</v>
          </cell>
          <cell r="AE418">
            <v>1531.4400000000078</v>
          </cell>
          <cell r="AF418">
            <v>1109.6900000000117</v>
          </cell>
          <cell r="AG418">
            <v>1552.2799999999982</v>
          </cell>
          <cell r="AH418">
            <v>1123.3600000000058</v>
          </cell>
          <cell r="AI418">
            <v>1573.1299999999885</v>
          </cell>
          <cell r="AJ418">
            <v>1139.159999999998</v>
          </cell>
          <cell r="AK418">
            <v>1593.9699999999862</v>
          </cell>
          <cell r="AL418">
            <v>1152.8299999999922</v>
          </cell>
          <cell r="AM418">
            <v>1614.8100000000104</v>
          </cell>
          <cell r="AN418">
            <v>1168.6300000000028</v>
          </cell>
          <cell r="AO418">
            <v>1635.6500000000076</v>
          </cell>
          <cell r="AP418">
            <v>1182.2999999999965</v>
          </cell>
          <cell r="AQ418">
            <v>1656.4899999999982</v>
          </cell>
          <cell r="AR418">
            <v>1198.100000000002</v>
          </cell>
          <cell r="AS418">
            <v>1677.3399999999883</v>
          </cell>
          <cell r="AT418">
            <v>1213.9000000000115</v>
          </cell>
          <cell r="AU418">
            <v>1700.3099999999822</v>
          </cell>
          <cell r="AV418">
            <v>1229.7000000000039</v>
          </cell>
          <cell r="AW418">
            <v>1721.1500000000103</v>
          </cell>
        </row>
        <row r="419">
          <cell r="A419">
            <v>414</v>
          </cell>
          <cell r="B419">
            <v>885.47999999999706</v>
          </cell>
          <cell r="C419">
            <v>1238.3800000000019</v>
          </cell>
          <cell r="D419">
            <v>901.3199999999913</v>
          </cell>
          <cell r="E419">
            <v>1261.4199999999903</v>
          </cell>
          <cell r="F419">
            <v>915.02000000000601</v>
          </cell>
          <cell r="G419">
            <v>1282.3099999999954</v>
          </cell>
          <cell r="H419">
            <v>930.86</v>
          </cell>
          <cell r="I419">
            <v>1303.2000000000053</v>
          </cell>
          <cell r="J419">
            <v>946.69999999999357</v>
          </cell>
          <cell r="K419">
            <v>1324.0900000000097</v>
          </cell>
          <cell r="L419">
            <v>960.40000000000953</v>
          </cell>
          <cell r="M419">
            <v>1344.98</v>
          </cell>
          <cell r="N419">
            <v>976.24000000000285</v>
          </cell>
          <cell r="O419">
            <v>1365.8799999999903</v>
          </cell>
          <cell r="P419">
            <v>989.9399999999971</v>
          </cell>
          <cell r="Q419">
            <v>1386.7699999999925</v>
          </cell>
          <cell r="R419">
            <v>1005.7799999999899</v>
          </cell>
          <cell r="S419">
            <v>1407.6600000000078</v>
          </cell>
          <cell r="T419">
            <v>1019.4800000000074</v>
          </cell>
          <cell r="U419">
            <v>1428.5500000000097</v>
          </cell>
          <cell r="V419">
            <v>1035.32</v>
          </cell>
          <cell r="W419">
            <v>1449.44</v>
          </cell>
          <cell r="X419">
            <v>1051.1599999999924</v>
          </cell>
          <cell r="Y419">
            <v>1470.3399999999904</v>
          </cell>
          <cell r="Z419">
            <v>1067.0000000000068</v>
          </cell>
          <cell r="AA419">
            <v>1493.3699999999881</v>
          </cell>
          <cell r="AB419">
            <v>1080.7000000000005</v>
          </cell>
          <cell r="AC419">
            <v>1514.2600000000084</v>
          </cell>
          <cell r="AD419">
            <v>1096.5399999999984</v>
          </cell>
          <cell r="AE419">
            <v>1535.1500000000078</v>
          </cell>
          <cell r="AF419">
            <v>1112.3800000000117</v>
          </cell>
          <cell r="AG419">
            <v>1556.0399999999981</v>
          </cell>
          <cell r="AH419">
            <v>1126.0800000000058</v>
          </cell>
          <cell r="AI419">
            <v>1576.9399999999885</v>
          </cell>
          <cell r="AJ419">
            <v>1141.919999999998</v>
          </cell>
          <cell r="AK419">
            <v>1597.8299999999861</v>
          </cell>
          <cell r="AL419">
            <v>1155.6199999999922</v>
          </cell>
          <cell r="AM419">
            <v>1618.7200000000105</v>
          </cell>
          <cell r="AN419">
            <v>1171.4600000000028</v>
          </cell>
          <cell r="AO419">
            <v>1639.6100000000076</v>
          </cell>
          <cell r="AP419">
            <v>1185.1599999999964</v>
          </cell>
          <cell r="AQ419">
            <v>1660.4999999999982</v>
          </cell>
          <cell r="AR419">
            <v>1201.000000000002</v>
          </cell>
          <cell r="AS419">
            <v>1681.3999999999883</v>
          </cell>
          <cell r="AT419">
            <v>1216.8400000000115</v>
          </cell>
          <cell r="AU419">
            <v>1704.4299999999821</v>
          </cell>
          <cell r="AV419">
            <v>1232.6800000000039</v>
          </cell>
          <cell r="AW419">
            <v>1725.3200000000104</v>
          </cell>
        </row>
        <row r="420">
          <cell r="A420">
            <v>415</v>
          </cell>
          <cell r="B420">
            <v>887.61999999999705</v>
          </cell>
          <cell r="C420">
            <v>1241.3700000000019</v>
          </cell>
          <cell r="D420">
            <v>903.49999999999125</v>
          </cell>
          <cell r="E420">
            <v>1264.4699999999903</v>
          </cell>
          <cell r="F420">
            <v>917.23000000000604</v>
          </cell>
          <cell r="G420">
            <v>1285.4099999999953</v>
          </cell>
          <cell r="H420">
            <v>933.11</v>
          </cell>
          <cell r="I420">
            <v>1306.3500000000054</v>
          </cell>
          <cell r="J420">
            <v>948.98999999999353</v>
          </cell>
          <cell r="K420">
            <v>1327.2900000000097</v>
          </cell>
          <cell r="L420">
            <v>962.72000000000958</v>
          </cell>
          <cell r="M420">
            <v>1348.23</v>
          </cell>
          <cell r="N420">
            <v>978.60000000000286</v>
          </cell>
          <cell r="O420">
            <v>1369.1799999999903</v>
          </cell>
          <cell r="P420">
            <v>992.32999999999709</v>
          </cell>
          <cell r="Q420">
            <v>1390.1199999999924</v>
          </cell>
          <cell r="R420">
            <v>1008.2099999999898</v>
          </cell>
          <cell r="S420">
            <v>1411.0600000000079</v>
          </cell>
          <cell r="T420">
            <v>1021.9400000000074</v>
          </cell>
          <cell r="U420">
            <v>1432.0000000000098</v>
          </cell>
          <cell r="V420">
            <v>1037.82</v>
          </cell>
          <cell r="W420">
            <v>1452.94</v>
          </cell>
          <cell r="X420">
            <v>1053.6999999999923</v>
          </cell>
          <cell r="Y420">
            <v>1473.8899999999903</v>
          </cell>
          <cell r="Z420">
            <v>1069.5800000000067</v>
          </cell>
          <cell r="AA420">
            <v>1496.979999999988</v>
          </cell>
          <cell r="AB420">
            <v>1083.3100000000004</v>
          </cell>
          <cell r="AC420">
            <v>1517.9200000000085</v>
          </cell>
          <cell r="AD420">
            <v>1099.1899999999985</v>
          </cell>
          <cell r="AE420">
            <v>1538.8600000000079</v>
          </cell>
          <cell r="AF420">
            <v>1115.0700000000118</v>
          </cell>
          <cell r="AG420">
            <v>1559.7999999999981</v>
          </cell>
          <cell r="AH420">
            <v>1128.8000000000059</v>
          </cell>
          <cell r="AI420">
            <v>1580.7499999999884</v>
          </cell>
          <cell r="AJ420">
            <v>1144.679999999998</v>
          </cell>
          <cell r="AK420">
            <v>1601.689999999986</v>
          </cell>
          <cell r="AL420">
            <v>1158.4099999999921</v>
          </cell>
          <cell r="AM420">
            <v>1622.6300000000106</v>
          </cell>
          <cell r="AN420">
            <v>1174.2900000000027</v>
          </cell>
          <cell r="AO420">
            <v>1643.5700000000077</v>
          </cell>
          <cell r="AP420">
            <v>1188.0199999999963</v>
          </cell>
          <cell r="AQ420">
            <v>1664.5099999999982</v>
          </cell>
          <cell r="AR420">
            <v>1203.9000000000021</v>
          </cell>
          <cell r="AS420">
            <v>1685.4599999999882</v>
          </cell>
          <cell r="AT420">
            <v>1219.7800000000116</v>
          </cell>
          <cell r="AU420">
            <v>1708.549999999982</v>
          </cell>
          <cell r="AV420">
            <v>1235.6600000000039</v>
          </cell>
          <cell r="AW420">
            <v>1729.4900000000105</v>
          </cell>
        </row>
        <row r="421">
          <cell r="A421">
            <v>416</v>
          </cell>
          <cell r="B421">
            <v>889.75999999999704</v>
          </cell>
          <cell r="C421">
            <v>1244.3600000000019</v>
          </cell>
          <cell r="D421">
            <v>905.6799999999912</v>
          </cell>
          <cell r="E421">
            <v>1267.5199999999902</v>
          </cell>
          <cell r="F421">
            <v>919.44000000000608</v>
          </cell>
          <cell r="G421">
            <v>1288.5099999999952</v>
          </cell>
          <cell r="H421">
            <v>935.36</v>
          </cell>
          <cell r="I421">
            <v>1309.5000000000055</v>
          </cell>
          <cell r="J421">
            <v>951.27999999999349</v>
          </cell>
          <cell r="K421">
            <v>1330.4900000000098</v>
          </cell>
          <cell r="L421">
            <v>965.04000000000963</v>
          </cell>
          <cell r="M421">
            <v>1351.48</v>
          </cell>
          <cell r="N421">
            <v>980.96000000000288</v>
          </cell>
          <cell r="O421">
            <v>1372.4799999999902</v>
          </cell>
          <cell r="P421">
            <v>994.71999999999707</v>
          </cell>
          <cell r="Q421">
            <v>1393.4699999999923</v>
          </cell>
          <cell r="R421">
            <v>1010.6399999999898</v>
          </cell>
          <cell r="S421">
            <v>1414.460000000008</v>
          </cell>
          <cell r="T421">
            <v>1024.4000000000074</v>
          </cell>
          <cell r="U421">
            <v>1435.4500000000098</v>
          </cell>
          <cell r="V421">
            <v>1040.32</v>
          </cell>
          <cell r="W421">
            <v>1456.44</v>
          </cell>
          <cell r="X421">
            <v>1056.2399999999923</v>
          </cell>
          <cell r="Y421">
            <v>1477.4399999999903</v>
          </cell>
          <cell r="Z421">
            <v>1072.1600000000067</v>
          </cell>
          <cell r="AA421">
            <v>1500.5899999999879</v>
          </cell>
          <cell r="AB421">
            <v>1085.9200000000003</v>
          </cell>
          <cell r="AC421">
            <v>1521.5800000000086</v>
          </cell>
          <cell r="AD421">
            <v>1101.8399999999986</v>
          </cell>
          <cell r="AE421">
            <v>1542.5700000000079</v>
          </cell>
          <cell r="AF421">
            <v>1117.7600000000118</v>
          </cell>
          <cell r="AG421">
            <v>1563.5599999999981</v>
          </cell>
          <cell r="AH421">
            <v>1131.5200000000059</v>
          </cell>
          <cell r="AI421">
            <v>1584.5599999999883</v>
          </cell>
          <cell r="AJ421">
            <v>1147.439999999998</v>
          </cell>
          <cell r="AK421">
            <v>1605.5499999999859</v>
          </cell>
          <cell r="AL421">
            <v>1161.1999999999921</v>
          </cell>
          <cell r="AM421">
            <v>1626.5400000000107</v>
          </cell>
          <cell r="AN421">
            <v>1177.1200000000026</v>
          </cell>
          <cell r="AO421">
            <v>1647.5300000000077</v>
          </cell>
          <cell r="AP421">
            <v>1190.8799999999962</v>
          </cell>
          <cell r="AQ421">
            <v>1668.5199999999982</v>
          </cell>
          <cell r="AR421">
            <v>1206.8000000000022</v>
          </cell>
          <cell r="AS421">
            <v>1689.5199999999882</v>
          </cell>
          <cell r="AT421">
            <v>1222.7200000000116</v>
          </cell>
          <cell r="AU421">
            <v>1712.6699999999819</v>
          </cell>
          <cell r="AV421">
            <v>1238.640000000004</v>
          </cell>
          <cell r="AW421">
            <v>1733.6600000000105</v>
          </cell>
        </row>
        <row r="422">
          <cell r="A422">
            <v>417</v>
          </cell>
          <cell r="B422">
            <v>891.89999999999702</v>
          </cell>
          <cell r="C422">
            <v>1247.350000000002</v>
          </cell>
          <cell r="D422">
            <v>907.85999999999115</v>
          </cell>
          <cell r="E422">
            <v>1270.5699999999902</v>
          </cell>
          <cell r="F422">
            <v>921.65000000000612</v>
          </cell>
          <cell r="G422">
            <v>1291.6099999999951</v>
          </cell>
          <cell r="H422">
            <v>937.61</v>
          </cell>
          <cell r="I422">
            <v>1312.6500000000055</v>
          </cell>
          <cell r="J422">
            <v>953.56999999999346</v>
          </cell>
          <cell r="K422">
            <v>1333.6900000000098</v>
          </cell>
          <cell r="L422">
            <v>967.36000000000968</v>
          </cell>
          <cell r="M422">
            <v>1354.73</v>
          </cell>
          <cell r="N422">
            <v>983.32000000000289</v>
          </cell>
          <cell r="O422">
            <v>1375.7799999999902</v>
          </cell>
          <cell r="P422">
            <v>997.10999999999706</v>
          </cell>
          <cell r="Q422">
            <v>1396.8199999999922</v>
          </cell>
          <cell r="R422">
            <v>1013.0699999999897</v>
          </cell>
          <cell r="S422">
            <v>1417.8600000000081</v>
          </cell>
          <cell r="T422">
            <v>1026.8600000000074</v>
          </cell>
          <cell r="U422">
            <v>1438.9000000000099</v>
          </cell>
          <cell r="V422">
            <v>1042.82</v>
          </cell>
          <cell r="W422">
            <v>1459.94</v>
          </cell>
          <cell r="X422">
            <v>1058.7799999999922</v>
          </cell>
          <cell r="Y422">
            <v>1480.9899999999902</v>
          </cell>
          <cell r="Z422">
            <v>1074.7400000000066</v>
          </cell>
          <cell r="AA422">
            <v>1504.1999999999878</v>
          </cell>
          <cell r="AB422">
            <v>1088.5300000000002</v>
          </cell>
          <cell r="AC422">
            <v>1525.2400000000086</v>
          </cell>
          <cell r="AD422">
            <v>1104.4899999999986</v>
          </cell>
          <cell r="AE422">
            <v>1546.2800000000079</v>
          </cell>
          <cell r="AF422">
            <v>1120.4500000000119</v>
          </cell>
          <cell r="AG422">
            <v>1567.3199999999981</v>
          </cell>
          <cell r="AH422">
            <v>1134.2400000000059</v>
          </cell>
          <cell r="AI422">
            <v>1588.3699999999883</v>
          </cell>
          <cell r="AJ422">
            <v>1150.199999999998</v>
          </cell>
          <cell r="AK422">
            <v>1609.4099999999858</v>
          </cell>
          <cell r="AL422">
            <v>1163.9899999999921</v>
          </cell>
          <cell r="AM422">
            <v>1630.4500000000107</v>
          </cell>
          <cell r="AN422">
            <v>1179.9500000000025</v>
          </cell>
          <cell r="AO422">
            <v>1651.4900000000077</v>
          </cell>
          <cell r="AP422">
            <v>1193.7399999999961</v>
          </cell>
          <cell r="AQ422">
            <v>1672.5299999999982</v>
          </cell>
          <cell r="AR422">
            <v>1209.7000000000023</v>
          </cell>
          <cell r="AS422">
            <v>1693.5799999999881</v>
          </cell>
          <cell r="AT422">
            <v>1225.6600000000117</v>
          </cell>
          <cell r="AU422">
            <v>1716.7899999999818</v>
          </cell>
          <cell r="AV422">
            <v>1241.620000000004</v>
          </cell>
          <cell r="AW422">
            <v>1737.8300000000106</v>
          </cell>
        </row>
        <row r="423">
          <cell r="A423">
            <v>418</v>
          </cell>
          <cell r="B423">
            <v>894.03999999999701</v>
          </cell>
          <cell r="C423">
            <v>1250.340000000002</v>
          </cell>
          <cell r="D423">
            <v>910.0399999999911</v>
          </cell>
          <cell r="E423">
            <v>1273.6199999999901</v>
          </cell>
          <cell r="F423">
            <v>923.86000000000615</v>
          </cell>
          <cell r="G423">
            <v>1294.709999999995</v>
          </cell>
          <cell r="H423">
            <v>939.86</v>
          </cell>
          <cell r="I423">
            <v>1315.8000000000056</v>
          </cell>
          <cell r="J423">
            <v>955.85999999999342</v>
          </cell>
          <cell r="K423">
            <v>1336.8900000000099</v>
          </cell>
          <cell r="L423">
            <v>969.68000000000973</v>
          </cell>
          <cell r="M423">
            <v>1357.98</v>
          </cell>
          <cell r="N423">
            <v>985.68000000000291</v>
          </cell>
          <cell r="O423">
            <v>1379.0799999999902</v>
          </cell>
          <cell r="P423">
            <v>999.49999999999704</v>
          </cell>
          <cell r="Q423">
            <v>1400.1699999999921</v>
          </cell>
          <cell r="R423">
            <v>1015.4999999999897</v>
          </cell>
          <cell r="S423">
            <v>1421.2600000000082</v>
          </cell>
          <cell r="T423">
            <v>1029.3200000000074</v>
          </cell>
          <cell r="U423">
            <v>1442.3500000000099</v>
          </cell>
          <cell r="V423">
            <v>1045.32</v>
          </cell>
          <cell r="W423">
            <v>1463.44</v>
          </cell>
          <cell r="X423">
            <v>1061.3199999999922</v>
          </cell>
          <cell r="Y423">
            <v>1484.5399999999902</v>
          </cell>
          <cell r="Z423">
            <v>1077.3200000000065</v>
          </cell>
          <cell r="AA423">
            <v>1507.8099999999877</v>
          </cell>
          <cell r="AB423">
            <v>1091.1400000000001</v>
          </cell>
          <cell r="AC423">
            <v>1528.9000000000087</v>
          </cell>
          <cell r="AD423">
            <v>1107.1399999999987</v>
          </cell>
          <cell r="AE423">
            <v>1549.990000000008</v>
          </cell>
          <cell r="AF423">
            <v>1123.1400000000119</v>
          </cell>
          <cell r="AG423">
            <v>1571.0799999999981</v>
          </cell>
          <cell r="AH423">
            <v>1136.9600000000059</v>
          </cell>
          <cell r="AI423">
            <v>1592.1799999999882</v>
          </cell>
          <cell r="AJ423">
            <v>1152.959999999998</v>
          </cell>
          <cell r="AK423">
            <v>1613.2699999999857</v>
          </cell>
          <cell r="AL423">
            <v>1166.779999999992</v>
          </cell>
          <cell r="AM423">
            <v>1634.3600000000108</v>
          </cell>
          <cell r="AN423">
            <v>1182.7800000000025</v>
          </cell>
          <cell r="AO423">
            <v>1655.4500000000078</v>
          </cell>
          <cell r="AP423">
            <v>1196.599999999996</v>
          </cell>
          <cell r="AQ423">
            <v>1676.5399999999981</v>
          </cell>
          <cell r="AR423">
            <v>1212.6000000000024</v>
          </cell>
          <cell r="AS423">
            <v>1697.639999999988</v>
          </cell>
          <cell r="AT423">
            <v>1228.6000000000117</v>
          </cell>
          <cell r="AU423">
            <v>1720.9099999999817</v>
          </cell>
          <cell r="AV423">
            <v>1244.600000000004</v>
          </cell>
          <cell r="AW423">
            <v>1742.0000000000107</v>
          </cell>
        </row>
        <row r="424">
          <cell r="A424">
            <v>419</v>
          </cell>
          <cell r="B424">
            <v>896.17999999999699</v>
          </cell>
          <cell r="C424">
            <v>1253.330000000002</v>
          </cell>
          <cell r="D424">
            <v>912.21999999999105</v>
          </cell>
          <cell r="E424">
            <v>1276.6699999999901</v>
          </cell>
          <cell r="F424">
            <v>926.07000000000619</v>
          </cell>
          <cell r="G424">
            <v>1297.8099999999949</v>
          </cell>
          <cell r="H424">
            <v>942.11</v>
          </cell>
          <cell r="I424">
            <v>1318.9500000000057</v>
          </cell>
          <cell r="J424">
            <v>958.14999999999338</v>
          </cell>
          <cell r="K424">
            <v>1340.0900000000099</v>
          </cell>
          <cell r="L424">
            <v>972.00000000000978</v>
          </cell>
          <cell r="M424">
            <v>1361.23</v>
          </cell>
          <cell r="N424">
            <v>988.04000000000292</v>
          </cell>
          <cell r="O424">
            <v>1382.3799999999901</v>
          </cell>
          <cell r="P424">
            <v>1001.889999999997</v>
          </cell>
          <cell r="Q424">
            <v>1403.519999999992</v>
          </cell>
          <cell r="R424">
            <v>1017.9299999999896</v>
          </cell>
          <cell r="S424">
            <v>1424.6600000000083</v>
          </cell>
          <cell r="T424">
            <v>1031.7800000000075</v>
          </cell>
          <cell r="U424">
            <v>1445.80000000001</v>
          </cell>
          <cell r="V424">
            <v>1047.82</v>
          </cell>
          <cell r="W424">
            <v>1466.94</v>
          </cell>
          <cell r="X424">
            <v>1063.8599999999922</v>
          </cell>
          <cell r="Y424">
            <v>1488.0899999999901</v>
          </cell>
          <cell r="Z424">
            <v>1079.9000000000065</v>
          </cell>
          <cell r="AA424">
            <v>1511.4199999999876</v>
          </cell>
          <cell r="AB424">
            <v>1093.75</v>
          </cell>
          <cell r="AC424">
            <v>1532.5600000000088</v>
          </cell>
          <cell r="AD424">
            <v>1109.7899999999988</v>
          </cell>
          <cell r="AE424">
            <v>1553.700000000008</v>
          </cell>
          <cell r="AF424">
            <v>1125.830000000012</v>
          </cell>
          <cell r="AG424">
            <v>1574.8399999999981</v>
          </cell>
          <cell r="AH424">
            <v>1139.680000000006</v>
          </cell>
          <cell r="AI424">
            <v>1595.9899999999882</v>
          </cell>
          <cell r="AJ424">
            <v>1155.719999999998</v>
          </cell>
          <cell r="AK424">
            <v>1617.1299999999856</v>
          </cell>
          <cell r="AL424">
            <v>1169.569999999992</v>
          </cell>
          <cell r="AM424">
            <v>1638.2700000000109</v>
          </cell>
          <cell r="AN424">
            <v>1185.6100000000024</v>
          </cell>
          <cell r="AO424">
            <v>1659.4100000000078</v>
          </cell>
          <cell r="AP424">
            <v>1199.4599999999959</v>
          </cell>
          <cell r="AQ424">
            <v>1680.5499999999981</v>
          </cell>
          <cell r="AR424">
            <v>1215.5000000000025</v>
          </cell>
          <cell r="AS424">
            <v>1701.699999999988</v>
          </cell>
          <cell r="AT424">
            <v>1231.5400000000118</v>
          </cell>
          <cell r="AU424">
            <v>1725.0299999999816</v>
          </cell>
          <cell r="AV424">
            <v>1247.580000000004</v>
          </cell>
          <cell r="AW424">
            <v>1746.1700000000108</v>
          </cell>
        </row>
        <row r="425">
          <cell r="A425">
            <v>420</v>
          </cell>
          <cell r="B425">
            <v>898.31999999999698</v>
          </cell>
          <cell r="C425">
            <v>1256.320000000002</v>
          </cell>
          <cell r="D425">
            <v>914.399999999991</v>
          </cell>
          <cell r="E425">
            <v>1279.71999999999</v>
          </cell>
          <cell r="F425">
            <v>928.28000000000623</v>
          </cell>
          <cell r="G425">
            <v>1300.9099999999949</v>
          </cell>
          <cell r="H425">
            <v>944.36</v>
          </cell>
          <cell r="I425">
            <v>1322.1000000000058</v>
          </cell>
          <cell r="J425">
            <v>960.43999999999335</v>
          </cell>
          <cell r="K425">
            <v>1343.29000000001</v>
          </cell>
          <cell r="L425">
            <v>974.32000000000983</v>
          </cell>
          <cell r="M425">
            <v>1364.48</v>
          </cell>
          <cell r="N425">
            <v>990.40000000000293</v>
          </cell>
          <cell r="O425">
            <v>1385.6799999999901</v>
          </cell>
          <cell r="P425">
            <v>1004.279999999997</v>
          </cell>
          <cell r="Q425">
            <v>1406.8699999999919</v>
          </cell>
          <cell r="R425">
            <v>1020.3599999999896</v>
          </cell>
          <cell r="S425">
            <v>1428.0600000000084</v>
          </cell>
          <cell r="T425">
            <v>1034.2400000000075</v>
          </cell>
          <cell r="U425">
            <v>1449.25000000001</v>
          </cell>
          <cell r="V425">
            <v>1050.32</v>
          </cell>
          <cell r="W425">
            <v>1470.44</v>
          </cell>
          <cell r="X425">
            <v>1066.3999999999921</v>
          </cell>
          <cell r="Y425">
            <v>1491.6399999999901</v>
          </cell>
          <cell r="Z425">
            <v>1082.4800000000064</v>
          </cell>
          <cell r="AA425">
            <v>1515.0299999999875</v>
          </cell>
          <cell r="AB425">
            <v>1096.3599999999999</v>
          </cell>
          <cell r="AC425">
            <v>1536.2200000000089</v>
          </cell>
          <cell r="AD425">
            <v>1112.4399999999989</v>
          </cell>
          <cell r="AE425">
            <v>1557.410000000008</v>
          </cell>
          <cell r="AF425">
            <v>1128.520000000012</v>
          </cell>
          <cell r="AG425">
            <v>1578.5999999999981</v>
          </cell>
          <cell r="AH425">
            <v>1142.400000000006</v>
          </cell>
          <cell r="AI425">
            <v>1599.7999999999881</v>
          </cell>
          <cell r="AJ425">
            <v>1158.479999999998</v>
          </cell>
          <cell r="AK425">
            <v>1620.9899999999855</v>
          </cell>
          <cell r="AL425">
            <v>1172.3599999999919</v>
          </cell>
          <cell r="AM425">
            <v>1642.180000000011</v>
          </cell>
          <cell r="AN425">
            <v>1188.4400000000023</v>
          </cell>
          <cell r="AO425">
            <v>1663.3700000000078</v>
          </cell>
          <cell r="AP425">
            <v>1202.3199999999958</v>
          </cell>
          <cell r="AQ425">
            <v>1684.5599999999981</v>
          </cell>
          <cell r="AR425">
            <v>1218.4000000000026</v>
          </cell>
          <cell r="AS425">
            <v>1705.7599999999879</v>
          </cell>
          <cell r="AT425">
            <v>1234.4800000000118</v>
          </cell>
          <cell r="AU425">
            <v>1729.1499999999814</v>
          </cell>
          <cell r="AV425">
            <v>1250.560000000004</v>
          </cell>
          <cell r="AW425">
            <v>1750.3400000000108</v>
          </cell>
        </row>
        <row r="426">
          <cell r="A426">
            <v>421</v>
          </cell>
          <cell r="B426">
            <v>900.45999999999697</v>
          </cell>
          <cell r="C426">
            <v>1259.310000000002</v>
          </cell>
          <cell r="D426">
            <v>916.57999999999095</v>
          </cell>
          <cell r="E426">
            <v>1282.76999999999</v>
          </cell>
          <cell r="F426">
            <v>930.49000000000626</v>
          </cell>
          <cell r="G426">
            <v>1304.0099999999948</v>
          </cell>
          <cell r="H426">
            <v>946.61</v>
          </cell>
          <cell r="I426">
            <v>1325.2500000000059</v>
          </cell>
          <cell r="J426">
            <v>962.72999999999331</v>
          </cell>
          <cell r="K426">
            <v>1346.49000000001</v>
          </cell>
          <cell r="L426">
            <v>976.64000000000988</v>
          </cell>
          <cell r="M426">
            <v>1367.73</v>
          </cell>
          <cell r="N426">
            <v>992.76000000000295</v>
          </cell>
          <cell r="O426">
            <v>1388.97999999999</v>
          </cell>
          <cell r="P426">
            <v>1006.669999999997</v>
          </cell>
          <cell r="Q426">
            <v>1410.2199999999918</v>
          </cell>
          <cell r="R426">
            <v>1022.7899999999895</v>
          </cell>
          <cell r="S426">
            <v>1431.4600000000084</v>
          </cell>
          <cell r="T426">
            <v>1036.7000000000075</v>
          </cell>
          <cell r="U426">
            <v>1452.70000000001</v>
          </cell>
          <cell r="V426">
            <v>1052.82</v>
          </cell>
          <cell r="W426">
            <v>1473.94</v>
          </cell>
          <cell r="X426">
            <v>1068.9399999999921</v>
          </cell>
          <cell r="Y426">
            <v>1495.1899999999901</v>
          </cell>
          <cell r="Z426">
            <v>1085.0600000000063</v>
          </cell>
          <cell r="AA426">
            <v>1518.6399999999874</v>
          </cell>
          <cell r="AB426">
            <v>1098.9699999999998</v>
          </cell>
          <cell r="AC426">
            <v>1539.880000000009</v>
          </cell>
          <cell r="AD426">
            <v>1115.089999999999</v>
          </cell>
          <cell r="AE426">
            <v>1561.1200000000081</v>
          </cell>
          <cell r="AF426">
            <v>1131.2100000000121</v>
          </cell>
          <cell r="AG426">
            <v>1582.3599999999981</v>
          </cell>
          <cell r="AH426">
            <v>1145.120000000006</v>
          </cell>
          <cell r="AI426">
            <v>1603.6099999999881</v>
          </cell>
          <cell r="AJ426">
            <v>1161.239999999998</v>
          </cell>
          <cell r="AK426">
            <v>1624.8499999999854</v>
          </cell>
          <cell r="AL426">
            <v>1175.1499999999919</v>
          </cell>
          <cell r="AM426">
            <v>1646.0900000000111</v>
          </cell>
          <cell r="AN426">
            <v>1191.2700000000023</v>
          </cell>
          <cell r="AO426">
            <v>1667.3300000000079</v>
          </cell>
          <cell r="AP426">
            <v>1205.1799999999957</v>
          </cell>
          <cell r="AQ426">
            <v>1688.5699999999981</v>
          </cell>
          <cell r="AR426">
            <v>1221.3000000000027</v>
          </cell>
          <cell r="AS426">
            <v>1709.8199999999879</v>
          </cell>
          <cell r="AT426">
            <v>1237.4200000000119</v>
          </cell>
          <cell r="AU426">
            <v>1733.2699999999813</v>
          </cell>
          <cell r="AV426">
            <v>1253.5400000000041</v>
          </cell>
          <cell r="AW426">
            <v>1754.5100000000109</v>
          </cell>
        </row>
        <row r="427">
          <cell r="A427">
            <v>422</v>
          </cell>
          <cell r="B427">
            <v>902.59999999999695</v>
          </cell>
          <cell r="C427">
            <v>1262.300000000002</v>
          </cell>
          <cell r="D427">
            <v>918.7599999999909</v>
          </cell>
          <cell r="E427">
            <v>1285.8199999999899</v>
          </cell>
          <cell r="F427">
            <v>932.7000000000063</v>
          </cell>
          <cell r="G427">
            <v>1307.1099999999947</v>
          </cell>
          <cell r="H427">
            <v>948.86</v>
          </cell>
          <cell r="I427">
            <v>1328.400000000006</v>
          </cell>
          <cell r="J427">
            <v>965.01999999999327</v>
          </cell>
          <cell r="K427">
            <v>1349.6900000000101</v>
          </cell>
          <cell r="L427">
            <v>978.96000000000993</v>
          </cell>
          <cell r="M427">
            <v>1370.98</v>
          </cell>
          <cell r="N427">
            <v>995.12000000000296</v>
          </cell>
          <cell r="O427">
            <v>1392.27999999999</v>
          </cell>
          <cell r="P427">
            <v>1009.059999999997</v>
          </cell>
          <cell r="Q427">
            <v>1413.5699999999918</v>
          </cell>
          <cell r="R427">
            <v>1025.2199999999896</v>
          </cell>
          <cell r="S427">
            <v>1434.8600000000085</v>
          </cell>
          <cell r="T427">
            <v>1039.1600000000076</v>
          </cell>
          <cell r="U427">
            <v>1456.1500000000101</v>
          </cell>
          <cell r="V427">
            <v>1055.32</v>
          </cell>
          <cell r="W427">
            <v>1477.44</v>
          </cell>
          <cell r="X427">
            <v>1071.4799999999921</v>
          </cell>
          <cell r="Y427">
            <v>1498.73999999999</v>
          </cell>
          <cell r="Z427">
            <v>1087.6400000000062</v>
          </cell>
          <cell r="AA427">
            <v>1522.2499999999873</v>
          </cell>
          <cell r="AB427">
            <v>1101.5799999999997</v>
          </cell>
          <cell r="AC427">
            <v>1543.5400000000091</v>
          </cell>
          <cell r="AD427">
            <v>1117.7399999999991</v>
          </cell>
          <cell r="AE427">
            <v>1564.8300000000081</v>
          </cell>
          <cell r="AF427">
            <v>1133.9000000000121</v>
          </cell>
          <cell r="AG427">
            <v>1586.1199999999981</v>
          </cell>
          <cell r="AH427">
            <v>1147.8400000000061</v>
          </cell>
          <cell r="AI427">
            <v>1607.419999999988</v>
          </cell>
          <cell r="AJ427">
            <v>1163.999999999998</v>
          </cell>
          <cell r="AK427">
            <v>1628.7099999999853</v>
          </cell>
          <cell r="AL427">
            <v>1177.9399999999919</v>
          </cell>
          <cell r="AM427">
            <v>1650.0000000000111</v>
          </cell>
          <cell r="AN427">
            <v>1194.1000000000022</v>
          </cell>
          <cell r="AO427">
            <v>1671.2900000000079</v>
          </cell>
          <cell r="AP427">
            <v>1208.0399999999956</v>
          </cell>
          <cell r="AQ427">
            <v>1692.5799999999981</v>
          </cell>
          <cell r="AR427">
            <v>1224.2000000000028</v>
          </cell>
          <cell r="AS427">
            <v>1713.8799999999878</v>
          </cell>
          <cell r="AT427">
            <v>1240.360000000012</v>
          </cell>
          <cell r="AU427">
            <v>1737.3899999999812</v>
          </cell>
          <cell r="AV427">
            <v>1256.5200000000041</v>
          </cell>
          <cell r="AW427">
            <v>1758.680000000011</v>
          </cell>
        </row>
        <row r="428">
          <cell r="A428">
            <v>423</v>
          </cell>
          <cell r="B428">
            <v>904.73999999999694</v>
          </cell>
          <cell r="C428">
            <v>1265.290000000002</v>
          </cell>
          <cell r="D428">
            <v>920.93999999999085</v>
          </cell>
          <cell r="E428">
            <v>1288.8699999999899</v>
          </cell>
          <cell r="F428">
            <v>934.91000000000633</v>
          </cell>
          <cell r="G428">
            <v>1310.2099999999946</v>
          </cell>
          <cell r="H428">
            <v>951.11</v>
          </cell>
          <cell r="I428">
            <v>1331.5500000000061</v>
          </cell>
          <cell r="J428">
            <v>967.30999999999324</v>
          </cell>
          <cell r="K428">
            <v>1352.8900000000101</v>
          </cell>
          <cell r="L428">
            <v>981.28000000000998</v>
          </cell>
          <cell r="M428">
            <v>1374.23</v>
          </cell>
          <cell r="N428">
            <v>997.48000000000297</v>
          </cell>
          <cell r="O428">
            <v>1395.5799999999899</v>
          </cell>
          <cell r="P428">
            <v>1011.449999999997</v>
          </cell>
          <cell r="Q428">
            <v>1416.9199999999917</v>
          </cell>
          <cell r="R428">
            <v>1027.6499999999896</v>
          </cell>
          <cell r="S428">
            <v>1438.2600000000086</v>
          </cell>
          <cell r="T428">
            <v>1041.6200000000076</v>
          </cell>
          <cell r="U428">
            <v>1459.6000000000101</v>
          </cell>
          <cell r="V428">
            <v>1057.82</v>
          </cell>
          <cell r="W428">
            <v>1480.94</v>
          </cell>
          <cell r="X428">
            <v>1074.019999999992</v>
          </cell>
          <cell r="Y428">
            <v>1502.28999999999</v>
          </cell>
          <cell r="Z428">
            <v>1090.2200000000062</v>
          </cell>
          <cell r="AA428">
            <v>1525.8599999999872</v>
          </cell>
          <cell r="AB428">
            <v>1104.1899999999996</v>
          </cell>
          <cell r="AC428">
            <v>1547.2000000000091</v>
          </cell>
          <cell r="AD428">
            <v>1120.3899999999992</v>
          </cell>
          <cell r="AE428">
            <v>1568.5400000000081</v>
          </cell>
          <cell r="AF428">
            <v>1136.5900000000122</v>
          </cell>
          <cell r="AG428">
            <v>1589.8799999999981</v>
          </cell>
          <cell r="AH428">
            <v>1150.5600000000061</v>
          </cell>
          <cell r="AI428">
            <v>1611.229999999988</v>
          </cell>
          <cell r="AJ428">
            <v>1166.7599999999979</v>
          </cell>
          <cell r="AK428">
            <v>1632.5699999999852</v>
          </cell>
          <cell r="AL428">
            <v>1180.7299999999918</v>
          </cell>
          <cell r="AM428">
            <v>1653.9100000000112</v>
          </cell>
          <cell r="AN428">
            <v>1196.9300000000021</v>
          </cell>
          <cell r="AO428">
            <v>1675.250000000008</v>
          </cell>
          <cell r="AP428">
            <v>1210.8999999999955</v>
          </cell>
          <cell r="AQ428">
            <v>1696.5899999999981</v>
          </cell>
          <cell r="AR428">
            <v>1227.1000000000029</v>
          </cell>
          <cell r="AS428">
            <v>1717.9399999999878</v>
          </cell>
          <cell r="AT428">
            <v>1243.300000000012</v>
          </cell>
          <cell r="AU428">
            <v>1741.5099999999811</v>
          </cell>
          <cell r="AV428">
            <v>1259.5000000000041</v>
          </cell>
          <cell r="AW428">
            <v>1762.8500000000111</v>
          </cell>
        </row>
        <row r="429">
          <cell r="A429">
            <v>424</v>
          </cell>
          <cell r="B429">
            <v>906.87999999999693</v>
          </cell>
          <cell r="C429">
            <v>1268.280000000002</v>
          </cell>
          <cell r="D429">
            <v>923.1199999999908</v>
          </cell>
          <cell r="E429">
            <v>1291.9199999999898</v>
          </cell>
          <cell r="F429">
            <v>937.12000000000637</v>
          </cell>
          <cell r="G429">
            <v>1313.3099999999945</v>
          </cell>
          <cell r="H429">
            <v>953.36</v>
          </cell>
          <cell r="I429">
            <v>1334.7000000000062</v>
          </cell>
          <cell r="J429">
            <v>969.5999999999932</v>
          </cell>
          <cell r="K429">
            <v>1356.0900000000101</v>
          </cell>
          <cell r="L429">
            <v>983.60000000001003</v>
          </cell>
          <cell r="M429">
            <v>1377.48</v>
          </cell>
          <cell r="N429">
            <v>999.84000000000299</v>
          </cell>
          <cell r="O429">
            <v>1398.8799999999899</v>
          </cell>
          <cell r="P429">
            <v>1013.839999999997</v>
          </cell>
          <cell r="Q429">
            <v>1420.2699999999916</v>
          </cell>
          <cell r="R429">
            <v>1030.0799999999897</v>
          </cell>
          <cell r="S429">
            <v>1441.6600000000087</v>
          </cell>
          <cell r="T429">
            <v>1044.0800000000077</v>
          </cell>
          <cell r="U429">
            <v>1463.0500000000102</v>
          </cell>
          <cell r="V429">
            <v>1060.32</v>
          </cell>
          <cell r="W429">
            <v>1484.44</v>
          </cell>
          <cell r="X429">
            <v>1076.559999999992</v>
          </cell>
          <cell r="Y429">
            <v>1505.8399999999899</v>
          </cell>
          <cell r="Z429">
            <v>1092.8000000000061</v>
          </cell>
          <cell r="AA429">
            <v>1529.4699999999871</v>
          </cell>
          <cell r="AB429">
            <v>1106.7999999999995</v>
          </cell>
          <cell r="AC429">
            <v>1550.8600000000092</v>
          </cell>
          <cell r="AD429">
            <v>1123.0399999999993</v>
          </cell>
          <cell r="AE429">
            <v>1572.2500000000082</v>
          </cell>
          <cell r="AF429">
            <v>1139.2800000000123</v>
          </cell>
          <cell r="AG429">
            <v>1593.6399999999981</v>
          </cell>
          <cell r="AH429">
            <v>1153.2800000000061</v>
          </cell>
          <cell r="AI429">
            <v>1615.0399999999879</v>
          </cell>
          <cell r="AJ429">
            <v>1169.5199999999979</v>
          </cell>
          <cell r="AK429">
            <v>1636.4299999999851</v>
          </cell>
          <cell r="AL429">
            <v>1183.5199999999918</v>
          </cell>
          <cell r="AM429">
            <v>1657.8200000000113</v>
          </cell>
          <cell r="AN429">
            <v>1199.760000000002</v>
          </cell>
          <cell r="AO429">
            <v>1679.210000000008</v>
          </cell>
          <cell r="AP429">
            <v>1213.7599999999954</v>
          </cell>
          <cell r="AQ429">
            <v>1700.5999999999981</v>
          </cell>
          <cell r="AR429">
            <v>1230.000000000003</v>
          </cell>
          <cell r="AS429">
            <v>1721.9999999999877</v>
          </cell>
          <cell r="AT429">
            <v>1246.2400000000121</v>
          </cell>
          <cell r="AU429">
            <v>1745.629999999981</v>
          </cell>
          <cell r="AV429">
            <v>1262.4800000000041</v>
          </cell>
          <cell r="AW429">
            <v>1767.0200000000111</v>
          </cell>
        </row>
        <row r="430">
          <cell r="A430">
            <v>425</v>
          </cell>
          <cell r="B430">
            <v>909.01999999999691</v>
          </cell>
          <cell r="C430">
            <v>1271.270000000002</v>
          </cell>
          <cell r="D430">
            <v>925.29999999999075</v>
          </cell>
          <cell r="E430">
            <v>1294.9699999999898</v>
          </cell>
          <cell r="F430">
            <v>939.33000000000641</v>
          </cell>
          <cell r="G430">
            <v>1316.4099999999944</v>
          </cell>
          <cell r="H430">
            <v>955.61</v>
          </cell>
          <cell r="I430">
            <v>1337.8500000000063</v>
          </cell>
          <cell r="J430">
            <v>971.88999999999317</v>
          </cell>
          <cell r="K430">
            <v>1359.2900000000102</v>
          </cell>
          <cell r="L430">
            <v>985.92000000001008</v>
          </cell>
          <cell r="M430">
            <v>1380.73</v>
          </cell>
          <cell r="N430">
            <v>1002.200000000003</v>
          </cell>
          <cell r="O430">
            <v>1402.1799999999898</v>
          </cell>
          <cell r="P430">
            <v>1016.2299999999969</v>
          </cell>
          <cell r="Q430">
            <v>1423.6199999999915</v>
          </cell>
          <cell r="R430">
            <v>1032.5099999999898</v>
          </cell>
          <cell r="S430">
            <v>1445.0600000000088</v>
          </cell>
          <cell r="T430">
            <v>1046.5400000000077</v>
          </cell>
          <cell r="U430">
            <v>1466.5000000000102</v>
          </cell>
          <cell r="V430">
            <v>1062.82</v>
          </cell>
          <cell r="W430">
            <v>1487.94</v>
          </cell>
          <cell r="X430">
            <v>1079.099999999992</v>
          </cell>
          <cell r="Y430">
            <v>1509.3899999999899</v>
          </cell>
          <cell r="Z430">
            <v>1095.380000000006</v>
          </cell>
          <cell r="AA430">
            <v>1533.079999999987</v>
          </cell>
          <cell r="AB430">
            <v>1109.4099999999994</v>
          </cell>
          <cell r="AC430">
            <v>1554.5200000000093</v>
          </cell>
          <cell r="AD430">
            <v>1125.6899999999994</v>
          </cell>
          <cell r="AE430">
            <v>1575.9600000000082</v>
          </cell>
          <cell r="AF430">
            <v>1141.9700000000123</v>
          </cell>
          <cell r="AG430">
            <v>1597.399999999998</v>
          </cell>
          <cell r="AH430">
            <v>1156.0000000000061</v>
          </cell>
          <cell r="AI430">
            <v>1618.8499999999879</v>
          </cell>
          <cell r="AJ430">
            <v>1172.2799999999979</v>
          </cell>
          <cell r="AK430">
            <v>1640.289999999985</v>
          </cell>
          <cell r="AL430">
            <v>1186.3099999999918</v>
          </cell>
          <cell r="AM430">
            <v>1661.7300000000114</v>
          </cell>
          <cell r="AN430">
            <v>1202.590000000002</v>
          </cell>
          <cell r="AO430">
            <v>1683.170000000008</v>
          </cell>
          <cell r="AP430">
            <v>1216.6199999999953</v>
          </cell>
          <cell r="AQ430">
            <v>1704.6099999999981</v>
          </cell>
          <cell r="AR430">
            <v>1232.900000000003</v>
          </cell>
          <cell r="AS430">
            <v>1726.0599999999877</v>
          </cell>
          <cell r="AT430">
            <v>1249.1800000000121</v>
          </cell>
          <cell r="AU430">
            <v>1749.7499999999809</v>
          </cell>
          <cell r="AV430">
            <v>1265.4600000000041</v>
          </cell>
          <cell r="AW430">
            <v>1771.1900000000112</v>
          </cell>
        </row>
        <row r="431">
          <cell r="A431">
            <v>426</v>
          </cell>
          <cell r="B431">
            <v>911.1599999999969</v>
          </cell>
          <cell r="C431">
            <v>1274.260000000002</v>
          </cell>
          <cell r="D431">
            <v>927.4799999999907</v>
          </cell>
          <cell r="E431">
            <v>1298.0199999999897</v>
          </cell>
          <cell r="F431">
            <v>941.54000000000644</v>
          </cell>
          <cell r="G431">
            <v>1319.5099999999943</v>
          </cell>
          <cell r="H431">
            <v>957.86</v>
          </cell>
          <cell r="I431">
            <v>1341.0000000000064</v>
          </cell>
          <cell r="J431">
            <v>974.17999999999313</v>
          </cell>
          <cell r="K431">
            <v>1362.4900000000102</v>
          </cell>
          <cell r="L431">
            <v>988.24000000001013</v>
          </cell>
          <cell r="M431">
            <v>1383.98</v>
          </cell>
          <cell r="N431">
            <v>1004.560000000003</v>
          </cell>
          <cell r="O431">
            <v>1405.4799999999898</v>
          </cell>
          <cell r="P431">
            <v>1018.6199999999969</v>
          </cell>
          <cell r="Q431">
            <v>1426.9699999999914</v>
          </cell>
          <cell r="R431">
            <v>1034.9399999999898</v>
          </cell>
          <cell r="S431">
            <v>1448.4600000000089</v>
          </cell>
          <cell r="T431">
            <v>1049.0000000000077</v>
          </cell>
          <cell r="U431">
            <v>1469.9500000000103</v>
          </cell>
          <cell r="V431">
            <v>1065.32</v>
          </cell>
          <cell r="W431">
            <v>1491.44</v>
          </cell>
          <cell r="X431">
            <v>1081.6399999999919</v>
          </cell>
          <cell r="Y431">
            <v>1512.9399999999898</v>
          </cell>
          <cell r="Z431">
            <v>1097.9600000000059</v>
          </cell>
          <cell r="AA431">
            <v>1536.6899999999869</v>
          </cell>
          <cell r="AB431">
            <v>1112.0199999999993</v>
          </cell>
          <cell r="AC431">
            <v>1558.1800000000094</v>
          </cell>
          <cell r="AD431">
            <v>1128.3399999999995</v>
          </cell>
          <cell r="AE431">
            <v>1579.6700000000083</v>
          </cell>
          <cell r="AF431">
            <v>1144.6600000000124</v>
          </cell>
          <cell r="AG431">
            <v>1601.159999999998</v>
          </cell>
          <cell r="AH431">
            <v>1158.7200000000062</v>
          </cell>
          <cell r="AI431">
            <v>1622.6599999999878</v>
          </cell>
          <cell r="AJ431">
            <v>1175.0399999999979</v>
          </cell>
          <cell r="AK431">
            <v>1644.1499999999849</v>
          </cell>
          <cell r="AL431">
            <v>1189.0999999999917</v>
          </cell>
          <cell r="AM431">
            <v>1665.6400000000115</v>
          </cell>
          <cell r="AN431">
            <v>1205.4200000000019</v>
          </cell>
          <cell r="AO431">
            <v>1687.1300000000081</v>
          </cell>
          <cell r="AP431">
            <v>1219.4799999999952</v>
          </cell>
          <cell r="AQ431">
            <v>1708.6199999999981</v>
          </cell>
          <cell r="AR431">
            <v>1235.8000000000031</v>
          </cell>
          <cell r="AS431">
            <v>1730.1199999999876</v>
          </cell>
          <cell r="AT431">
            <v>1252.1200000000122</v>
          </cell>
          <cell r="AU431">
            <v>1753.8699999999808</v>
          </cell>
          <cell r="AV431">
            <v>1268.4400000000041</v>
          </cell>
          <cell r="AW431">
            <v>1775.3600000000113</v>
          </cell>
        </row>
        <row r="432">
          <cell r="A432">
            <v>427</v>
          </cell>
          <cell r="B432">
            <v>913.29999999999688</v>
          </cell>
          <cell r="C432">
            <v>1277.250000000002</v>
          </cell>
          <cell r="D432">
            <v>929.65999999999065</v>
          </cell>
          <cell r="E432">
            <v>1301.0699999999897</v>
          </cell>
          <cell r="F432">
            <v>943.75000000000648</v>
          </cell>
          <cell r="G432">
            <v>1322.6099999999942</v>
          </cell>
          <cell r="H432">
            <v>960.11</v>
          </cell>
          <cell r="I432">
            <v>1344.1500000000065</v>
          </cell>
          <cell r="J432">
            <v>976.46999999999309</v>
          </cell>
          <cell r="K432">
            <v>1365.6900000000103</v>
          </cell>
          <cell r="L432">
            <v>990.56000000001018</v>
          </cell>
          <cell r="M432">
            <v>1387.23</v>
          </cell>
          <cell r="N432">
            <v>1006.920000000003</v>
          </cell>
          <cell r="O432">
            <v>1408.7799999999897</v>
          </cell>
          <cell r="P432">
            <v>1021.0099999999969</v>
          </cell>
          <cell r="Q432">
            <v>1430.3199999999913</v>
          </cell>
          <cell r="R432">
            <v>1037.3699999999899</v>
          </cell>
          <cell r="S432">
            <v>1451.860000000009</v>
          </cell>
          <cell r="T432">
            <v>1051.4600000000078</v>
          </cell>
          <cell r="U432">
            <v>1473.4000000000103</v>
          </cell>
          <cell r="V432">
            <v>1067.82</v>
          </cell>
          <cell r="W432">
            <v>1494.94</v>
          </cell>
          <cell r="X432">
            <v>1084.1799999999919</v>
          </cell>
          <cell r="Y432">
            <v>1516.4899999999898</v>
          </cell>
          <cell r="Z432">
            <v>1100.5400000000059</v>
          </cell>
          <cell r="AA432">
            <v>1540.2999999999868</v>
          </cell>
          <cell r="AB432">
            <v>1114.6299999999992</v>
          </cell>
          <cell r="AC432">
            <v>1561.8400000000095</v>
          </cell>
          <cell r="AD432">
            <v>1130.9899999999996</v>
          </cell>
          <cell r="AE432">
            <v>1583.3800000000083</v>
          </cell>
          <cell r="AF432">
            <v>1147.3500000000124</v>
          </cell>
          <cell r="AG432">
            <v>1604.919999999998</v>
          </cell>
          <cell r="AH432">
            <v>1161.4400000000062</v>
          </cell>
          <cell r="AI432">
            <v>1626.4699999999877</v>
          </cell>
          <cell r="AJ432">
            <v>1177.7999999999979</v>
          </cell>
          <cell r="AK432">
            <v>1648.0099999999848</v>
          </cell>
          <cell r="AL432">
            <v>1191.8899999999917</v>
          </cell>
          <cell r="AM432">
            <v>1669.5500000000116</v>
          </cell>
          <cell r="AN432">
            <v>1208.2500000000018</v>
          </cell>
          <cell r="AO432">
            <v>1691.0900000000081</v>
          </cell>
          <cell r="AP432">
            <v>1222.3399999999951</v>
          </cell>
          <cell r="AQ432">
            <v>1712.6299999999981</v>
          </cell>
          <cell r="AR432">
            <v>1238.7000000000032</v>
          </cell>
          <cell r="AS432">
            <v>1734.1799999999876</v>
          </cell>
          <cell r="AT432">
            <v>1255.0600000000122</v>
          </cell>
          <cell r="AU432">
            <v>1757.9899999999807</v>
          </cell>
          <cell r="AV432">
            <v>1271.4200000000042</v>
          </cell>
          <cell r="AW432">
            <v>1779.5300000000113</v>
          </cell>
        </row>
        <row r="433">
          <cell r="A433">
            <v>428</v>
          </cell>
          <cell r="B433">
            <v>915.43999999999687</v>
          </cell>
          <cell r="C433">
            <v>1280.2400000000021</v>
          </cell>
          <cell r="D433">
            <v>931.8399999999906</v>
          </cell>
          <cell r="E433">
            <v>1304.1199999999897</v>
          </cell>
          <cell r="F433">
            <v>945.96000000000652</v>
          </cell>
          <cell r="G433">
            <v>1325.7099999999941</v>
          </cell>
          <cell r="H433">
            <v>962.36</v>
          </cell>
          <cell r="I433">
            <v>1347.3000000000065</v>
          </cell>
          <cell r="J433">
            <v>978.75999999999306</v>
          </cell>
          <cell r="K433">
            <v>1368.8900000000103</v>
          </cell>
          <cell r="L433">
            <v>992.88000000001023</v>
          </cell>
          <cell r="M433">
            <v>1390.48</v>
          </cell>
          <cell r="N433">
            <v>1009.280000000003</v>
          </cell>
          <cell r="O433">
            <v>1412.0799999999897</v>
          </cell>
          <cell r="P433">
            <v>1023.3999999999969</v>
          </cell>
          <cell r="Q433">
            <v>1433.6699999999912</v>
          </cell>
          <cell r="R433">
            <v>1039.79999999999</v>
          </cell>
          <cell r="S433">
            <v>1455.2600000000091</v>
          </cell>
          <cell r="T433">
            <v>1053.9200000000078</v>
          </cell>
          <cell r="U433">
            <v>1476.8500000000104</v>
          </cell>
          <cell r="V433">
            <v>1070.32</v>
          </cell>
          <cell r="W433">
            <v>1498.44</v>
          </cell>
          <cell r="X433">
            <v>1086.7199999999918</v>
          </cell>
          <cell r="Y433">
            <v>1520.0399999999897</v>
          </cell>
          <cell r="Z433">
            <v>1103.1200000000058</v>
          </cell>
          <cell r="AA433">
            <v>1543.9099999999867</v>
          </cell>
          <cell r="AB433">
            <v>1117.2399999999991</v>
          </cell>
          <cell r="AC433">
            <v>1565.5000000000095</v>
          </cell>
          <cell r="AD433">
            <v>1133.6399999999996</v>
          </cell>
          <cell r="AE433">
            <v>1587.0900000000083</v>
          </cell>
          <cell r="AF433">
            <v>1150.0400000000125</v>
          </cell>
          <cell r="AG433">
            <v>1608.679999999998</v>
          </cell>
          <cell r="AH433">
            <v>1164.1600000000062</v>
          </cell>
          <cell r="AI433">
            <v>1630.2799999999877</v>
          </cell>
          <cell r="AJ433">
            <v>1180.5599999999979</v>
          </cell>
          <cell r="AK433">
            <v>1651.8699999999847</v>
          </cell>
          <cell r="AL433">
            <v>1194.6799999999917</v>
          </cell>
          <cell r="AM433">
            <v>1673.4600000000116</v>
          </cell>
          <cell r="AN433">
            <v>1211.0800000000017</v>
          </cell>
          <cell r="AO433">
            <v>1695.0500000000081</v>
          </cell>
          <cell r="AP433">
            <v>1225.199999999995</v>
          </cell>
          <cell r="AQ433">
            <v>1716.6399999999981</v>
          </cell>
          <cell r="AR433">
            <v>1241.6000000000033</v>
          </cell>
          <cell r="AS433">
            <v>1738.2399999999875</v>
          </cell>
          <cell r="AT433">
            <v>1258.0000000000123</v>
          </cell>
          <cell r="AU433">
            <v>1762.1099999999806</v>
          </cell>
          <cell r="AV433">
            <v>1274.4000000000042</v>
          </cell>
          <cell r="AW433">
            <v>1783.7000000000114</v>
          </cell>
        </row>
        <row r="434">
          <cell r="A434">
            <v>429</v>
          </cell>
          <cell r="B434">
            <v>917.57999999999686</v>
          </cell>
          <cell r="C434">
            <v>1283.2300000000021</v>
          </cell>
          <cell r="D434">
            <v>934.01999999999055</v>
          </cell>
          <cell r="E434">
            <v>1307.1699999999896</v>
          </cell>
          <cell r="F434">
            <v>948.17000000000655</v>
          </cell>
          <cell r="G434">
            <v>1328.809999999994</v>
          </cell>
          <cell r="H434">
            <v>964.61</v>
          </cell>
          <cell r="I434">
            <v>1350.4500000000066</v>
          </cell>
          <cell r="J434">
            <v>981.04999999999302</v>
          </cell>
          <cell r="K434">
            <v>1372.0900000000104</v>
          </cell>
          <cell r="L434">
            <v>995.20000000001028</v>
          </cell>
          <cell r="M434">
            <v>1393.73</v>
          </cell>
          <cell r="N434">
            <v>1011.6400000000031</v>
          </cell>
          <cell r="O434">
            <v>1415.3799999999896</v>
          </cell>
          <cell r="P434">
            <v>1025.789999999997</v>
          </cell>
          <cell r="Q434">
            <v>1437.0199999999911</v>
          </cell>
          <cell r="R434">
            <v>1042.22999999999</v>
          </cell>
          <cell r="S434">
            <v>1458.6600000000092</v>
          </cell>
          <cell r="T434">
            <v>1056.3800000000078</v>
          </cell>
          <cell r="U434">
            <v>1480.3000000000104</v>
          </cell>
          <cell r="V434">
            <v>1072.82</v>
          </cell>
          <cell r="W434">
            <v>1501.94</v>
          </cell>
          <cell r="X434">
            <v>1089.2599999999918</v>
          </cell>
          <cell r="Y434">
            <v>1523.5899999999897</v>
          </cell>
          <cell r="Z434">
            <v>1105.7000000000057</v>
          </cell>
          <cell r="AA434">
            <v>1547.5199999999866</v>
          </cell>
          <cell r="AB434">
            <v>1119.849999999999</v>
          </cell>
          <cell r="AC434">
            <v>1569.1600000000096</v>
          </cell>
          <cell r="AD434">
            <v>1136.2899999999997</v>
          </cell>
          <cell r="AE434">
            <v>1590.8000000000084</v>
          </cell>
          <cell r="AF434">
            <v>1152.7300000000125</v>
          </cell>
          <cell r="AG434">
            <v>1612.439999999998</v>
          </cell>
          <cell r="AH434">
            <v>1166.8800000000062</v>
          </cell>
          <cell r="AI434">
            <v>1634.0899999999876</v>
          </cell>
          <cell r="AJ434">
            <v>1183.3199999999979</v>
          </cell>
          <cell r="AK434">
            <v>1655.7299999999846</v>
          </cell>
          <cell r="AL434">
            <v>1197.4699999999916</v>
          </cell>
          <cell r="AM434">
            <v>1677.3700000000117</v>
          </cell>
          <cell r="AN434">
            <v>1213.9100000000017</v>
          </cell>
          <cell r="AO434">
            <v>1699.0100000000082</v>
          </cell>
          <cell r="AP434">
            <v>1228.0599999999949</v>
          </cell>
          <cell r="AQ434">
            <v>1720.649999999998</v>
          </cell>
          <cell r="AR434">
            <v>1244.5000000000034</v>
          </cell>
          <cell r="AS434">
            <v>1742.2999999999874</v>
          </cell>
          <cell r="AT434">
            <v>1260.9400000000123</v>
          </cell>
          <cell r="AU434">
            <v>1766.2299999999805</v>
          </cell>
          <cell r="AV434">
            <v>1277.3800000000042</v>
          </cell>
          <cell r="AW434">
            <v>1787.8700000000115</v>
          </cell>
        </row>
        <row r="435">
          <cell r="A435">
            <v>430</v>
          </cell>
          <cell r="B435">
            <v>919.71999999999684</v>
          </cell>
          <cell r="C435">
            <v>1286.2200000000021</v>
          </cell>
          <cell r="D435">
            <v>936.1999999999905</v>
          </cell>
          <cell r="E435">
            <v>1310.2199999999896</v>
          </cell>
          <cell r="F435">
            <v>950.38000000000659</v>
          </cell>
          <cell r="G435">
            <v>1331.9099999999939</v>
          </cell>
          <cell r="H435">
            <v>966.86</v>
          </cell>
          <cell r="I435">
            <v>1353.6000000000067</v>
          </cell>
          <cell r="J435">
            <v>983.33999999999298</v>
          </cell>
          <cell r="K435">
            <v>1375.2900000000104</v>
          </cell>
          <cell r="L435">
            <v>997.52000000001033</v>
          </cell>
          <cell r="M435">
            <v>1396.98</v>
          </cell>
          <cell r="N435">
            <v>1014.0000000000031</v>
          </cell>
          <cell r="O435">
            <v>1418.6799999999896</v>
          </cell>
          <cell r="P435">
            <v>1028.1799999999971</v>
          </cell>
          <cell r="Q435">
            <v>1440.369999999991</v>
          </cell>
          <cell r="R435">
            <v>1044.6599999999901</v>
          </cell>
          <cell r="S435">
            <v>1462.0600000000093</v>
          </cell>
          <cell r="T435">
            <v>1058.8400000000079</v>
          </cell>
          <cell r="U435">
            <v>1483.7500000000105</v>
          </cell>
          <cell r="V435">
            <v>1075.32</v>
          </cell>
          <cell r="W435">
            <v>1505.44</v>
          </cell>
          <cell r="X435">
            <v>1091.7999999999918</v>
          </cell>
          <cell r="Y435">
            <v>1527.1399999999896</v>
          </cell>
          <cell r="Z435">
            <v>1108.2800000000057</v>
          </cell>
          <cell r="AA435">
            <v>1551.1299999999865</v>
          </cell>
          <cell r="AB435">
            <v>1122.4599999999989</v>
          </cell>
          <cell r="AC435">
            <v>1572.8200000000097</v>
          </cell>
          <cell r="AD435">
            <v>1138.9399999999998</v>
          </cell>
          <cell r="AE435">
            <v>1594.5100000000084</v>
          </cell>
          <cell r="AF435">
            <v>1155.4200000000126</v>
          </cell>
          <cell r="AG435">
            <v>1616.199999999998</v>
          </cell>
          <cell r="AH435">
            <v>1169.6000000000063</v>
          </cell>
          <cell r="AI435">
            <v>1637.8999999999876</v>
          </cell>
          <cell r="AJ435">
            <v>1186.0799999999979</v>
          </cell>
          <cell r="AK435">
            <v>1659.5899999999845</v>
          </cell>
          <cell r="AL435">
            <v>1200.2599999999916</v>
          </cell>
          <cell r="AM435">
            <v>1681.2800000000118</v>
          </cell>
          <cell r="AN435">
            <v>1216.7400000000016</v>
          </cell>
          <cell r="AO435">
            <v>1702.9700000000082</v>
          </cell>
          <cell r="AP435">
            <v>1230.9199999999948</v>
          </cell>
          <cell r="AQ435">
            <v>1724.659999999998</v>
          </cell>
          <cell r="AR435">
            <v>1247.4000000000035</v>
          </cell>
          <cell r="AS435">
            <v>1746.3599999999874</v>
          </cell>
          <cell r="AT435">
            <v>1263.8800000000124</v>
          </cell>
          <cell r="AU435">
            <v>1770.3499999999804</v>
          </cell>
          <cell r="AV435">
            <v>1280.3600000000042</v>
          </cell>
          <cell r="AW435">
            <v>1792.0400000000116</v>
          </cell>
        </row>
        <row r="436">
          <cell r="A436">
            <v>431</v>
          </cell>
          <cell r="B436">
            <v>921.85999999999683</v>
          </cell>
          <cell r="C436">
            <v>1289.2100000000021</v>
          </cell>
          <cell r="D436">
            <v>938.37999999999045</v>
          </cell>
          <cell r="E436">
            <v>1313.2699999999895</v>
          </cell>
          <cell r="F436">
            <v>952.59000000000663</v>
          </cell>
          <cell r="G436">
            <v>1335.0099999999939</v>
          </cell>
          <cell r="H436">
            <v>969.11</v>
          </cell>
          <cell r="I436">
            <v>1356.7500000000068</v>
          </cell>
          <cell r="J436">
            <v>985.62999999999295</v>
          </cell>
          <cell r="K436">
            <v>1378.4900000000105</v>
          </cell>
          <cell r="L436">
            <v>999.84000000001038</v>
          </cell>
          <cell r="M436">
            <v>1400.23</v>
          </cell>
          <cell r="N436">
            <v>1016.3600000000031</v>
          </cell>
          <cell r="O436">
            <v>1421.9799999999896</v>
          </cell>
          <cell r="P436">
            <v>1030.5699999999972</v>
          </cell>
          <cell r="Q436">
            <v>1443.7199999999909</v>
          </cell>
          <cell r="R436">
            <v>1047.0899999999901</v>
          </cell>
          <cell r="S436">
            <v>1465.4600000000094</v>
          </cell>
          <cell r="T436">
            <v>1061.3000000000079</v>
          </cell>
          <cell r="U436">
            <v>1487.2000000000105</v>
          </cell>
          <cell r="V436">
            <v>1077.82</v>
          </cell>
          <cell r="W436">
            <v>1508.94</v>
          </cell>
          <cell r="X436">
            <v>1094.3399999999917</v>
          </cell>
          <cell r="Y436">
            <v>1530.6899999999896</v>
          </cell>
          <cell r="Z436">
            <v>1110.8600000000056</v>
          </cell>
          <cell r="AA436">
            <v>1554.7399999999864</v>
          </cell>
          <cell r="AB436">
            <v>1125.0699999999988</v>
          </cell>
          <cell r="AC436">
            <v>1576.4800000000098</v>
          </cell>
          <cell r="AD436">
            <v>1141.5899999999999</v>
          </cell>
          <cell r="AE436">
            <v>1598.2200000000084</v>
          </cell>
          <cell r="AF436">
            <v>1158.1100000000126</v>
          </cell>
          <cell r="AG436">
            <v>1619.959999999998</v>
          </cell>
          <cell r="AH436">
            <v>1172.3200000000063</v>
          </cell>
          <cell r="AI436">
            <v>1641.7099999999875</v>
          </cell>
          <cell r="AJ436">
            <v>1188.8399999999979</v>
          </cell>
          <cell r="AK436">
            <v>1663.4499999999844</v>
          </cell>
          <cell r="AL436">
            <v>1203.0499999999915</v>
          </cell>
          <cell r="AM436">
            <v>1685.1900000000119</v>
          </cell>
          <cell r="AN436">
            <v>1219.5700000000015</v>
          </cell>
          <cell r="AO436">
            <v>1706.9300000000082</v>
          </cell>
          <cell r="AP436">
            <v>1233.7799999999947</v>
          </cell>
          <cell r="AQ436">
            <v>1728.669999999998</v>
          </cell>
          <cell r="AR436">
            <v>1250.3000000000036</v>
          </cell>
          <cell r="AS436">
            <v>1750.4199999999873</v>
          </cell>
          <cell r="AT436">
            <v>1266.8200000000124</v>
          </cell>
          <cell r="AU436">
            <v>1774.4699999999802</v>
          </cell>
          <cell r="AV436">
            <v>1283.3400000000042</v>
          </cell>
          <cell r="AW436">
            <v>1796.2100000000116</v>
          </cell>
        </row>
        <row r="437">
          <cell r="A437">
            <v>432</v>
          </cell>
          <cell r="B437">
            <v>923.99999999999682</v>
          </cell>
          <cell r="C437">
            <v>1292.2000000000021</v>
          </cell>
          <cell r="D437">
            <v>940.5599999999904</v>
          </cell>
          <cell r="E437">
            <v>1316.3199999999895</v>
          </cell>
          <cell r="F437">
            <v>954.80000000000666</v>
          </cell>
          <cell r="G437">
            <v>1338.1099999999938</v>
          </cell>
          <cell r="H437">
            <v>971.36</v>
          </cell>
          <cell r="I437">
            <v>1359.9000000000069</v>
          </cell>
          <cell r="J437">
            <v>987.91999999999291</v>
          </cell>
          <cell r="K437">
            <v>1381.6900000000105</v>
          </cell>
          <cell r="L437">
            <v>1002.1600000000104</v>
          </cell>
          <cell r="M437">
            <v>1403.48</v>
          </cell>
          <cell r="N437">
            <v>1018.7200000000031</v>
          </cell>
          <cell r="O437">
            <v>1425.2799999999895</v>
          </cell>
          <cell r="P437">
            <v>1032.9599999999973</v>
          </cell>
          <cell r="Q437">
            <v>1447.0699999999908</v>
          </cell>
          <cell r="R437">
            <v>1049.5199999999902</v>
          </cell>
          <cell r="S437">
            <v>1468.8600000000094</v>
          </cell>
          <cell r="T437">
            <v>1063.7600000000079</v>
          </cell>
          <cell r="U437">
            <v>1490.6500000000106</v>
          </cell>
          <cell r="V437">
            <v>1080.32</v>
          </cell>
          <cell r="W437">
            <v>1512.44</v>
          </cell>
          <cell r="X437">
            <v>1096.8799999999917</v>
          </cell>
          <cell r="Y437">
            <v>1534.2399999999895</v>
          </cell>
          <cell r="Z437">
            <v>1113.4400000000055</v>
          </cell>
          <cell r="AA437">
            <v>1558.3499999999863</v>
          </cell>
          <cell r="AB437">
            <v>1127.6799999999987</v>
          </cell>
          <cell r="AC437">
            <v>1580.1400000000099</v>
          </cell>
          <cell r="AD437">
            <v>1144.24</v>
          </cell>
          <cell r="AE437">
            <v>1601.9300000000085</v>
          </cell>
          <cell r="AF437">
            <v>1160.8000000000127</v>
          </cell>
          <cell r="AG437">
            <v>1623.719999999998</v>
          </cell>
          <cell r="AH437">
            <v>1175.0400000000063</v>
          </cell>
          <cell r="AI437">
            <v>1645.5199999999875</v>
          </cell>
          <cell r="AJ437">
            <v>1191.5999999999979</v>
          </cell>
          <cell r="AK437">
            <v>1667.3099999999843</v>
          </cell>
          <cell r="AL437">
            <v>1205.8399999999915</v>
          </cell>
          <cell r="AM437">
            <v>1689.100000000012</v>
          </cell>
          <cell r="AN437">
            <v>1222.4000000000015</v>
          </cell>
          <cell r="AO437">
            <v>1710.8900000000083</v>
          </cell>
          <cell r="AP437">
            <v>1236.6399999999946</v>
          </cell>
          <cell r="AQ437">
            <v>1732.679999999998</v>
          </cell>
          <cell r="AR437">
            <v>1253.2000000000037</v>
          </cell>
          <cell r="AS437">
            <v>1754.4799999999873</v>
          </cell>
          <cell r="AT437">
            <v>1269.7600000000125</v>
          </cell>
          <cell r="AU437">
            <v>1778.5899999999801</v>
          </cell>
          <cell r="AV437">
            <v>1286.3200000000043</v>
          </cell>
          <cell r="AW437">
            <v>1800.3800000000117</v>
          </cell>
        </row>
        <row r="438">
          <cell r="A438">
            <v>433</v>
          </cell>
          <cell r="B438">
            <v>926.1399999999968</v>
          </cell>
          <cell r="C438">
            <v>1295.1900000000021</v>
          </cell>
          <cell r="D438">
            <v>942.73999999999035</v>
          </cell>
          <cell r="E438">
            <v>1319.3699999999894</v>
          </cell>
          <cell r="F438">
            <v>957.0100000000067</v>
          </cell>
          <cell r="G438">
            <v>1341.2099999999937</v>
          </cell>
          <cell r="H438">
            <v>973.61</v>
          </cell>
          <cell r="I438">
            <v>1363.050000000007</v>
          </cell>
          <cell r="J438">
            <v>990.20999999999287</v>
          </cell>
          <cell r="K438">
            <v>1384.8900000000106</v>
          </cell>
          <cell r="L438">
            <v>1004.4800000000105</v>
          </cell>
          <cell r="M438">
            <v>1406.73</v>
          </cell>
          <cell r="N438">
            <v>1021.0800000000031</v>
          </cell>
          <cell r="O438">
            <v>1428.5799999999895</v>
          </cell>
          <cell r="P438">
            <v>1035.3499999999974</v>
          </cell>
          <cell r="Q438">
            <v>1450.4199999999908</v>
          </cell>
          <cell r="R438">
            <v>1051.9499999999903</v>
          </cell>
          <cell r="S438">
            <v>1472.2600000000095</v>
          </cell>
          <cell r="T438">
            <v>1066.220000000008</v>
          </cell>
          <cell r="U438">
            <v>1494.1000000000106</v>
          </cell>
          <cell r="V438">
            <v>1082.82</v>
          </cell>
          <cell r="W438">
            <v>1515.94</v>
          </cell>
          <cell r="X438">
            <v>1099.4199999999917</v>
          </cell>
          <cell r="Y438">
            <v>1537.7899999999895</v>
          </cell>
          <cell r="Z438">
            <v>1116.0200000000054</v>
          </cell>
          <cell r="AA438">
            <v>1561.9599999999862</v>
          </cell>
          <cell r="AB438">
            <v>1130.2899999999986</v>
          </cell>
          <cell r="AC438">
            <v>1583.80000000001</v>
          </cell>
          <cell r="AD438">
            <v>1146.8900000000001</v>
          </cell>
          <cell r="AE438">
            <v>1605.6400000000085</v>
          </cell>
          <cell r="AF438">
            <v>1163.4900000000127</v>
          </cell>
          <cell r="AG438">
            <v>1627.479999999998</v>
          </cell>
          <cell r="AH438">
            <v>1177.7600000000064</v>
          </cell>
          <cell r="AI438">
            <v>1649.3299999999874</v>
          </cell>
          <cell r="AJ438">
            <v>1194.3599999999979</v>
          </cell>
          <cell r="AK438">
            <v>1671.1699999999842</v>
          </cell>
          <cell r="AL438">
            <v>1208.6299999999915</v>
          </cell>
          <cell r="AM438">
            <v>1693.010000000012</v>
          </cell>
          <cell r="AN438">
            <v>1225.2300000000014</v>
          </cell>
          <cell r="AO438">
            <v>1714.8500000000083</v>
          </cell>
          <cell r="AP438">
            <v>1239.4999999999945</v>
          </cell>
          <cell r="AQ438">
            <v>1736.689999999998</v>
          </cell>
          <cell r="AR438">
            <v>1256.1000000000038</v>
          </cell>
          <cell r="AS438">
            <v>1758.5399999999872</v>
          </cell>
          <cell r="AT438">
            <v>1272.7000000000126</v>
          </cell>
          <cell r="AU438">
            <v>1782.70999999998</v>
          </cell>
          <cell r="AV438">
            <v>1289.3000000000043</v>
          </cell>
          <cell r="AW438">
            <v>1804.5500000000118</v>
          </cell>
        </row>
        <row r="439">
          <cell r="A439">
            <v>434</v>
          </cell>
          <cell r="B439">
            <v>928.27999999999679</v>
          </cell>
          <cell r="C439">
            <v>1298.1800000000021</v>
          </cell>
          <cell r="D439">
            <v>944.9199999999903</v>
          </cell>
          <cell r="E439">
            <v>1322.4199999999894</v>
          </cell>
          <cell r="F439">
            <v>959.22000000000673</v>
          </cell>
          <cell r="G439">
            <v>1344.3099999999936</v>
          </cell>
          <cell r="H439">
            <v>975.86</v>
          </cell>
          <cell r="I439">
            <v>1366.2000000000071</v>
          </cell>
          <cell r="J439">
            <v>992.49999999999284</v>
          </cell>
          <cell r="K439">
            <v>1388.0900000000106</v>
          </cell>
          <cell r="L439">
            <v>1006.8000000000105</v>
          </cell>
          <cell r="M439">
            <v>1409.98</v>
          </cell>
          <cell r="N439">
            <v>1023.4400000000031</v>
          </cell>
          <cell r="O439">
            <v>1431.8799999999894</v>
          </cell>
          <cell r="P439">
            <v>1037.7399999999975</v>
          </cell>
          <cell r="Q439">
            <v>1453.7699999999907</v>
          </cell>
          <cell r="R439">
            <v>1054.3799999999903</v>
          </cell>
          <cell r="S439">
            <v>1475.6600000000096</v>
          </cell>
          <cell r="T439">
            <v>1068.680000000008</v>
          </cell>
          <cell r="U439">
            <v>1497.5500000000106</v>
          </cell>
          <cell r="V439">
            <v>1085.32</v>
          </cell>
          <cell r="W439">
            <v>1519.44</v>
          </cell>
          <cell r="X439">
            <v>1101.9599999999916</v>
          </cell>
          <cell r="Y439">
            <v>1541.3399999999895</v>
          </cell>
          <cell r="Z439">
            <v>1118.6000000000054</v>
          </cell>
          <cell r="AA439">
            <v>1565.5699999999861</v>
          </cell>
          <cell r="AB439">
            <v>1132.8999999999985</v>
          </cell>
          <cell r="AC439">
            <v>1587.46000000001</v>
          </cell>
          <cell r="AD439">
            <v>1149.5400000000002</v>
          </cell>
          <cell r="AE439">
            <v>1609.3500000000085</v>
          </cell>
          <cell r="AF439">
            <v>1166.1800000000128</v>
          </cell>
          <cell r="AG439">
            <v>1631.239999999998</v>
          </cell>
          <cell r="AH439">
            <v>1180.4800000000064</v>
          </cell>
          <cell r="AI439">
            <v>1653.1399999999874</v>
          </cell>
          <cell r="AJ439">
            <v>1197.1199999999978</v>
          </cell>
          <cell r="AK439">
            <v>1675.0299999999841</v>
          </cell>
          <cell r="AL439">
            <v>1211.4199999999914</v>
          </cell>
          <cell r="AM439">
            <v>1696.9200000000121</v>
          </cell>
          <cell r="AN439">
            <v>1228.0600000000013</v>
          </cell>
          <cell r="AO439">
            <v>1718.8100000000084</v>
          </cell>
          <cell r="AP439">
            <v>1242.3599999999944</v>
          </cell>
          <cell r="AQ439">
            <v>1740.699999999998</v>
          </cell>
          <cell r="AR439">
            <v>1259.0000000000039</v>
          </cell>
          <cell r="AS439">
            <v>1762.5999999999872</v>
          </cell>
          <cell r="AT439">
            <v>1275.6400000000126</v>
          </cell>
          <cell r="AU439">
            <v>1786.8299999999799</v>
          </cell>
          <cell r="AV439">
            <v>1292.2800000000043</v>
          </cell>
          <cell r="AW439">
            <v>1808.7200000000119</v>
          </cell>
        </row>
        <row r="440">
          <cell r="A440">
            <v>435</v>
          </cell>
          <cell r="B440">
            <v>930.41999999999678</v>
          </cell>
          <cell r="C440">
            <v>1301.1700000000021</v>
          </cell>
          <cell r="D440">
            <v>947.09999999999025</v>
          </cell>
          <cell r="E440">
            <v>1325.4699999999893</v>
          </cell>
          <cell r="F440">
            <v>961.43000000000677</v>
          </cell>
          <cell r="G440">
            <v>1347.4099999999935</v>
          </cell>
          <cell r="H440">
            <v>978.11</v>
          </cell>
          <cell r="I440">
            <v>1369.3500000000072</v>
          </cell>
          <cell r="J440">
            <v>994.7899999999928</v>
          </cell>
          <cell r="K440">
            <v>1391.2900000000107</v>
          </cell>
          <cell r="L440">
            <v>1009.1200000000106</v>
          </cell>
          <cell r="M440">
            <v>1413.23</v>
          </cell>
          <cell r="N440">
            <v>1025.8000000000031</v>
          </cell>
          <cell r="O440">
            <v>1435.1799999999894</v>
          </cell>
          <cell r="P440">
            <v>1040.1299999999976</v>
          </cell>
          <cell r="Q440">
            <v>1457.1199999999906</v>
          </cell>
          <cell r="R440">
            <v>1056.8099999999904</v>
          </cell>
          <cell r="S440">
            <v>1479.0600000000097</v>
          </cell>
          <cell r="T440">
            <v>1071.1400000000081</v>
          </cell>
          <cell r="U440">
            <v>1501.0000000000107</v>
          </cell>
          <cell r="V440">
            <v>1087.82</v>
          </cell>
          <cell r="W440">
            <v>1522.94</v>
          </cell>
          <cell r="X440">
            <v>1104.4999999999916</v>
          </cell>
          <cell r="Y440">
            <v>1544.8899999999894</v>
          </cell>
          <cell r="Z440">
            <v>1121.1800000000053</v>
          </cell>
          <cell r="AA440">
            <v>1569.179999999986</v>
          </cell>
          <cell r="AB440">
            <v>1135.5099999999984</v>
          </cell>
          <cell r="AC440">
            <v>1591.1200000000101</v>
          </cell>
          <cell r="AD440">
            <v>1152.1900000000003</v>
          </cell>
          <cell r="AE440">
            <v>1613.0600000000086</v>
          </cell>
          <cell r="AF440">
            <v>1168.8700000000129</v>
          </cell>
          <cell r="AG440">
            <v>1634.999999999998</v>
          </cell>
          <cell r="AH440">
            <v>1183.2000000000064</v>
          </cell>
          <cell r="AI440">
            <v>1656.9499999999873</v>
          </cell>
          <cell r="AJ440">
            <v>1199.8799999999978</v>
          </cell>
          <cell r="AK440">
            <v>1678.889999999984</v>
          </cell>
          <cell r="AL440">
            <v>1214.2099999999914</v>
          </cell>
          <cell r="AM440">
            <v>1700.8300000000122</v>
          </cell>
          <cell r="AN440">
            <v>1230.8900000000012</v>
          </cell>
          <cell r="AO440">
            <v>1722.7700000000084</v>
          </cell>
          <cell r="AP440">
            <v>1245.2199999999943</v>
          </cell>
          <cell r="AQ440">
            <v>1744.709999999998</v>
          </cell>
          <cell r="AR440">
            <v>1261.900000000004</v>
          </cell>
          <cell r="AS440">
            <v>1766.6599999999871</v>
          </cell>
          <cell r="AT440">
            <v>1278.5800000000127</v>
          </cell>
          <cell r="AU440">
            <v>1790.9499999999798</v>
          </cell>
          <cell r="AV440">
            <v>1295.2600000000043</v>
          </cell>
          <cell r="AW440">
            <v>1812.8900000000119</v>
          </cell>
        </row>
        <row r="441">
          <cell r="A441">
            <v>436</v>
          </cell>
          <cell r="B441">
            <v>932.55999999999676</v>
          </cell>
          <cell r="C441">
            <v>1304.1600000000021</v>
          </cell>
          <cell r="D441">
            <v>949.2799999999902</v>
          </cell>
          <cell r="E441">
            <v>1328.5199999999893</v>
          </cell>
          <cell r="F441">
            <v>963.64000000000681</v>
          </cell>
          <cell r="G441">
            <v>1350.5099999999934</v>
          </cell>
          <cell r="H441">
            <v>980.36</v>
          </cell>
          <cell r="I441">
            <v>1372.5000000000073</v>
          </cell>
          <cell r="J441">
            <v>997.07999999999276</v>
          </cell>
          <cell r="K441">
            <v>1394.4900000000107</v>
          </cell>
          <cell r="L441">
            <v>1011.4400000000106</v>
          </cell>
          <cell r="M441">
            <v>1416.48</v>
          </cell>
          <cell r="N441">
            <v>1028.160000000003</v>
          </cell>
          <cell r="O441">
            <v>1438.4799999999893</v>
          </cell>
          <cell r="P441">
            <v>1042.5199999999977</v>
          </cell>
          <cell r="Q441">
            <v>1460.4699999999905</v>
          </cell>
          <cell r="R441">
            <v>1059.2399999999905</v>
          </cell>
          <cell r="S441">
            <v>1482.4600000000098</v>
          </cell>
          <cell r="T441">
            <v>1073.6000000000081</v>
          </cell>
          <cell r="U441">
            <v>1504.4500000000107</v>
          </cell>
          <cell r="V441">
            <v>1090.32</v>
          </cell>
          <cell r="W441">
            <v>1526.44</v>
          </cell>
          <cell r="X441">
            <v>1107.0399999999916</v>
          </cell>
          <cell r="Y441">
            <v>1548.4399999999894</v>
          </cell>
          <cell r="Z441">
            <v>1123.7600000000052</v>
          </cell>
          <cell r="AA441">
            <v>1572.7899999999859</v>
          </cell>
          <cell r="AB441">
            <v>1138.1199999999983</v>
          </cell>
          <cell r="AC441">
            <v>1594.7800000000102</v>
          </cell>
          <cell r="AD441">
            <v>1154.8400000000004</v>
          </cell>
          <cell r="AE441">
            <v>1616.7700000000086</v>
          </cell>
          <cell r="AF441">
            <v>1171.5600000000129</v>
          </cell>
          <cell r="AG441">
            <v>1638.7599999999979</v>
          </cell>
          <cell r="AH441">
            <v>1185.9200000000064</v>
          </cell>
          <cell r="AI441">
            <v>1660.7599999999873</v>
          </cell>
          <cell r="AJ441">
            <v>1202.6399999999978</v>
          </cell>
          <cell r="AK441">
            <v>1682.7499999999839</v>
          </cell>
          <cell r="AL441">
            <v>1216.9999999999914</v>
          </cell>
          <cell r="AM441">
            <v>1704.7400000000123</v>
          </cell>
          <cell r="AN441">
            <v>1233.7200000000012</v>
          </cell>
          <cell r="AO441">
            <v>1726.7300000000084</v>
          </cell>
          <cell r="AP441">
            <v>1248.0799999999942</v>
          </cell>
          <cell r="AQ441">
            <v>1748.719999999998</v>
          </cell>
          <cell r="AR441">
            <v>1264.800000000004</v>
          </cell>
          <cell r="AS441">
            <v>1770.7199999999871</v>
          </cell>
          <cell r="AT441">
            <v>1281.5200000000127</v>
          </cell>
          <cell r="AU441">
            <v>1795.0699999999797</v>
          </cell>
          <cell r="AV441">
            <v>1298.2400000000043</v>
          </cell>
          <cell r="AW441">
            <v>1817.060000000012</v>
          </cell>
        </row>
        <row r="442">
          <cell r="A442">
            <v>437</v>
          </cell>
          <cell r="B442">
            <v>934.69999999999675</v>
          </cell>
          <cell r="C442">
            <v>1307.1500000000021</v>
          </cell>
          <cell r="D442">
            <v>951.45999999999015</v>
          </cell>
          <cell r="E442">
            <v>1331.5699999999892</v>
          </cell>
          <cell r="F442">
            <v>965.85000000000684</v>
          </cell>
          <cell r="G442">
            <v>1353.6099999999933</v>
          </cell>
          <cell r="H442">
            <v>982.61</v>
          </cell>
          <cell r="I442">
            <v>1375.6500000000074</v>
          </cell>
          <cell r="J442">
            <v>999.36999999999273</v>
          </cell>
          <cell r="K442">
            <v>1397.6900000000107</v>
          </cell>
          <cell r="L442">
            <v>1013.7600000000107</v>
          </cell>
          <cell r="M442">
            <v>1419.73</v>
          </cell>
          <cell r="N442">
            <v>1030.5200000000029</v>
          </cell>
          <cell r="O442">
            <v>1441.7799999999893</v>
          </cell>
          <cell r="P442">
            <v>1044.9099999999978</v>
          </cell>
          <cell r="Q442">
            <v>1463.8199999999904</v>
          </cell>
          <cell r="R442">
            <v>1061.6699999999905</v>
          </cell>
          <cell r="S442">
            <v>1485.8600000000099</v>
          </cell>
          <cell r="T442">
            <v>1076.0600000000081</v>
          </cell>
          <cell r="U442">
            <v>1507.9000000000108</v>
          </cell>
          <cell r="V442">
            <v>1092.82</v>
          </cell>
          <cell r="W442">
            <v>1529.94</v>
          </cell>
          <cell r="X442">
            <v>1109.5799999999915</v>
          </cell>
          <cell r="Y442">
            <v>1551.9899999999893</v>
          </cell>
          <cell r="Z442">
            <v>1126.3400000000051</v>
          </cell>
          <cell r="AA442">
            <v>1576.3999999999858</v>
          </cell>
          <cell r="AB442">
            <v>1140.7299999999982</v>
          </cell>
          <cell r="AC442">
            <v>1598.4400000000103</v>
          </cell>
          <cell r="AD442">
            <v>1157.4900000000005</v>
          </cell>
          <cell r="AE442">
            <v>1620.4800000000087</v>
          </cell>
          <cell r="AF442">
            <v>1174.250000000013</v>
          </cell>
          <cell r="AG442">
            <v>1642.5199999999979</v>
          </cell>
          <cell r="AH442">
            <v>1188.6400000000065</v>
          </cell>
          <cell r="AI442">
            <v>1664.5699999999872</v>
          </cell>
          <cell r="AJ442">
            <v>1205.3999999999978</v>
          </cell>
          <cell r="AK442">
            <v>1686.6099999999838</v>
          </cell>
          <cell r="AL442">
            <v>1219.7899999999913</v>
          </cell>
          <cell r="AM442">
            <v>1708.6500000000124</v>
          </cell>
          <cell r="AN442">
            <v>1236.5500000000011</v>
          </cell>
          <cell r="AO442">
            <v>1730.6900000000085</v>
          </cell>
          <cell r="AP442">
            <v>1250.9399999999941</v>
          </cell>
          <cell r="AQ442">
            <v>1752.729999999998</v>
          </cell>
          <cell r="AR442">
            <v>1267.7000000000041</v>
          </cell>
          <cell r="AS442">
            <v>1774.779999999987</v>
          </cell>
          <cell r="AT442">
            <v>1284.4600000000128</v>
          </cell>
          <cell r="AU442">
            <v>1799.1899999999796</v>
          </cell>
          <cell r="AV442">
            <v>1301.2200000000043</v>
          </cell>
          <cell r="AW442">
            <v>1821.2300000000121</v>
          </cell>
        </row>
        <row r="443">
          <cell r="A443">
            <v>438</v>
          </cell>
          <cell r="B443">
            <v>936.83999999999673</v>
          </cell>
          <cell r="C443">
            <v>1310.1400000000021</v>
          </cell>
          <cell r="D443">
            <v>953.6399999999901</v>
          </cell>
          <cell r="E443">
            <v>1334.6199999999892</v>
          </cell>
          <cell r="F443">
            <v>968.06000000000688</v>
          </cell>
          <cell r="G443">
            <v>1356.7099999999932</v>
          </cell>
          <cell r="H443">
            <v>984.86</v>
          </cell>
          <cell r="I443">
            <v>1378.8000000000075</v>
          </cell>
          <cell r="J443">
            <v>1001.6599999999927</v>
          </cell>
          <cell r="K443">
            <v>1400.8900000000108</v>
          </cell>
          <cell r="L443">
            <v>1016.0800000000107</v>
          </cell>
          <cell r="M443">
            <v>1422.98</v>
          </cell>
          <cell r="N443">
            <v>1032.8800000000028</v>
          </cell>
          <cell r="O443">
            <v>1445.0799999999892</v>
          </cell>
          <cell r="P443">
            <v>1047.2999999999979</v>
          </cell>
          <cell r="Q443">
            <v>1467.1699999999903</v>
          </cell>
          <cell r="R443">
            <v>1064.0999999999906</v>
          </cell>
          <cell r="S443">
            <v>1489.26000000001</v>
          </cell>
          <cell r="T443">
            <v>1078.5200000000082</v>
          </cell>
          <cell r="U443">
            <v>1511.3500000000108</v>
          </cell>
          <cell r="V443">
            <v>1095.32</v>
          </cell>
          <cell r="W443">
            <v>1533.44</v>
          </cell>
          <cell r="X443">
            <v>1112.1199999999915</v>
          </cell>
          <cell r="Y443">
            <v>1555.5399999999893</v>
          </cell>
          <cell r="Z443">
            <v>1128.9200000000051</v>
          </cell>
          <cell r="AA443">
            <v>1580.0099999999857</v>
          </cell>
          <cell r="AB443">
            <v>1143.3399999999981</v>
          </cell>
          <cell r="AC443">
            <v>1602.1000000000104</v>
          </cell>
          <cell r="AD443">
            <v>1160.1400000000006</v>
          </cell>
          <cell r="AE443">
            <v>1624.1900000000087</v>
          </cell>
          <cell r="AF443">
            <v>1176.940000000013</v>
          </cell>
          <cell r="AG443">
            <v>1646.2799999999979</v>
          </cell>
          <cell r="AH443">
            <v>1191.3600000000065</v>
          </cell>
          <cell r="AI443">
            <v>1668.3799999999871</v>
          </cell>
          <cell r="AJ443">
            <v>1208.1599999999978</v>
          </cell>
          <cell r="AK443">
            <v>1690.4699999999837</v>
          </cell>
          <cell r="AL443">
            <v>1222.5799999999913</v>
          </cell>
          <cell r="AM443">
            <v>1712.5600000000125</v>
          </cell>
          <cell r="AN443">
            <v>1239.380000000001</v>
          </cell>
          <cell r="AO443">
            <v>1734.6500000000085</v>
          </cell>
          <cell r="AP443">
            <v>1253.799999999994</v>
          </cell>
          <cell r="AQ443">
            <v>1756.739999999998</v>
          </cell>
          <cell r="AR443">
            <v>1270.6000000000042</v>
          </cell>
          <cell r="AS443">
            <v>1778.839999999987</v>
          </cell>
          <cell r="AT443">
            <v>1287.4000000000128</v>
          </cell>
          <cell r="AU443">
            <v>1803.3099999999795</v>
          </cell>
          <cell r="AV443">
            <v>1304.2000000000044</v>
          </cell>
          <cell r="AW443">
            <v>1825.4000000000121</v>
          </cell>
        </row>
        <row r="444">
          <cell r="A444">
            <v>439</v>
          </cell>
          <cell r="B444">
            <v>938.97999999999672</v>
          </cell>
          <cell r="C444">
            <v>1313.1300000000022</v>
          </cell>
          <cell r="D444">
            <v>955.81999999999005</v>
          </cell>
          <cell r="E444">
            <v>1337.6699999999892</v>
          </cell>
          <cell r="F444">
            <v>970.27000000000692</v>
          </cell>
          <cell r="G444">
            <v>1359.8099999999931</v>
          </cell>
          <cell r="H444">
            <v>987.11</v>
          </cell>
          <cell r="I444">
            <v>1381.9500000000075</v>
          </cell>
          <cell r="J444">
            <v>1003.9499999999927</v>
          </cell>
          <cell r="K444">
            <v>1404.0900000000108</v>
          </cell>
          <cell r="L444">
            <v>1018.4000000000108</v>
          </cell>
          <cell r="M444">
            <v>1426.23</v>
          </cell>
          <cell r="N444">
            <v>1035.2400000000027</v>
          </cell>
          <cell r="O444">
            <v>1448.3799999999892</v>
          </cell>
          <cell r="P444">
            <v>1049.689999999998</v>
          </cell>
          <cell r="Q444">
            <v>1470.5199999999902</v>
          </cell>
          <cell r="R444">
            <v>1066.5299999999907</v>
          </cell>
          <cell r="S444">
            <v>1492.6600000000101</v>
          </cell>
          <cell r="T444">
            <v>1080.9800000000082</v>
          </cell>
          <cell r="U444">
            <v>1514.8000000000109</v>
          </cell>
          <cell r="V444">
            <v>1097.82</v>
          </cell>
          <cell r="W444">
            <v>1536.94</v>
          </cell>
          <cell r="X444">
            <v>1114.6599999999914</v>
          </cell>
          <cell r="Y444">
            <v>1559.0899999999892</v>
          </cell>
          <cell r="Z444">
            <v>1131.500000000005</v>
          </cell>
          <cell r="AA444">
            <v>1583.6199999999856</v>
          </cell>
          <cell r="AB444">
            <v>1145.949999999998</v>
          </cell>
          <cell r="AC444">
            <v>1605.7600000000105</v>
          </cell>
          <cell r="AD444">
            <v>1162.7900000000006</v>
          </cell>
          <cell r="AE444">
            <v>1627.9000000000087</v>
          </cell>
          <cell r="AF444">
            <v>1179.6300000000131</v>
          </cell>
          <cell r="AG444">
            <v>1650.0399999999979</v>
          </cell>
          <cell r="AH444">
            <v>1194.0800000000065</v>
          </cell>
          <cell r="AI444">
            <v>1672.1899999999871</v>
          </cell>
          <cell r="AJ444">
            <v>1210.9199999999978</v>
          </cell>
          <cell r="AK444">
            <v>1694.3299999999836</v>
          </cell>
          <cell r="AL444">
            <v>1225.3699999999913</v>
          </cell>
          <cell r="AM444">
            <v>1716.4700000000125</v>
          </cell>
          <cell r="AN444">
            <v>1242.2100000000009</v>
          </cell>
          <cell r="AO444">
            <v>1738.6100000000085</v>
          </cell>
          <cell r="AP444">
            <v>1256.6599999999939</v>
          </cell>
          <cell r="AQ444">
            <v>1760.749999999998</v>
          </cell>
          <cell r="AR444">
            <v>1273.5000000000043</v>
          </cell>
          <cell r="AS444">
            <v>1782.8999999999869</v>
          </cell>
          <cell r="AT444">
            <v>1290.3400000000129</v>
          </cell>
          <cell r="AU444">
            <v>1807.4299999999794</v>
          </cell>
          <cell r="AV444">
            <v>1307.1800000000044</v>
          </cell>
          <cell r="AW444">
            <v>1829.5700000000122</v>
          </cell>
        </row>
        <row r="445">
          <cell r="A445">
            <v>440</v>
          </cell>
          <cell r="B445">
            <v>941.11999999999671</v>
          </cell>
          <cell r="C445">
            <v>1316.1200000000022</v>
          </cell>
          <cell r="D445">
            <v>957.99999999999</v>
          </cell>
          <cell r="E445">
            <v>1340.7199999999891</v>
          </cell>
          <cell r="F445">
            <v>972.48000000000695</v>
          </cell>
          <cell r="G445">
            <v>1362.909999999993</v>
          </cell>
          <cell r="H445">
            <v>989.36</v>
          </cell>
          <cell r="I445">
            <v>1385.1000000000076</v>
          </cell>
          <cell r="J445">
            <v>1006.2399999999926</v>
          </cell>
          <cell r="K445">
            <v>1407.2900000000109</v>
          </cell>
          <cell r="L445">
            <v>1020.7200000000108</v>
          </cell>
          <cell r="M445">
            <v>1429.48</v>
          </cell>
          <cell r="N445">
            <v>1037.6000000000026</v>
          </cell>
          <cell r="O445">
            <v>1451.6799999999891</v>
          </cell>
          <cell r="P445">
            <v>1052.0799999999981</v>
          </cell>
          <cell r="Q445">
            <v>1473.8699999999901</v>
          </cell>
          <cell r="R445">
            <v>1068.9599999999907</v>
          </cell>
          <cell r="S445">
            <v>1496.0600000000102</v>
          </cell>
          <cell r="T445">
            <v>1083.4400000000082</v>
          </cell>
          <cell r="U445">
            <v>1518.2500000000109</v>
          </cell>
          <cell r="V445">
            <v>1100.32</v>
          </cell>
          <cell r="W445">
            <v>1540.44</v>
          </cell>
          <cell r="X445">
            <v>1117.1999999999914</v>
          </cell>
          <cell r="Y445">
            <v>1562.6399999999892</v>
          </cell>
          <cell r="Z445">
            <v>1134.0800000000049</v>
          </cell>
          <cell r="AA445">
            <v>1587.2299999999855</v>
          </cell>
          <cell r="AB445">
            <v>1148.5599999999979</v>
          </cell>
          <cell r="AC445">
            <v>1609.4200000000105</v>
          </cell>
          <cell r="AD445">
            <v>1165.4400000000007</v>
          </cell>
          <cell r="AE445">
            <v>1631.6100000000088</v>
          </cell>
          <cell r="AF445">
            <v>1182.3200000000131</v>
          </cell>
          <cell r="AG445">
            <v>1653.7999999999979</v>
          </cell>
          <cell r="AH445">
            <v>1196.8000000000065</v>
          </cell>
          <cell r="AI445">
            <v>1675.999999999987</v>
          </cell>
          <cell r="AJ445">
            <v>1213.6799999999978</v>
          </cell>
          <cell r="AK445">
            <v>1698.1899999999835</v>
          </cell>
          <cell r="AL445">
            <v>1228.1599999999912</v>
          </cell>
          <cell r="AM445">
            <v>1720.3800000000126</v>
          </cell>
          <cell r="AN445">
            <v>1245.0400000000009</v>
          </cell>
          <cell r="AO445">
            <v>1742.5700000000086</v>
          </cell>
          <cell r="AP445">
            <v>1259.5199999999938</v>
          </cell>
          <cell r="AQ445">
            <v>1764.7599999999979</v>
          </cell>
          <cell r="AR445">
            <v>1276.4000000000044</v>
          </cell>
          <cell r="AS445">
            <v>1786.9599999999868</v>
          </cell>
          <cell r="AT445">
            <v>1293.2800000000129</v>
          </cell>
          <cell r="AU445">
            <v>1811.5499999999793</v>
          </cell>
          <cell r="AV445">
            <v>1310.1600000000044</v>
          </cell>
          <cell r="AW445">
            <v>1833.7400000000123</v>
          </cell>
        </row>
        <row r="446">
          <cell r="A446">
            <v>441</v>
          </cell>
          <cell r="B446">
            <v>943.25999999999669</v>
          </cell>
          <cell r="C446">
            <v>1319.1100000000022</v>
          </cell>
          <cell r="D446">
            <v>960.17999999998995</v>
          </cell>
          <cell r="E446">
            <v>1343.7699999999891</v>
          </cell>
          <cell r="F446">
            <v>974.69000000000699</v>
          </cell>
          <cell r="G446">
            <v>1366.0099999999929</v>
          </cell>
          <cell r="H446">
            <v>991.61</v>
          </cell>
          <cell r="I446">
            <v>1388.2500000000077</v>
          </cell>
          <cell r="J446">
            <v>1008.5299999999926</v>
          </cell>
          <cell r="K446">
            <v>1410.4900000000109</v>
          </cell>
          <cell r="L446">
            <v>1023.0400000000109</v>
          </cell>
          <cell r="M446">
            <v>1432.73</v>
          </cell>
          <cell r="N446">
            <v>1039.9600000000025</v>
          </cell>
          <cell r="O446">
            <v>1454.9799999999891</v>
          </cell>
          <cell r="P446">
            <v>1054.4699999999982</v>
          </cell>
          <cell r="Q446">
            <v>1477.21999999999</v>
          </cell>
          <cell r="R446">
            <v>1071.3899999999908</v>
          </cell>
          <cell r="S446">
            <v>1499.4600000000103</v>
          </cell>
          <cell r="T446">
            <v>1085.9000000000083</v>
          </cell>
          <cell r="U446">
            <v>1521.700000000011</v>
          </cell>
          <cell r="V446">
            <v>1102.82</v>
          </cell>
          <cell r="W446">
            <v>1543.94</v>
          </cell>
          <cell r="X446">
            <v>1119.7399999999914</v>
          </cell>
          <cell r="Y446">
            <v>1566.1899999999891</v>
          </cell>
          <cell r="Z446">
            <v>1136.6600000000049</v>
          </cell>
          <cell r="AA446">
            <v>1590.8399999999854</v>
          </cell>
          <cell r="AB446">
            <v>1151.1699999999978</v>
          </cell>
          <cell r="AC446">
            <v>1613.0800000000106</v>
          </cell>
          <cell r="AD446">
            <v>1168.0900000000008</v>
          </cell>
          <cell r="AE446">
            <v>1635.3200000000088</v>
          </cell>
          <cell r="AF446">
            <v>1185.0100000000132</v>
          </cell>
          <cell r="AG446">
            <v>1657.5599999999979</v>
          </cell>
          <cell r="AH446">
            <v>1199.5200000000066</v>
          </cell>
          <cell r="AI446">
            <v>1679.809999999987</v>
          </cell>
          <cell r="AJ446">
            <v>1216.4399999999978</v>
          </cell>
          <cell r="AK446">
            <v>1702.0499999999834</v>
          </cell>
          <cell r="AL446">
            <v>1230.9499999999912</v>
          </cell>
          <cell r="AM446">
            <v>1724.2900000000127</v>
          </cell>
          <cell r="AN446">
            <v>1247.8700000000008</v>
          </cell>
          <cell r="AO446">
            <v>1746.5300000000086</v>
          </cell>
          <cell r="AP446">
            <v>1262.3799999999937</v>
          </cell>
          <cell r="AQ446">
            <v>1768.7699999999979</v>
          </cell>
          <cell r="AR446">
            <v>1279.3000000000045</v>
          </cell>
          <cell r="AS446">
            <v>1791.0199999999868</v>
          </cell>
          <cell r="AT446">
            <v>1296.220000000013</v>
          </cell>
          <cell r="AU446">
            <v>1815.6699999999792</v>
          </cell>
          <cell r="AV446">
            <v>1313.1400000000044</v>
          </cell>
          <cell r="AW446">
            <v>1837.9100000000124</v>
          </cell>
        </row>
        <row r="447">
          <cell r="A447">
            <v>442</v>
          </cell>
          <cell r="B447">
            <v>945.39999999999668</v>
          </cell>
          <cell r="C447">
            <v>1322.1000000000022</v>
          </cell>
          <cell r="D447">
            <v>962.3599999999899</v>
          </cell>
          <cell r="E447">
            <v>1346.819999999989</v>
          </cell>
          <cell r="F447">
            <v>976.90000000000703</v>
          </cell>
          <cell r="G447">
            <v>1369.1099999999929</v>
          </cell>
          <cell r="H447">
            <v>993.86</v>
          </cell>
          <cell r="I447">
            <v>1391.4000000000078</v>
          </cell>
          <cell r="J447">
            <v>1010.8199999999925</v>
          </cell>
          <cell r="K447">
            <v>1413.690000000011</v>
          </cell>
          <cell r="L447">
            <v>1025.3600000000108</v>
          </cell>
          <cell r="M447">
            <v>1435.98</v>
          </cell>
          <cell r="N447">
            <v>1042.3200000000024</v>
          </cell>
          <cell r="O447">
            <v>1458.2799999999891</v>
          </cell>
          <cell r="P447">
            <v>1056.8599999999983</v>
          </cell>
          <cell r="Q447">
            <v>1480.5699999999899</v>
          </cell>
          <cell r="R447">
            <v>1073.8199999999908</v>
          </cell>
          <cell r="S447">
            <v>1502.8600000000104</v>
          </cell>
          <cell r="T447">
            <v>1088.3600000000083</v>
          </cell>
          <cell r="U447">
            <v>1525.150000000011</v>
          </cell>
          <cell r="V447">
            <v>1105.32</v>
          </cell>
          <cell r="W447">
            <v>1547.44</v>
          </cell>
          <cell r="X447">
            <v>1122.2799999999913</v>
          </cell>
          <cell r="Y447">
            <v>1569.7399999999891</v>
          </cell>
          <cell r="Z447">
            <v>1139.2400000000048</v>
          </cell>
          <cell r="AA447">
            <v>1594.4499999999853</v>
          </cell>
          <cell r="AB447">
            <v>1153.7799999999977</v>
          </cell>
          <cell r="AC447">
            <v>1616.7400000000107</v>
          </cell>
          <cell r="AD447">
            <v>1170.7400000000009</v>
          </cell>
          <cell r="AE447">
            <v>1639.0300000000088</v>
          </cell>
          <cell r="AF447">
            <v>1187.7000000000132</v>
          </cell>
          <cell r="AG447">
            <v>1661.3199999999979</v>
          </cell>
          <cell r="AH447">
            <v>1202.2400000000066</v>
          </cell>
          <cell r="AI447">
            <v>1683.6199999999869</v>
          </cell>
          <cell r="AJ447">
            <v>1219.1999999999978</v>
          </cell>
          <cell r="AK447">
            <v>1705.9099999999833</v>
          </cell>
          <cell r="AL447">
            <v>1233.7399999999911</v>
          </cell>
          <cell r="AM447">
            <v>1728.2000000000128</v>
          </cell>
          <cell r="AN447">
            <v>1250.7000000000007</v>
          </cell>
          <cell r="AO447">
            <v>1750.4900000000086</v>
          </cell>
          <cell r="AP447">
            <v>1265.2399999999936</v>
          </cell>
          <cell r="AQ447">
            <v>1772.7799999999979</v>
          </cell>
          <cell r="AR447">
            <v>1282.2000000000046</v>
          </cell>
          <cell r="AS447">
            <v>1795.0799999999867</v>
          </cell>
          <cell r="AT447">
            <v>1299.160000000013</v>
          </cell>
          <cell r="AU447">
            <v>1819.789999999979</v>
          </cell>
          <cell r="AV447">
            <v>1316.1200000000044</v>
          </cell>
          <cell r="AW447">
            <v>1842.0800000000124</v>
          </cell>
        </row>
        <row r="448">
          <cell r="A448">
            <v>443</v>
          </cell>
          <cell r="B448">
            <v>947.53999999999667</v>
          </cell>
          <cell r="C448">
            <v>1325.0900000000022</v>
          </cell>
          <cell r="D448">
            <v>964.53999999998985</v>
          </cell>
          <cell r="E448">
            <v>1349.869999999989</v>
          </cell>
          <cell r="F448">
            <v>979.11000000000706</v>
          </cell>
          <cell r="G448">
            <v>1372.2099999999928</v>
          </cell>
          <cell r="H448">
            <v>996.11</v>
          </cell>
          <cell r="I448">
            <v>1394.5500000000079</v>
          </cell>
          <cell r="J448">
            <v>1013.1099999999925</v>
          </cell>
          <cell r="K448">
            <v>1416.890000000011</v>
          </cell>
          <cell r="L448">
            <v>1027.6800000000108</v>
          </cell>
          <cell r="M448">
            <v>1439.23</v>
          </cell>
          <cell r="N448">
            <v>1044.6800000000023</v>
          </cell>
          <cell r="O448">
            <v>1461.579999999989</v>
          </cell>
          <cell r="P448">
            <v>1059.2499999999984</v>
          </cell>
          <cell r="Q448">
            <v>1483.9199999999898</v>
          </cell>
          <cell r="R448">
            <v>1076.2499999999909</v>
          </cell>
          <cell r="S448">
            <v>1506.2600000000105</v>
          </cell>
          <cell r="T448">
            <v>1090.8200000000083</v>
          </cell>
          <cell r="U448">
            <v>1528.6000000000111</v>
          </cell>
          <cell r="V448">
            <v>1107.82</v>
          </cell>
          <cell r="W448">
            <v>1550.94</v>
          </cell>
          <cell r="X448">
            <v>1124.8199999999913</v>
          </cell>
          <cell r="Y448">
            <v>1573.289999999989</v>
          </cell>
          <cell r="Z448">
            <v>1141.8200000000047</v>
          </cell>
          <cell r="AA448">
            <v>1598.0599999999852</v>
          </cell>
          <cell r="AB448">
            <v>1156.3899999999976</v>
          </cell>
          <cell r="AC448">
            <v>1620.4000000000108</v>
          </cell>
          <cell r="AD448">
            <v>1173.390000000001</v>
          </cell>
          <cell r="AE448">
            <v>1642.7400000000089</v>
          </cell>
          <cell r="AF448">
            <v>1190.3900000000133</v>
          </cell>
          <cell r="AG448">
            <v>1665.0799999999979</v>
          </cell>
          <cell r="AH448">
            <v>1204.9600000000066</v>
          </cell>
          <cell r="AI448">
            <v>1687.4299999999869</v>
          </cell>
          <cell r="AJ448">
            <v>1221.9599999999978</v>
          </cell>
          <cell r="AK448">
            <v>1709.7699999999832</v>
          </cell>
          <cell r="AL448">
            <v>1236.5299999999911</v>
          </cell>
          <cell r="AM448">
            <v>1732.1100000000129</v>
          </cell>
          <cell r="AN448">
            <v>1253.5300000000007</v>
          </cell>
          <cell r="AO448">
            <v>1754.4500000000087</v>
          </cell>
          <cell r="AP448">
            <v>1268.0999999999935</v>
          </cell>
          <cell r="AQ448">
            <v>1776.7899999999979</v>
          </cell>
          <cell r="AR448">
            <v>1285.1000000000047</v>
          </cell>
          <cell r="AS448">
            <v>1799.1399999999867</v>
          </cell>
          <cell r="AT448">
            <v>1302.1000000000131</v>
          </cell>
          <cell r="AU448">
            <v>1823.9099999999789</v>
          </cell>
          <cell r="AV448">
            <v>1319.1000000000045</v>
          </cell>
          <cell r="AW448">
            <v>1846.2500000000125</v>
          </cell>
        </row>
        <row r="449">
          <cell r="A449">
            <v>444</v>
          </cell>
          <cell r="B449">
            <v>949.67999999999665</v>
          </cell>
          <cell r="C449">
            <v>1328.0800000000022</v>
          </cell>
          <cell r="D449">
            <v>966.7199999999898</v>
          </cell>
          <cell r="E449">
            <v>1352.9199999999889</v>
          </cell>
          <cell r="F449">
            <v>981.3200000000071</v>
          </cell>
          <cell r="G449">
            <v>1375.3099999999927</v>
          </cell>
          <cell r="H449">
            <v>998.36</v>
          </cell>
          <cell r="I449">
            <v>1397.700000000008</v>
          </cell>
          <cell r="J449">
            <v>1015.3999999999925</v>
          </cell>
          <cell r="K449">
            <v>1420.0900000000111</v>
          </cell>
          <cell r="L449">
            <v>1030.0000000000107</v>
          </cell>
          <cell r="M449">
            <v>1442.48</v>
          </cell>
          <cell r="N449">
            <v>1047.0400000000022</v>
          </cell>
          <cell r="O449">
            <v>1464.879999999989</v>
          </cell>
          <cell r="P449">
            <v>1061.6399999999985</v>
          </cell>
          <cell r="Q449">
            <v>1487.2699999999897</v>
          </cell>
          <cell r="R449">
            <v>1078.679999999991</v>
          </cell>
          <cell r="S449">
            <v>1509.6600000000105</v>
          </cell>
          <cell r="T449">
            <v>1093.2800000000084</v>
          </cell>
          <cell r="U449">
            <v>1532.0500000000111</v>
          </cell>
          <cell r="V449">
            <v>1110.32</v>
          </cell>
          <cell r="W449">
            <v>1554.44</v>
          </cell>
          <cell r="X449">
            <v>1127.3599999999913</v>
          </cell>
          <cell r="Y449">
            <v>1576.839999999989</v>
          </cell>
          <cell r="Z449">
            <v>1144.4000000000046</v>
          </cell>
          <cell r="AA449">
            <v>1601.6699999999851</v>
          </cell>
          <cell r="AB449">
            <v>1158.9999999999975</v>
          </cell>
          <cell r="AC449">
            <v>1624.0600000000109</v>
          </cell>
          <cell r="AD449">
            <v>1176.0400000000011</v>
          </cell>
          <cell r="AE449">
            <v>1646.4500000000089</v>
          </cell>
          <cell r="AF449">
            <v>1193.0800000000133</v>
          </cell>
          <cell r="AG449">
            <v>1668.8399999999979</v>
          </cell>
          <cell r="AH449">
            <v>1207.6800000000067</v>
          </cell>
          <cell r="AI449">
            <v>1691.2399999999868</v>
          </cell>
          <cell r="AJ449">
            <v>1224.7199999999978</v>
          </cell>
          <cell r="AK449">
            <v>1713.6299999999831</v>
          </cell>
          <cell r="AL449">
            <v>1239.3199999999911</v>
          </cell>
          <cell r="AM449">
            <v>1736.0200000000129</v>
          </cell>
          <cell r="AN449">
            <v>1256.3600000000006</v>
          </cell>
          <cell r="AO449">
            <v>1758.4100000000087</v>
          </cell>
          <cell r="AP449">
            <v>1270.9599999999934</v>
          </cell>
          <cell r="AQ449">
            <v>1780.7999999999979</v>
          </cell>
          <cell r="AR449">
            <v>1288.0000000000048</v>
          </cell>
          <cell r="AS449">
            <v>1803.1999999999866</v>
          </cell>
          <cell r="AT449">
            <v>1305.0400000000132</v>
          </cell>
          <cell r="AU449">
            <v>1828.0299999999788</v>
          </cell>
          <cell r="AV449">
            <v>1322.0800000000045</v>
          </cell>
          <cell r="AW449">
            <v>1850.4200000000126</v>
          </cell>
        </row>
        <row r="450">
          <cell r="A450">
            <v>445</v>
          </cell>
          <cell r="B450">
            <v>951.81999999999664</v>
          </cell>
          <cell r="C450">
            <v>1331.0700000000022</v>
          </cell>
          <cell r="D450">
            <v>968.89999999998975</v>
          </cell>
          <cell r="E450">
            <v>1355.9699999999889</v>
          </cell>
          <cell r="F450">
            <v>983.53000000000713</v>
          </cell>
          <cell r="G450">
            <v>1378.4099999999926</v>
          </cell>
          <cell r="H450">
            <v>1000.61</v>
          </cell>
          <cell r="I450">
            <v>1400.8500000000081</v>
          </cell>
          <cell r="J450">
            <v>1017.6899999999924</v>
          </cell>
          <cell r="K450">
            <v>1423.2900000000111</v>
          </cell>
          <cell r="L450">
            <v>1032.3200000000106</v>
          </cell>
          <cell r="M450">
            <v>1445.73</v>
          </cell>
          <cell r="N450">
            <v>1049.4000000000021</v>
          </cell>
          <cell r="O450">
            <v>1468.1799999999889</v>
          </cell>
          <cell r="P450">
            <v>1064.0299999999986</v>
          </cell>
          <cell r="Q450">
            <v>1490.6199999999897</v>
          </cell>
          <cell r="R450">
            <v>1081.109999999991</v>
          </cell>
          <cell r="S450">
            <v>1513.0600000000106</v>
          </cell>
          <cell r="T450">
            <v>1095.7400000000084</v>
          </cell>
          <cell r="U450">
            <v>1535.5000000000111</v>
          </cell>
          <cell r="V450">
            <v>1112.82</v>
          </cell>
          <cell r="W450">
            <v>1557.94</v>
          </cell>
          <cell r="X450">
            <v>1129.8999999999912</v>
          </cell>
          <cell r="Y450">
            <v>1580.389999999989</v>
          </cell>
          <cell r="Z450">
            <v>1146.9800000000046</v>
          </cell>
          <cell r="AA450">
            <v>1605.279999999985</v>
          </cell>
          <cell r="AB450">
            <v>1161.6099999999974</v>
          </cell>
          <cell r="AC450">
            <v>1627.7200000000109</v>
          </cell>
          <cell r="AD450">
            <v>1178.6900000000012</v>
          </cell>
          <cell r="AE450">
            <v>1650.1600000000089</v>
          </cell>
          <cell r="AF450">
            <v>1195.7700000000134</v>
          </cell>
          <cell r="AG450">
            <v>1672.5999999999979</v>
          </cell>
          <cell r="AH450">
            <v>1210.4000000000067</v>
          </cell>
          <cell r="AI450">
            <v>1695.0499999999868</v>
          </cell>
          <cell r="AJ450">
            <v>1227.4799999999977</v>
          </cell>
          <cell r="AK450">
            <v>1717.489999999983</v>
          </cell>
          <cell r="AL450">
            <v>1242.109999999991</v>
          </cell>
          <cell r="AM450">
            <v>1739.930000000013</v>
          </cell>
          <cell r="AN450">
            <v>1259.1900000000005</v>
          </cell>
          <cell r="AO450">
            <v>1762.3700000000088</v>
          </cell>
          <cell r="AP450">
            <v>1273.8199999999933</v>
          </cell>
          <cell r="AQ450">
            <v>1784.8099999999979</v>
          </cell>
          <cell r="AR450">
            <v>1290.9000000000049</v>
          </cell>
          <cell r="AS450">
            <v>1807.2599999999866</v>
          </cell>
          <cell r="AT450">
            <v>1307.9800000000132</v>
          </cell>
          <cell r="AU450">
            <v>1832.1499999999787</v>
          </cell>
          <cell r="AV450">
            <v>1325.0600000000045</v>
          </cell>
          <cell r="AW450">
            <v>1854.5900000000127</v>
          </cell>
        </row>
        <row r="451">
          <cell r="A451">
            <v>446</v>
          </cell>
          <cell r="B451">
            <v>953.95999999999663</v>
          </cell>
          <cell r="C451">
            <v>1334.0600000000022</v>
          </cell>
          <cell r="D451">
            <v>971.0799999999897</v>
          </cell>
          <cell r="E451">
            <v>1359.0199999999888</v>
          </cell>
          <cell r="F451">
            <v>985.74000000000717</v>
          </cell>
          <cell r="G451">
            <v>1381.5099999999925</v>
          </cell>
          <cell r="H451">
            <v>1002.86</v>
          </cell>
          <cell r="I451">
            <v>1404.0000000000082</v>
          </cell>
          <cell r="J451">
            <v>1019.9799999999924</v>
          </cell>
          <cell r="K451">
            <v>1426.4900000000112</v>
          </cell>
          <cell r="L451">
            <v>1034.6400000000106</v>
          </cell>
          <cell r="M451">
            <v>1448.98</v>
          </cell>
          <cell r="N451">
            <v>1051.760000000002</v>
          </cell>
          <cell r="O451">
            <v>1471.4799999999889</v>
          </cell>
          <cell r="P451">
            <v>1066.4199999999987</v>
          </cell>
          <cell r="Q451">
            <v>1493.9699999999896</v>
          </cell>
          <cell r="R451">
            <v>1083.5399999999911</v>
          </cell>
          <cell r="S451">
            <v>1516.4600000000107</v>
          </cell>
          <cell r="T451">
            <v>1098.2000000000085</v>
          </cell>
          <cell r="U451">
            <v>1538.9500000000112</v>
          </cell>
          <cell r="V451">
            <v>1115.32</v>
          </cell>
          <cell r="W451">
            <v>1561.44</v>
          </cell>
          <cell r="X451">
            <v>1132.4399999999912</v>
          </cell>
          <cell r="Y451">
            <v>1583.9399999999889</v>
          </cell>
          <cell r="Z451">
            <v>1149.5600000000045</v>
          </cell>
          <cell r="AA451">
            <v>1608.8899999999849</v>
          </cell>
          <cell r="AB451">
            <v>1164.2199999999973</v>
          </cell>
          <cell r="AC451">
            <v>1631.380000000011</v>
          </cell>
          <cell r="AD451">
            <v>1181.3400000000013</v>
          </cell>
          <cell r="AE451">
            <v>1653.870000000009</v>
          </cell>
          <cell r="AF451">
            <v>1198.4600000000135</v>
          </cell>
          <cell r="AG451">
            <v>1676.3599999999979</v>
          </cell>
          <cell r="AH451">
            <v>1213.1200000000067</v>
          </cell>
          <cell r="AI451">
            <v>1698.8599999999867</v>
          </cell>
          <cell r="AJ451">
            <v>1230.2399999999977</v>
          </cell>
          <cell r="AK451">
            <v>1721.3499999999829</v>
          </cell>
          <cell r="AL451">
            <v>1244.899999999991</v>
          </cell>
          <cell r="AM451">
            <v>1743.8400000000131</v>
          </cell>
          <cell r="AN451">
            <v>1262.0200000000004</v>
          </cell>
          <cell r="AO451">
            <v>1766.3300000000088</v>
          </cell>
          <cell r="AP451">
            <v>1276.6799999999932</v>
          </cell>
          <cell r="AQ451">
            <v>1788.8199999999979</v>
          </cell>
          <cell r="AR451">
            <v>1293.800000000005</v>
          </cell>
          <cell r="AS451">
            <v>1811.3199999999865</v>
          </cell>
          <cell r="AT451">
            <v>1310.9200000000133</v>
          </cell>
          <cell r="AU451">
            <v>1836.2699999999786</v>
          </cell>
          <cell r="AV451">
            <v>1328.0400000000045</v>
          </cell>
          <cell r="AW451">
            <v>1858.7600000000127</v>
          </cell>
        </row>
        <row r="452">
          <cell r="A452">
            <v>447</v>
          </cell>
          <cell r="B452">
            <v>956.09999999999661</v>
          </cell>
          <cell r="C452">
            <v>1337.0500000000022</v>
          </cell>
          <cell r="D452">
            <v>973.25999999998965</v>
          </cell>
          <cell r="E452">
            <v>1362.0699999999888</v>
          </cell>
          <cell r="F452">
            <v>987.95000000000721</v>
          </cell>
          <cell r="G452">
            <v>1384.6099999999924</v>
          </cell>
          <cell r="H452">
            <v>1005.11</v>
          </cell>
          <cell r="I452">
            <v>1407.1500000000083</v>
          </cell>
          <cell r="J452">
            <v>1022.2699999999924</v>
          </cell>
          <cell r="K452">
            <v>1429.6900000000112</v>
          </cell>
          <cell r="L452">
            <v>1036.9600000000105</v>
          </cell>
          <cell r="M452">
            <v>1452.23</v>
          </cell>
          <cell r="N452">
            <v>1054.1200000000019</v>
          </cell>
          <cell r="O452">
            <v>1474.7799999999888</v>
          </cell>
          <cell r="P452">
            <v>1068.8099999999988</v>
          </cell>
          <cell r="Q452">
            <v>1497.3199999999895</v>
          </cell>
          <cell r="R452">
            <v>1085.9699999999912</v>
          </cell>
          <cell r="S452">
            <v>1519.8600000000108</v>
          </cell>
          <cell r="T452">
            <v>1100.6600000000085</v>
          </cell>
          <cell r="U452">
            <v>1542.4000000000112</v>
          </cell>
          <cell r="V452">
            <v>1117.82</v>
          </cell>
          <cell r="W452">
            <v>1564.94</v>
          </cell>
          <cell r="X452">
            <v>1134.9799999999912</v>
          </cell>
          <cell r="Y452">
            <v>1587.4899999999889</v>
          </cell>
          <cell r="Z452">
            <v>1152.1400000000044</v>
          </cell>
          <cell r="AA452">
            <v>1612.4999999999848</v>
          </cell>
          <cell r="AB452">
            <v>1166.8299999999972</v>
          </cell>
          <cell r="AC452">
            <v>1635.0400000000111</v>
          </cell>
          <cell r="AD452">
            <v>1183.9900000000014</v>
          </cell>
          <cell r="AE452">
            <v>1657.580000000009</v>
          </cell>
          <cell r="AF452">
            <v>1201.1500000000135</v>
          </cell>
          <cell r="AG452">
            <v>1680.1199999999978</v>
          </cell>
          <cell r="AH452">
            <v>1215.8400000000067</v>
          </cell>
          <cell r="AI452">
            <v>1702.6699999999867</v>
          </cell>
          <cell r="AJ452">
            <v>1232.9999999999977</v>
          </cell>
          <cell r="AK452">
            <v>1725.2099999999828</v>
          </cell>
          <cell r="AL452">
            <v>1247.689999999991</v>
          </cell>
          <cell r="AM452">
            <v>1747.7500000000132</v>
          </cell>
          <cell r="AN452">
            <v>1264.8500000000004</v>
          </cell>
          <cell r="AO452">
            <v>1770.2900000000088</v>
          </cell>
          <cell r="AP452">
            <v>1279.5399999999931</v>
          </cell>
          <cell r="AQ452">
            <v>1792.8299999999979</v>
          </cell>
          <cell r="AR452">
            <v>1296.700000000005</v>
          </cell>
          <cell r="AS452">
            <v>1815.3799999999865</v>
          </cell>
          <cell r="AT452">
            <v>1313.8600000000133</v>
          </cell>
          <cell r="AU452">
            <v>1840.3899999999785</v>
          </cell>
          <cell r="AV452">
            <v>1331.0200000000045</v>
          </cell>
          <cell r="AW452">
            <v>1862.9300000000128</v>
          </cell>
        </row>
        <row r="453">
          <cell r="A453">
            <v>448</v>
          </cell>
          <cell r="B453">
            <v>958.2399999999966</v>
          </cell>
          <cell r="C453">
            <v>1340.0400000000022</v>
          </cell>
          <cell r="D453">
            <v>975.4399999999896</v>
          </cell>
          <cell r="E453">
            <v>1365.1199999999887</v>
          </cell>
          <cell r="F453">
            <v>990.16000000000724</v>
          </cell>
          <cell r="G453">
            <v>1387.7099999999923</v>
          </cell>
          <cell r="H453">
            <v>1007.36</v>
          </cell>
          <cell r="I453">
            <v>1410.3000000000084</v>
          </cell>
          <cell r="J453">
            <v>1024.5599999999924</v>
          </cell>
          <cell r="K453">
            <v>1432.8900000000112</v>
          </cell>
          <cell r="L453">
            <v>1039.2800000000104</v>
          </cell>
          <cell r="M453">
            <v>1455.48</v>
          </cell>
          <cell r="N453">
            <v>1056.4800000000018</v>
          </cell>
          <cell r="O453">
            <v>1478.0799999999888</v>
          </cell>
          <cell r="P453">
            <v>1071.1999999999989</v>
          </cell>
          <cell r="Q453">
            <v>1500.6699999999894</v>
          </cell>
          <cell r="R453">
            <v>1088.3999999999912</v>
          </cell>
          <cell r="S453">
            <v>1523.2600000000109</v>
          </cell>
          <cell r="T453">
            <v>1103.1200000000085</v>
          </cell>
          <cell r="U453">
            <v>1545.8500000000113</v>
          </cell>
          <cell r="V453">
            <v>1120.32</v>
          </cell>
          <cell r="W453">
            <v>1568.44</v>
          </cell>
          <cell r="X453">
            <v>1137.5199999999911</v>
          </cell>
          <cell r="Y453">
            <v>1591.0399999999888</v>
          </cell>
          <cell r="Z453">
            <v>1154.7200000000043</v>
          </cell>
          <cell r="AA453">
            <v>1616.1099999999847</v>
          </cell>
          <cell r="AB453">
            <v>1169.4399999999971</v>
          </cell>
          <cell r="AC453">
            <v>1638.7000000000112</v>
          </cell>
          <cell r="AD453">
            <v>1186.6400000000015</v>
          </cell>
          <cell r="AE453">
            <v>1661.2900000000091</v>
          </cell>
          <cell r="AF453">
            <v>1203.8400000000136</v>
          </cell>
          <cell r="AG453">
            <v>1683.8799999999978</v>
          </cell>
          <cell r="AH453">
            <v>1218.5600000000068</v>
          </cell>
          <cell r="AI453">
            <v>1706.4799999999866</v>
          </cell>
          <cell r="AJ453">
            <v>1235.7599999999977</v>
          </cell>
          <cell r="AK453">
            <v>1729.0699999999827</v>
          </cell>
          <cell r="AL453">
            <v>1250.4799999999909</v>
          </cell>
          <cell r="AM453">
            <v>1751.6600000000133</v>
          </cell>
          <cell r="AN453">
            <v>1267.6800000000003</v>
          </cell>
          <cell r="AO453">
            <v>1774.2500000000089</v>
          </cell>
          <cell r="AP453">
            <v>1282.399999999993</v>
          </cell>
          <cell r="AQ453">
            <v>1796.8399999999979</v>
          </cell>
          <cell r="AR453">
            <v>1299.6000000000051</v>
          </cell>
          <cell r="AS453">
            <v>1819.4399999999864</v>
          </cell>
          <cell r="AT453">
            <v>1316.8000000000134</v>
          </cell>
          <cell r="AU453">
            <v>1844.5099999999784</v>
          </cell>
          <cell r="AV453">
            <v>1334.0000000000045</v>
          </cell>
          <cell r="AW453">
            <v>1867.1000000000129</v>
          </cell>
        </row>
        <row r="454">
          <cell r="A454">
            <v>449</v>
          </cell>
          <cell r="B454">
            <v>960.37999999999658</v>
          </cell>
          <cell r="C454">
            <v>1343.0300000000022</v>
          </cell>
          <cell r="D454">
            <v>977.61999999998955</v>
          </cell>
          <cell r="E454">
            <v>1368.1699999999887</v>
          </cell>
          <cell r="F454">
            <v>992.37000000000728</v>
          </cell>
          <cell r="G454">
            <v>1390.8099999999922</v>
          </cell>
          <cell r="H454">
            <v>1009.61</v>
          </cell>
          <cell r="I454">
            <v>1413.4500000000085</v>
          </cell>
          <cell r="J454">
            <v>1026.8499999999924</v>
          </cell>
          <cell r="K454">
            <v>1436.0900000000113</v>
          </cell>
          <cell r="L454">
            <v>1041.6000000000104</v>
          </cell>
          <cell r="M454">
            <v>1458.73</v>
          </cell>
          <cell r="N454">
            <v>1058.8400000000017</v>
          </cell>
          <cell r="O454">
            <v>1481.3799999999887</v>
          </cell>
          <cell r="P454">
            <v>1073.589999999999</v>
          </cell>
          <cell r="Q454">
            <v>1504.0199999999893</v>
          </cell>
          <cell r="R454">
            <v>1090.8299999999913</v>
          </cell>
          <cell r="S454">
            <v>1526.660000000011</v>
          </cell>
          <cell r="T454">
            <v>1105.5800000000086</v>
          </cell>
          <cell r="U454">
            <v>1549.3000000000113</v>
          </cell>
          <cell r="V454">
            <v>1122.82</v>
          </cell>
          <cell r="W454">
            <v>1571.94</v>
          </cell>
          <cell r="X454">
            <v>1140.0599999999911</v>
          </cell>
          <cell r="Y454">
            <v>1594.5899999999888</v>
          </cell>
          <cell r="Z454">
            <v>1157.3000000000043</v>
          </cell>
          <cell r="AA454">
            <v>1619.7199999999846</v>
          </cell>
          <cell r="AB454">
            <v>1172.049999999997</v>
          </cell>
          <cell r="AC454">
            <v>1642.3600000000113</v>
          </cell>
          <cell r="AD454">
            <v>1189.2900000000016</v>
          </cell>
          <cell r="AE454">
            <v>1665.0000000000091</v>
          </cell>
          <cell r="AF454">
            <v>1206.5300000000136</v>
          </cell>
          <cell r="AG454">
            <v>1687.6399999999978</v>
          </cell>
          <cell r="AH454">
            <v>1221.2800000000068</v>
          </cell>
          <cell r="AI454">
            <v>1710.2899999999865</v>
          </cell>
          <cell r="AJ454">
            <v>1238.5199999999977</v>
          </cell>
          <cell r="AK454">
            <v>1732.9299999999826</v>
          </cell>
          <cell r="AL454">
            <v>1253.2699999999909</v>
          </cell>
          <cell r="AM454">
            <v>1755.5700000000134</v>
          </cell>
          <cell r="AN454">
            <v>1270.5100000000002</v>
          </cell>
          <cell r="AO454">
            <v>1778.2100000000089</v>
          </cell>
          <cell r="AP454">
            <v>1285.2599999999929</v>
          </cell>
          <cell r="AQ454">
            <v>1800.8499999999979</v>
          </cell>
          <cell r="AR454">
            <v>1302.5000000000052</v>
          </cell>
          <cell r="AS454">
            <v>1823.4999999999864</v>
          </cell>
          <cell r="AT454">
            <v>1319.7400000000134</v>
          </cell>
          <cell r="AU454">
            <v>1848.6299999999783</v>
          </cell>
          <cell r="AV454">
            <v>1336.9800000000046</v>
          </cell>
          <cell r="AW454">
            <v>1871.2700000000129</v>
          </cell>
        </row>
        <row r="455">
          <cell r="A455">
            <v>450</v>
          </cell>
          <cell r="B455">
            <v>962.51999999999657</v>
          </cell>
          <cell r="C455">
            <v>1346.0200000000023</v>
          </cell>
          <cell r="D455">
            <v>979.7999999999895</v>
          </cell>
          <cell r="E455">
            <v>1371.2199999999887</v>
          </cell>
          <cell r="F455">
            <v>994.58000000000732</v>
          </cell>
          <cell r="G455">
            <v>1393.9099999999921</v>
          </cell>
          <cell r="H455">
            <v>1011.86</v>
          </cell>
          <cell r="I455">
            <v>1416.6000000000085</v>
          </cell>
          <cell r="J455">
            <v>1029.1399999999924</v>
          </cell>
          <cell r="K455">
            <v>1439.2900000000113</v>
          </cell>
          <cell r="L455">
            <v>1043.9200000000103</v>
          </cell>
          <cell r="M455">
            <v>1461.98</v>
          </cell>
          <cell r="N455">
            <v>1061.2000000000016</v>
          </cell>
          <cell r="O455">
            <v>1484.6799999999887</v>
          </cell>
          <cell r="P455">
            <v>1075.9799999999991</v>
          </cell>
          <cell r="Q455">
            <v>1507.3699999999892</v>
          </cell>
          <cell r="R455">
            <v>1093.2599999999914</v>
          </cell>
          <cell r="S455">
            <v>1530.0600000000111</v>
          </cell>
          <cell r="T455">
            <v>1108.0400000000086</v>
          </cell>
          <cell r="U455">
            <v>1552.7500000000114</v>
          </cell>
          <cell r="V455">
            <v>1125.32</v>
          </cell>
          <cell r="W455">
            <v>1575.44</v>
          </cell>
          <cell r="X455">
            <v>1142.599999999991</v>
          </cell>
          <cell r="Y455">
            <v>1598.1399999999887</v>
          </cell>
          <cell r="Z455">
            <v>1159.8800000000042</v>
          </cell>
          <cell r="AA455">
            <v>1623.3299999999845</v>
          </cell>
          <cell r="AB455">
            <v>1174.6599999999969</v>
          </cell>
          <cell r="AC455">
            <v>1646.0200000000114</v>
          </cell>
          <cell r="AD455">
            <v>1191.9400000000016</v>
          </cell>
          <cell r="AE455">
            <v>1668.7100000000091</v>
          </cell>
          <cell r="AF455">
            <v>1209.2200000000137</v>
          </cell>
          <cell r="AG455">
            <v>1691.3999999999978</v>
          </cell>
          <cell r="AH455">
            <v>1224.0000000000068</v>
          </cell>
          <cell r="AI455">
            <v>1714.0999999999865</v>
          </cell>
          <cell r="AJ455">
            <v>1241.2799999999977</v>
          </cell>
          <cell r="AK455">
            <v>1736.7899999999825</v>
          </cell>
          <cell r="AL455">
            <v>1256.0599999999909</v>
          </cell>
          <cell r="AM455">
            <v>1759.4800000000134</v>
          </cell>
          <cell r="AN455">
            <v>1273.3400000000001</v>
          </cell>
          <cell r="AO455">
            <v>1782.1700000000089</v>
          </cell>
          <cell r="AP455">
            <v>1288.1199999999928</v>
          </cell>
          <cell r="AQ455">
            <v>1804.8599999999979</v>
          </cell>
          <cell r="AR455">
            <v>1305.4000000000053</v>
          </cell>
          <cell r="AS455">
            <v>1827.5599999999863</v>
          </cell>
          <cell r="AT455">
            <v>1322.6800000000135</v>
          </cell>
          <cell r="AU455">
            <v>1852.7499999999782</v>
          </cell>
          <cell r="AV455">
            <v>1339.9600000000046</v>
          </cell>
          <cell r="AW455">
            <v>1875.440000000013</v>
          </cell>
        </row>
        <row r="456">
          <cell r="A456">
            <v>451</v>
          </cell>
          <cell r="B456">
            <v>964.65999999999656</v>
          </cell>
          <cell r="C456">
            <v>1349.0100000000023</v>
          </cell>
          <cell r="D456">
            <v>981.97999999998945</v>
          </cell>
          <cell r="E456">
            <v>1374.2699999999886</v>
          </cell>
          <cell r="F456">
            <v>996.79000000000735</v>
          </cell>
          <cell r="G456">
            <v>1397.009999999992</v>
          </cell>
          <cell r="H456">
            <v>1014.11</v>
          </cell>
          <cell r="I456">
            <v>1419.7500000000086</v>
          </cell>
          <cell r="J456">
            <v>1031.4299999999923</v>
          </cell>
          <cell r="K456">
            <v>1442.4900000000114</v>
          </cell>
          <cell r="L456">
            <v>1046.2400000000102</v>
          </cell>
          <cell r="M456">
            <v>1465.23</v>
          </cell>
          <cell r="N456">
            <v>1063.5600000000015</v>
          </cell>
          <cell r="O456">
            <v>1487.9799999999886</v>
          </cell>
          <cell r="P456">
            <v>1078.3699999999992</v>
          </cell>
          <cell r="Q456">
            <v>1510.7199999999891</v>
          </cell>
          <cell r="R456">
            <v>1095.6899999999914</v>
          </cell>
          <cell r="S456">
            <v>1533.4600000000112</v>
          </cell>
          <cell r="T456">
            <v>1110.5000000000086</v>
          </cell>
          <cell r="U456">
            <v>1556.2000000000114</v>
          </cell>
          <cell r="V456">
            <v>1127.82</v>
          </cell>
          <cell r="W456">
            <v>1578.94</v>
          </cell>
          <cell r="X456">
            <v>1145.139999999991</v>
          </cell>
          <cell r="Y456">
            <v>1601.6899999999887</v>
          </cell>
          <cell r="Z456">
            <v>1162.4600000000041</v>
          </cell>
          <cell r="AA456">
            <v>1626.9399999999844</v>
          </cell>
          <cell r="AB456">
            <v>1177.2699999999968</v>
          </cell>
          <cell r="AC456">
            <v>1649.6800000000114</v>
          </cell>
          <cell r="AD456">
            <v>1194.5900000000017</v>
          </cell>
          <cell r="AE456">
            <v>1672.4200000000092</v>
          </cell>
          <cell r="AF456">
            <v>1211.9100000000137</v>
          </cell>
          <cell r="AG456">
            <v>1695.1599999999978</v>
          </cell>
          <cell r="AH456">
            <v>1226.7200000000068</v>
          </cell>
          <cell r="AI456">
            <v>1717.9099999999864</v>
          </cell>
          <cell r="AJ456">
            <v>1244.0399999999977</v>
          </cell>
          <cell r="AK456">
            <v>1740.6499999999824</v>
          </cell>
          <cell r="AL456">
            <v>1258.8499999999908</v>
          </cell>
          <cell r="AM456">
            <v>1763.3900000000135</v>
          </cell>
          <cell r="AN456">
            <v>1276.17</v>
          </cell>
          <cell r="AO456">
            <v>1786.130000000009</v>
          </cell>
          <cell r="AP456">
            <v>1290.9799999999927</v>
          </cell>
          <cell r="AQ456">
            <v>1808.8699999999978</v>
          </cell>
          <cell r="AR456">
            <v>1308.3000000000054</v>
          </cell>
          <cell r="AS456">
            <v>1831.6199999999862</v>
          </cell>
          <cell r="AT456">
            <v>1325.6200000000135</v>
          </cell>
          <cell r="AU456">
            <v>1856.8699999999781</v>
          </cell>
          <cell r="AV456">
            <v>1342.9400000000046</v>
          </cell>
          <cell r="AW456">
            <v>1879.6100000000131</v>
          </cell>
        </row>
        <row r="457">
          <cell r="A457">
            <v>452</v>
          </cell>
          <cell r="B457">
            <v>966.79999999999654</v>
          </cell>
          <cell r="C457">
            <v>1352.0000000000023</v>
          </cell>
          <cell r="D457">
            <v>984.1599999999894</v>
          </cell>
          <cell r="E457">
            <v>1377.3199999999886</v>
          </cell>
          <cell r="F457">
            <v>999.00000000000739</v>
          </cell>
          <cell r="G457">
            <v>1400.1099999999919</v>
          </cell>
          <cell r="H457">
            <v>1016.36</v>
          </cell>
          <cell r="I457">
            <v>1422.9000000000087</v>
          </cell>
          <cell r="J457">
            <v>1033.7199999999923</v>
          </cell>
          <cell r="K457">
            <v>1445.6900000000114</v>
          </cell>
          <cell r="L457">
            <v>1048.5600000000102</v>
          </cell>
          <cell r="M457">
            <v>1468.48</v>
          </cell>
          <cell r="N457">
            <v>1065.9200000000014</v>
          </cell>
          <cell r="O457">
            <v>1491.2799999999886</v>
          </cell>
          <cell r="P457">
            <v>1080.7599999999993</v>
          </cell>
          <cell r="Q457">
            <v>1514.069999999989</v>
          </cell>
          <cell r="R457">
            <v>1098.1199999999915</v>
          </cell>
          <cell r="S457">
            <v>1536.8600000000113</v>
          </cell>
          <cell r="T457">
            <v>1112.9600000000087</v>
          </cell>
          <cell r="U457">
            <v>1559.6500000000115</v>
          </cell>
          <cell r="V457">
            <v>1130.32</v>
          </cell>
          <cell r="W457">
            <v>1582.44</v>
          </cell>
          <cell r="X457">
            <v>1147.679999999991</v>
          </cell>
          <cell r="Y457">
            <v>1605.2399999999886</v>
          </cell>
          <cell r="Z457">
            <v>1165.0400000000041</v>
          </cell>
          <cell r="AA457">
            <v>1630.5499999999843</v>
          </cell>
          <cell r="AB457">
            <v>1179.8799999999967</v>
          </cell>
          <cell r="AC457">
            <v>1653.3400000000115</v>
          </cell>
          <cell r="AD457">
            <v>1197.2400000000018</v>
          </cell>
          <cell r="AE457">
            <v>1676.1300000000092</v>
          </cell>
          <cell r="AF457">
            <v>1214.6000000000138</v>
          </cell>
          <cell r="AG457">
            <v>1698.9199999999978</v>
          </cell>
          <cell r="AH457">
            <v>1229.4400000000069</v>
          </cell>
          <cell r="AI457">
            <v>1721.7199999999864</v>
          </cell>
          <cell r="AJ457">
            <v>1246.7999999999977</v>
          </cell>
          <cell r="AK457">
            <v>1744.5099999999823</v>
          </cell>
          <cell r="AL457">
            <v>1261.6399999999908</v>
          </cell>
          <cell r="AM457">
            <v>1767.3000000000136</v>
          </cell>
          <cell r="AN457">
            <v>1279</v>
          </cell>
          <cell r="AO457">
            <v>1790.090000000009</v>
          </cell>
          <cell r="AP457">
            <v>1293.8399999999926</v>
          </cell>
          <cell r="AQ457">
            <v>1812.8799999999978</v>
          </cell>
          <cell r="AR457">
            <v>1311.2000000000055</v>
          </cell>
          <cell r="AS457">
            <v>1835.6799999999862</v>
          </cell>
          <cell r="AT457">
            <v>1328.5600000000136</v>
          </cell>
          <cell r="AU457">
            <v>1860.989999999978</v>
          </cell>
          <cell r="AV457">
            <v>1345.9200000000046</v>
          </cell>
          <cell r="AW457">
            <v>1883.7800000000132</v>
          </cell>
        </row>
        <row r="458">
          <cell r="A458">
            <v>453</v>
          </cell>
          <cell r="B458">
            <v>968.93999999999653</v>
          </cell>
          <cell r="C458">
            <v>1354.9900000000023</v>
          </cell>
          <cell r="D458">
            <v>986.33999999998935</v>
          </cell>
          <cell r="E458">
            <v>1380.3699999999885</v>
          </cell>
          <cell r="F458">
            <v>1001.2100000000074</v>
          </cell>
          <cell r="G458">
            <v>1403.2099999999919</v>
          </cell>
          <cell r="H458">
            <v>1018.61</v>
          </cell>
          <cell r="I458">
            <v>1426.0500000000088</v>
          </cell>
          <cell r="J458">
            <v>1036.0099999999923</v>
          </cell>
          <cell r="K458">
            <v>1448.8900000000115</v>
          </cell>
          <cell r="L458">
            <v>1050.8800000000101</v>
          </cell>
          <cell r="M458">
            <v>1471.73</v>
          </cell>
          <cell r="N458">
            <v>1068.2800000000013</v>
          </cell>
          <cell r="O458">
            <v>1494.5799999999886</v>
          </cell>
          <cell r="P458">
            <v>1083.1499999999994</v>
          </cell>
          <cell r="Q458">
            <v>1517.4199999999889</v>
          </cell>
          <cell r="R458">
            <v>1100.5499999999915</v>
          </cell>
          <cell r="S458">
            <v>1540.2600000000114</v>
          </cell>
          <cell r="T458">
            <v>1115.4200000000087</v>
          </cell>
          <cell r="U458">
            <v>1563.1000000000115</v>
          </cell>
          <cell r="V458">
            <v>1132.82</v>
          </cell>
          <cell r="W458">
            <v>1585.94</v>
          </cell>
          <cell r="X458">
            <v>1150.2199999999909</v>
          </cell>
          <cell r="Y458">
            <v>1608.7899999999886</v>
          </cell>
          <cell r="Z458">
            <v>1167.620000000004</v>
          </cell>
          <cell r="AA458">
            <v>1634.1599999999842</v>
          </cell>
          <cell r="AB458">
            <v>1182.4899999999966</v>
          </cell>
          <cell r="AC458">
            <v>1657.0000000000116</v>
          </cell>
          <cell r="AD458">
            <v>1199.8900000000019</v>
          </cell>
          <cell r="AE458">
            <v>1679.8400000000092</v>
          </cell>
          <cell r="AF458">
            <v>1217.2900000000138</v>
          </cell>
          <cell r="AG458">
            <v>1702.6799999999978</v>
          </cell>
          <cell r="AH458">
            <v>1232.1600000000069</v>
          </cell>
          <cell r="AI458">
            <v>1725.5299999999863</v>
          </cell>
          <cell r="AJ458">
            <v>1249.5599999999977</v>
          </cell>
          <cell r="AK458">
            <v>1748.3699999999822</v>
          </cell>
          <cell r="AL458">
            <v>1264.4299999999907</v>
          </cell>
          <cell r="AM458">
            <v>1771.2100000000137</v>
          </cell>
          <cell r="AN458">
            <v>1281.83</v>
          </cell>
          <cell r="AO458">
            <v>1794.050000000009</v>
          </cell>
          <cell r="AP458">
            <v>1296.6999999999925</v>
          </cell>
          <cell r="AQ458">
            <v>1816.8899999999978</v>
          </cell>
          <cell r="AR458">
            <v>1314.1000000000056</v>
          </cell>
          <cell r="AS458">
            <v>1839.7399999999861</v>
          </cell>
          <cell r="AT458">
            <v>1331.5000000000136</v>
          </cell>
          <cell r="AU458">
            <v>1865.1099999999778</v>
          </cell>
          <cell r="AV458">
            <v>1348.9000000000046</v>
          </cell>
          <cell r="AW458">
            <v>1887.9500000000132</v>
          </cell>
        </row>
        <row r="459">
          <cell r="A459">
            <v>454</v>
          </cell>
          <cell r="B459">
            <v>971.07999999999652</v>
          </cell>
          <cell r="C459">
            <v>1357.9800000000023</v>
          </cell>
          <cell r="D459">
            <v>988.5199999999893</v>
          </cell>
          <cell r="E459">
            <v>1383.4199999999885</v>
          </cell>
          <cell r="F459">
            <v>1003.4200000000075</v>
          </cell>
          <cell r="G459">
            <v>1406.3099999999918</v>
          </cell>
          <cell r="H459">
            <v>1020.86</v>
          </cell>
          <cell r="I459">
            <v>1429.2000000000089</v>
          </cell>
          <cell r="J459">
            <v>1038.2999999999922</v>
          </cell>
          <cell r="K459">
            <v>1452.0900000000115</v>
          </cell>
          <cell r="L459">
            <v>1053.20000000001</v>
          </cell>
          <cell r="M459">
            <v>1474.98</v>
          </cell>
          <cell r="N459">
            <v>1070.6400000000012</v>
          </cell>
          <cell r="O459">
            <v>1497.8799999999885</v>
          </cell>
          <cell r="P459">
            <v>1085.5399999999995</v>
          </cell>
          <cell r="Q459">
            <v>1520.7699999999888</v>
          </cell>
          <cell r="R459">
            <v>1102.9799999999916</v>
          </cell>
          <cell r="S459">
            <v>1543.6600000000115</v>
          </cell>
          <cell r="T459">
            <v>1117.8800000000087</v>
          </cell>
          <cell r="U459">
            <v>1566.5500000000116</v>
          </cell>
          <cell r="V459">
            <v>1135.32</v>
          </cell>
          <cell r="W459">
            <v>1589.44</v>
          </cell>
          <cell r="X459">
            <v>1152.7599999999909</v>
          </cell>
          <cell r="Y459">
            <v>1612.3399999999885</v>
          </cell>
          <cell r="Z459">
            <v>1170.2000000000039</v>
          </cell>
          <cell r="AA459">
            <v>1637.7699999999841</v>
          </cell>
          <cell r="AB459">
            <v>1185.0999999999965</v>
          </cell>
          <cell r="AC459">
            <v>1660.6600000000117</v>
          </cell>
          <cell r="AD459">
            <v>1202.540000000002</v>
          </cell>
          <cell r="AE459">
            <v>1683.5500000000093</v>
          </cell>
          <cell r="AF459">
            <v>1219.9800000000139</v>
          </cell>
          <cell r="AG459">
            <v>1706.4399999999978</v>
          </cell>
          <cell r="AH459">
            <v>1234.8800000000069</v>
          </cell>
          <cell r="AI459">
            <v>1729.3399999999863</v>
          </cell>
          <cell r="AJ459">
            <v>1252.3199999999977</v>
          </cell>
          <cell r="AK459">
            <v>1752.2299999999821</v>
          </cell>
          <cell r="AL459">
            <v>1267.2199999999907</v>
          </cell>
          <cell r="AM459">
            <v>1775.1200000000138</v>
          </cell>
          <cell r="AN459">
            <v>1284.6599999999999</v>
          </cell>
          <cell r="AO459">
            <v>1798.0100000000091</v>
          </cell>
          <cell r="AP459">
            <v>1299.5599999999924</v>
          </cell>
          <cell r="AQ459">
            <v>1820.8999999999978</v>
          </cell>
          <cell r="AR459">
            <v>1317.0000000000057</v>
          </cell>
          <cell r="AS459">
            <v>1843.7999999999861</v>
          </cell>
          <cell r="AT459">
            <v>1334.4400000000137</v>
          </cell>
          <cell r="AU459">
            <v>1869.2299999999777</v>
          </cell>
          <cell r="AV459">
            <v>1351.8800000000047</v>
          </cell>
          <cell r="AW459">
            <v>1892.1200000000133</v>
          </cell>
        </row>
        <row r="460">
          <cell r="A460">
            <v>455</v>
          </cell>
          <cell r="B460">
            <v>973.2199999999965</v>
          </cell>
          <cell r="C460">
            <v>1360.9700000000023</v>
          </cell>
          <cell r="D460">
            <v>990.69999999998925</v>
          </cell>
          <cell r="E460">
            <v>1386.4699999999884</v>
          </cell>
          <cell r="F460">
            <v>1005.6300000000075</v>
          </cell>
          <cell r="G460">
            <v>1409.4099999999917</v>
          </cell>
          <cell r="H460">
            <v>1023.11</v>
          </cell>
          <cell r="I460">
            <v>1432.350000000009</v>
          </cell>
          <cell r="J460">
            <v>1040.5899999999922</v>
          </cell>
          <cell r="K460">
            <v>1455.2900000000116</v>
          </cell>
          <cell r="L460">
            <v>1055.52000000001</v>
          </cell>
          <cell r="M460">
            <v>1478.23</v>
          </cell>
          <cell r="N460">
            <v>1073.0000000000011</v>
          </cell>
          <cell r="O460">
            <v>1501.1799999999885</v>
          </cell>
          <cell r="P460">
            <v>1087.9299999999996</v>
          </cell>
          <cell r="Q460">
            <v>1524.1199999999887</v>
          </cell>
          <cell r="R460">
            <v>1105.4099999999917</v>
          </cell>
          <cell r="S460">
            <v>1547.0600000000115</v>
          </cell>
          <cell r="T460">
            <v>1120.3400000000088</v>
          </cell>
          <cell r="U460">
            <v>1570.0000000000116</v>
          </cell>
          <cell r="V460">
            <v>1137.82</v>
          </cell>
          <cell r="W460">
            <v>1592.94</v>
          </cell>
          <cell r="X460">
            <v>1155.2999999999909</v>
          </cell>
          <cell r="Y460">
            <v>1615.8899999999885</v>
          </cell>
          <cell r="Z460">
            <v>1172.7800000000038</v>
          </cell>
          <cell r="AA460">
            <v>1641.379999999984</v>
          </cell>
          <cell r="AB460">
            <v>1187.7099999999964</v>
          </cell>
          <cell r="AC460">
            <v>1664.3200000000118</v>
          </cell>
          <cell r="AD460">
            <v>1205.1900000000021</v>
          </cell>
          <cell r="AE460">
            <v>1687.2600000000093</v>
          </cell>
          <cell r="AF460">
            <v>1222.6700000000139</v>
          </cell>
          <cell r="AG460">
            <v>1710.1999999999978</v>
          </cell>
          <cell r="AH460">
            <v>1237.600000000007</v>
          </cell>
          <cell r="AI460">
            <v>1733.1499999999862</v>
          </cell>
          <cell r="AJ460">
            <v>1255.0799999999977</v>
          </cell>
          <cell r="AK460">
            <v>1756.089999999982</v>
          </cell>
          <cell r="AL460">
            <v>1270.0099999999907</v>
          </cell>
          <cell r="AM460">
            <v>1779.0300000000138</v>
          </cell>
          <cell r="AN460">
            <v>1287.4899999999998</v>
          </cell>
          <cell r="AO460">
            <v>1801.9700000000091</v>
          </cell>
          <cell r="AP460">
            <v>1302.4199999999923</v>
          </cell>
          <cell r="AQ460">
            <v>1824.9099999999978</v>
          </cell>
          <cell r="AR460">
            <v>1319.9000000000058</v>
          </cell>
          <cell r="AS460">
            <v>1847.859999999986</v>
          </cell>
          <cell r="AT460">
            <v>1337.3800000000138</v>
          </cell>
          <cell r="AU460">
            <v>1873.3499999999776</v>
          </cell>
          <cell r="AV460">
            <v>1354.8600000000047</v>
          </cell>
          <cell r="AW460">
            <v>1896.2900000000134</v>
          </cell>
        </row>
        <row r="461">
          <cell r="A461">
            <v>456</v>
          </cell>
          <cell r="B461">
            <v>975.35999999999649</v>
          </cell>
          <cell r="C461">
            <v>1363.9600000000023</v>
          </cell>
          <cell r="D461">
            <v>992.8799999999892</v>
          </cell>
          <cell r="E461">
            <v>1389.5199999999884</v>
          </cell>
          <cell r="F461">
            <v>1007.8400000000075</v>
          </cell>
          <cell r="G461">
            <v>1412.5099999999916</v>
          </cell>
          <cell r="H461">
            <v>1025.3600000000001</v>
          </cell>
          <cell r="I461">
            <v>1435.5000000000091</v>
          </cell>
          <cell r="J461">
            <v>1042.8799999999922</v>
          </cell>
          <cell r="K461">
            <v>1458.4900000000116</v>
          </cell>
          <cell r="L461">
            <v>1057.8400000000099</v>
          </cell>
          <cell r="M461">
            <v>1481.48</v>
          </cell>
          <cell r="N461">
            <v>1075.360000000001</v>
          </cell>
          <cell r="O461">
            <v>1504.4799999999884</v>
          </cell>
          <cell r="P461">
            <v>1090.3199999999997</v>
          </cell>
          <cell r="Q461">
            <v>1527.4699999999887</v>
          </cell>
          <cell r="R461">
            <v>1107.8399999999917</v>
          </cell>
          <cell r="S461">
            <v>1550.4600000000116</v>
          </cell>
          <cell r="T461">
            <v>1122.8000000000088</v>
          </cell>
          <cell r="U461">
            <v>1573.4500000000116</v>
          </cell>
          <cell r="V461">
            <v>1140.32</v>
          </cell>
          <cell r="W461">
            <v>1596.44</v>
          </cell>
          <cell r="X461">
            <v>1157.8399999999908</v>
          </cell>
          <cell r="Y461">
            <v>1619.4399999999885</v>
          </cell>
          <cell r="Z461">
            <v>1175.3600000000038</v>
          </cell>
          <cell r="AA461">
            <v>1644.9899999999839</v>
          </cell>
          <cell r="AB461">
            <v>1190.3199999999963</v>
          </cell>
          <cell r="AC461">
            <v>1667.9800000000118</v>
          </cell>
          <cell r="AD461">
            <v>1207.8400000000022</v>
          </cell>
          <cell r="AE461">
            <v>1690.9700000000093</v>
          </cell>
          <cell r="AF461">
            <v>1225.360000000014</v>
          </cell>
          <cell r="AG461">
            <v>1713.9599999999978</v>
          </cell>
          <cell r="AH461">
            <v>1240.320000000007</v>
          </cell>
          <cell r="AI461">
            <v>1736.9599999999862</v>
          </cell>
          <cell r="AJ461">
            <v>1257.8399999999976</v>
          </cell>
          <cell r="AK461">
            <v>1759.9499999999819</v>
          </cell>
          <cell r="AL461">
            <v>1272.7999999999906</v>
          </cell>
          <cell r="AM461">
            <v>1782.9400000000139</v>
          </cell>
          <cell r="AN461">
            <v>1290.3199999999997</v>
          </cell>
          <cell r="AO461">
            <v>1805.9300000000092</v>
          </cell>
          <cell r="AP461">
            <v>1305.2799999999922</v>
          </cell>
          <cell r="AQ461">
            <v>1828.9199999999978</v>
          </cell>
          <cell r="AR461">
            <v>1322.8000000000059</v>
          </cell>
          <cell r="AS461">
            <v>1851.919999999986</v>
          </cell>
          <cell r="AT461">
            <v>1340.3200000000138</v>
          </cell>
          <cell r="AU461">
            <v>1877.4699999999775</v>
          </cell>
          <cell r="AV461">
            <v>1357.8400000000047</v>
          </cell>
          <cell r="AW461">
            <v>1900.4600000000135</v>
          </cell>
        </row>
        <row r="462">
          <cell r="A462">
            <v>457</v>
          </cell>
          <cell r="B462">
            <v>977.49999999999648</v>
          </cell>
          <cell r="C462">
            <v>1366.9500000000023</v>
          </cell>
          <cell r="D462">
            <v>995.05999999998915</v>
          </cell>
          <cell r="E462">
            <v>1392.5699999999883</v>
          </cell>
          <cell r="F462">
            <v>1010.0500000000076</v>
          </cell>
          <cell r="G462">
            <v>1415.6099999999915</v>
          </cell>
          <cell r="H462">
            <v>1027.6100000000001</v>
          </cell>
          <cell r="I462">
            <v>1438.6500000000092</v>
          </cell>
          <cell r="J462">
            <v>1045.1699999999921</v>
          </cell>
          <cell r="K462">
            <v>1461.6900000000117</v>
          </cell>
          <cell r="L462">
            <v>1060.1600000000099</v>
          </cell>
          <cell r="M462">
            <v>1484.73</v>
          </cell>
          <cell r="N462">
            <v>1077.7200000000009</v>
          </cell>
          <cell r="O462">
            <v>1507.7799999999884</v>
          </cell>
          <cell r="P462">
            <v>1092.7099999999998</v>
          </cell>
          <cell r="Q462">
            <v>1530.8199999999886</v>
          </cell>
          <cell r="R462">
            <v>1110.2699999999918</v>
          </cell>
          <cell r="S462">
            <v>1553.8600000000117</v>
          </cell>
          <cell r="T462">
            <v>1125.2600000000089</v>
          </cell>
          <cell r="U462">
            <v>1576.9000000000117</v>
          </cell>
          <cell r="V462">
            <v>1142.82</v>
          </cell>
          <cell r="W462">
            <v>1599.94</v>
          </cell>
          <cell r="X462">
            <v>1160.3799999999908</v>
          </cell>
          <cell r="Y462">
            <v>1622.9899999999884</v>
          </cell>
          <cell r="Z462">
            <v>1177.9400000000037</v>
          </cell>
          <cell r="AA462">
            <v>1648.5999999999838</v>
          </cell>
          <cell r="AB462">
            <v>1192.9299999999962</v>
          </cell>
          <cell r="AC462">
            <v>1671.6400000000119</v>
          </cell>
          <cell r="AD462">
            <v>1210.4900000000023</v>
          </cell>
          <cell r="AE462">
            <v>1694.6800000000094</v>
          </cell>
          <cell r="AF462">
            <v>1228.0500000000141</v>
          </cell>
          <cell r="AG462">
            <v>1717.7199999999978</v>
          </cell>
          <cell r="AH462">
            <v>1243.040000000007</v>
          </cell>
          <cell r="AI462">
            <v>1740.7699999999861</v>
          </cell>
          <cell r="AJ462">
            <v>1260.5999999999976</v>
          </cell>
          <cell r="AK462">
            <v>1763.8099999999818</v>
          </cell>
          <cell r="AL462">
            <v>1275.5899999999906</v>
          </cell>
          <cell r="AM462">
            <v>1786.850000000014</v>
          </cell>
          <cell r="AN462">
            <v>1293.1499999999996</v>
          </cell>
          <cell r="AO462">
            <v>1809.8900000000092</v>
          </cell>
          <cell r="AP462">
            <v>1308.1399999999921</v>
          </cell>
          <cell r="AQ462">
            <v>1832.9299999999978</v>
          </cell>
          <cell r="AR462">
            <v>1325.700000000006</v>
          </cell>
          <cell r="AS462">
            <v>1855.9799999999859</v>
          </cell>
          <cell r="AT462">
            <v>1343.2600000000139</v>
          </cell>
          <cell r="AU462">
            <v>1881.5899999999774</v>
          </cell>
          <cell r="AV462">
            <v>1360.8200000000047</v>
          </cell>
          <cell r="AW462">
            <v>1904.6300000000135</v>
          </cell>
        </row>
        <row r="463">
          <cell r="A463">
            <v>458</v>
          </cell>
          <cell r="B463">
            <v>979.63999999999646</v>
          </cell>
          <cell r="C463">
            <v>1369.9400000000023</v>
          </cell>
          <cell r="D463">
            <v>997.2399999999891</v>
          </cell>
          <cell r="E463">
            <v>1395.6199999999883</v>
          </cell>
          <cell r="F463">
            <v>1012.2600000000076</v>
          </cell>
          <cell r="G463">
            <v>1418.7099999999914</v>
          </cell>
          <cell r="H463">
            <v>1029.8600000000001</v>
          </cell>
          <cell r="I463">
            <v>1441.8000000000093</v>
          </cell>
          <cell r="J463">
            <v>1047.4599999999921</v>
          </cell>
          <cell r="K463">
            <v>1464.8900000000117</v>
          </cell>
          <cell r="L463">
            <v>1062.4800000000098</v>
          </cell>
          <cell r="M463">
            <v>1487.98</v>
          </cell>
          <cell r="N463">
            <v>1080.0800000000008</v>
          </cell>
          <cell r="O463">
            <v>1511.0799999999883</v>
          </cell>
          <cell r="P463">
            <v>1095.0999999999999</v>
          </cell>
          <cell r="Q463">
            <v>1534.1699999999885</v>
          </cell>
          <cell r="R463">
            <v>1112.6999999999919</v>
          </cell>
          <cell r="S463">
            <v>1557.2600000000118</v>
          </cell>
          <cell r="T463">
            <v>1127.7200000000089</v>
          </cell>
          <cell r="U463">
            <v>1580.3500000000117</v>
          </cell>
          <cell r="V463">
            <v>1145.32</v>
          </cell>
          <cell r="W463">
            <v>1603.44</v>
          </cell>
          <cell r="X463">
            <v>1162.9199999999908</v>
          </cell>
          <cell r="Y463">
            <v>1626.5399999999884</v>
          </cell>
          <cell r="Z463">
            <v>1180.5200000000036</v>
          </cell>
          <cell r="AA463">
            <v>1652.2099999999837</v>
          </cell>
          <cell r="AB463">
            <v>1195.5399999999961</v>
          </cell>
          <cell r="AC463">
            <v>1675.300000000012</v>
          </cell>
          <cell r="AD463">
            <v>1213.1400000000024</v>
          </cell>
          <cell r="AE463">
            <v>1698.3900000000094</v>
          </cell>
          <cell r="AF463">
            <v>1230.7400000000141</v>
          </cell>
          <cell r="AG463">
            <v>1721.4799999999977</v>
          </cell>
          <cell r="AH463">
            <v>1245.760000000007</v>
          </cell>
          <cell r="AI463">
            <v>1744.5799999999861</v>
          </cell>
          <cell r="AJ463">
            <v>1263.3599999999976</v>
          </cell>
          <cell r="AK463">
            <v>1767.6699999999817</v>
          </cell>
          <cell r="AL463">
            <v>1278.3799999999906</v>
          </cell>
          <cell r="AM463">
            <v>1790.7600000000141</v>
          </cell>
          <cell r="AN463">
            <v>1295.9799999999996</v>
          </cell>
          <cell r="AO463">
            <v>1813.8500000000092</v>
          </cell>
          <cell r="AP463">
            <v>1310.999999999992</v>
          </cell>
          <cell r="AQ463">
            <v>1836.9399999999978</v>
          </cell>
          <cell r="AR463">
            <v>1328.600000000006</v>
          </cell>
          <cell r="AS463">
            <v>1860.0399999999859</v>
          </cell>
          <cell r="AT463">
            <v>1346.2000000000139</v>
          </cell>
          <cell r="AU463">
            <v>1885.7099999999773</v>
          </cell>
          <cell r="AV463">
            <v>1363.8000000000047</v>
          </cell>
          <cell r="AW463">
            <v>1908.8000000000136</v>
          </cell>
        </row>
        <row r="464">
          <cell r="A464">
            <v>459</v>
          </cell>
          <cell r="B464">
            <v>981.77999999999645</v>
          </cell>
          <cell r="C464">
            <v>1372.9300000000023</v>
          </cell>
          <cell r="D464">
            <v>999.41999999998905</v>
          </cell>
          <cell r="E464">
            <v>1398.6699999999882</v>
          </cell>
          <cell r="F464">
            <v>1014.4700000000076</v>
          </cell>
          <cell r="G464">
            <v>1421.8099999999913</v>
          </cell>
          <cell r="H464">
            <v>1032.1100000000001</v>
          </cell>
          <cell r="I464">
            <v>1444.9500000000094</v>
          </cell>
          <cell r="J464">
            <v>1049.749999999992</v>
          </cell>
          <cell r="K464">
            <v>1468.0900000000117</v>
          </cell>
          <cell r="L464">
            <v>1064.8000000000097</v>
          </cell>
          <cell r="M464">
            <v>1491.23</v>
          </cell>
          <cell r="N464">
            <v>1082.4400000000007</v>
          </cell>
          <cell r="O464">
            <v>1514.3799999999883</v>
          </cell>
          <cell r="P464">
            <v>1097.49</v>
          </cell>
          <cell r="Q464">
            <v>1537.5199999999884</v>
          </cell>
          <cell r="R464">
            <v>1115.1299999999919</v>
          </cell>
          <cell r="S464">
            <v>1560.6600000000119</v>
          </cell>
          <cell r="T464">
            <v>1130.1800000000089</v>
          </cell>
          <cell r="U464">
            <v>1583.8000000000118</v>
          </cell>
          <cell r="V464">
            <v>1147.82</v>
          </cell>
          <cell r="W464">
            <v>1606.94</v>
          </cell>
          <cell r="X464">
            <v>1165.4599999999907</v>
          </cell>
          <cell r="Y464">
            <v>1630.0899999999883</v>
          </cell>
          <cell r="Z464">
            <v>1183.1000000000035</v>
          </cell>
          <cell r="AA464">
            <v>1655.8199999999836</v>
          </cell>
          <cell r="AB464">
            <v>1198.149999999996</v>
          </cell>
          <cell r="AC464">
            <v>1678.9600000000121</v>
          </cell>
          <cell r="AD464">
            <v>1215.7900000000025</v>
          </cell>
          <cell r="AE464">
            <v>1702.1000000000095</v>
          </cell>
          <cell r="AF464">
            <v>1233.4300000000142</v>
          </cell>
          <cell r="AG464">
            <v>1725.2399999999977</v>
          </cell>
          <cell r="AH464">
            <v>1248.4800000000071</v>
          </cell>
          <cell r="AI464">
            <v>1748.389999999986</v>
          </cell>
          <cell r="AJ464">
            <v>1266.1199999999976</v>
          </cell>
          <cell r="AK464">
            <v>1771.5299999999816</v>
          </cell>
          <cell r="AL464">
            <v>1281.1699999999905</v>
          </cell>
          <cell r="AM464">
            <v>1794.6700000000142</v>
          </cell>
          <cell r="AN464">
            <v>1298.8099999999995</v>
          </cell>
          <cell r="AO464">
            <v>1817.8100000000093</v>
          </cell>
          <cell r="AP464">
            <v>1313.8599999999919</v>
          </cell>
          <cell r="AQ464">
            <v>1840.9499999999978</v>
          </cell>
          <cell r="AR464">
            <v>1331.5000000000061</v>
          </cell>
          <cell r="AS464">
            <v>1864.0999999999858</v>
          </cell>
          <cell r="AT464">
            <v>1349.140000000014</v>
          </cell>
          <cell r="AU464">
            <v>1889.8299999999772</v>
          </cell>
          <cell r="AV464">
            <v>1366.7800000000047</v>
          </cell>
          <cell r="AW464">
            <v>1912.9700000000137</v>
          </cell>
        </row>
        <row r="465">
          <cell r="A465">
            <v>460</v>
          </cell>
          <cell r="B465">
            <v>983.91999999999643</v>
          </cell>
          <cell r="C465">
            <v>1375.9200000000023</v>
          </cell>
          <cell r="D465">
            <v>1001.599999999989</v>
          </cell>
          <cell r="E465">
            <v>1401.7199999999882</v>
          </cell>
          <cell r="F465">
            <v>1016.6800000000077</v>
          </cell>
          <cell r="G465">
            <v>1424.9099999999912</v>
          </cell>
          <cell r="H465">
            <v>1034.3600000000001</v>
          </cell>
          <cell r="I465">
            <v>1448.1000000000095</v>
          </cell>
          <cell r="J465">
            <v>1052.039999999992</v>
          </cell>
          <cell r="K465">
            <v>1471.2900000000118</v>
          </cell>
          <cell r="L465">
            <v>1067.1200000000097</v>
          </cell>
          <cell r="M465">
            <v>1494.48</v>
          </cell>
          <cell r="N465">
            <v>1084.8000000000006</v>
          </cell>
          <cell r="O465">
            <v>1517.6799999999882</v>
          </cell>
          <cell r="P465">
            <v>1099.8800000000001</v>
          </cell>
          <cell r="Q465">
            <v>1540.8699999999883</v>
          </cell>
          <cell r="R465">
            <v>1117.559999999992</v>
          </cell>
          <cell r="S465">
            <v>1564.060000000012</v>
          </cell>
          <cell r="T465">
            <v>1132.640000000009</v>
          </cell>
          <cell r="U465">
            <v>1587.2500000000118</v>
          </cell>
          <cell r="V465">
            <v>1150.32</v>
          </cell>
          <cell r="W465">
            <v>1610.44</v>
          </cell>
          <cell r="X465">
            <v>1167.9999999999907</v>
          </cell>
          <cell r="Y465">
            <v>1633.6399999999883</v>
          </cell>
          <cell r="Z465">
            <v>1185.6800000000035</v>
          </cell>
          <cell r="AA465">
            <v>1659.4299999999835</v>
          </cell>
          <cell r="AB465">
            <v>1200.7599999999959</v>
          </cell>
          <cell r="AC465">
            <v>1682.6200000000122</v>
          </cell>
          <cell r="AD465">
            <v>1218.4400000000026</v>
          </cell>
          <cell r="AE465">
            <v>1705.8100000000095</v>
          </cell>
          <cell r="AF465">
            <v>1236.1200000000142</v>
          </cell>
          <cell r="AG465">
            <v>1728.9999999999977</v>
          </cell>
          <cell r="AH465">
            <v>1251.2000000000071</v>
          </cell>
          <cell r="AI465">
            <v>1752.1999999999859</v>
          </cell>
          <cell r="AJ465">
            <v>1268.8799999999976</v>
          </cell>
          <cell r="AK465">
            <v>1775.3899999999815</v>
          </cell>
          <cell r="AL465">
            <v>1283.9599999999905</v>
          </cell>
          <cell r="AM465">
            <v>1798.5800000000143</v>
          </cell>
          <cell r="AN465">
            <v>1301.6399999999994</v>
          </cell>
          <cell r="AO465">
            <v>1821.7700000000093</v>
          </cell>
          <cell r="AP465">
            <v>1316.7199999999918</v>
          </cell>
          <cell r="AQ465">
            <v>1844.9599999999978</v>
          </cell>
          <cell r="AR465">
            <v>1334.4000000000062</v>
          </cell>
          <cell r="AS465">
            <v>1868.1599999999858</v>
          </cell>
          <cell r="AT465">
            <v>1352.080000000014</v>
          </cell>
          <cell r="AU465">
            <v>1893.9499999999771</v>
          </cell>
          <cell r="AV465">
            <v>1369.7600000000048</v>
          </cell>
          <cell r="AW465">
            <v>1917.1400000000137</v>
          </cell>
        </row>
        <row r="466">
          <cell r="A466">
            <v>461</v>
          </cell>
          <cell r="B466">
            <v>986.05999999999642</v>
          </cell>
          <cell r="C466">
            <v>1378.9100000000024</v>
          </cell>
          <cell r="D466">
            <v>1003.7799999999889</v>
          </cell>
          <cell r="E466">
            <v>1404.7699999999882</v>
          </cell>
          <cell r="F466">
            <v>1018.8900000000077</v>
          </cell>
          <cell r="G466">
            <v>1428.0099999999911</v>
          </cell>
          <cell r="H466">
            <v>1036.6100000000001</v>
          </cell>
          <cell r="I466">
            <v>1451.2500000000095</v>
          </cell>
          <cell r="J466">
            <v>1054.329999999992</v>
          </cell>
          <cell r="K466">
            <v>1474.4900000000118</v>
          </cell>
          <cell r="L466">
            <v>1069.4400000000096</v>
          </cell>
          <cell r="M466">
            <v>1497.73</v>
          </cell>
          <cell r="N466">
            <v>1087.1600000000005</v>
          </cell>
          <cell r="O466">
            <v>1520.9799999999882</v>
          </cell>
          <cell r="P466">
            <v>1102.2700000000002</v>
          </cell>
          <cell r="Q466">
            <v>1544.2199999999882</v>
          </cell>
          <cell r="R466">
            <v>1119.9899999999921</v>
          </cell>
          <cell r="S466">
            <v>1567.4600000000121</v>
          </cell>
          <cell r="T466">
            <v>1135.100000000009</v>
          </cell>
          <cell r="U466">
            <v>1590.7000000000119</v>
          </cell>
          <cell r="V466">
            <v>1152.82</v>
          </cell>
          <cell r="W466">
            <v>1613.94</v>
          </cell>
          <cell r="X466">
            <v>1170.5399999999906</v>
          </cell>
          <cell r="Y466">
            <v>1637.1899999999882</v>
          </cell>
          <cell r="Z466">
            <v>1188.2600000000034</v>
          </cell>
          <cell r="AA466">
            <v>1663.0399999999834</v>
          </cell>
          <cell r="AB466">
            <v>1203.3699999999958</v>
          </cell>
          <cell r="AC466">
            <v>1686.2800000000123</v>
          </cell>
          <cell r="AD466">
            <v>1221.0900000000026</v>
          </cell>
          <cell r="AE466">
            <v>1709.5200000000095</v>
          </cell>
          <cell r="AF466">
            <v>1238.8100000000143</v>
          </cell>
          <cell r="AG466">
            <v>1732.7599999999977</v>
          </cell>
          <cell r="AH466">
            <v>1253.9200000000071</v>
          </cell>
          <cell r="AI466">
            <v>1756.0099999999859</v>
          </cell>
          <cell r="AJ466">
            <v>1271.6399999999976</v>
          </cell>
          <cell r="AK466">
            <v>1779.2499999999814</v>
          </cell>
          <cell r="AL466">
            <v>1286.7499999999905</v>
          </cell>
          <cell r="AM466">
            <v>1802.4900000000143</v>
          </cell>
          <cell r="AN466">
            <v>1304.4699999999993</v>
          </cell>
          <cell r="AO466">
            <v>1825.7300000000093</v>
          </cell>
          <cell r="AP466">
            <v>1319.5799999999917</v>
          </cell>
          <cell r="AQ466">
            <v>1848.9699999999978</v>
          </cell>
          <cell r="AR466">
            <v>1337.3000000000063</v>
          </cell>
          <cell r="AS466">
            <v>1872.2199999999857</v>
          </cell>
          <cell r="AT466">
            <v>1355.0200000000141</v>
          </cell>
          <cell r="AU466">
            <v>1898.069999999977</v>
          </cell>
          <cell r="AV466">
            <v>1372.7400000000048</v>
          </cell>
          <cell r="AW466">
            <v>1921.3100000000138</v>
          </cell>
        </row>
        <row r="467">
          <cell r="A467">
            <v>462</v>
          </cell>
          <cell r="B467">
            <v>988.19999999999641</v>
          </cell>
          <cell r="C467">
            <v>1381.9000000000024</v>
          </cell>
          <cell r="D467">
            <v>1005.9599999999889</v>
          </cell>
          <cell r="E467">
            <v>1407.8199999999881</v>
          </cell>
          <cell r="F467">
            <v>1021.1000000000078</v>
          </cell>
          <cell r="G467">
            <v>1431.109999999991</v>
          </cell>
          <cell r="H467">
            <v>1038.8600000000001</v>
          </cell>
          <cell r="I467">
            <v>1454.4000000000096</v>
          </cell>
          <cell r="J467">
            <v>1056.6199999999919</v>
          </cell>
          <cell r="K467">
            <v>1477.6900000000119</v>
          </cell>
          <cell r="L467">
            <v>1071.7600000000095</v>
          </cell>
          <cell r="M467">
            <v>1500.98</v>
          </cell>
          <cell r="N467">
            <v>1089.5200000000004</v>
          </cell>
          <cell r="O467">
            <v>1524.2799999999881</v>
          </cell>
          <cell r="P467">
            <v>1104.6600000000003</v>
          </cell>
          <cell r="Q467">
            <v>1547.5699999999881</v>
          </cell>
          <cell r="R467">
            <v>1122.4199999999921</v>
          </cell>
          <cell r="S467">
            <v>1570.8600000000122</v>
          </cell>
          <cell r="T467">
            <v>1137.560000000009</v>
          </cell>
          <cell r="U467">
            <v>1594.1500000000119</v>
          </cell>
          <cell r="V467">
            <v>1155.32</v>
          </cell>
          <cell r="W467">
            <v>1617.44</v>
          </cell>
          <cell r="X467">
            <v>1173.0799999999906</v>
          </cell>
          <cell r="Y467">
            <v>1640.7399999999882</v>
          </cell>
          <cell r="Z467">
            <v>1190.8400000000033</v>
          </cell>
          <cell r="AA467">
            <v>1666.6499999999833</v>
          </cell>
          <cell r="AB467">
            <v>1205.9799999999957</v>
          </cell>
          <cell r="AC467">
            <v>1689.9400000000123</v>
          </cell>
          <cell r="AD467">
            <v>1223.7400000000027</v>
          </cell>
          <cell r="AE467">
            <v>1713.2300000000096</v>
          </cell>
          <cell r="AF467">
            <v>1241.5000000000143</v>
          </cell>
          <cell r="AG467">
            <v>1736.5199999999977</v>
          </cell>
          <cell r="AH467">
            <v>1256.6400000000071</v>
          </cell>
          <cell r="AI467">
            <v>1759.8199999999858</v>
          </cell>
          <cell r="AJ467">
            <v>1274.3999999999976</v>
          </cell>
          <cell r="AK467">
            <v>1783.1099999999813</v>
          </cell>
          <cell r="AL467">
            <v>1289.5399999999904</v>
          </cell>
          <cell r="AM467">
            <v>1806.4000000000144</v>
          </cell>
          <cell r="AN467">
            <v>1307.2999999999993</v>
          </cell>
          <cell r="AO467">
            <v>1829.6900000000094</v>
          </cell>
          <cell r="AP467">
            <v>1322.4399999999916</v>
          </cell>
          <cell r="AQ467">
            <v>1852.9799999999977</v>
          </cell>
          <cell r="AR467">
            <v>1340.2000000000064</v>
          </cell>
          <cell r="AS467">
            <v>1876.2799999999856</v>
          </cell>
          <cell r="AT467">
            <v>1357.9600000000141</v>
          </cell>
          <cell r="AU467">
            <v>1902.1899999999769</v>
          </cell>
          <cell r="AV467">
            <v>1375.7200000000048</v>
          </cell>
          <cell r="AW467">
            <v>1925.4800000000139</v>
          </cell>
        </row>
        <row r="468">
          <cell r="A468">
            <v>463</v>
          </cell>
          <cell r="B468">
            <v>990.33999999999639</v>
          </cell>
          <cell r="C468">
            <v>1384.8900000000024</v>
          </cell>
          <cell r="D468">
            <v>1008.1399999999888</v>
          </cell>
          <cell r="E468">
            <v>1410.8699999999881</v>
          </cell>
          <cell r="F468">
            <v>1023.3100000000078</v>
          </cell>
          <cell r="G468">
            <v>1434.2099999999909</v>
          </cell>
          <cell r="H468">
            <v>1041.1100000000001</v>
          </cell>
          <cell r="I468">
            <v>1457.5500000000097</v>
          </cell>
          <cell r="J468">
            <v>1058.9099999999919</v>
          </cell>
          <cell r="K468">
            <v>1480.8900000000119</v>
          </cell>
          <cell r="L468">
            <v>1074.0800000000095</v>
          </cell>
          <cell r="M468">
            <v>1504.23</v>
          </cell>
          <cell r="N468">
            <v>1091.8800000000003</v>
          </cell>
          <cell r="O468">
            <v>1527.5799999999881</v>
          </cell>
          <cell r="P468">
            <v>1107.0500000000004</v>
          </cell>
          <cell r="Q468">
            <v>1550.919999999988</v>
          </cell>
          <cell r="R468">
            <v>1124.8499999999922</v>
          </cell>
          <cell r="S468">
            <v>1574.2600000000123</v>
          </cell>
          <cell r="T468">
            <v>1140.0200000000091</v>
          </cell>
          <cell r="U468">
            <v>1597.600000000012</v>
          </cell>
          <cell r="V468">
            <v>1157.82</v>
          </cell>
          <cell r="W468">
            <v>1620.94</v>
          </cell>
          <cell r="X468">
            <v>1175.6199999999906</v>
          </cell>
          <cell r="Y468">
            <v>1644.2899999999881</v>
          </cell>
          <cell r="Z468">
            <v>1193.4200000000033</v>
          </cell>
          <cell r="AA468">
            <v>1670.2599999999832</v>
          </cell>
          <cell r="AB468">
            <v>1208.5899999999956</v>
          </cell>
          <cell r="AC468">
            <v>1693.6000000000124</v>
          </cell>
          <cell r="AD468">
            <v>1226.3900000000028</v>
          </cell>
          <cell r="AE468">
            <v>1716.9400000000096</v>
          </cell>
          <cell r="AF468">
            <v>1244.1900000000144</v>
          </cell>
          <cell r="AG468">
            <v>1740.2799999999977</v>
          </cell>
          <cell r="AH468">
            <v>1259.3600000000072</v>
          </cell>
          <cell r="AI468">
            <v>1763.6299999999858</v>
          </cell>
          <cell r="AJ468">
            <v>1277.1599999999976</v>
          </cell>
          <cell r="AK468">
            <v>1786.9699999999812</v>
          </cell>
          <cell r="AL468">
            <v>1292.3299999999904</v>
          </cell>
          <cell r="AM468">
            <v>1810.3100000000145</v>
          </cell>
          <cell r="AN468">
            <v>1310.1299999999992</v>
          </cell>
          <cell r="AO468">
            <v>1833.6500000000094</v>
          </cell>
          <cell r="AP468">
            <v>1325.2999999999915</v>
          </cell>
          <cell r="AQ468">
            <v>1856.9899999999977</v>
          </cell>
          <cell r="AR468">
            <v>1343.1000000000065</v>
          </cell>
          <cell r="AS468">
            <v>1880.3399999999856</v>
          </cell>
          <cell r="AT468">
            <v>1360.9000000000142</v>
          </cell>
          <cell r="AU468">
            <v>1906.3099999999768</v>
          </cell>
          <cell r="AV468">
            <v>1378.7000000000048</v>
          </cell>
          <cell r="AW468">
            <v>1929.650000000014</v>
          </cell>
        </row>
        <row r="469">
          <cell r="A469">
            <v>464</v>
          </cell>
          <cell r="B469">
            <v>992.47999999999638</v>
          </cell>
          <cell r="C469">
            <v>1387.8800000000024</v>
          </cell>
          <cell r="D469">
            <v>1010.3199999999888</v>
          </cell>
          <cell r="E469">
            <v>1413.919999999988</v>
          </cell>
          <cell r="F469">
            <v>1025.5200000000077</v>
          </cell>
          <cell r="G469">
            <v>1437.3099999999909</v>
          </cell>
          <cell r="H469">
            <v>1043.3600000000001</v>
          </cell>
          <cell r="I469">
            <v>1460.7000000000098</v>
          </cell>
          <cell r="J469">
            <v>1061.1999999999919</v>
          </cell>
          <cell r="K469">
            <v>1484.090000000012</v>
          </cell>
          <cell r="L469">
            <v>1076.4000000000094</v>
          </cell>
          <cell r="M469">
            <v>1507.48</v>
          </cell>
          <cell r="N469">
            <v>1094.2400000000002</v>
          </cell>
          <cell r="O469">
            <v>1530.8799999999881</v>
          </cell>
          <cell r="P469">
            <v>1109.4400000000005</v>
          </cell>
          <cell r="Q469">
            <v>1554.2699999999879</v>
          </cell>
          <cell r="R469">
            <v>1127.2799999999922</v>
          </cell>
          <cell r="S469">
            <v>1577.6600000000124</v>
          </cell>
          <cell r="T469">
            <v>1142.4800000000091</v>
          </cell>
          <cell r="U469">
            <v>1601.050000000012</v>
          </cell>
          <cell r="V469">
            <v>1160.32</v>
          </cell>
          <cell r="W469">
            <v>1624.44</v>
          </cell>
          <cell r="X469">
            <v>1178.1599999999905</v>
          </cell>
          <cell r="Y469">
            <v>1647.8399999999881</v>
          </cell>
          <cell r="Z469">
            <v>1196.0000000000032</v>
          </cell>
          <cell r="AA469">
            <v>1673.8699999999831</v>
          </cell>
          <cell r="AB469">
            <v>1211.1999999999955</v>
          </cell>
          <cell r="AC469">
            <v>1697.2600000000125</v>
          </cell>
          <cell r="AD469">
            <v>1229.0400000000029</v>
          </cell>
          <cell r="AE469">
            <v>1720.6500000000096</v>
          </cell>
          <cell r="AF469">
            <v>1246.8800000000144</v>
          </cell>
          <cell r="AG469">
            <v>1744.0399999999977</v>
          </cell>
          <cell r="AH469">
            <v>1262.0800000000072</v>
          </cell>
          <cell r="AI469">
            <v>1767.4399999999857</v>
          </cell>
          <cell r="AJ469">
            <v>1279.9199999999976</v>
          </cell>
          <cell r="AK469">
            <v>1790.8299999999811</v>
          </cell>
          <cell r="AL469">
            <v>1295.1199999999903</v>
          </cell>
          <cell r="AM469">
            <v>1814.2200000000146</v>
          </cell>
          <cell r="AN469">
            <v>1312.9599999999991</v>
          </cell>
          <cell r="AO469">
            <v>1837.6100000000094</v>
          </cell>
          <cell r="AP469">
            <v>1328.1599999999914</v>
          </cell>
          <cell r="AQ469">
            <v>1860.9999999999977</v>
          </cell>
          <cell r="AR469">
            <v>1346.0000000000066</v>
          </cell>
          <cell r="AS469">
            <v>1884.3999999999855</v>
          </cell>
          <cell r="AT469">
            <v>1363.8400000000142</v>
          </cell>
          <cell r="AU469">
            <v>1910.4299999999766</v>
          </cell>
          <cell r="AV469">
            <v>1381.6800000000048</v>
          </cell>
          <cell r="AW469">
            <v>1933.820000000014</v>
          </cell>
        </row>
        <row r="470">
          <cell r="A470">
            <v>465</v>
          </cell>
          <cell r="B470">
            <v>994.61999999999637</v>
          </cell>
          <cell r="C470">
            <v>1390.8700000000024</v>
          </cell>
          <cell r="D470">
            <v>1012.4999999999887</v>
          </cell>
          <cell r="E470">
            <v>1416.969999999988</v>
          </cell>
          <cell r="F470">
            <v>1027.7300000000077</v>
          </cell>
          <cell r="G470">
            <v>1440.4099999999908</v>
          </cell>
          <cell r="H470">
            <v>1045.6100000000001</v>
          </cell>
          <cell r="I470">
            <v>1463.8500000000099</v>
          </cell>
          <cell r="J470">
            <v>1063.4899999999918</v>
          </cell>
          <cell r="K470">
            <v>1487.290000000012</v>
          </cell>
          <cell r="L470">
            <v>1078.7200000000093</v>
          </cell>
          <cell r="M470">
            <v>1510.73</v>
          </cell>
          <cell r="N470">
            <v>1096.6000000000001</v>
          </cell>
          <cell r="O470">
            <v>1534.179999999988</v>
          </cell>
          <cell r="P470">
            <v>1111.8300000000006</v>
          </cell>
          <cell r="Q470">
            <v>1557.6199999999878</v>
          </cell>
          <cell r="R470">
            <v>1129.7099999999923</v>
          </cell>
          <cell r="S470">
            <v>1581.0600000000125</v>
          </cell>
          <cell r="T470">
            <v>1144.9400000000091</v>
          </cell>
          <cell r="U470">
            <v>1604.5000000000121</v>
          </cell>
          <cell r="V470">
            <v>1162.82</v>
          </cell>
          <cell r="W470">
            <v>1627.94</v>
          </cell>
          <cell r="X470">
            <v>1180.6999999999905</v>
          </cell>
          <cell r="Y470">
            <v>1651.389999999988</v>
          </cell>
          <cell r="Z470">
            <v>1198.5800000000031</v>
          </cell>
          <cell r="AA470">
            <v>1677.479999999983</v>
          </cell>
          <cell r="AB470">
            <v>1213.8099999999954</v>
          </cell>
          <cell r="AC470">
            <v>1700.9200000000126</v>
          </cell>
          <cell r="AD470">
            <v>1231.690000000003</v>
          </cell>
          <cell r="AE470">
            <v>1724.3600000000097</v>
          </cell>
          <cell r="AF470">
            <v>1249.5700000000145</v>
          </cell>
          <cell r="AG470">
            <v>1747.7999999999977</v>
          </cell>
          <cell r="AH470">
            <v>1264.8000000000072</v>
          </cell>
          <cell r="AI470">
            <v>1771.2499999999857</v>
          </cell>
          <cell r="AJ470">
            <v>1282.6799999999976</v>
          </cell>
          <cell r="AK470">
            <v>1794.689999999981</v>
          </cell>
          <cell r="AL470">
            <v>1297.9099999999903</v>
          </cell>
          <cell r="AM470">
            <v>1818.1300000000147</v>
          </cell>
          <cell r="AN470">
            <v>1315.7899999999991</v>
          </cell>
          <cell r="AO470">
            <v>1841.5700000000095</v>
          </cell>
          <cell r="AP470">
            <v>1331.0199999999913</v>
          </cell>
          <cell r="AQ470">
            <v>1865.0099999999977</v>
          </cell>
          <cell r="AR470">
            <v>1348.9000000000067</v>
          </cell>
          <cell r="AS470">
            <v>1888.4599999999855</v>
          </cell>
          <cell r="AT470">
            <v>1366.7800000000143</v>
          </cell>
          <cell r="AU470">
            <v>1914.5499999999765</v>
          </cell>
          <cell r="AV470">
            <v>1384.6600000000049</v>
          </cell>
          <cell r="AW470">
            <v>1937.9900000000141</v>
          </cell>
        </row>
        <row r="471">
          <cell r="A471">
            <v>466</v>
          </cell>
          <cell r="B471">
            <v>996.75999999999635</v>
          </cell>
          <cell r="C471">
            <v>1393.8600000000024</v>
          </cell>
          <cell r="D471">
            <v>1014.6799999999887</v>
          </cell>
          <cell r="E471">
            <v>1420.0199999999879</v>
          </cell>
          <cell r="F471">
            <v>1029.9400000000078</v>
          </cell>
          <cell r="G471">
            <v>1443.5099999999907</v>
          </cell>
          <cell r="H471">
            <v>1047.8600000000001</v>
          </cell>
          <cell r="I471">
            <v>1467.00000000001</v>
          </cell>
          <cell r="J471">
            <v>1065.7799999999918</v>
          </cell>
          <cell r="K471">
            <v>1490.4900000000121</v>
          </cell>
          <cell r="L471">
            <v>1081.0400000000093</v>
          </cell>
          <cell r="M471">
            <v>1513.98</v>
          </cell>
          <cell r="N471">
            <v>1098.96</v>
          </cell>
          <cell r="O471">
            <v>1537.479999999988</v>
          </cell>
          <cell r="P471">
            <v>1114.2200000000007</v>
          </cell>
          <cell r="Q471">
            <v>1560.9699999999877</v>
          </cell>
          <cell r="R471">
            <v>1132.1399999999924</v>
          </cell>
          <cell r="S471">
            <v>1584.4600000000125</v>
          </cell>
          <cell r="T471">
            <v>1147.4000000000092</v>
          </cell>
          <cell r="U471">
            <v>1607.9500000000121</v>
          </cell>
          <cell r="V471">
            <v>1165.32</v>
          </cell>
          <cell r="W471">
            <v>1631.44</v>
          </cell>
          <cell r="X471">
            <v>1183.2399999999905</v>
          </cell>
          <cell r="Y471">
            <v>1654.939999999988</v>
          </cell>
          <cell r="Z471">
            <v>1201.160000000003</v>
          </cell>
          <cell r="AA471">
            <v>1681.0899999999829</v>
          </cell>
          <cell r="AB471">
            <v>1216.4199999999953</v>
          </cell>
          <cell r="AC471">
            <v>1704.5800000000127</v>
          </cell>
          <cell r="AD471">
            <v>1234.3400000000031</v>
          </cell>
          <cell r="AE471">
            <v>1728.0700000000097</v>
          </cell>
          <cell r="AF471">
            <v>1252.2600000000145</v>
          </cell>
          <cell r="AG471">
            <v>1751.5599999999977</v>
          </cell>
          <cell r="AH471">
            <v>1267.5200000000073</v>
          </cell>
          <cell r="AI471">
            <v>1775.0599999999856</v>
          </cell>
          <cell r="AJ471">
            <v>1285.4399999999976</v>
          </cell>
          <cell r="AK471">
            <v>1798.5499999999809</v>
          </cell>
          <cell r="AL471">
            <v>1300.6999999999903</v>
          </cell>
          <cell r="AM471">
            <v>1822.0400000000147</v>
          </cell>
          <cell r="AN471">
            <v>1318.619999999999</v>
          </cell>
          <cell r="AO471">
            <v>1845.5300000000095</v>
          </cell>
          <cell r="AP471">
            <v>1333.8799999999912</v>
          </cell>
          <cell r="AQ471">
            <v>1869.0199999999977</v>
          </cell>
          <cell r="AR471">
            <v>1351.8000000000068</v>
          </cell>
          <cell r="AS471">
            <v>1892.5199999999854</v>
          </cell>
          <cell r="AT471">
            <v>1369.7200000000144</v>
          </cell>
          <cell r="AU471">
            <v>1918.6699999999764</v>
          </cell>
          <cell r="AV471">
            <v>1387.6400000000049</v>
          </cell>
          <cell r="AW471">
            <v>1942.1600000000142</v>
          </cell>
        </row>
        <row r="472">
          <cell r="A472">
            <v>467</v>
          </cell>
          <cell r="B472">
            <v>998.89999999999634</v>
          </cell>
          <cell r="C472">
            <v>1396.8500000000024</v>
          </cell>
          <cell r="D472">
            <v>1016.8599999999886</v>
          </cell>
          <cell r="E472">
            <v>1423.0699999999879</v>
          </cell>
          <cell r="F472">
            <v>1032.1500000000078</v>
          </cell>
          <cell r="G472">
            <v>1446.6099999999906</v>
          </cell>
          <cell r="H472">
            <v>1050.1100000000001</v>
          </cell>
          <cell r="I472">
            <v>1470.1500000000101</v>
          </cell>
          <cell r="J472">
            <v>1068.0699999999918</v>
          </cell>
          <cell r="K472">
            <v>1493.6900000000121</v>
          </cell>
          <cell r="L472">
            <v>1083.3600000000092</v>
          </cell>
          <cell r="M472">
            <v>1517.23</v>
          </cell>
          <cell r="N472">
            <v>1101.32</v>
          </cell>
          <cell r="O472">
            <v>1540.7799999999879</v>
          </cell>
          <cell r="P472">
            <v>1116.6100000000008</v>
          </cell>
          <cell r="Q472">
            <v>1564.3199999999877</v>
          </cell>
          <cell r="R472">
            <v>1134.5699999999924</v>
          </cell>
          <cell r="S472">
            <v>1587.8600000000126</v>
          </cell>
          <cell r="T472">
            <v>1149.8600000000092</v>
          </cell>
          <cell r="U472">
            <v>1611.4000000000121</v>
          </cell>
          <cell r="V472">
            <v>1167.82</v>
          </cell>
          <cell r="W472">
            <v>1634.94</v>
          </cell>
          <cell r="X472">
            <v>1185.7799999999904</v>
          </cell>
          <cell r="Y472">
            <v>1658.489999999988</v>
          </cell>
          <cell r="Z472">
            <v>1203.740000000003</v>
          </cell>
          <cell r="AA472">
            <v>1684.6999999999828</v>
          </cell>
          <cell r="AB472">
            <v>1219.0299999999952</v>
          </cell>
          <cell r="AC472">
            <v>1708.2400000000127</v>
          </cell>
          <cell r="AD472">
            <v>1236.9900000000032</v>
          </cell>
          <cell r="AE472">
            <v>1731.7800000000097</v>
          </cell>
          <cell r="AF472">
            <v>1254.9500000000146</v>
          </cell>
          <cell r="AG472">
            <v>1755.3199999999977</v>
          </cell>
          <cell r="AH472">
            <v>1270.2400000000073</v>
          </cell>
          <cell r="AI472">
            <v>1778.8699999999856</v>
          </cell>
          <cell r="AJ472">
            <v>1288.1999999999975</v>
          </cell>
          <cell r="AK472">
            <v>1802.4099999999808</v>
          </cell>
          <cell r="AL472">
            <v>1303.4899999999902</v>
          </cell>
          <cell r="AM472">
            <v>1825.9500000000148</v>
          </cell>
          <cell r="AN472">
            <v>1321.4499999999989</v>
          </cell>
          <cell r="AO472">
            <v>1849.4900000000096</v>
          </cell>
          <cell r="AP472">
            <v>1336.7399999999911</v>
          </cell>
          <cell r="AQ472">
            <v>1873.0299999999977</v>
          </cell>
          <cell r="AR472">
            <v>1354.7000000000069</v>
          </cell>
          <cell r="AS472">
            <v>1896.5799999999854</v>
          </cell>
          <cell r="AT472">
            <v>1372.6600000000144</v>
          </cell>
          <cell r="AU472">
            <v>1922.7899999999763</v>
          </cell>
          <cell r="AV472">
            <v>1390.6200000000049</v>
          </cell>
          <cell r="AW472">
            <v>1946.3300000000143</v>
          </cell>
        </row>
        <row r="473">
          <cell r="A473">
            <v>468</v>
          </cell>
          <cell r="B473">
            <v>1001.0399999999963</v>
          </cell>
          <cell r="C473">
            <v>1399.8400000000024</v>
          </cell>
          <cell r="D473">
            <v>1019.0399999999886</v>
          </cell>
          <cell r="E473">
            <v>1426.1199999999878</v>
          </cell>
          <cell r="F473">
            <v>1034.3600000000079</v>
          </cell>
          <cell r="G473">
            <v>1449.7099999999905</v>
          </cell>
          <cell r="H473">
            <v>1052.3600000000001</v>
          </cell>
          <cell r="I473">
            <v>1473.3000000000102</v>
          </cell>
          <cell r="J473">
            <v>1070.3599999999917</v>
          </cell>
          <cell r="K473">
            <v>1496.8900000000122</v>
          </cell>
          <cell r="L473">
            <v>1085.6800000000092</v>
          </cell>
          <cell r="M473">
            <v>1520.48</v>
          </cell>
          <cell r="N473">
            <v>1103.6799999999998</v>
          </cell>
          <cell r="O473">
            <v>1544.0799999999879</v>
          </cell>
          <cell r="P473">
            <v>1119.0000000000009</v>
          </cell>
          <cell r="Q473">
            <v>1567.6699999999876</v>
          </cell>
          <cell r="R473">
            <v>1136.9999999999925</v>
          </cell>
          <cell r="S473">
            <v>1591.2600000000127</v>
          </cell>
          <cell r="T473">
            <v>1152.3200000000093</v>
          </cell>
          <cell r="U473">
            <v>1614.8500000000122</v>
          </cell>
          <cell r="V473">
            <v>1170.32</v>
          </cell>
          <cell r="W473">
            <v>1638.44</v>
          </cell>
          <cell r="X473">
            <v>1188.3199999999904</v>
          </cell>
          <cell r="Y473">
            <v>1662.0399999999879</v>
          </cell>
          <cell r="Z473">
            <v>1206.3200000000029</v>
          </cell>
          <cell r="AA473">
            <v>1688.3099999999827</v>
          </cell>
          <cell r="AB473">
            <v>1221.6399999999951</v>
          </cell>
          <cell r="AC473">
            <v>1711.9000000000128</v>
          </cell>
          <cell r="AD473">
            <v>1239.6400000000033</v>
          </cell>
          <cell r="AE473">
            <v>1735.4900000000098</v>
          </cell>
          <cell r="AF473">
            <v>1257.6400000000147</v>
          </cell>
          <cell r="AG473">
            <v>1759.0799999999977</v>
          </cell>
          <cell r="AH473">
            <v>1272.9600000000073</v>
          </cell>
          <cell r="AI473">
            <v>1782.6799999999855</v>
          </cell>
          <cell r="AJ473">
            <v>1290.9599999999975</v>
          </cell>
          <cell r="AK473">
            <v>1806.2699999999807</v>
          </cell>
          <cell r="AL473">
            <v>1306.2799999999902</v>
          </cell>
          <cell r="AM473">
            <v>1829.8600000000149</v>
          </cell>
          <cell r="AN473">
            <v>1324.2799999999988</v>
          </cell>
          <cell r="AO473">
            <v>1853.4500000000096</v>
          </cell>
          <cell r="AP473">
            <v>1339.599999999991</v>
          </cell>
          <cell r="AQ473">
            <v>1877.0399999999977</v>
          </cell>
          <cell r="AR473">
            <v>1357.600000000007</v>
          </cell>
          <cell r="AS473">
            <v>1900.6399999999853</v>
          </cell>
          <cell r="AT473">
            <v>1375.6000000000145</v>
          </cell>
          <cell r="AU473">
            <v>1926.9099999999762</v>
          </cell>
          <cell r="AV473">
            <v>1393.6000000000049</v>
          </cell>
          <cell r="AW473">
            <v>1950.5000000000143</v>
          </cell>
        </row>
        <row r="474">
          <cell r="A474">
            <v>469</v>
          </cell>
          <cell r="B474">
            <v>1003.1799999999963</v>
          </cell>
          <cell r="C474">
            <v>1402.8300000000024</v>
          </cell>
          <cell r="D474">
            <v>1021.2199999999885</v>
          </cell>
          <cell r="E474">
            <v>1429.1699999999878</v>
          </cell>
          <cell r="F474">
            <v>1036.5700000000079</v>
          </cell>
          <cell r="G474">
            <v>1452.8099999999904</v>
          </cell>
          <cell r="H474">
            <v>1054.6100000000001</v>
          </cell>
          <cell r="I474">
            <v>1476.4500000000103</v>
          </cell>
          <cell r="J474">
            <v>1072.6499999999917</v>
          </cell>
          <cell r="K474">
            <v>1500.0900000000122</v>
          </cell>
          <cell r="L474">
            <v>1088.0000000000091</v>
          </cell>
          <cell r="M474">
            <v>1523.73</v>
          </cell>
          <cell r="N474">
            <v>1106.0399999999997</v>
          </cell>
          <cell r="O474">
            <v>1547.3799999999878</v>
          </cell>
          <cell r="P474">
            <v>1121.390000000001</v>
          </cell>
          <cell r="Q474">
            <v>1571.0199999999875</v>
          </cell>
          <cell r="R474">
            <v>1139.4299999999926</v>
          </cell>
          <cell r="S474">
            <v>1594.6600000000128</v>
          </cell>
          <cell r="T474">
            <v>1154.7800000000093</v>
          </cell>
          <cell r="U474">
            <v>1618.3000000000122</v>
          </cell>
          <cell r="V474">
            <v>1172.82</v>
          </cell>
          <cell r="W474">
            <v>1641.94</v>
          </cell>
          <cell r="X474">
            <v>1190.8599999999904</v>
          </cell>
          <cell r="Y474">
            <v>1665.5899999999879</v>
          </cell>
          <cell r="Z474">
            <v>1208.9000000000028</v>
          </cell>
          <cell r="AA474">
            <v>1691.9199999999826</v>
          </cell>
          <cell r="AB474">
            <v>1224.249999999995</v>
          </cell>
          <cell r="AC474">
            <v>1715.5600000000129</v>
          </cell>
          <cell r="AD474">
            <v>1242.2900000000034</v>
          </cell>
          <cell r="AE474">
            <v>1739.2000000000098</v>
          </cell>
          <cell r="AF474">
            <v>1260.3300000000147</v>
          </cell>
          <cell r="AG474">
            <v>1762.8399999999976</v>
          </cell>
          <cell r="AH474">
            <v>1275.6800000000073</v>
          </cell>
          <cell r="AI474">
            <v>1786.4899999999855</v>
          </cell>
          <cell r="AJ474">
            <v>1293.7199999999975</v>
          </cell>
          <cell r="AK474">
            <v>1810.1299999999806</v>
          </cell>
          <cell r="AL474">
            <v>1309.0699999999902</v>
          </cell>
          <cell r="AM474">
            <v>1833.770000000015</v>
          </cell>
          <cell r="AN474">
            <v>1327.1099999999988</v>
          </cell>
          <cell r="AO474">
            <v>1857.4100000000096</v>
          </cell>
          <cell r="AP474">
            <v>1342.4599999999909</v>
          </cell>
          <cell r="AQ474">
            <v>1881.0499999999977</v>
          </cell>
          <cell r="AR474">
            <v>1360.500000000007</v>
          </cell>
          <cell r="AS474">
            <v>1904.6999999999853</v>
          </cell>
          <cell r="AT474">
            <v>1378.5400000000145</v>
          </cell>
          <cell r="AU474">
            <v>1931.0299999999761</v>
          </cell>
          <cell r="AV474">
            <v>1396.5800000000049</v>
          </cell>
          <cell r="AW474">
            <v>1954.6700000000144</v>
          </cell>
        </row>
        <row r="475">
          <cell r="A475">
            <v>470</v>
          </cell>
          <cell r="B475">
            <v>1005.3199999999963</v>
          </cell>
          <cell r="C475">
            <v>1405.8200000000024</v>
          </cell>
          <cell r="D475">
            <v>1023.3999999999885</v>
          </cell>
          <cell r="E475">
            <v>1432.2199999999877</v>
          </cell>
          <cell r="F475">
            <v>1038.7800000000079</v>
          </cell>
          <cell r="G475">
            <v>1455.9099999999903</v>
          </cell>
          <cell r="H475">
            <v>1056.8600000000001</v>
          </cell>
          <cell r="I475">
            <v>1479.6000000000104</v>
          </cell>
          <cell r="J475">
            <v>1074.9399999999916</v>
          </cell>
          <cell r="K475">
            <v>1503.2900000000122</v>
          </cell>
          <cell r="L475">
            <v>1090.320000000009</v>
          </cell>
          <cell r="M475">
            <v>1526.98</v>
          </cell>
          <cell r="N475">
            <v>1108.3999999999996</v>
          </cell>
          <cell r="O475">
            <v>1550.6799999999878</v>
          </cell>
          <cell r="P475">
            <v>1123.7800000000011</v>
          </cell>
          <cell r="Q475">
            <v>1574.3699999999874</v>
          </cell>
          <cell r="R475">
            <v>1141.8599999999926</v>
          </cell>
          <cell r="S475">
            <v>1598.0600000000129</v>
          </cell>
          <cell r="T475">
            <v>1157.2400000000093</v>
          </cell>
          <cell r="U475">
            <v>1621.7500000000123</v>
          </cell>
          <cell r="V475">
            <v>1175.32</v>
          </cell>
          <cell r="W475">
            <v>1645.44</v>
          </cell>
          <cell r="X475">
            <v>1193.3999999999903</v>
          </cell>
          <cell r="Y475">
            <v>1669.1399999999878</v>
          </cell>
          <cell r="Z475">
            <v>1211.4800000000027</v>
          </cell>
          <cell r="AA475">
            <v>1695.5299999999825</v>
          </cell>
          <cell r="AB475">
            <v>1226.8599999999949</v>
          </cell>
          <cell r="AC475">
            <v>1719.220000000013</v>
          </cell>
          <cell r="AD475">
            <v>1244.9400000000035</v>
          </cell>
          <cell r="AE475">
            <v>1742.9100000000099</v>
          </cell>
          <cell r="AF475">
            <v>1263.0200000000148</v>
          </cell>
          <cell r="AG475">
            <v>1766.5999999999976</v>
          </cell>
          <cell r="AH475">
            <v>1278.4000000000074</v>
          </cell>
          <cell r="AI475">
            <v>1790.2999999999854</v>
          </cell>
          <cell r="AJ475">
            <v>1296.4799999999975</v>
          </cell>
          <cell r="AK475">
            <v>1813.9899999999805</v>
          </cell>
          <cell r="AL475">
            <v>1311.8599999999901</v>
          </cell>
          <cell r="AM475">
            <v>1837.6800000000151</v>
          </cell>
          <cell r="AN475">
            <v>1329.9399999999987</v>
          </cell>
          <cell r="AO475">
            <v>1861.3700000000097</v>
          </cell>
          <cell r="AP475">
            <v>1345.3199999999908</v>
          </cell>
          <cell r="AQ475">
            <v>1885.0599999999977</v>
          </cell>
          <cell r="AR475">
            <v>1363.4000000000071</v>
          </cell>
          <cell r="AS475">
            <v>1908.7599999999852</v>
          </cell>
          <cell r="AT475">
            <v>1381.4800000000146</v>
          </cell>
          <cell r="AU475">
            <v>1935.149999999976</v>
          </cell>
          <cell r="AV475">
            <v>1399.5600000000049</v>
          </cell>
          <cell r="AW475">
            <v>1958.8400000000145</v>
          </cell>
        </row>
        <row r="476">
          <cell r="A476">
            <v>471</v>
          </cell>
          <cell r="B476">
            <v>1007.4599999999963</v>
          </cell>
          <cell r="C476">
            <v>1408.8100000000024</v>
          </cell>
          <cell r="D476">
            <v>1025.5799999999886</v>
          </cell>
          <cell r="E476">
            <v>1435.2699999999877</v>
          </cell>
          <cell r="F476">
            <v>1040.990000000008</v>
          </cell>
          <cell r="G476">
            <v>1459.0099999999902</v>
          </cell>
          <cell r="H476">
            <v>1059.1100000000001</v>
          </cell>
          <cell r="I476">
            <v>1482.7500000000105</v>
          </cell>
          <cell r="J476">
            <v>1077.2299999999916</v>
          </cell>
          <cell r="K476">
            <v>1506.4900000000123</v>
          </cell>
          <cell r="L476">
            <v>1092.640000000009</v>
          </cell>
          <cell r="M476">
            <v>1530.23</v>
          </cell>
          <cell r="N476">
            <v>1110.7599999999995</v>
          </cell>
          <cell r="O476">
            <v>1553.9799999999877</v>
          </cell>
          <cell r="P476">
            <v>1126.1700000000012</v>
          </cell>
          <cell r="Q476">
            <v>1577.7199999999873</v>
          </cell>
          <cell r="R476">
            <v>1144.2899999999927</v>
          </cell>
          <cell r="S476">
            <v>1601.460000000013</v>
          </cell>
          <cell r="T476">
            <v>1159.7000000000094</v>
          </cell>
          <cell r="U476">
            <v>1625.2000000000123</v>
          </cell>
          <cell r="V476">
            <v>1177.82</v>
          </cell>
          <cell r="W476">
            <v>1648.94</v>
          </cell>
          <cell r="X476">
            <v>1195.9399999999903</v>
          </cell>
          <cell r="Y476">
            <v>1672.6899999999878</v>
          </cell>
          <cell r="Z476">
            <v>1214.0600000000027</v>
          </cell>
          <cell r="AA476">
            <v>1699.1399999999824</v>
          </cell>
          <cell r="AB476">
            <v>1229.4699999999948</v>
          </cell>
          <cell r="AC476">
            <v>1722.8800000000131</v>
          </cell>
          <cell r="AD476">
            <v>1247.5900000000036</v>
          </cell>
          <cell r="AE476">
            <v>1746.6200000000099</v>
          </cell>
          <cell r="AF476">
            <v>1265.7100000000148</v>
          </cell>
          <cell r="AG476">
            <v>1770.3599999999976</v>
          </cell>
          <cell r="AH476">
            <v>1281.1200000000074</v>
          </cell>
          <cell r="AI476">
            <v>1794.1099999999853</v>
          </cell>
          <cell r="AJ476">
            <v>1299.2399999999975</v>
          </cell>
          <cell r="AK476">
            <v>1817.8499999999804</v>
          </cell>
          <cell r="AL476">
            <v>1314.6499999999901</v>
          </cell>
          <cell r="AM476">
            <v>1841.5900000000152</v>
          </cell>
          <cell r="AN476">
            <v>1332.7699999999986</v>
          </cell>
          <cell r="AO476">
            <v>1865.3300000000097</v>
          </cell>
          <cell r="AP476">
            <v>1348.1799999999907</v>
          </cell>
          <cell r="AQ476">
            <v>1889.0699999999977</v>
          </cell>
          <cell r="AR476">
            <v>1366.3000000000072</v>
          </cell>
          <cell r="AS476">
            <v>1912.8199999999852</v>
          </cell>
          <cell r="AT476">
            <v>1384.4200000000146</v>
          </cell>
          <cell r="AU476">
            <v>1939.2699999999759</v>
          </cell>
          <cell r="AV476">
            <v>1402.540000000005</v>
          </cell>
          <cell r="AW476">
            <v>1963.0100000000145</v>
          </cell>
        </row>
        <row r="477">
          <cell r="A477">
            <v>472</v>
          </cell>
          <cell r="B477">
            <v>1009.5999999999963</v>
          </cell>
          <cell r="C477">
            <v>1411.8000000000025</v>
          </cell>
          <cell r="D477">
            <v>1027.7599999999886</v>
          </cell>
          <cell r="E477">
            <v>1438.3199999999877</v>
          </cell>
          <cell r="F477">
            <v>1043.200000000008</v>
          </cell>
          <cell r="G477">
            <v>1462.1099999999901</v>
          </cell>
          <cell r="H477">
            <v>1061.3600000000001</v>
          </cell>
          <cell r="I477">
            <v>1485.9000000000106</v>
          </cell>
          <cell r="J477">
            <v>1079.5199999999916</v>
          </cell>
          <cell r="K477">
            <v>1509.6900000000123</v>
          </cell>
          <cell r="L477">
            <v>1094.9600000000089</v>
          </cell>
          <cell r="M477">
            <v>1533.48</v>
          </cell>
          <cell r="N477">
            <v>1113.1199999999994</v>
          </cell>
          <cell r="O477">
            <v>1557.2799999999877</v>
          </cell>
          <cell r="P477">
            <v>1128.5600000000013</v>
          </cell>
          <cell r="Q477">
            <v>1581.0699999999872</v>
          </cell>
          <cell r="R477">
            <v>1146.7199999999928</v>
          </cell>
          <cell r="S477">
            <v>1604.8600000000131</v>
          </cell>
          <cell r="T477">
            <v>1162.1600000000094</v>
          </cell>
          <cell r="U477">
            <v>1628.6500000000124</v>
          </cell>
          <cell r="V477">
            <v>1180.32</v>
          </cell>
          <cell r="W477">
            <v>1652.44</v>
          </cell>
          <cell r="X477">
            <v>1198.4799999999902</v>
          </cell>
          <cell r="Y477">
            <v>1676.2399999999877</v>
          </cell>
          <cell r="Z477">
            <v>1216.6400000000026</v>
          </cell>
          <cell r="AA477">
            <v>1702.7499999999823</v>
          </cell>
          <cell r="AB477">
            <v>1232.0799999999947</v>
          </cell>
          <cell r="AC477">
            <v>1726.5400000000132</v>
          </cell>
          <cell r="AD477">
            <v>1250.2400000000036</v>
          </cell>
          <cell r="AE477">
            <v>1750.3300000000099</v>
          </cell>
          <cell r="AF477">
            <v>1268.4000000000149</v>
          </cell>
          <cell r="AG477">
            <v>1774.1199999999976</v>
          </cell>
          <cell r="AH477">
            <v>1283.8400000000074</v>
          </cell>
          <cell r="AI477">
            <v>1797.9199999999853</v>
          </cell>
          <cell r="AJ477">
            <v>1301.9999999999975</v>
          </cell>
          <cell r="AK477">
            <v>1821.7099999999803</v>
          </cell>
          <cell r="AL477">
            <v>1317.4399999999901</v>
          </cell>
          <cell r="AM477">
            <v>1845.5000000000152</v>
          </cell>
          <cell r="AN477">
            <v>1335.5999999999985</v>
          </cell>
          <cell r="AO477">
            <v>1869.2900000000097</v>
          </cell>
          <cell r="AP477">
            <v>1351.0399999999906</v>
          </cell>
          <cell r="AQ477">
            <v>1893.0799999999977</v>
          </cell>
          <cell r="AR477">
            <v>1369.2000000000073</v>
          </cell>
          <cell r="AS477">
            <v>1916.8799999999851</v>
          </cell>
          <cell r="AT477">
            <v>1387.3600000000147</v>
          </cell>
          <cell r="AU477">
            <v>1943.3899999999758</v>
          </cell>
          <cell r="AV477">
            <v>1405.520000000005</v>
          </cell>
          <cell r="AW477">
            <v>1967.1800000000146</v>
          </cell>
        </row>
        <row r="478">
          <cell r="A478">
            <v>473</v>
          </cell>
          <cell r="B478">
            <v>1011.7399999999963</v>
          </cell>
          <cell r="C478">
            <v>1414.7900000000025</v>
          </cell>
          <cell r="D478">
            <v>1029.9399999999887</v>
          </cell>
          <cell r="E478">
            <v>1441.3699999999876</v>
          </cell>
          <cell r="F478">
            <v>1045.410000000008</v>
          </cell>
          <cell r="G478">
            <v>1465.20999999999</v>
          </cell>
          <cell r="H478">
            <v>1063.6100000000001</v>
          </cell>
          <cell r="I478">
            <v>1489.0500000000106</v>
          </cell>
          <cell r="J478">
            <v>1081.8099999999915</v>
          </cell>
          <cell r="K478">
            <v>1512.8900000000124</v>
          </cell>
          <cell r="L478">
            <v>1097.2800000000088</v>
          </cell>
          <cell r="M478">
            <v>1536.73</v>
          </cell>
          <cell r="N478">
            <v>1115.4799999999993</v>
          </cell>
          <cell r="O478">
            <v>1560.5799999999876</v>
          </cell>
          <cell r="P478">
            <v>1130.9500000000014</v>
          </cell>
          <cell r="Q478">
            <v>1584.4199999999871</v>
          </cell>
          <cell r="R478">
            <v>1149.1499999999928</v>
          </cell>
          <cell r="S478">
            <v>1608.2600000000132</v>
          </cell>
          <cell r="T478">
            <v>1164.6200000000094</v>
          </cell>
          <cell r="U478">
            <v>1632.1000000000124</v>
          </cell>
          <cell r="V478">
            <v>1182.82</v>
          </cell>
          <cell r="W478">
            <v>1655.94</v>
          </cell>
          <cell r="X478">
            <v>1201.0199999999902</v>
          </cell>
          <cell r="Y478">
            <v>1679.7899999999877</v>
          </cell>
          <cell r="Z478">
            <v>1219.2200000000025</v>
          </cell>
          <cell r="AA478">
            <v>1706.3599999999822</v>
          </cell>
          <cell r="AB478">
            <v>1234.6899999999946</v>
          </cell>
          <cell r="AC478">
            <v>1730.2000000000132</v>
          </cell>
          <cell r="AD478">
            <v>1252.8900000000037</v>
          </cell>
          <cell r="AE478">
            <v>1754.04000000001</v>
          </cell>
          <cell r="AF478">
            <v>1271.0900000000149</v>
          </cell>
          <cell r="AG478">
            <v>1777.8799999999976</v>
          </cell>
          <cell r="AH478">
            <v>1286.5600000000074</v>
          </cell>
          <cell r="AI478">
            <v>1801.7299999999852</v>
          </cell>
          <cell r="AJ478">
            <v>1304.7599999999975</v>
          </cell>
          <cell r="AK478">
            <v>1825.5699999999802</v>
          </cell>
          <cell r="AL478">
            <v>1320.22999999999</v>
          </cell>
          <cell r="AM478">
            <v>1849.4100000000153</v>
          </cell>
          <cell r="AN478">
            <v>1338.4299999999985</v>
          </cell>
          <cell r="AO478">
            <v>1873.2500000000098</v>
          </cell>
          <cell r="AP478">
            <v>1353.8999999999905</v>
          </cell>
          <cell r="AQ478">
            <v>1897.0899999999976</v>
          </cell>
          <cell r="AR478">
            <v>1372.1000000000074</v>
          </cell>
          <cell r="AS478">
            <v>1920.939999999985</v>
          </cell>
          <cell r="AT478">
            <v>1390.3000000000147</v>
          </cell>
          <cell r="AU478">
            <v>1947.5099999999757</v>
          </cell>
          <cell r="AV478">
            <v>1408.500000000005</v>
          </cell>
          <cell r="AW478">
            <v>1971.3500000000147</v>
          </cell>
        </row>
        <row r="479">
          <cell r="A479">
            <v>474</v>
          </cell>
          <cell r="B479">
            <v>1013.8799999999962</v>
          </cell>
          <cell r="C479">
            <v>1417.7800000000025</v>
          </cell>
          <cell r="D479">
            <v>1032.1199999999887</v>
          </cell>
          <cell r="E479">
            <v>1444.4199999999876</v>
          </cell>
          <cell r="F479">
            <v>1047.6200000000081</v>
          </cell>
          <cell r="G479">
            <v>1468.3099999999899</v>
          </cell>
          <cell r="H479">
            <v>1065.8600000000001</v>
          </cell>
          <cell r="I479">
            <v>1492.2000000000107</v>
          </cell>
          <cell r="J479">
            <v>1084.0999999999915</v>
          </cell>
          <cell r="K479">
            <v>1516.0900000000124</v>
          </cell>
          <cell r="L479">
            <v>1099.6000000000088</v>
          </cell>
          <cell r="M479">
            <v>1539.98</v>
          </cell>
          <cell r="N479">
            <v>1117.8399999999992</v>
          </cell>
          <cell r="O479">
            <v>1563.8799999999876</v>
          </cell>
          <cell r="P479">
            <v>1133.3400000000015</v>
          </cell>
          <cell r="Q479">
            <v>1587.769999999987</v>
          </cell>
          <cell r="R479">
            <v>1151.5799999999929</v>
          </cell>
          <cell r="S479">
            <v>1611.6600000000133</v>
          </cell>
          <cell r="T479">
            <v>1167.0800000000095</v>
          </cell>
          <cell r="U479">
            <v>1635.5500000000125</v>
          </cell>
          <cell r="V479">
            <v>1185.32</v>
          </cell>
          <cell r="W479">
            <v>1659.44</v>
          </cell>
          <cell r="X479">
            <v>1203.5599999999902</v>
          </cell>
          <cell r="Y479">
            <v>1683.3399999999876</v>
          </cell>
          <cell r="Z479">
            <v>1221.8000000000025</v>
          </cell>
          <cell r="AA479">
            <v>1709.9699999999821</v>
          </cell>
          <cell r="AB479">
            <v>1237.2999999999945</v>
          </cell>
          <cell r="AC479">
            <v>1733.8600000000133</v>
          </cell>
          <cell r="AD479">
            <v>1255.5400000000038</v>
          </cell>
          <cell r="AE479">
            <v>1757.75000000001</v>
          </cell>
          <cell r="AF479">
            <v>1273.780000000015</v>
          </cell>
          <cell r="AG479">
            <v>1781.6399999999976</v>
          </cell>
          <cell r="AH479">
            <v>1289.2800000000075</v>
          </cell>
          <cell r="AI479">
            <v>1805.5399999999852</v>
          </cell>
          <cell r="AJ479">
            <v>1307.5199999999975</v>
          </cell>
          <cell r="AK479">
            <v>1829.4299999999801</v>
          </cell>
          <cell r="AL479">
            <v>1323.01999999999</v>
          </cell>
          <cell r="AM479">
            <v>1853.3200000000154</v>
          </cell>
          <cell r="AN479">
            <v>1341.2599999999984</v>
          </cell>
          <cell r="AO479">
            <v>1877.2100000000098</v>
          </cell>
          <cell r="AP479">
            <v>1356.7599999999904</v>
          </cell>
          <cell r="AQ479">
            <v>1901.0999999999976</v>
          </cell>
          <cell r="AR479">
            <v>1375.0000000000075</v>
          </cell>
          <cell r="AS479">
            <v>1924.999999999985</v>
          </cell>
          <cell r="AT479">
            <v>1393.2400000000148</v>
          </cell>
          <cell r="AU479">
            <v>1951.6299999999756</v>
          </cell>
          <cell r="AV479">
            <v>1411.480000000005</v>
          </cell>
          <cell r="AW479">
            <v>1975.5200000000148</v>
          </cell>
        </row>
        <row r="480">
          <cell r="A480">
            <v>475</v>
          </cell>
          <cell r="B480">
            <v>1016.0199999999962</v>
          </cell>
          <cell r="C480">
            <v>1420.7700000000025</v>
          </cell>
          <cell r="D480">
            <v>1034.2999999999888</v>
          </cell>
          <cell r="E480">
            <v>1447.4699999999875</v>
          </cell>
          <cell r="F480">
            <v>1049.8300000000081</v>
          </cell>
          <cell r="G480">
            <v>1471.4099999999899</v>
          </cell>
          <cell r="H480">
            <v>1068.1100000000001</v>
          </cell>
          <cell r="I480">
            <v>1495.3500000000108</v>
          </cell>
          <cell r="J480">
            <v>1086.3899999999915</v>
          </cell>
          <cell r="K480">
            <v>1519.2900000000125</v>
          </cell>
          <cell r="L480">
            <v>1101.9200000000087</v>
          </cell>
          <cell r="M480">
            <v>1543.23</v>
          </cell>
          <cell r="N480">
            <v>1120.1999999999991</v>
          </cell>
          <cell r="O480">
            <v>1567.1799999999876</v>
          </cell>
          <cell r="P480">
            <v>1135.7300000000016</v>
          </cell>
          <cell r="Q480">
            <v>1591.1199999999869</v>
          </cell>
          <cell r="R480">
            <v>1154.0099999999929</v>
          </cell>
          <cell r="S480">
            <v>1615.0600000000134</v>
          </cell>
          <cell r="T480">
            <v>1169.5400000000095</v>
          </cell>
          <cell r="U480">
            <v>1639.0000000000125</v>
          </cell>
          <cell r="V480">
            <v>1187.82</v>
          </cell>
          <cell r="W480">
            <v>1662.94</v>
          </cell>
          <cell r="X480">
            <v>1206.0999999999901</v>
          </cell>
          <cell r="Y480">
            <v>1686.8899999999876</v>
          </cell>
          <cell r="Z480">
            <v>1224.3800000000024</v>
          </cell>
          <cell r="AA480">
            <v>1713.579999999982</v>
          </cell>
          <cell r="AB480">
            <v>1239.9099999999944</v>
          </cell>
          <cell r="AC480">
            <v>1737.5200000000134</v>
          </cell>
          <cell r="AD480">
            <v>1258.1900000000039</v>
          </cell>
          <cell r="AE480">
            <v>1761.46000000001</v>
          </cell>
          <cell r="AF480">
            <v>1276.470000000015</v>
          </cell>
          <cell r="AG480">
            <v>1785.3999999999976</v>
          </cell>
          <cell r="AH480">
            <v>1292.0000000000075</v>
          </cell>
          <cell r="AI480">
            <v>1809.3499999999851</v>
          </cell>
          <cell r="AJ480">
            <v>1310.2799999999975</v>
          </cell>
          <cell r="AK480">
            <v>1833.28999999998</v>
          </cell>
          <cell r="AL480">
            <v>1325.8099999999899</v>
          </cell>
          <cell r="AM480">
            <v>1857.2300000000155</v>
          </cell>
          <cell r="AN480">
            <v>1344.0899999999983</v>
          </cell>
          <cell r="AO480">
            <v>1881.1700000000098</v>
          </cell>
          <cell r="AP480">
            <v>1359.6199999999903</v>
          </cell>
          <cell r="AQ480">
            <v>1905.1099999999976</v>
          </cell>
          <cell r="AR480">
            <v>1377.9000000000076</v>
          </cell>
          <cell r="AS480">
            <v>1929.0599999999849</v>
          </cell>
          <cell r="AT480">
            <v>1396.1800000000148</v>
          </cell>
          <cell r="AU480">
            <v>1955.7499999999754</v>
          </cell>
          <cell r="AV480">
            <v>1414.460000000005</v>
          </cell>
          <cell r="AW480">
            <v>1979.6900000000148</v>
          </cell>
        </row>
        <row r="481">
          <cell r="A481">
            <v>476</v>
          </cell>
          <cell r="B481">
            <v>1018.1599999999962</v>
          </cell>
          <cell r="C481">
            <v>1423.7600000000025</v>
          </cell>
          <cell r="D481">
            <v>1036.4799999999889</v>
          </cell>
          <cell r="E481">
            <v>1450.5199999999875</v>
          </cell>
          <cell r="F481">
            <v>1052.0400000000081</v>
          </cell>
          <cell r="G481">
            <v>1474.5099999999898</v>
          </cell>
          <cell r="H481">
            <v>1070.3600000000001</v>
          </cell>
          <cell r="I481">
            <v>1498.5000000000109</v>
          </cell>
          <cell r="J481">
            <v>1088.6799999999914</v>
          </cell>
          <cell r="K481">
            <v>1522.4900000000125</v>
          </cell>
          <cell r="L481">
            <v>1104.2400000000086</v>
          </cell>
          <cell r="M481">
            <v>1546.48</v>
          </cell>
          <cell r="N481">
            <v>1122.559999999999</v>
          </cell>
          <cell r="O481">
            <v>1570.4799999999875</v>
          </cell>
          <cell r="P481">
            <v>1138.1200000000017</v>
          </cell>
          <cell r="Q481">
            <v>1594.4699999999868</v>
          </cell>
          <cell r="R481">
            <v>1156.439999999993</v>
          </cell>
          <cell r="S481">
            <v>1618.4600000000135</v>
          </cell>
          <cell r="T481">
            <v>1172.0000000000095</v>
          </cell>
          <cell r="U481">
            <v>1642.4500000000126</v>
          </cell>
          <cell r="V481">
            <v>1190.32</v>
          </cell>
          <cell r="W481">
            <v>1666.44</v>
          </cell>
          <cell r="X481">
            <v>1208.6399999999901</v>
          </cell>
          <cell r="Y481">
            <v>1690.4399999999875</v>
          </cell>
          <cell r="Z481">
            <v>1226.9600000000023</v>
          </cell>
          <cell r="AA481">
            <v>1717.1899999999819</v>
          </cell>
          <cell r="AB481">
            <v>1242.5199999999943</v>
          </cell>
          <cell r="AC481">
            <v>1741.1800000000135</v>
          </cell>
          <cell r="AD481">
            <v>1260.840000000004</v>
          </cell>
          <cell r="AE481">
            <v>1765.1700000000101</v>
          </cell>
          <cell r="AF481">
            <v>1279.1600000000151</v>
          </cell>
          <cell r="AG481">
            <v>1789.1599999999976</v>
          </cell>
          <cell r="AH481">
            <v>1294.7200000000075</v>
          </cell>
          <cell r="AI481">
            <v>1813.1599999999851</v>
          </cell>
          <cell r="AJ481">
            <v>1313.0399999999975</v>
          </cell>
          <cell r="AK481">
            <v>1837.1499999999799</v>
          </cell>
          <cell r="AL481">
            <v>1328.5999999999899</v>
          </cell>
          <cell r="AM481">
            <v>1861.1400000000156</v>
          </cell>
          <cell r="AN481">
            <v>1346.9199999999983</v>
          </cell>
          <cell r="AO481">
            <v>1885.1300000000099</v>
          </cell>
          <cell r="AP481">
            <v>1362.4799999999902</v>
          </cell>
          <cell r="AQ481">
            <v>1909.1199999999976</v>
          </cell>
          <cell r="AR481">
            <v>1380.8000000000077</v>
          </cell>
          <cell r="AS481">
            <v>1933.1199999999849</v>
          </cell>
          <cell r="AT481">
            <v>1399.1200000000149</v>
          </cell>
          <cell r="AU481">
            <v>1959.8699999999753</v>
          </cell>
          <cell r="AV481">
            <v>1417.4400000000051</v>
          </cell>
          <cell r="AW481">
            <v>1983.8600000000149</v>
          </cell>
        </row>
        <row r="482">
          <cell r="A482">
            <v>477</v>
          </cell>
          <cell r="B482">
            <v>1020.2999999999962</v>
          </cell>
          <cell r="C482">
            <v>1426.7500000000025</v>
          </cell>
          <cell r="D482">
            <v>1038.6599999999889</v>
          </cell>
          <cell r="E482">
            <v>1453.5699999999874</v>
          </cell>
          <cell r="F482">
            <v>1054.2500000000082</v>
          </cell>
          <cell r="G482">
            <v>1477.6099999999897</v>
          </cell>
          <cell r="H482">
            <v>1072.6100000000001</v>
          </cell>
          <cell r="I482">
            <v>1501.650000000011</v>
          </cell>
          <cell r="J482">
            <v>1090.9699999999914</v>
          </cell>
          <cell r="K482">
            <v>1525.6900000000126</v>
          </cell>
          <cell r="L482">
            <v>1106.5600000000086</v>
          </cell>
          <cell r="M482">
            <v>1549.73</v>
          </cell>
          <cell r="N482">
            <v>1124.9199999999989</v>
          </cell>
          <cell r="O482">
            <v>1573.7799999999875</v>
          </cell>
          <cell r="P482">
            <v>1140.5100000000018</v>
          </cell>
          <cell r="Q482">
            <v>1597.8199999999867</v>
          </cell>
          <cell r="R482">
            <v>1158.8699999999931</v>
          </cell>
          <cell r="S482">
            <v>1621.8600000000135</v>
          </cell>
          <cell r="T482">
            <v>1174.4600000000096</v>
          </cell>
          <cell r="U482">
            <v>1645.9000000000126</v>
          </cell>
          <cell r="V482">
            <v>1192.82</v>
          </cell>
          <cell r="W482">
            <v>1669.94</v>
          </cell>
          <cell r="X482">
            <v>1211.1799999999901</v>
          </cell>
          <cell r="Y482">
            <v>1693.9899999999875</v>
          </cell>
          <cell r="Z482">
            <v>1229.5400000000022</v>
          </cell>
          <cell r="AA482">
            <v>1720.7999999999818</v>
          </cell>
          <cell r="AB482">
            <v>1245.1299999999942</v>
          </cell>
          <cell r="AC482">
            <v>1744.8400000000136</v>
          </cell>
          <cell r="AD482">
            <v>1263.4900000000041</v>
          </cell>
          <cell r="AE482">
            <v>1768.8800000000101</v>
          </cell>
          <cell r="AF482">
            <v>1281.8500000000151</v>
          </cell>
          <cell r="AG482">
            <v>1792.9199999999976</v>
          </cell>
          <cell r="AH482">
            <v>1297.4400000000076</v>
          </cell>
          <cell r="AI482">
            <v>1816.969999999985</v>
          </cell>
          <cell r="AJ482">
            <v>1315.7999999999975</v>
          </cell>
          <cell r="AK482">
            <v>1841.0099999999798</v>
          </cell>
          <cell r="AL482">
            <v>1331.3899999999899</v>
          </cell>
          <cell r="AM482">
            <v>1865.0500000000156</v>
          </cell>
          <cell r="AN482">
            <v>1349.7499999999982</v>
          </cell>
          <cell r="AO482">
            <v>1889.0900000000099</v>
          </cell>
          <cell r="AP482">
            <v>1365.3399999999901</v>
          </cell>
          <cell r="AQ482">
            <v>1913.1299999999976</v>
          </cell>
          <cell r="AR482">
            <v>1383.7000000000078</v>
          </cell>
          <cell r="AS482">
            <v>1937.1799999999848</v>
          </cell>
          <cell r="AT482">
            <v>1402.060000000015</v>
          </cell>
          <cell r="AU482">
            <v>1963.9899999999752</v>
          </cell>
          <cell r="AV482">
            <v>1420.4200000000051</v>
          </cell>
          <cell r="AW482">
            <v>1988.030000000015</v>
          </cell>
        </row>
        <row r="483">
          <cell r="A483">
            <v>478</v>
          </cell>
          <cell r="B483">
            <v>1022.4399999999962</v>
          </cell>
          <cell r="C483">
            <v>1429.7400000000025</v>
          </cell>
          <cell r="D483">
            <v>1040.839999999989</v>
          </cell>
          <cell r="E483">
            <v>1456.6199999999874</v>
          </cell>
          <cell r="F483">
            <v>1056.4600000000082</v>
          </cell>
          <cell r="G483">
            <v>1480.7099999999896</v>
          </cell>
          <cell r="H483">
            <v>1074.8600000000001</v>
          </cell>
          <cell r="I483">
            <v>1504.8000000000111</v>
          </cell>
          <cell r="J483">
            <v>1093.2599999999914</v>
          </cell>
          <cell r="K483">
            <v>1528.8900000000126</v>
          </cell>
          <cell r="L483">
            <v>1108.8800000000085</v>
          </cell>
          <cell r="M483">
            <v>1552.98</v>
          </cell>
          <cell r="N483">
            <v>1127.2799999999988</v>
          </cell>
          <cell r="O483">
            <v>1577.0799999999874</v>
          </cell>
          <cell r="P483">
            <v>1142.9000000000019</v>
          </cell>
          <cell r="Q483">
            <v>1601.1699999999867</v>
          </cell>
          <cell r="R483">
            <v>1161.2999999999931</v>
          </cell>
          <cell r="S483">
            <v>1625.2600000000136</v>
          </cell>
          <cell r="T483">
            <v>1176.9200000000096</v>
          </cell>
          <cell r="U483">
            <v>1649.3500000000126</v>
          </cell>
          <cell r="V483">
            <v>1195.32</v>
          </cell>
          <cell r="W483">
            <v>1673.44</v>
          </cell>
          <cell r="X483">
            <v>1213.71999999999</v>
          </cell>
          <cell r="Y483">
            <v>1697.5399999999875</v>
          </cell>
          <cell r="Z483">
            <v>1232.1200000000022</v>
          </cell>
          <cell r="AA483">
            <v>1724.4099999999817</v>
          </cell>
          <cell r="AB483">
            <v>1247.7399999999941</v>
          </cell>
          <cell r="AC483">
            <v>1748.5000000000136</v>
          </cell>
          <cell r="AD483">
            <v>1266.1400000000042</v>
          </cell>
          <cell r="AE483">
            <v>1772.5900000000101</v>
          </cell>
          <cell r="AF483">
            <v>1284.5400000000152</v>
          </cell>
          <cell r="AG483">
            <v>1796.6799999999976</v>
          </cell>
          <cell r="AH483">
            <v>1300.1600000000076</v>
          </cell>
          <cell r="AI483">
            <v>1820.779999999985</v>
          </cell>
          <cell r="AJ483">
            <v>1318.5599999999974</v>
          </cell>
          <cell r="AK483">
            <v>1844.8699999999797</v>
          </cell>
          <cell r="AL483">
            <v>1334.1799999999898</v>
          </cell>
          <cell r="AM483">
            <v>1868.9600000000157</v>
          </cell>
          <cell r="AN483">
            <v>1352.5799999999981</v>
          </cell>
          <cell r="AO483">
            <v>1893.05000000001</v>
          </cell>
          <cell r="AP483">
            <v>1368.19999999999</v>
          </cell>
          <cell r="AQ483">
            <v>1917.1399999999976</v>
          </cell>
          <cell r="AR483">
            <v>1386.6000000000079</v>
          </cell>
          <cell r="AS483">
            <v>1941.2399999999848</v>
          </cell>
          <cell r="AT483">
            <v>1405.000000000015</v>
          </cell>
          <cell r="AU483">
            <v>1968.1099999999751</v>
          </cell>
          <cell r="AV483">
            <v>1423.4000000000051</v>
          </cell>
          <cell r="AW483">
            <v>1992.2000000000151</v>
          </cell>
        </row>
        <row r="484">
          <cell r="A484">
            <v>479</v>
          </cell>
          <cell r="B484">
            <v>1024.5799999999963</v>
          </cell>
          <cell r="C484">
            <v>1432.7300000000025</v>
          </cell>
          <cell r="D484">
            <v>1043.0199999999891</v>
          </cell>
          <cell r="E484">
            <v>1459.6699999999873</v>
          </cell>
          <cell r="F484">
            <v>1058.6700000000083</v>
          </cell>
          <cell r="G484">
            <v>1483.8099999999895</v>
          </cell>
          <cell r="H484">
            <v>1077.1100000000001</v>
          </cell>
          <cell r="I484">
            <v>1507.9500000000112</v>
          </cell>
          <cell r="J484">
            <v>1095.5499999999913</v>
          </cell>
          <cell r="K484">
            <v>1532.0900000000127</v>
          </cell>
          <cell r="L484">
            <v>1111.2000000000085</v>
          </cell>
          <cell r="M484">
            <v>1556.23</v>
          </cell>
          <cell r="N484">
            <v>1129.6399999999987</v>
          </cell>
          <cell r="O484">
            <v>1580.3799999999874</v>
          </cell>
          <cell r="P484">
            <v>1145.290000000002</v>
          </cell>
          <cell r="Q484">
            <v>1604.5199999999866</v>
          </cell>
          <cell r="R484">
            <v>1163.7299999999932</v>
          </cell>
          <cell r="S484">
            <v>1628.6600000000137</v>
          </cell>
          <cell r="T484">
            <v>1179.3800000000097</v>
          </cell>
          <cell r="U484">
            <v>1652.8000000000127</v>
          </cell>
          <cell r="V484">
            <v>1197.82</v>
          </cell>
          <cell r="W484">
            <v>1676.94</v>
          </cell>
          <cell r="X484">
            <v>1216.25999999999</v>
          </cell>
          <cell r="Y484">
            <v>1701.0899999999874</v>
          </cell>
          <cell r="Z484">
            <v>1234.7000000000021</v>
          </cell>
          <cell r="AA484">
            <v>1728.0199999999816</v>
          </cell>
          <cell r="AB484">
            <v>1250.349999999994</v>
          </cell>
          <cell r="AC484">
            <v>1752.1600000000137</v>
          </cell>
          <cell r="AD484">
            <v>1268.7900000000043</v>
          </cell>
          <cell r="AE484">
            <v>1776.3000000000102</v>
          </cell>
          <cell r="AF484">
            <v>1287.2300000000153</v>
          </cell>
          <cell r="AG484">
            <v>1800.4399999999976</v>
          </cell>
          <cell r="AH484">
            <v>1302.8800000000076</v>
          </cell>
          <cell r="AI484">
            <v>1824.5899999999849</v>
          </cell>
          <cell r="AJ484">
            <v>1321.3199999999974</v>
          </cell>
          <cell r="AK484">
            <v>1848.7299999999796</v>
          </cell>
          <cell r="AL484">
            <v>1336.9699999999898</v>
          </cell>
          <cell r="AM484">
            <v>1872.8700000000158</v>
          </cell>
          <cell r="AN484">
            <v>1355.409999999998</v>
          </cell>
          <cell r="AO484">
            <v>1897.01000000001</v>
          </cell>
          <cell r="AP484">
            <v>1371.0599999999899</v>
          </cell>
          <cell r="AQ484">
            <v>1921.1499999999976</v>
          </cell>
          <cell r="AR484">
            <v>1389.500000000008</v>
          </cell>
          <cell r="AS484">
            <v>1945.2999999999847</v>
          </cell>
          <cell r="AT484">
            <v>1407.9400000000151</v>
          </cell>
          <cell r="AU484">
            <v>1972.229999999975</v>
          </cell>
          <cell r="AV484">
            <v>1426.3800000000051</v>
          </cell>
          <cell r="AW484">
            <v>1996.3700000000151</v>
          </cell>
        </row>
        <row r="485">
          <cell r="A485">
            <v>480</v>
          </cell>
          <cell r="B485">
            <v>1026.7199999999964</v>
          </cell>
          <cell r="C485">
            <v>1435.7200000000025</v>
          </cell>
          <cell r="D485">
            <v>1045.1999999999891</v>
          </cell>
          <cell r="E485">
            <v>1462.7199999999873</v>
          </cell>
          <cell r="F485">
            <v>1060.8800000000083</v>
          </cell>
          <cell r="G485">
            <v>1486.9099999999894</v>
          </cell>
          <cell r="H485">
            <v>1079.3600000000001</v>
          </cell>
          <cell r="I485">
            <v>1511.1000000000113</v>
          </cell>
          <cell r="J485">
            <v>1097.8399999999913</v>
          </cell>
          <cell r="K485">
            <v>1535.2900000000127</v>
          </cell>
          <cell r="L485">
            <v>1113.5200000000084</v>
          </cell>
          <cell r="M485">
            <v>1559.48</v>
          </cell>
          <cell r="N485">
            <v>1131.9999999999986</v>
          </cell>
          <cell r="O485">
            <v>1583.6799999999873</v>
          </cell>
          <cell r="P485">
            <v>1147.6800000000021</v>
          </cell>
          <cell r="Q485">
            <v>1607.8699999999865</v>
          </cell>
          <cell r="R485">
            <v>1166.1599999999933</v>
          </cell>
          <cell r="S485">
            <v>1632.0600000000138</v>
          </cell>
          <cell r="T485">
            <v>1181.8400000000097</v>
          </cell>
          <cell r="U485">
            <v>1656.2500000000127</v>
          </cell>
          <cell r="V485">
            <v>1200.32</v>
          </cell>
          <cell r="W485">
            <v>1680.44</v>
          </cell>
          <cell r="X485">
            <v>1218.79999999999</v>
          </cell>
          <cell r="Y485">
            <v>1704.6399999999874</v>
          </cell>
          <cell r="Z485">
            <v>1237.280000000002</v>
          </cell>
          <cell r="AA485">
            <v>1731.6299999999815</v>
          </cell>
          <cell r="AB485">
            <v>1252.9599999999939</v>
          </cell>
          <cell r="AC485">
            <v>1755.8200000000138</v>
          </cell>
          <cell r="AD485">
            <v>1271.4400000000044</v>
          </cell>
          <cell r="AE485">
            <v>1780.0100000000102</v>
          </cell>
          <cell r="AF485">
            <v>1289.9200000000153</v>
          </cell>
          <cell r="AG485">
            <v>1804.1999999999975</v>
          </cell>
          <cell r="AH485">
            <v>1305.6000000000076</v>
          </cell>
          <cell r="AI485">
            <v>1828.3999999999849</v>
          </cell>
          <cell r="AJ485">
            <v>1324.0799999999974</v>
          </cell>
          <cell r="AK485">
            <v>1852.5899999999795</v>
          </cell>
          <cell r="AL485">
            <v>1339.7599999999898</v>
          </cell>
          <cell r="AM485">
            <v>1876.7800000000159</v>
          </cell>
          <cell r="AN485">
            <v>1358.239999999998</v>
          </cell>
          <cell r="AO485">
            <v>1900.97000000001</v>
          </cell>
          <cell r="AP485">
            <v>1373.9199999999898</v>
          </cell>
          <cell r="AQ485">
            <v>1925.1599999999976</v>
          </cell>
          <cell r="AR485">
            <v>1392.400000000008</v>
          </cell>
          <cell r="AS485">
            <v>1949.3599999999847</v>
          </cell>
          <cell r="AT485">
            <v>1410.8800000000151</v>
          </cell>
          <cell r="AU485">
            <v>1976.3499999999749</v>
          </cell>
          <cell r="AV485">
            <v>1429.3600000000051</v>
          </cell>
          <cell r="AW485">
            <v>2000.5400000000152</v>
          </cell>
        </row>
        <row r="486">
          <cell r="A486">
            <v>481</v>
          </cell>
          <cell r="B486">
            <v>1028.8599999999965</v>
          </cell>
          <cell r="C486">
            <v>1438.7100000000025</v>
          </cell>
          <cell r="D486">
            <v>1047.3799999999892</v>
          </cell>
          <cell r="E486">
            <v>1465.7699999999872</v>
          </cell>
          <cell r="F486">
            <v>1063.0900000000083</v>
          </cell>
          <cell r="G486">
            <v>1490.0099999999893</v>
          </cell>
          <cell r="H486">
            <v>1081.6100000000001</v>
          </cell>
          <cell r="I486">
            <v>1514.2500000000114</v>
          </cell>
          <cell r="J486">
            <v>1100.1299999999912</v>
          </cell>
          <cell r="K486">
            <v>1538.4900000000127</v>
          </cell>
          <cell r="L486">
            <v>1115.8400000000083</v>
          </cell>
          <cell r="M486">
            <v>1562.73</v>
          </cell>
          <cell r="N486">
            <v>1134.3599999999985</v>
          </cell>
          <cell r="O486">
            <v>1586.9799999999873</v>
          </cell>
          <cell r="P486">
            <v>1150.0700000000022</v>
          </cell>
          <cell r="Q486">
            <v>1611.2199999999864</v>
          </cell>
          <cell r="R486">
            <v>1168.5899999999933</v>
          </cell>
          <cell r="S486">
            <v>1635.4600000000139</v>
          </cell>
          <cell r="T486">
            <v>1184.3000000000097</v>
          </cell>
          <cell r="U486">
            <v>1659.7000000000128</v>
          </cell>
          <cell r="V486">
            <v>1202.82</v>
          </cell>
          <cell r="W486">
            <v>1683.94</v>
          </cell>
          <cell r="X486">
            <v>1221.3399999999899</v>
          </cell>
          <cell r="Y486">
            <v>1708.1899999999873</v>
          </cell>
          <cell r="Z486">
            <v>1239.8600000000019</v>
          </cell>
          <cell r="AA486">
            <v>1735.2399999999814</v>
          </cell>
          <cell r="AB486">
            <v>1255.5699999999938</v>
          </cell>
          <cell r="AC486">
            <v>1759.4800000000139</v>
          </cell>
          <cell r="AD486">
            <v>1274.0900000000045</v>
          </cell>
          <cell r="AE486">
            <v>1783.7200000000103</v>
          </cell>
          <cell r="AF486">
            <v>1292.6100000000154</v>
          </cell>
          <cell r="AG486">
            <v>1807.9599999999975</v>
          </cell>
          <cell r="AH486">
            <v>1308.3200000000077</v>
          </cell>
          <cell r="AI486">
            <v>1832.2099999999848</v>
          </cell>
          <cell r="AJ486">
            <v>1326.8399999999974</v>
          </cell>
          <cell r="AK486">
            <v>1856.4499999999794</v>
          </cell>
          <cell r="AL486">
            <v>1342.5499999999897</v>
          </cell>
          <cell r="AM486">
            <v>1880.690000000016</v>
          </cell>
          <cell r="AN486">
            <v>1361.0699999999979</v>
          </cell>
          <cell r="AO486">
            <v>1904.9300000000101</v>
          </cell>
          <cell r="AP486">
            <v>1376.7799999999897</v>
          </cell>
          <cell r="AQ486">
            <v>1929.1699999999976</v>
          </cell>
          <cell r="AR486">
            <v>1395.3000000000081</v>
          </cell>
          <cell r="AS486">
            <v>1953.4199999999846</v>
          </cell>
          <cell r="AT486">
            <v>1413.8200000000152</v>
          </cell>
          <cell r="AU486">
            <v>1980.4699999999748</v>
          </cell>
          <cell r="AV486">
            <v>1432.3400000000051</v>
          </cell>
          <cell r="AW486">
            <v>2004.7100000000153</v>
          </cell>
        </row>
        <row r="487">
          <cell r="A487">
            <v>482</v>
          </cell>
          <cell r="B487">
            <v>1030.9999999999966</v>
          </cell>
          <cell r="C487">
            <v>1441.7000000000025</v>
          </cell>
          <cell r="D487">
            <v>1049.5599999999893</v>
          </cell>
          <cell r="E487">
            <v>1468.8199999999872</v>
          </cell>
          <cell r="F487">
            <v>1065.3000000000084</v>
          </cell>
          <cell r="G487">
            <v>1493.1099999999892</v>
          </cell>
          <cell r="H487">
            <v>1083.8600000000001</v>
          </cell>
          <cell r="I487">
            <v>1517.4000000000115</v>
          </cell>
          <cell r="J487">
            <v>1102.4199999999912</v>
          </cell>
          <cell r="K487">
            <v>1541.6900000000128</v>
          </cell>
          <cell r="L487">
            <v>1118.1600000000083</v>
          </cell>
          <cell r="M487">
            <v>1565.98</v>
          </cell>
          <cell r="N487">
            <v>1136.7199999999984</v>
          </cell>
          <cell r="O487">
            <v>1590.2799999999872</v>
          </cell>
          <cell r="P487">
            <v>1152.4600000000023</v>
          </cell>
          <cell r="Q487">
            <v>1614.5699999999863</v>
          </cell>
          <cell r="R487">
            <v>1171.0199999999934</v>
          </cell>
          <cell r="S487">
            <v>1638.860000000014</v>
          </cell>
          <cell r="T487">
            <v>1186.7600000000098</v>
          </cell>
          <cell r="U487">
            <v>1663.1500000000128</v>
          </cell>
          <cell r="V487">
            <v>1205.32</v>
          </cell>
          <cell r="W487">
            <v>1687.44</v>
          </cell>
          <cell r="X487">
            <v>1223.8799999999899</v>
          </cell>
          <cell r="Y487">
            <v>1711.7399999999873</v>
          </cell>
          <cell r="Z487">
            <v>1242.4400000000019</v>
          </cell>
          <cell r="AA487">
            <v>1738.8499999999813</v>
          </cell>
          <cell r="AB487">
            <v>1258.1799999999937</v>
          </cell>
          <cell r="AC487">
            <v>1763.140000000014</v>
          </cell>
          <cell r="AD487">
            <v>1276.7400000000046</v>
          </cell>
          <cell r="AE487">
            <v>1787.4300000000103</v>
          </cell>
          <cell r="AF487">
            <v>1295.3000000000154</v>
          </cell>
          <cell r="AG487">
            <v>1811.7199999999975</v>
          </cell>
          <cell r="AH487">
            <v>1311.0400000000077</v>
          </cell>
          <cell r="AI487">
            <v>1836.0199999999847</v>
          </cell>
          <cell r="AJ487">
            <v>1329.5999999999974</v>
          </cell>
          <cell r="AK487">
            <v>1860.3099999999793</v>
          </cell>
          <cell r="AL487">
            <v>1345.3399999999897</v>
          </cell>
          <cell r="AM487">
            <v>1884.6000000000161</v>
          </cell>
          <cell r="AN487">
            <v>1363.8999999999978</v>
          </cell>
          <cell r="AO487">
            <v>1908.8900000000101</v>
          </cell>
          <cell r="AP487">
            <v>1379.6399999999896</v>
          </cell>
          <cell r="AQ487">
            <v>1933.1799999999976</v>
          </cell>
          <cell r="AR487">
            <v>1398.2000000000082</v>
          </cell>
          <cell r="AS487">
            <v>1957.4799999999846</v>
          </cell>
          <cell r="AT487">
            <v>1416.7600000000152</v>
          </cell>
          <cell r="AU487">
            <v>1984.5899999999747</v>
          </cell>
          <cell r="AV487">
            <v>1435.3200000000052</v>
          </cell>
          <cell r="AW487">
            <v>2008.8800000000153</v>
          </cell>
        </row>
        <row r="488">
          <cell r="A488">
            <v>483</v>
          </cell>
          <cell r="B488">
            <v>1033.1399999999967</v>
          </cell>
          <cell r="C488">
            <v>1444.6900000000026</v>
          </cell>
          <cell r="D488">
            <v>1051.7399999999893</v>
          </cell>
          <cell r="E488">
            <v>1471.8699999999872</v>
          </cell>
          <cell r="F488">
            <v>1067.5100000000084</v>
          </cell>
          <cell r="G488">
            <v>1496.2099999999891</v>
          </cell>
          <cell r="H488">
            <v>1086.1100000000001</v>
          </cell>
          <cell r="I488">
            <v>1520.5500000000116</v>
          </cell>
          <cell r="J488">
            <v>1104.7099999999912</v>
          </cell>
          <cell r="K488">
            <v>1544.8900000000128</v>
          </cell>
          <cell r="L488">
            <v>1120.4800000000082</v>
          </cell>
          <cell r="M488">
            <v>1569.23</v>
          </cell>
          <cell r="N488">
            <v>1139.0799999999983</v>
          </cell>
          <cell r="O488">
            <v>1593.5799999999872</v>
          </cell>
          <cell r="P488">
            <v>1154.8500000000024</v>
          </cell>
          <cell r="Q488">
            <v>1617.9199999999862</v>
          </cell>
          <cell r="R488">
            <v>1173.4499999999935</v>
          </cell>
          <cell r="S488">
            <v>1642.2600000000141</v>
          </cell>
          <cell r="T488">
            <v>1189.2200000000098</v>
          </cell>
          <cell r="U488">
            <v>1666.6000000000129</v>
          </cell>
          <cell r="V488">
            <v>1207.82</v>
          </cell>
          <cell r="W488">
            <v>1690.94</v>
          </cell>
          <cell r="X488">
            <v>1226.4199999999898</v>
          </cell>
          <cell r="Y488">
            <v>1715.2899999999872</v>
          </cell>
          <cell r="Z488">
            <v>1245.0200000000018</v>
          </cell>
          <cell r="AA488">
            <v>1742.4599999999812</v>
          </cell>
          <cell r="AB488">
            <v>1260.7899999999936</v>
          </cell>
          <cell r="AC488">
            <v>1766.8000000000141</v>
          </cell>
          <cell r="AD488">
            <v>1279.3900000000046</v>
          </cell>
          <cell r="AE488">
            <v>1791.1400000000103</v>
          </cell>
          <cell r="AF488">
            <v>1297.9900000000155</v>
          </cell>
          <cell r="AG488">
            <v>1815.4799999999975</v>
          </cell>
          <cell r="AH488">
            <v>1313.7600000000077</v>
          </cell>
          <cell r="AI488">
            <v>1839.8299999999847</v>
          </cell>
          <cell r="AJ488">
            <v>1332.3599999999974</v>
          </cell>
          <cell r="AK488">
            <v>1864.1699999999792</v>
          </cell>
          <cell r="AL488">
            <v>1348.1299999999896</v>
          </cell>
          <cell r="AM488">
            <v>1888.5100000000161</v>
          </cell>
          <cell r="AN488">
            <v>1366.7299999999977</v>
          </cell>
          <cell r="AO488">
            <v>1912.8500000000101</v>
          </cell>
          <cell r="AP488">
            <v>1382.4999999999895</v>
          </cell>
          <cell r="AQ488">
            <v>1937.1899999999976</v>
          </cell>
          <cell r="AR488">
            <v>1401.1000000000083</v>
          </cell>
          <cell r="AS488">
            <v>1961.5399999999845</v>
          </cell>
          <cell r="AT488">
            <v>1419.7000000000153</v>
          </cell>
          <cell r="AU488">
            <v>1988.7099999999746</v>
          </cell>
          <cell r="AV488">
            <v>1438.3000000000052</v>
          </cell>
          <cell r="AW488">
            <v>2013.0500000000154</v>
          </cell>
        </row>
        <row r="489">
          <cell r="A489">
            <v>484</v>
          </cell>
          <cell r="B489">
            <v>1035.2799999999968</v>
          </cell>
          <cell r="C489">
            <v>1447.6800000000026</v>
          </cell>
          <cell r="D489">
            <v>1053.9199999999894</v>
          </cell>
          <cell r="E489">
            <v>1474.9199999999871</v>
          </cell>
          <cell r="F489">
            <v>1069.7200000000084</v>
          </cell>
          <cell r="G489">
            <v>1499.309999999989</v>
          </cell>
          <cell r="H489">
            <v>1088.3600000000001</v>
          </cell>
          <cell r="I489">
            <v>1523.7000000000116</v>
          </cell>
          <cell r="J489">
            <v>1106.9999999999911</v>
          </cell>
          <cell r="K489">
            <v>1548.0900000000129</v>
          </cell>
          <cell r="L489">
            <v>1122.8000000000081</v>
          </cell>
          <cell r="M489">
            <v>1572.48</v>
          </cell>
          <cell r="N489">
            <v>1141.4399999999982</v>
          </cell>
          <cell r="O489">
            <v>1596.8799999999871</v>
          </cell>
          <cell r="P489">
            <v>1157.2400000000025</v>
          </cell>
          <cell r="Q489">
            <v>1621.2699999999861</v>
          </cell>
          <cell r="R489">
            <v>1175.8799999999935</v>
          </cell>
          <cell r="S489">
            <v>1645.6600000000142</v>
          </cell>
          <cell r="T489">
            <v>1191.6800000000098</v>
          </cell>
          <cell r="U489">
            <v>1670.0500000000129</v>
          </cell>
          <cell r="V489">
            <v>1210.32</v>
          </cell>
          <cell r="W489">
            <v>1694.44</v>
          </cell>
          <cell r="X489">
            <v>1228.9599999999898</v>
          </cell>
          <cell r="Y489">
            <v>1718.8399999999872</v>
          </cell>
          <cell r="Z489">
            <v>1247.6000000000017</v>
          </cell>
          <cell r="AA489">
            <v>1746.0699999999811</v>
          </cell>
          <cell r="AB489">
            <v>1263.3999999999935</v>
          </cell>
          <cell r="AC489">
            <v>1770.4600000000141</v>
          </cell>
          <cell r="AD489">
            <v>1282.0400000000047</v>
          </cell>
          <cell r="AE489">
            <v>1794.8500000000104</v>
          </cell>
          <cell r="AF489">
            <v>1300.6800000000155</v>
          </cell>
          <cell r="AG489">
            <v>1819.2399999999975</v>
          </cell>
          <cell r="AH489">
            <v>1316.4800000000077</v>
          </cell>
          <cell r="AI489">
            <v>1843.6399999999846</v>
          </cell>
          <cell r="AJ489">
            <v>1335.1199999999974</v>
          </cell>
          <cell r="AK489">
            <v>1868.0299999999791</v>
          </cell>
          <cell r="AL489">
            <v>1350.9199999999896</v>
          </cell>
          <cell r="AM489">
            <v>1892.4200000000162</v>
          </cell>
          <cell r="AN489">
            <v>1369.5599999999977</v>
          </cell>
          <cell r="AO489">
            <v>1916.8100000000102</v>
          </cell>
          <cell r="AP489">
            <v>1385.3599999999894</v>
          </cell>
          <cell r="AQ489">
            <v>1941.1999999999975</v>
          </cell>
          <cell r="AR489">
            <v>1404.0000000000084</v>
          </cell>
          <cell r="AS489">
            <v>1965.5999999999844</v>
          </cell>
          <cell r="AT489">
            <v>1422.6400000000153</v>
          </cell>
          <cell r="AU489">
            <v>1992.8299999999745</v>
          </cell>
          <cell r="AV489">
            <v>1441.2800000000052</v>
          </cell>
          <cell r="AW489">
            <v>2017.2200000000155</v>
          </cell>
        </row>
        <row r="490">
          <cell r="A490">
            <v>485</v>
          </cell>
          <cell r="B490">
            <v>1037.4199999999969</v>
          </cell>
          <cell r="C490">
            <v>1450.6700000000026</v>
          </cell>
          <cell r="D490">
            <v>1056.0999999999894</v>
          </cell>
          <cell r="E490">
            <v>1477.9699999999871</v>
          </cell>
          <cell r="F490">
            <v>1071.9300000000085</v>
          </cell>
          <cell r="G490">
            <v>1502.4099999999889</v>
          </cell>
          <cell r="H490">
            <v>1090.6100000000001</v>
          </cell>
          <cell r="I490">
            <v>1526.8500000000117</v>
          </cell>
          <cell r="J490">
            <v>1109.2899999999911</v>
          </cell>
          <cell r="K490">
            <v>1551.2900000000129</v>
          </cell>
          <cell r="L490">
            <v>1125.1200000000081</v>
          </cell>
          <cell r="M490">
            <v>1575.73</v>
          </cell>
          <cell r="N490">
            <v>1143.7999999999981</v>
          </cell>
          <cell r="O490">
            <v>1600.1799999999871</v>
          </cell>
          <cell r="P490">
            <v>1159.6300000000026</v>
          </cell>
          <cell r="Q490">
            <v>1624.619999999986</v>
          </cell>
          <cell r="R490">
            <v>1178.3099999999936</v>
          </cell>
          <cell r="S490">
            <v>1649.0600000000143</v>
          </cell>
          <cell r="T490">
            <v>1194.1400000000099</v>
          </cell>
          <cell r="U490">
            <v>1673.500000000013</v>
          </cell>
          <cell r="V490">
            <v>1212.82</v>
          </cell>
          <cell r="W490">
            <v>1697.94</v>
          </cell>
          <cell r="X490">
            <v>1231.4999999999898</v>
          </cell>
          <cell r="Y490">
            <v>1722.3899999999871</v>
          </cell>
          <cell r="Z490">
            <v>1250.1800000000017</v>
          </cell>
          <cell r="AA490">
            <v>1749.679999999981</v>
          </cell>
          <cell r="AB490">
            <v>1266.0099999999934</v>
          </cell>
          <cell r="AC490">
            <v>1774.1200000000142</v>
          </cell>
          <cell r="AD490">
            <v>1284.6900000000048</v>
          </cell>
          <cell r="AE490">
            <v>1798.5600000000104</v>
          </cell>
          <cell r="AF490">
            <v>1303.3700000000156</v>
          </cell>
          <cell r="AG490">
            <v>1822.9999999999975</v>
          </cell>
          <cell r="AH490">
            <v>1319.2000000000078</v>
          </cell>
          <cell r="AI490">
            <v>1847.4499999999846</v>
          </cell>
          <cell r="AJ490">
            <v>1337.8799999999974</v>
          </cell>
          <cell r="AK490">
            <v>1871.889999999979</v>
          </cell>
          <cell r="AL490">
            <v>1353.7099999999896</v>
          </cell>
          <cell r="AM490">
            <v>1896.3300000000163</v>
          </cell>
          <cell r="AN490">
            <v>1372.3899999999976</v>
          </cell>
          <cell r="AO490">
            <v>1920.7700000000102</v>
          </cell>
          <cell r="AP490">
            <v>1388.2199999999893</v>
          </cell>
          <cell r="AQ490">
            <v>1945.2099999999975</v>
          </cell>
          <cell r="AR490">
            <v>1406.9000000000085</v>
          </cell>
          <cell r="AS490">
            <v>1969.6599999999844</v>
          </cell>
          <cell r="AT490">
            <v>1425.5800000000154</v>
          </cell>
          <cell r="AU490">
            <v>1996.9499999999744</v>
          </cell>
          <cell r="AV490">
            <v>1444.2600000000052</v>
          </cell>
          <cell r="AW490">
            <v>2021.3900000000156</v>
          </cell>
        </row>
        <row r="491">
          <cell r="A491">
            <v>486</v>
          </cell>
          <cell r="B491">
            <v>1039.559999999997</v>
          </cell>
          <cell r="C491">
            <v>1453.6600000000026</v>
          </cell>
          <cell r="D491">
            <v>1058.2799999999895</v>
          </cell>
          <cell r="E491">
            <v>1481.019999999987</v>
          </cell>
          <cell r="F491">
            <v>1074.1400000000085</v>
          </cell>
          <cell r="G491">
            <v>1505.5099999999888</v>
          </cell>
          <cell r="H491">
            <v>1092.8600000000001</v>
          </cell>
          <cell r="I491">
            <v>1530.0000000000118</v>
          </cell>
          <cell r="J491">
            <v>1111.5799999999911</v>
          </cell>
          <cell r="K491">
            <v>1554.490000000013</v>
          </cell>
          <cell r="L491">
            <v>1127.440000000008</v>
          </cell>
          <cell r="M491">
            <v>1578.98</v>
          </cell>
          <cell r="N491">
            <v>1146.159999999998</v>
          </cell>
          <cell r="O491">
            <v>1603.4799999999871</v>
          </cell>
          <cell r="P491">
            <v>1162.0200000000027</v>
          </cell>
          <cell r="Q491">
            <v>1627.9699999999859</v>
          </cell>
          <cell r="R491">
            <v>1180.7399999999936</v>
          </cell>
          <cell r="S491">
            <v>1652.4600000000144</v>
          </cell>
          <cell r="T491">
            <v>1196.6000000000099</v>
          </cell>
          <cell r="U491">
            <v>1676.950000000013</v>
          </cell>
          <cell r="V491">
            <v>1215.32</v>
          </cell>
          <cell r="W491">
            <v>1701.44</v>
          </cell>
          <cell r="X491">
            <v>1234.0399999999897</v>
          </cell>
          <cell r="Y491">
            <v>1725.9399999999871</v>
          </cell>
          <cell r="Z491">
            <v>1252.7600000000016</v>
          </cell>
          <cell r="AA491">
            <v>1753.2899999999809</v>
          </cell>
          <cell r="AB491">
            <v>1268.6199999999933</v>
          </cell>
          <cell r="AC491">
            <v>1777.7800000000143</v>
          </cell>
          <cell r="AD491">
            <v>1287.3400000000049</v>
          </cell>
          <cell r="AE491">
            <v>1802.2700000000104</v>
          </cell>
          <cell r="AF491">
            <v>1306.0600000000156</v>
          </cell>
          <cell r="AG491">
            <v>1826.7599999999975</v>
          </cell>
          <cell r="AH491">
            <v>1321.9200000000078</v>
          </cell>
          <cell r="AI491">
            <v>1851.2599999999845</v>
          </cell>
          <cell r="AJ491">
            <v>1340.6399999999974</v>
          </cell>
          <cell r="AK491">
            <v>1875.7499999999789</v>
          </cell>
          <cell r="AL491">
            <v>1356.4999999999895</v>
          </cell>
          <cell r="AM491">
            <v>1900.2400000000164</v>
          </cell>
          <cell r="AN491">
            <v>1375.2199999999975</v>
          </cell>
          <cell r="AO491">
            <v>1924.7300000000103</v>
          </cell>
          <cell r="AP491">
            <v>1391.0799999999892</v>
          </cell>
          <cell r="AQ491">
            <v>1949.2199999999975</v>
          </cell>
          <cell r="AR491">
            <v>1409.8000000000086</v>
          </cell>
          <cell r="AS491">
            <v>1973.7199999999843</v>
          </cell>
          <cell r="AT491">
            <v>1428.5200000000154</v>
          </cell>
          <cell r="AU491">
            <v>2001.0699999999742</v>
          </cell>
          <cell r="AV491">
            <v>1447.2400000000052</v>
          </cell>
          <cell r="AW491">
            <v>2025.5600000000156</v>
          </cell>
        </row>
        <row r="492">
          <cell r="A492">
            <v>487</v>
          </cell>
          <cell r="B492">
            <v>1041.6999999999971</v>
          </cell>
          <cell r="C492">
            <v>1456.6500000000026</v>
          </cell>
          <cell r="D492">
            <v>1060.4599999999896</v>
          </cell>
          <cell r="E492">
            <v>1484.069999999987</v>
          </cell>
          <cell r="F492">
            <v>1076.3500000000085</v>
          </cell>
          <cell r="G492">
            <v>1508.6099999999888</v>
          </cell>
          <cell r="H492">
            <v>1095.1100000000001</v>
          </cell>
          <cell r="I492">
            <v>1533.1500000000119</v>
          </cell>
          <cell r="J492">
            <v>1113.869999999991</v>
          </cell>
          <cell r="K492">
            <v>1557.690000000013</v>
          </cell>
          <cell r="L492">
            <v>1129.7600000000079</v>
          </cell>
          <cell r="M492">
            <v>1582.23</v>
          </cell>
          <cell r="N492">
            <v>1148.5199999999979</v>
          </cell>
          <cell r="O492">
            <v>1606.779999999987</v>
          </cell>
          <cell r="P492">
            <v>1164.4100000000028</v>
          </cell>
          <cell r="Q492">
            <v>1631.3199999999858</v>
          </cell>
          <cell r="R492">
            <v>1183.1699999999937</v>
          </cell>
          <cell r="S492">
            <v>1655.8600000000145</v>
          </cell>
          <cell r="T492">
            <v>1199.0600000000099</v>
          </cell>
          <cell r="U492">
            <v>1680.4000000000131</v>
          </cell>
          <cell r="V492">
            <v>1217.82</v>
          </cell>
          <cell r="W492">
            <v>1704.94</v>
          </cell>
          <cell r="X492">
            <v>1236.5799999999897</v>
          </cell>
          <cell r="Y492">
            <v>1729.489999999987</v>
          </cell>
          <cell r="Z492">
            <v>1255.3400000000015</v>
          </cell>
          <cell r="AA492">
            <v>1756.8999999999808</v>
          </cell>
          <cell r="AB492">
            <v>1271.2299999999932</v>
          </cell>
          <cell r="AC492">
            <v>1781.4400000000144</v>
          </cell>
          <cell r="AD492">
            <v>1289.990000000005</v>
          </cell>
          <cell r="AE492">
            <v>1805.9800000000105</v>
          </cell>
          <cell r="AF492">
            <v>1308.7500000000157</v>
          </cell>
          <cell r="AG492">
            <v>1830.5199999999975</v>
          </cell>
          <cell r="AH492">
            <v>1324.6400000000078</v>
          </cell>
          <cell r="AI492">
            <v>1855.0699999999845</v>
          </cell>
          <cell r="AJ492">
            <v>1343.3999999999974</v>
          </cell>
          <cell r="AK492">
            <v>1879.6099999999788</v>
          </cell>
          <cell r="AL492">
            <v>1359.2899999999895</v>
          </cell>
          <cell r="AM492">
            <v>1904.1500000000165</v>
          </cell>
          <cell r="AN492">
            <v>1378.0499999999975</v>
          </cell>
          <cell r="AO492">
            <v>1928.6900000000103</v>
          </cell>
          <cell r="AP492">
            <v>1393.9399999999891</v>
          </cell>
          <cell r="AQ492">
            <v>1953.2299999999975</v>
          </cell>
          <cell r="AR492">
            <v>1412.7000000000087</v>
          </cell>
          <cell r="AS492">
            <v>1977.7799999999843</v>
          </cell>
          <cell r="AT492">
            <v>1431.4600000000155</v>
          </cell>
          <cell r="AU492">
            <v>2005.1899999999741</v>
          </cell>
          <cell r="AV492">
            <v>1450.2200000000053</v>
          </cell>
          <cell r="AW492">
            <v>2029.7300000000157</v>
          </cell>
        </row>
        <row r="493">
          <cell r="A493">
            <v>488</v>
          </cell>
          <cell r="B493">
            <v>1043.8399999999972</v>
          </cell>
          <cell r="C493">
            <v>1459.6400000000026</v>
          </cell>
          <cell r="D493">
            <v>1062.6399999999896</v>
          </cell>
          <cell r="E493">
            <v>1487.1199999999869</v>
          </cell>
          <cell r="F493">
            <v>1078.5600000000086</v>
          </cell>
          <cell r="G493">
            <v>1511.7099999999887</v>
          </cell>
          <cell r="H493">
            <v>1097.3600000000001</v>
          </cell>
          <cell r="I493">
            <v>1536.300000000012</v>
          </cell>
          <cell r="J493">
            <v>1116.159999999991</v>
          </cell>
          <cell r="K493">
            <v>1560.8900000000131</v>
          </cell>
          <cell r="L493">
            <v>1132.0800000000079</v>
          </cell>
          <cell r="M493">
            <v>1585.48</v>
          </cell>
          <cell r="N493">
            <v>1150.8799999999978</v>
          </cell>
          <cell r="O493">
            <v>1610.079999999987</v>
          </cell>
          <cell r="P493">
            <v>1166.8000000000029</v>
          </cell>
          <cell r="Q493">
            <v>1634.6699999999857</v>
          </cell>
          <cell r="R493">
            <v>1185.5999999999938</v>
          </cell>
          <cell r="S493">
            <v>1659.2600000000145</v>
          </cell>
          <cell r="T493">
            <v>1201.52000000001</v>
          </cell>
          <cell r="U493">
            <v>1683.8500000000131</v>
          </cell>
          <cell r="V493">
            <v>1220.32</v>
          </cell>
          <cell r="W493">
            <v>1708.44</v>
          </cell>
          <cell r="X493">
            <v>1239.1199999999897</v>
          </cell>
          <cell r="Y493">
            <v>1733.039999999987</v>
          </cell>
          <cell r="Z493">
            <v>1257.9200000000014</v>
          </cell>
          <cell r="AA493">
            <v>1760.5099999999807</v>
          </cell>
          <cell r="AB493">
            <v>1273.8399999999931</v>
          </cell>
          <cell r="AC493">
            <v>1785.1000000000145</v>
          </cell>
          <cell r="AD493">
            <v>1292.6400000000051</v>
          </cell>
          <cell r="AE493">
            <v>1809.6900000000105</v>
          </cell>
          <cell r="AF493">
            <v>1311.4400000000157</v>
          </cell>
          <cell r="AG493">
            <v>1834.2799999999975</v>
          </cell>
          <cell r="AH493">
            <v>1327.3600000000079</v>
          </cell>
          <cell r="AI493">
            <v>1858.8799999999844</v>
          </cell>
          <cell r="AJ493">
            <v>1346.1599999999974</v>
          </cell>
          <cell r="AK493">
            <v>1883.4699999999787</v>
          </cell>
          <cell r="AL493">
            <v>1362.0799999999895</v>
          </cell>
          <cell r="AM493">
            <v>1908.0600000000165</v>
          </cell>
          <cell r="AN493">
            <v>1380.8799999999974</v>
          </cell>
          <cell r="AO493">
            <v>1932.6500000000103</v>
          </cell>
          <cell r="AP493">
            <v>1396.799999999989</v>
          </cell>
          <cell r="AQ493">
            <v>1957.2399999999975</v>
          </cell>
          <cell r="AR493">
            <v>1415.6000000000088</v>
          </cell>
          <cell r="AS493">
            <v>1981.8399999999842</v>
          </cell>
          <cell r="AT493">
            <v>1434.4000000000156</v>
          </cell>
          <cell r="AU493">
            <v>2009.309999999974</v>
          </cell>
          <cell r="AV493">
            <v>1453.2000000000053</v>
          </cell>
          <cell r="AW493">
            <v>2033.9000000000158</v>
          </cell>
        </row>
        <row r="494">
          <cell r="A494">
            <v>489</v>
          </cell>
          <cell r="B494">
            <v>1045.9799999999973</v>
          </cell>
          <cell r="C494">
            <v>1462.6300000000026</v>
          </cell>
          <cell r="D494">
            <v>1064.8199999999897</v>
          </cell>
          <cell r="E494">
            <v>1490.1699999999869</v>
          </cell>
          <cell r="F494">
            <v>1080.7700000000086</v>
          </cell>
          <cell r="G494">
            <v>1514.8099999999886</v>
          </cell>
          <cell r="H494">
            <v>1099.6100000000001</v>
          </cell>
          <cell r="I494">
            <v>1539.4500000000121</v>
          </cell>
          <cell r="J494">
            <v>1118.449999999991</v>
          </cell>
          <cell r="K494">
            <v>1564.0900000000131</v>
          </cell>
          <cell r="L494">
            <v>1134.4000000000078</v>
          </cell>
          <cell r="M494">
            <v>1588.73</v>
          </cell>
          <cell r="N494">
            <v>1153.2399999999977</v>
          </cell>
          <cell r="O494">
            <v>1613.3799999999869</v>
          </cell>
          <cell r="P494">
            <v>1169.190000000003</v>
          </cell>
          <cell r="Q494">
            <v>1638.0199999999857</v>
          </cell>
          <cell r="R494">
            <v>1188.0299999999938</v>
          </cell>
          <cell r="S494">
            <v>1662.6600000000146</v>
          </cell>
          <cell r="T494">
            <v>1203.98000000001</v>
          </cell>
          <cell r="U494">
            <v>1687.3000000000131</v>
          </cell>
          <cell r="V494">
            <v>1222.82</v>
          </cell>
          <cell r="W494">
            <v>1711.94</v>
          </cell>
          <cell r="X494">
            <v>1241.6599999999896</v>
          </cell>
          <cell r="Y494">
            <v>1736.589999999987</v>
          </cell>
          <cell r="Z494">
            <v>1260.5000000000014</v>
          </cell>
          <cell r="AA494">
            <v>1764.1199999999806</v>
          </cell>
          <cell r="AB494">
            <v>1276.449999999993</v>
          </cell>
          <cell r="AC494">
            <v>1788.7600000000145</v>
          </cell>
          <cell r="AD494">
            <v>1295.2900000000052</v>
          </cell>
          <cell r="AE494">
            <v>1813.4000000000106</v>
          </cell>
          <cell r="AF494">
            <v>1314.1300000000158</v>
          </cell>
          <cell r="AG494">
            <v>1838.0399999999975</v>
          </cell>
          <cell r="AH494">
            <v>1330.0800000000079</v>
          </cell>
          <cell r="AI494">
            <v>1862.6899999999844</v>
          </cell>
          <cell r="AJ494">
            <v>1348.9199999999973</v>
          </cell>
          <cell r="AK494">
            <v>1887.3299999999786</v>
          </cell>
          <cell r="AL494">
            <v>1364.8699999999894</v>
          </cell>
          <cell r="AM494">
            <v>1911.9700000000166</v>
          </cell>
          <cell r="AN494">
            <v>1383.7099999999973</v>
          </cell>
          <cell r="AO494">
            <v>1936.6100000000104</v>
          </cell>
          <cell r="AP494">
            <v>1399.6599999999889</v>
          </cell>
          <cell r="AQ494">
            <v>1961.2499999999975</v>
          </cell>
          <cell r="AR494">
            <v>1418.5000000000089</v>
          </cell>
          <cell r="AS494">
            <v>1985.8999999999842</v>
          </cell>
          <cell r="AT494">
            <v>1437.3400000000156</v>
          </cell>
          <cell r="AU494">
            <v>2013.4299999999739</v>
          </cell>
          <cell r="AV494">
            <v>1456.1800000000053</v>
          </cell>
          <cell r="AW494">
            <v>2038.0700000000159</v>
          </cell>
        </row>
        <row r="495">
          <cell r="A495">
            <v>490</v>
          </cell>
          <cell r="B495">
            <v>1048.1199999999974</v>
          </cell>
          <cell r="C495">
            <v>1465.6200000000026</v>
          </cell>
          <cell r="D495">
            <v>1066.9999999999898</v>
          </cell>
          <cell r="E495">
            <v>1493.2199999999868</v>
          </cell>
          <cell r="F495">
            <v>1082.9800000000087</v>
          </cell>
          <cell r="G495">
            <v>1517.9099999999885</v>
          </cell>
          <cell r="H495">
            <v>1101.8600000000001</v>
          </cell>
          <cell r="I495">
            <v>1542.6000000000122</v>
          </cell>
          <cell r="J495">
            <v>1120.7399999999909</v>
          </cell>
          <cell r="K495">
            <v>1567.2900000000132</v>
          </cell>
          <cell r="L495">
            <v>1136.7200000000078</v>
          </cell>
          <cell r="M495">
            <v>1591.98</v>
          </cell>
          <cell r="N495">
            <v>1155.5999999999976</v>
          </cell>
          <cell r="O495">
            <v>1616.6799999999869</v>
          </cell>
          <cell r="P495">
            <v>1171.5800000000031</v>
          </cell>
          <cell r="Q495">
            <v>1641.3699999999856</v>
          </cell>
          <cell r="R495">
            <v>1190.4599999999939</v>
          </cell>
          <cell r="S495">
            <v>1666.0600000000147</v>
          </cell>
          <cell r="T495">
            <v>1206.4400000000101</v>
          </cell>
          <cell r="U495">
            <v>1690.7500000000132</v>
          </cell>
          <cell r="V495">
            <v>1225.32</v>
          </cell>
          <cell r="W495">
            <v>1715.44</v>
          </cell>
          <cell r="X495">
            <v>1244.1999999999896</v>
          </cell>
          <cell r="Y495">
            <v>1740.1399999999869</v>
          </cell>
          <cell r="Z495">
            <v>1263.0800000000013</v>
          </cell>
          <cell r="AA495">
            <v>1767.7299999999805</v>
          </cell>
          <cell r="AB495">
            <v>1279.0599999999929</v>
          </cell>
          <cell r="AC495">
            <v>1792.4200000000146</v>
          </cell>
          <cell r="AD495">
            <v>1297.9400000000053</v>
          </cell>
          <cell r="AE495">
            <v>1817.1100000000106</v>
          </cell>
          <cell r="AF495">
            <v>1316.8200000000159</v>
          </cell>
          <cell r="AG495">
            <v>1841.7999999999975</v>
          </cell>
          <cell r="AH495">
            <v>1332.8000000000079</v>
          </cell>
          <cell r="AI495">
            <v>1866.4999999999843</v>
          </cell>
          <cell r="AJ495">
            <v>1351.6799999999973</v>
          </cell>
          <cell r="AK495">
            <v>1891.1899999999785</v>
          </cell>
          <cell r="AL495">
            <v>1367.6599999999894</v>
          </cell>
          <cell r="AM495">
            <v>1915.8800000000167</v>
          </cell>
          <cell r="AN495">
            <v>1386.5399999999972</v>
          </cell>
          <cell r="AO495">
            <v>1940.5700000000104</v>
          </cell>
          <cell r="AP495">
            <v>1402.5199999999888</v>
          </cell>
          <cell r="AQ495">
            <v>1965.2599999999975</v>
          </cell>
          <cell r="AR495">
            <v>1421.400000000009</v>
          </cell>
          <cell r="AS495">
            <v>1989.9599999999841</v>
          </cell>
          <cell r="AT495">
            <v>1440.2800000000157</v>
          </cell>
          <cell r="AU495">
            <v>2017.5499999999738</v>
          </cell>
          <cell r="AV495">
            <v>1459.1600000000053</v>
          </cell>
          <cell r="AW495">
            <v>2042.2400000000159</v>
          </cell>
        </row>
        <row r="496">
          <cell r="A496">
            <v>491</v>
          </cell>
          <cell r="B496">
            <v>1050.2599999999975</v>
          </cell>
          <cell r="C496">
            <v>1468.6100000000026</v>
          </cell>
          <cell r="D496">
            <v>1069.1799999999898</v>
          </cell>
          <cell r="E496">
            <v>1496.2699999999868</v>
          </cell>
          <cell r="F496">
            <v>1085.1900000000087</v>
          </cell>
          <cell r="G496">
            <v>1521.0099999999884</v>
          </cell>
          <cell r="H496">
            <v>1104.1100000000001</v>
          </cell>
          <cell r="I496">
            <v>1545.7500000000123</v>
          </cell>
          <cell r="J496">
            <v>1123.0299999999909</v>
          </cell>
          <cell r="K496">
            <v>1570.4900000000132</v>
          </cell>
          <cell r="L496">
            <v>1139.0400000000077</v>
          </cell>
          <cell r="M496">
            <v>1595.23</v>
          </cell>
          <cell r="N496">
            <v>1157.9599999999975</v>
          </cell>
          <cell r="O496">
            <v>1619.9799999999868</v>
          </cell>
          <cell r="P496">
            <v>1173.9700000000032</v>
          </cell>
          <cell r="Q496">
            <v>1644.7199999999855</v>
          </cell>
          <cell r="R496">
            <v>1192.889999999994</v>
          </cell>
          <cell r="S496">
            <v>1669.4600000000148</v>
          </cell>
          <cell r="T496">
            <v>1208.9000000000101</v>
          </cell>
          <cell r="U496">
            <v>1694.2000000000132</v>
          </cell>
          <cell r="V496">
            <v>1227.82</v>
          </cell>
          <cell r="W496">
            <v>1718.94</v>
          </cell>
          <cell r="X496">
            <v>1246.7399999999895</v>
          </cell>
          <cell r="Y496">
            <v>1743.6899999999869</v>
          </cell>
          <cell r="Z496">
            <v>1265.6600000000012</v>
          </cell>
          <cell r="AA496">
            <v>1771.3399999999804</v>
          </cell>
          <cell r="AB496">
            <v>1281.6699999999928</v>
          </cell>
          <cell r="AC496">
            <v>1796.0800000000147</v>
          </cell>
          <cell r="AD496">
            <v>1300.5900000000054</v>
          </cell>
          <cell r="AE496">
            <v>1820.8200000000106</v>
          </cell>
          <cell r="AF496">
            <v>1319.5100000000159</v>
          </cell>
          <cell r="AG496">
            <v>1845.5599999999974</v>
          </cell>
          <cell r="AH496">
            <v>1335.5200000000079</v>
          </cell>
          <cell r="AI496">
            <v>1870.3099999999843</v>
          </cell>
          <cell r="AJ496">
            <v>1354.4399999999973</v>
          </cell>
          <cell r="AK496">
            <v>1895.0499999999784</v>
          </cell>
          <cell r="AL496">
            <v>1370.4499999999894</v>
          </cell>
          <cell r="AM496">
            <v>1919.7900000000168</v>
          </cell>
          <cell r="AN496">
            <v>1389.3699999999972</v>
          </cell>
          <cell r="AO496">
            <v>1944.5300000000104</v>
          </cell>
          <cell r="AP496">
            <v>1405.3799999999887</v>
          </cell>
          <cell r="AQ496">
            <v>1969.2699999999975</v>
          </cell>
          <cell r="AR496">
            <v>1424.300000000009</v>
          </cell>
          <cell r="AS496">
            <v>1994.0199999999841</v>
          </cell>
          <cell r="AT496">
            <v>1443.2200000000157</v>
          </cell>
          <cell r="AU496">
            <v>2021.6699999999737</v>
          </cell>
          <cell r="AV496">
            <v>1462.1400000000053</v>
          </cell>
          <cell r="AW496">
            <v>2046.410000000016</v>
          </cell>
        </row>
        <row r="497">
          <cell r="A497">
            <v>492</v>
          </cell>
          <cell r="B497">
            <v>1052.3999999999976</v>
          </cell>
          <cell r="C497">
            <v>1471.6000000000026</v>
          </cell>
          <cell r="D497">
            <v>1071.3599999999899</v>
          </cell>
          <cell r="E497">
            <v>1499.3199999999867</v>
          </cell>
          <cell r="F497">
            <v>1087.4000000000087</v>
          </cell>
          <cell r="G497">
            <v>1524.1099999999883</v>
          </cell>
          <cell r="H497">
            <v>1106.3600000000001</v>
          </cell>
          <cell r="I497">
            <v>1548.9000000000124</v>
          </cell>
          <cell r="J497">
            <v>1125.3199999999908</v>
          </cell>
          <cell r="K497">
            <v>1573.6900000000132</v>
          </cell>
          <cell r="L497">
            <v>1141.3600000000076</v>
          </cell>
          <cell r="M497">
            <v>1598.48</v>
          </cell>
          <cell r="N497">
            <v>1160.3199999999974</v>
          </cell>
          <cell r="O497">
            <v>1623.2799999999868</v>
          </cell>
          <cell r="P497">
            <v>1176.3600000000033</v>
          </cell>
          <cell r="Q497">
            <v>1648.0699999999854</v>
          </cell>
          <cell r="R497">
            <v>1195.319999999994</v>
          </cell>
          <cell r="S497">
            <v>1672.8600000000149</v>
          </cell>
          <cell r="T497">
            <v>1211.3600000000101</v>
          </cell>
          <cell r="U497">
            <v>1697.6500000000133</v>
          </cell>
          <cell r="V497">
            <v>1230.32</v>
          </cell>
          <cell r="W497">
            <v>1722.44</v>
          </cell>
          <cell r="X497">
            <v>1249.2799999999895</v>
          </cell>
          <cell r="Y497">
            <v>1747.2399999999868</v>
          </cell>
          <cell r="Z497">
            <v>1268.2400000000011</v>
          </cell>
          <cell r="AA497">
            <v>1774.9499999999803</v>
          </cell>
          <cell r="AB497">
            <v>1284.2799999999927</v>
          </cell>
          <cell r="AC497">
            <v>1799.7400000000148</v>
          </cell>
          <cell r="AD497">
            <v>1303.2400000000055</v>
          </cell>
          <cell r="AE497">
            <v>1824.5300000000107</v>
          </cell>
          <cell r="AF497">
            <v>1322.200000000016</v>
          </cell>
          <cell r="AG497">
            <v>1849.3199999999974</v>
          </cell>
          <cell r="AH497">
            <v>1338.240000000008</v>
          </cell>
          <cell r="AI497">
            <v>1874.1199999999842</v>
          </cell>
          <cell r="AJ497">
            <v>1357.1999999999973</v>
          </cell>
          <cell r="AK497">
            <v>1898.9099999999783</v>
          </cell>
          <cell r="AL497">
            <v>1373.2399999999893</v>
          </cell>
          <cell r="AM497">
            <v>1923.7000000000169</v>
          </cell>
          <cell r="AN497">
            <v>1392.1999999999971</v>
          </cell>
          <cell r="AO497">
            <v>1948.4900000000105</v>
          </cell>
          <cell r="AP497">
            <v>1408.2399999999886</v>
          </cell>
          <cell r="AQ497">
            <v>1973.2799999999975</v>
          </cell>
          <cell r="AR497">
            <v>1427.2000000000091</v>
          </cell>
          <cell r="AS497">
            <v>1998.079999999984</v>
          </cell>
          <cell r="AT497">
            <v>1446.1600000000158</v>
          </cell>
          <cell r="AU497">
            <v>2025.7899999999736</v>
          </cell>
          <cell r="AV497">
            <v>1465.1200000000053</v>
          </cell>
          <cell r="AW497">
            <v>2050.5800000000158</v>
          </cell>
        </row>
        <row r="498">
          <cell r="A498">
            <v>493</v>
          </cell>
          <cell r="B498">
            <v>1054.5399999999977</v>
          </cell>
          <cell r="C498">
            <v>1474.5900000000026</v>
          </cell>
          <cell r="D498">
            <v>1073.53999999999</v>
          </cell>
          <cell r="E498">
            <v>1502.3699999999867</v>
          </cell>
          <cell r="F498">
            <v>1089.6100000000088</v>
          </cell>
          <cell r="G498">
            <v>1527.2099999999882</v>
          </cell>
          <cell r="H498">
            <v>1108.6100000000001</v>
          </cell>
          <cell r="I498">
            <v>1552.0500000000125</v>
          </cell>
          <cell r="J498">
            <v>1127.6099999999908</v>
          </cell>
          <cell r="K498">
            <v>1576.8900000000133</v>
          </cell>
          <cell r="L498">
            <v>1143.6800000000076</v>
          </cell>
          <cell r="M498">
            <v>1601.73</v>
          </cell>
          <cell r="N498">
            <v>1162.6799999999973</v>
          </cell>
          <cell r="O498">
            <v>1626.5799999999867</v>
          </cell>
          <cell r="P498">
            <v>1178.7500000000034</v>
          </cell>
          <cell r="Q498">
            <v>1651.4199999999853</v>
          </cell>
          <cell r="R498">
            <v>1197.7499999999941</v>
          </cell>
          <cell r="S498">
            <v>1676.260000000015</v>
          </cell>
          <cell r="T498">
            <v>1213.8200000000102</v>
          </cell>
          <cell r="U498">
            <v>1701.1000000000133</v>
          </cell>
          <cell r="V498">
            <v>1232.82</v>
          </cell>
          <cell r="W498">
            <v>1725.94</v>
          </cell>
          <cell r="X498">
            <v>1251.8199999999895</v>
          </cell>
          <cell r="Y498">
            <v>1750.7899999999868</v>
          </cell>
          <cell r="Z498">
            <v>1270.8200000000011</v>
          </cell>
          <cell r="AA498">
            <v>1778.5599999999802</v>
          </cell>
          <cell r="AB498">
            <v>1286.8899999999926</v>
          </cell>
          <cell r="AC498">
            <v>1803.4000000000149</v>
          </cell>
          <cell r="AD498">
            <v>1305.8900000000056</v>
          </cell>
          <cell r="AE498">
            <v>1828.2400000000107</v>
          </cell>
          <cell r="AF498">
            <v>1324.890000000016</v>
          </cell>
          <cell r="AG498">
            <v>1853.0799999999974</v>
          </cell>
          <cell r="AH498">
            <v>1340.960000000008</v>
          </cell>
          <cell r="AI498">
            <v>1877.9299999999841</v>
          </cell>
          <cell r="AJ498">
            <v>1359.9599999999973</v>
          </cell>
          <cell r="AK498">
            <v>1902.7699999999782</v>
          </cell>
          <cell r="AL498">
            <v>1376.0299999999893</v>
          </cell>
          <cell r="AM498">
            <v>1927.610000000017</v>
          </cell>
          <cell r="AN498">
            <v>1395.029999999997</v>
          </cell>
          <cell r="AO498">
            <v>1952.4500000000105</v>
          </cell>
          <cell r="AP498">
            <v>1411.0999999999885</v>
          </cell>
          <cell r="AQ498">
            <v>1977.2899999999975</v>
          </cell>
          <cell r="AR498">
            <v>1430.1000000000092</v>
          </cell>
          <cell r="AS498">
            <v>2002.139999999984</v>
          </cell>
          <cell r="AT498">
            <v>1449.1000000000158</v>
          </cell>
          <cell r="AU498">
            <v>2029.9099999999735</v>
          </cell>
          <cell r="AV498">
            <v>1468.1000000000054</v>
          </cell>
          <cell r="AW498">
            <v>2054.7500000000159</v>
          </cell>
        </row>
        <row r="499">
          <cell r="A499">
            <v>494</v>
          </cell>
          <cell r="B499">
            <v>1056.6799999999978</v>
          </cell>
          <cell r="C499">
            <v>1477.5800000000027</v>
          </cell>
          <cell r="D499">
            <v>1075.71999999999</v>
          </cell>
          <cell r="E499">
            <v>1505.4199999999867</v>
          </cell>
          <cell r="F499">
            <v>1091.8200000000088</v>
          </cell>
          <cell r="G499">
            <v>1530.3099999999881</v>
          </cell>
          <cell r="H499">
            <v>1110.8600000000001</v>
          </cell>
          <cell r="I499">
            <v>1555.2000000000126</v>
          </cell>
          <cell r="J499">
            <v>1129.8999999999908</v>
          </cell>
          <cell r="K499">
            <v>1580.0900000000133</v>
          </cell>
          <cell r="L499">
            <v>1146.0000000000075</v>
          </cell>
          <cell r="M499">
            <v>1604.98</v>
          </cell>
          <cell r="N499">
            <v>1165.0399999999972</v>
          </cell>
          <cell r="O499">
            <v>1629.8799999999867</v>
          </cell>
          <cell r="P499">
            <v>1181.1400000000035</v>
          </cell>
          <cell r="Q499">
            <v>1654.7699999999852</v>
          </cell>
          <cell r="R499">
            <v>1200.1799999999942</v>
          </cell>
          <cell r="S499">
            <v>1679.6600000000151</v>
          </cell>
          <cell r="T499">
            <v>1216.2800000000102</v>
          </cell>
          <cell r="U499">
            <v>1704.5500000000134</v>
          </cell>
          <cell r="V499">
            <v>1235.32</v>
          </cell>
          <cell r="W499">
            <v>1729.44</v>
          </cell>
          <cell r="X499">
            <v>1254.3599999999894</v>
          </cell>
          <cell r="Y499">
            <v>1754.3399999999867</v>
          </cell>
          <cell r="Z499">
            <v>1273.400000000001</v>
          </cell>
          <cell r="AA499">
            <v>1782.1699999999801</v>
          </cell>
          <cell r="AB499">
            <v>1289.4999999999925</v>
          </cell>
          <cell r="AC499">
            <v>1807.060000000015</v>
          </cell>
          <cell r="AD499">
            <v>1308.5400000000056</v>
          </cell>
          <cell r="AE499">
            <v>1831.9500000000107</v>
          </cell>
          <cell r="AF499">
            <v>1327.5800000000161</v>
          </cell>
          <cell r="AG499">
            <v>1856.8399999999974</v>
          </cell>
          <cell r="AH499">
            <v>1343.680000000008</v>
          </cell>
          <cell r="AI499">
            <v>1881.7399999999841</v>
          </cell>
          <cell r="AJ499">
            <v>1362.7199999999973</v>
          </cell>
          <cell r="AK499">
            <v>1906.6299999999781</v>
          </cell>
          <cell r="AL499">
            <v>1378.8199999999892</v>
          </cell>
          <cell r="AM499">
            <v>1931.520000000017</v>
          </cell>
          <cell r="AN499">
            <v>1397.8599999999969</v>
          </cell>
          <cell r="AO499">
            <v>1956.4100000000105</v>
          </cell>
          <cell r="AP499">
            <v>1413.9599999999884</v>
          </cell>
          <cell r="AQ499">
            <v>1981.2999999999975</v>
          </cell>
          <cell r="AR499">
            <v>1433.0000000000093</v>
          </cell>
          <cell r="AS499">
            <v>2006.1999999999839</v>
          </cell>
          <cell r="AT499">
            <v>1452.0400000000159</v>
          </cell>
          <cell r="AU499">
            <v>2034.0299999999734</v>
          </cell>
          <cell r="AV499">
            <v>1471.0800000000054</v>
          </cell>
          <cell r="AW499">
            <v>2058.920000000016</v>
          </cell>
        </row>
        <row r="500">
          <cell r="A500">
            <v>495</v>
          </cell>
          <cell r="B500">
            <v>1058.8199999999979</v>
          </cell>
          <cell r="C500">
            <v>1480.5700000000027</v>
          </cell>
          <cell r="D500">
            <v>1077.8999999999901</v>
          </cell>
          <cell r="E500">
            <v>1508.4699999999866</v>
          </cell>
          <cell r="F500">
            <v>1094.0300000000088</v>
          </cell>
          <cell r="G500">
            <v>1533.409999999988</v>
          </cell>
          <cell r="H500">
            <v>1113.1100000000001</v>
          </cell>
          <cell r="I500">
            <v>1558.3500000000126</v>
          </cell>
          <cell r="J500">
            <v>1132.1899999999907</v>
          </cell>
          <cell r="K500">
            <v>1583.2900000000134</v>
          </cell>
          <cell r="L500">
            <v>1148.3200000000074</v>
          </cell>
          <cell r="M500">
            <v>1608.23</v>
          </cell>
          <cell r="N500">
            <v>1167.3999999999971</v>
          </cell>
          <cell r="O500">
            <v>1633.1799999999866</v>
          </cell>
          <cell r="P500">
            <v>1183.5300000000036</v>
          </cell>
          <cell r="Q500">
            <v>1658.1199999999851</v>
          </cell>
          <cell r="R500">
            <v>1202.6099999999942</v>
          </cell>
          <cell r="S500">
            <v>1683.0600000000152</v>
          </cell>
          <cell r="T500">
            <v>1218.7400000000102</v>
          </cell>
          <cell r="U500">
            <v>1708.0000000000134</v>
          </cell>
          <cell r="V500">
            <v>1237.82</v>
          </cell>
          <cell r="W500">
            <v>1732.94</v>
          </cell>
          <cell r="X500">
            <v>1256.8999999999894</v>
          </cell>
          <cell r="Y500">
            <v>1757.8899999999867</v>
          </cell>
          <cell r="Z500">
            <v>1275.9800000000009</v>
          </cell>
          <cell r="AA500">
            <v>1785.77999999998</v>
          </cell>
          <cell r="AB500">
            <v>1292.1099999999924</v>
          </cell>
          <cell r="AC500">
            <v>1810.720000000015</v>
          </cell>
          <cell r="AD500">
            <v>1311.1900000000057</v>
          </cell>
          <cell r="AE500">
            <v>1835.6600000000108</v>
          </cell>
          <cell r="AF500">
            <v>1330.2700000000161</v>
          </cell>
          <cell r="AG500">
            <v>1860.5999999999974</v>
          </cell>
          <cell r="AH500">
            <v>1346.400000000008</v>
          </cell>
          <cell r="AI500">
            <v>1885.549999999984</v>
          </cell>
          <cell r="AJ500">
            <v>1365.4799999999973</v>
          </cell>
          <cell r="AK500">
            <v>1910.489999999978</v>
          </cell>
          <cell r="AL500">
            <v>1381.6099999999892</v>
          </cell>
          <cell r="AM500">
            <v>1935.4300000000171</v>
          </cell>
          <cell r="AN500">
            <v>1400.6899999999969</v>
          </cell>
          <cell r="AO500">
            <v>1960.3700000000106</v>
          </cell>
          <cell r="AP500">
            <v>1416.8199999999883</v>
          </cell>
          <cell r="AQ500">
            <v>1985.3099999999974</v>
          </cell>
          <cell r="AR500">
            <v>1435.9000000000094</v>
          </cell>
          <cell r="AS500">
            <v>2010.2599999999838</v>
          </cell>
          <cell r="AT500">
            <v>1454.9800000000159</v>
          </cell>
          <cell r="AU500">
            <v>2038.1499999999733</v>
          </cell>
          <cell r="AV500">
            <v>1474.0600000000054</v>
          </cell>
          <cell r="AW500">
            <v>2063.0900000000161</v>
          </cell>
        </row>
        <row r="501">
          <cell r="A501">
            <v>496</v>
          </cell>
          <cell r="B501">
            <v>1060.959999999998</v>
          </cell>
          <cell r="C501">
            <v>1483.5600000000027</v>
          </cell>
          <cell r="D501">
            <v>1080.0799999999902</v>
          </cell>
          <cell r="E501">
            <v>1511.5199999999866</v>
          </cell>
          <cell r="F501">
            <v>1096.2400000000089</v>
          </cell>
          <cell r="G501">
            <v>1536.5099999999879</v>
          </cell>
          <cell r="H501">
            <v>1115.3600000000001</v>
          </cell>
          <cell r="I501">
            <v>1561.5000000000127</v>
          </cell>
          <cell r="J501">
            <v>1134.4799999999907</v>
          </cell>
          <cell r="K501">
            <v>1586.4900000000134</v>
          </cell>
          <cell r="L501">
            <v>1150.6400000000074</v>
          </cell>
          <cell r="M501">
            <v>1611.48</v>
          </cell>
          <cell r="N501">
            <v>1169.759999999997</v>
          </cell>
          <cell r="O501">
            <v>1636.4799999999866</v>
          </cell>
          <cell r="P501">
            <v>1185.9200000000037</v>
          </cell>
          <cell r="Q501">
            <v>1661.469999999985</v>
          </cell>
          <cell r="R501">
            <v>1205.0399999999943</v>
          </cell>
          <cell r="S501">
            <v>1686.4600000000153</v>
          </cell>
          <cell r="T501">
            <v>1221.2000000000103</v>
          </cell>
          <cell r="U501">
            <v>1711.4500000000135</v>
          </cell>
          <cell r="V501">
            <v>1240.32</v>
          </cell>
          <cell r="W501">
            <v>1736.44</v>
          </cell>
          <cell r="X501">
            <v>1259.4399999999894</v>
          </cell>
          <cell r="Y501">
            <v>1761.4399999999866</v>
          </cell>
          <cell r="Z501">
            <v>1278.5600000000009</v>
          </cell>
          <cell r="AA501">
            <v>1789.3899999999799</v>
          </cell>
          <cell r="AB501">
            <v>1294.7199999999923</v>
          </cell>
          <cell r="AC501">
            <v>1814.3800000000151</v>
          </cell>
          <cell r="AD501">
            <v>1313.8400000000058</v>
          </cell>
          <cell r="AE501">
            <v>1839.3700000000108</v>
          </cell>
          <cell r="AF501">
            <v>1332.9600000000162</v>
          </cell>
          <cell r="AG501">
            <v>1864.3599999999974</v>
          </cell>
          <cell r="AH501">
            <v>1349.1200000000081</v>
          </cell>
          <cell r="AI501">
            <v>1889.359999999984</v>
          </cell>
          <cell r="AJ501">
            <v>1368.2399999999973</v>
          </cell>
          <cell r="AK501">
            <v>1914.3499999999779</v>
          </cell>
          <cell r="AL501">
            <v>1384.3999999999892</v>
          </cell>
          <cell r="AM501">
            <v>1939.3400000000172</v>
          </cell>
          <cell r="AN501">
            <v>1403.5199999999968</v>
          </cell>
          <cell r="AO501">
            <v>1964.3300000000106</v>
          </cell>
          <cell r="AP501">
            <v>1419.6799999999882</v>
          </cell>
          <cell r="AQ501">
            <v>1989.3199999999974</v>
          </cell>
          <cell r="AR501">
            <v>1438.8000000000095</v>
          </cell>
          <cell r="AS501">
            <v>2014.3199999999838</v>
          </cell>
          <cell r="AT501">
            <v>1457.920000000016</v>
          </cell>
          <cell r="AU501">
            <v>2042.2699999999732</v>
          </cell>
          <cell r="AV501">
            <v>1477.0400000000054</v>
          </cell>
          <cell r="AW501">
            <v>2067.2600000000161</v>
          </cell>
        </row>
        <row r="502">
          <cell r="A502">
            <v>497</v>
          </cell>
          <cell r="B502">
            <v>1063.0999999999981</v>
          </cell>
          <cell r="C502">
            <v>1486.5500000000027</v>
          </cell>
          <cell r="D502">
            <v>1082.2599999999902</v>
          </cell>
          <cell r="E502">
            <v>1514.5699999999865</v>
          </cell>
          <cell r="F502">
            <v>1098.4500000000089</v>
          </cell>
          <cell r="G502">
            <v>1539.6099999999878</v>
          </cell>
          <cell r="H502">
            <v>1117.6100000000001</v>
          </cell>
          <cell r="I502">
            <v>1564.6500000000128</v>
          </cell>
          <cell r="J502">
            <v>1136.7699999999907</v>
          </cell>
          <cell r="K502">
            <v>1589.6900000000135</v>
          </cell>
          <cell r="L502">
            <v>1152.9600000000073</v>
          </cell>
          <cell r="M502">
            <v>1614.73</v>
          </cell>
          <cell r="N502">
            <v>1172.1199999999969</v>
          </cell>
          <cell r="O502">
            <v>1639.7799999999866</v>
          </cell>
          <cell r="P502">
            <v>1188.3100000000038</v>
          </cell>
          <cell r="Q502">
            <v>1664.8199999999849</v>
          </cell>
          <cell r="R502">
            <v>1207.4699999999943</v>
          </cell>
          <cell r="S502">
            <v>1689.8600000000154</v>
          </cell>
          <cell r="T502">
            <v>1223.6600000000103</v>
          </cell>
          <cell r="U502">
            <v>1714.9000000000135</v>
          </cell>
          <cell r="V502">
            <v>1242.82</v>
          </cell>
          <cell r="W502">
            <v>1739.94</v>
          </cell>
          <cell r="X502">
            <v>1261.9799999999893</v>
          </cell>
          <cell r="Y502">
            <v>1764.9899999999866</v>
          </cell>
          <cell r="Z502">
            <v>1281.1400000000008</v>
          </cell>
          <cell r="AA502">
            <v>1792.9999999999798</v>
          </cell>
          <cell r="AB502">
            <v>1297.3299999999922</v>
          </cell>
          <cell r="AC502">
            <v>1818.0400000000152</v>
          </cell>
          <cell r="AD502">
            <v>1316.4900000000059</v>
          </cell>
          <cell r="AE502">
            <v>1843.0800000000108</v>
          </cell>
          <cell r="AF502">
            <v>1335.6500000000162</v>
          </cell>
          <cell r="AG502">
            <v>1868.1199999999974</v>
          </cell>
          <cell r="AH502">
            <v>1351.8400000000081</v>
          </cell>
          <cell r="AI502">
            <v>1893.1699999999839</v>
          </cell>
          <cell r="AJ502">
            <v>1370.9999999999973</v>
          </cell>
          <cell r="AK502">
            <v>1918.2099999999778</v>
          </cell>
          <cell r="AL502">
            <v>1387.1899999999891</v>
          </cell>
          <cell r="AM502">
            <v>1943.2500000000173</v>
          </cell>
          <cell r="AN502">
            <v>1406.3499999999967</v>
          </cell>
          <cell r="AO502">
            <v>1968.2900000000107</v>
          </cell>
          <cell r="AP502">
            <v>1422.5399999999881</v>
          </cell>
          <cell r="AQ502">
            <v>1993.3299999999974</v>
          </cell>
          <cell r="AR502">
            <v>1441.7000000000096</v>
          </cell>
          <cell r="AS502">
            <v>2018.3799999999837</v>
          </cell>
          <cell r="AT502">
            <v>1460.860000000016</v>
          </cell>
          <cell r="AU502">
            <v>2046.389999999973</v>
          </cell>
          <cell r="AV502">
            <v>1480.0200000000054</v>
          </cell>
          <cell r="AW502">
            <v>2071.4300000000162</v>
          </cell>
        </row>
        <row r="503">
          <cell r="A503">
            <v>498</v>
          </cell>
          <cell r="B503">
            <v>1065.2399999999982</v>
          </cell>
          <cell r="C503">
            <v>1489.5400000000027</v>
          </cell>
          <cell r="D503">
            <v>1084.4399999999903</v>
          </cell>
          <cell r="E503">
            <v>1517.6199999999865</v>
          </cell>
          <cell r="F503">
            <v>1100.6600000000089</v>
          </cell>
          <cell r="G503">
            <v>1542.7099999999878</v>
          </cell>
          <cell r="H503">
            <v>1119.8600000000001</v>
          </cell>
          <cell r="I503">
            <v>1567.8000000000129</v>
          </cell>
          <cell r="J503">
            <v>1139.0599999999906</v>
          </cell>
          <cell r="K503">
            <v>1592.8900000000135</v>
          </cell>
          <cell r="L503">
            <v>1155.2800000000072</v>
          </cell>
          <cell r="M503">
            <v>1617.98</v>
          </cell>
          <cell r="N503">
            <v>1174.4799999999968</v>
          </cell>
          <cell r="O503">
            <v>1643.0799999999865</v>
          </cell>
          <cell r="P503">
            <v>1190.7000000000039</v>
          </cell>
          <cell r="Q503">
            <v>1668.1699999999848</v>
          </cell>
          <cell r="R503">
            <v>1209.8999999999944</v>
          </cell>
          <cell r="S503">
            <v>1693.2600000000155</v>
          </cell>
          <cell r="T503">
            <v>1226.1200000000104</v>
          </cell>
          <cell r="U503">
            <v>1718.3500000000136</v>
          </cell>
          <cell r="V503">
            <v>1245.32</v>
          </cell>
          <cell r="W503">
            <v>1743.44</v>
          </cell>
          <cell r="X503">
            <v>1264.5199999999893</v>
          </cell>
          <cell r="Y503">
            <v>1768.5399999999865</v>
          </cell>
          <cell r="Z503">
            <v>1283.7200000000007</v>
          </cell>
          <cell r="AA503">
            <v>1796.6099999999797</v>
          </cell>
          <cell r="AB503">
            <v>1299.9399999999921</v>
          </cell>
          <cell r="AC503">
            <v>1821.7000000000153</v>
          </cell>
          <cell r="AD503">
            <v>1319.140000000006</v>
          </cell>
          <cell r="AE503">
            <v>1846.7900000000109</v>
          </cell>
          <cell r="AF503">
            <v>1338.3400000000163</v>
          </cell>
          <cell r="AG503">
            <v>1871.8799999999974</v>
          </cell>
          <cell r="AH503">
            <v>1354.5600000000081</v>
          </cell>
          <cell r="AI503">
            <v>1896.9799999999839</v>
          </cell>
          <cell r="AJ503">
            <v>1373.7599999999973</v>
          </cell>
          <cell r="AK503">
            <v>1922.0699999999777</v>
          </cell>
          <cell r="AL503">
            <v>1389.9799999999891</v>
          </cell>
          <cell r="AM503">
            <v>1947.1600000000174</v>
          </cell>
          <cell r="AN503">
            <v>1409.1799999999967</v>
          </cell>
          <cell r="AO503">
            <v>1972.2500000000107</v>
          </cell>
          <cell r="AP503">
            <v>1425.399999999988</v>
          </cell>
          <cell r="AQ503">
            <v>1997.3399999999974</v>
          </cell>
          <cell r="AR503">
            <v>1444.6000000000097</v>
          </cell>
          <cell r="AS503">
            <v>2022.4399999999837</v>
          </cell>
          <cell r="AT503">
            <v>1463.8000000000161</v>
          </cell>
          <cell r="AU503">
            <v>2050.5099999999729</v>
          </cell>
          <cell r="AV503">
            <v>1483.0000000000055</v>
          </cell>
          <cell r="AW503">
            <v>2075.6000000000163</v>
          </cell>
        </row>
        <row r="504">
          <cell r="A504">
            <v>499</v>
          </cell>
          <cell r="B504">
            <v>1067.3799999999983</v>
          </cell>
          <cell r="C504">
            <v>1492.5300000000027</v>
          </cell>
          <cell r="D504">
            <v>1086.6199999999903</v>
          </cell>
          <cell r="E504">
            <v>1520.6699999999864</v>
          </cell>
          <cell r="F504">
            <v>1102.870000000009</v>
          </cell>
          <cell r="G504">
            <v>1545.8099999999877</v>
          </cell>
          <cell r="H504">
            <v>1122.1100000000001</v>
          </cell>
          <cell r="I504">
            <v>1570.950000000013</v>
          </cell>
          <cell r="J504">
            <v>1141.3499999999906</v>
          </cell>
          <cell r="K504">
            <v>1596.0900000000136</v>
          </cell>
          <cell r="L504">
            <v>1157.6000000000072</v>
          </cell>
          <cell r="M504">
            <v>1621.23</v>
          </cell>
          <cell r="N504">
            <v>1176.8399999999967</v>
          </cell>
          <cell r="O504">
            <v>1646.3799999999865</v>
          </cell>
          <cell r="P504">
            <v>1193.090000000004</v>
          </cell>
          <cell r="Q504">
            <v>1671.5199999999847</v>
          </cell>
          <cell r="R504">
            <v>1212.3299999999945</v>
          </cell>
          <cell r="S504">
            <v>1696.6600000000155</v>
          </cell>
          <cell r="T504">
            <v>1228.5800000000104</v>
          </cell>
          <cell r="U504">
            <v>1721.8000000000136</v>
          </cell>
          <cell r="V504">
            <v>1247.82</v>
          </cell>
          <cell r="W504">
            <v>1746.94</v>
          </cell>
          <cell r="X504">
            <v>1267.0599999999893</v>
          </cell>
          <cell r="Y504">
            <v>1772.0899999999865</v>
          </cell>
          <cell r="Z504">
            <v>1286.3000000000006</v>
          </cell>
          <cell r="AA504">
            <v>1800.2199999999796</v>
          </cell>
          <cell r="AB504">
            <v>1302.549999999992</v>
          </cell>
          <cell r="AC504">
            <v>1825.3600000000154</v>
          </cell>
          <cell r="AD504">
            <v>1321.7900000000061</v>
          </cell>
          <cell r="AE504">
            <v>1850.5000000000109</v>
          </cell>
          <cell r="AF504">
            <v>1341.0300000000163</v>
          </cell>
          <cell r="AG504">
            <v>1875.6399999999974</v>
          </cell>
          <cell r="AH504">
            <v>1357.2800000000082</v>
          </cell>
          <cell r="AI504">
            <v>1900.7899999999838</v>
          </cell>
          <cell r="AJ504">
            <v>1376.5199999999973</v>
          </cell>
          <cell r="AK504">
            <v>1925.9299999999776</v>
          </cell>
          <cell r="AL504">
            <v>1392.7699999999891</v>
          </cell>
          <cell r="AM504">
            <v>1951.0700000000174</v>
          </cell>
          <cell r="AN504">
            <v>1412.0099999999966</v>
          </cell>
          <cell r="AO504">
            <v>1976.2100000000107</v>
          </cell>
          <cell r="AP504">
            <v>1428.2599999999879</v>
          </cell>
          <cell r="AQ504">
            <v>2001.3499999999974</v>
          </cell>
          <cell r="AR504">
            <v>1447.5000000000098</v>
          </cell>
          <cell r="AS504">
            <v>2026.4999999999836</v>
          </cell>
          <cell r="AT504">
            <v>1466.7400000000162</v>
          </cell>
          <cell r="AU504">
            <v>2054.6299999999728</v>
          </cell>
          <cell r="AV504">
            <v>1485.9800000000055</v>
          </cell>
          <cell r="AW504">
            <v>2079.7700000000164</v>
          </cell>
        </row>
        <row r="505">
          <cell r="A505">
            <v>500</v>
          </cell>
          <cell r="B505">
            <v>1069.5199999999984</v>
          </cell>
          <cell r="C505">
            <v>1495.5200000000027</v>
          </cell>
          <cell r="D505">
            <v>1088.7999999999904</v>
          </cell>
          <cell r="E505">
            <v>1523.7199999999864</v>
          </cell>
          <cell r="F505">
            <v>1105.080000000009</v>
          </cell>
          <cell r="G505">
            <v>1548.9099999999876</v>
          </cell>
          <cell r="H505">
            <v>1124.3600000000001</v>
          </cell>
          <cell r="I505">
            <v>1574.1000000000131</v>
          </cell>
          <cell r="J505">
            <v>1143.6399999999906</v>
          </cell>
          <cell r="K505">
            <v>1599.2900000000136</v>
          </cell>
          <cell r="L505">
            <v>1159.9200000000071</v>
          </cell>
          <cell r="M505">
            <v>1624.48</v>
          </cell>
          <cell r="N505">
            <v>1179.1999999999966</v>
          </cell>
          <cell r="O505">
            <v>1649.6799999999864</v>
          </cell>
          <cell r="P505">
            <v>1195.4800000000041</v>
          </cell>
          <cell r="Q505">
            <v>1674.8699999999847</v>
          </cell>
          <cell r="R505">
            <v>1214.7599999999945</v>
          </cell>
          <cell r="S505">
            <v>1700.0600000000156</v>
          </cell>
          <cell r="T505">
            <v>1231.0400000000104</v>
          </cell>
          <cell r="U505">
            <v>1725.2500000000136</v>
          </cell>
          <cell r="V505">
            <v>1250.32</v>
          </cell>
          <cell r="W505">
            <v>1750.44</v>
          </cell>
          <cell r="X505">
            <v>1269.5999999999892</v>
          </cell>
          <cell r="Y505">
            <v>1775.6399999999865</v>
          </cell>
          <cell r="Z505">
            <v>1288.8800000000006</v>
          </cell>
          <cell r="AA505">
            <v>1803.8299999999795</v>
          </cell>
          <cell r="AB505">
            <v>1305.1599999999919</v>
          </cell>
          <cell r="AC505">
            <v>1829.0200000000154</v>
          </cell>
          <cell r="AD505">
            <v>1324.4400000000062</v>
          </cell>
          <cell r="AE505">
            <v>1854.210000000011</v>
          </cell>
          <cell r="AF505">
            <v>1343.7200000000164</v>
          </cell>
          <cell r="AG505">
            <v>1879.3999999999974</v>
          </cell>
          <cell r="AH505">
            <v>1360.0000000000082</v>
          </cell>
          <cell r="AI505">
            <v>1904.5999999999838</v>
          </cell>
          <cell r="AJ505">
            <v>1379.2799999999972</v>
          </cell>
          <cell r="AK505">
            <v>1929.7899999999775</v>
          </cell>
          <cell r="AL505">
            <v>1395.559999999989</v>
          </cell>
          <cell r="AM505">
            <v>1954.9800000000175</v>
          </cell>
          <cell r="AN505">
            <v>1414.8399999999965</v>
          </cell>
          <cell r="AO505">
            <v>1980.1700000000108</v>
          </cell>
          <cell r="AP505">
            <v>1431.1199999999878</v>
          </cell>
          <cell r="AQ505">
            <v>2005.3599999999974</v>
          </cell>
          <cell r="AR505">
            <v>1450.4000000000099</v>
          </cell>
          <cell r="AS505">
            <v>2030.5599999999836</v>
          </cell>
          <cell r="AT505">
            <v>1469.6800000000162</v>
          </cell>
          <cell r="AU505">
            <v>2058.7499999999727</v>
          </cell>
          <cell r="AV505">
            <v>1488.9600000000055</v>
          </cell>
          <cell r="AW505">
            <v>2083.9400000000164</v>
          </cell>
        </row>
        <row r="506">
          <cell r="A506">
            <v>501</v>
          </cell>
          <cell r="B506">
            <v>1071.6599999999985</v>
          </cell>
          <cell r="C506">
            <v>1498.5100000000027</v>
          </cell>
          <cell r="D506">
            <v>1090.9799999999905</v>
          </cell>
          <cell r="E506">
            <v>1526.7699999999863</v>
          </cell>
          <cell r="F506">
            <v>1107.2900000000091</v>
          </cell>
          <cell r="G506">
            <v>1552.0099999999875</v>
          </cell>
          <cell r="H506">
            <v>1126.6100000000001</v>
          </cell>
          <cell r="I506">
            <v>1577.2500000000132</v>
          </cell>
          <cell r="J506">
            <v>1145.9299999999905</v>
          </cell>
          <cell r="K506">
            <v>1602.4900000000137</v>
          </cell>
          <cell r="L506">
            <v>1162.2400000000071</v>
          </cell>
          <cell r="M506">
            <v>1627.73</v>
          </cell>
          <cell r="N506">
            <v>1181.5599999999965</v>
          </cell>
          <cell r="O506">
            <v>1652.9799999999864</v>
          </cell>
          <cell r="P506">
            <v>1197.8700000000042</v>
          </cell>
          <cell r="Q506">
            <v>1678.2199999999846</v>
          </cell>
          <cell r="R506">
            <v>1217.1899999999946</v>
          </cell>
          <cell r="S506">
            <v>1703.4600000000157</v>
          </cell>
          <cell r="T506">
            <v>1233.5000000000105</v>
          </cell>
          <cell r="U506">
            <v>1728.7000000000137</v>
          </cell>
          <cell r="V506">
            <v>1252.82</v>
          </cell>
          <cell r="W506">
            <v>1753.94</v>
          </cell>
          <cell r="X506">
            <v>1272.1399999999892</v>
          </cell>
          <cell r="Y506">
            <v>1779.1899999999864</v>
          </cell>
          <cell r="Z506">
            <v>1291.4600000000005</v>
          </cell>
          <cell r="AA506">
            <v>1807.4399999999794</v>
          </cell>
          <cell r="AB506">
            <v>1307.7699999999918</v>
          </cell>
          <cell r="AC506">
            <v>1832.6800000000155</v>
          </cell>
          <cell r="AD506">
            <v>1327.0900000000063</v>
          </cell>
          <cell r="AE506">
            <v>1857.920000000011</v>
          </cell>
          <cell r="AF506">
            <v>1346.4100000000165</v>
          </cell>
          <cell r="AG506">
            <v>1883.1599999999974</v>
          </cell>
          <cell r="AH506">
            <v>1362.7200000000082</v>
          </cell>
          <cell r="AI506">
            <v>1908.4099999999837</v>
          </cell>
          <cell r="AJ506">
            <v>1382.0399999999972</v>
          </cell>
          <cell r="AK506">
            <v>1933.6499999999774</v>
          </cell>
          <cell r="AL506">
            <v>1398.349999999989</v>
          </cell>
          <cell r="AM506">
            <v>1958.8900000000176</v>
          </cell>
          <cell r="AN506">
            <v>1417.6699999999964</v>
          </cell>
          <cell r="AO506">
            <v>1984.1300000000108</v>
          </cell>
          <cell r="AP506">
            <v>1433.9799999999877</v>
          </cell>
          <cell r="AQ506">
            <v>2009.3699999999974</v>
          </cell>
          <cell r="AR506">
            <v>1453.30000000001</v>
          </cell>
          <cell r="AS506">
            <v>2034.6199999999835</v>
          </cell>
          <cell r="AT506">
            <v>1472.6200000000163</v>
          </cell>
          <cell r="AU506">
            <v>2062.8699999999726</v>
          </cell>
          <cell r="AV506">
            <v>1491.9400000000055</v>
          </cell>
          <cell r="AW506">
            <v>2088.1100000000165</v>
          </cell>
        </row>
        <row r="507">
          <cell r="A507">
            <v>502</v>
          </cell>
          <cell r="B507">
            <v>1073.7999999999986</v>
          </cell>
          <cell r="C507">
            <v>1501.5000000000027</v>
          </cell>
          <cell r="D507">
            <v>1093.1599999999905</v>
          </cell>
          <cell r="E507">
            <v>1529.8199999999863</v>
          </cell>
          <cell r="F507">
            <v>1109.5000000000091</v>
          </cell>
          <cell r="G507">
            <v>1555.1099999999874</v>
          </cell>
          <cell r="H507">
            <v>1128.8600000000001</v>
          </cell>
          <cell r="I507">
            <v>1580.4000000000133</v>
          </cell>
          <cell r="J507">
            <v>1148.2199999999905</v>
          </cell>
          <cell r="K507">
            <v>1605.6900000000137</v>
          </cell>
          <cell r="L507">
            <v>1164.560000000007</v>
          </cell>
          <cell r="M507">
            <v>1630.98</v>
          </cell>
          <cell r="N507">
            <v>1183.9199999999964</v>
          </cell>
          <cell r="O507">
            <v>1656.2799999999863</v>
          </cell>
          <cell r="P507">
            <v>1200.2600000000043</v>
          </cell>
          <cell r="Q507">
            <v>1681.5699999999845</v>
          </cell>
          <cell r="R507">
            <v>1219.6199999999947</v>
          </cell>
          <cell r="S507">
            <v>1706.8600000000158</v>
          </cell>
          <cell r="T507">
            <v>1235.9600000000105</v>
          </cell>
          <cell r="U507">
            <v>1732.1500000000137</v>
          </cell>
          <cell r="V507">
            <v>1255.32</v>
          </cell>
          <cell r="W507">
            <v>1757.44</v>
          </cell>
          <cell r="X507">
            <v>1274.6799999999891</v>
          </cell>
          <cell r="Y507">
            <v>1782.7399999999864</v>
          </cell>
          <cell r="Z507">
            <v>1294.0400000000004</v>
          </cell>
          <cell r="AA507">
            <v>1811.0499999999793</v>
          </cell>
          <cell r="AB507">
            <v>1310.3799999999917</v>
          </cell>
          <cell r="AC507">
            <v>1836.3400000000156</v>
          </cell>
          <cell r="AD507">
            <v>1329.7400000000064</v>
          </cell>
          <cell r="AE507">
            <v>1861.630000000011</v>
          </cell>
          <cell r="AF507">
            <v>1349.1000000000165</v>
          </cell>
          <cell r="AG507">
            <v>1886.9199999999973</v>
          </cell>
          <cell r="AH507">
            <v>1365.4400000000082</v>
          </cell>
          <cell r="AI507">
            <v>1912.2199999999837</v>
          </cell>
          <cell r="AJ507">
            <v>1384.7999999999972</v>
          </cell>
          <cell r="AK507">
            <v>1937.5099999999773</v>
          </cell>
          <cell r="AL507">
            <v>1401.139999999989</v>
          </cell>
          <cell r="AM507">
            <v>1962.8000000000177</v>
          </cell>
          <cell r="AN507">
            <v>1420.4999999999964</v>
          </cell>
          <cell r="AO507">
            <v>1988.0900000000108</v>
          </cell>
          <cell r="AP507">
            <v>1436.8399999999876</v>
          </cell>
          <cell r="AQ507">
            <v>2013.3799999999974</v>
          </cell>
          <cell r="AR507">
            <v>1456.20000000001</v>
          </cell>
          <cell r="AS507">
            <v>2038.6799999999835</v>
          </cell>
          <cell r="AT507">
            <v>1475.5600000000163</v>
          </cell>
          <cell r="AU507">
            <v>2066.9899999999725</v>
          </cell>
          <cell r="AV507">
            <v>1494.9200000000055</v>
          </cell>
          <cell r="AW507">
            <v>2092.2800000000166</v>
          </cell>
        </row>
        <row r="508">
          <cell r="A508">
            <v>503</v>
          </cell>
          <cell r="B508">
            <v>1075.9399999999987</v>
          </cell>
          <cell r="C508">
            <v>1504.4900000000027</v>
          </cell>
          <cell r="D508">
            <v>1095.3399999999906</v>
          </cell>
          <cell r="E508">
            <v>1532.8699999999862</v>
          </cell>
          <cell r="F508">
            <v>1111.7100000000091</v>
          </cell>
          <cell r="G508">
            <v>1558.2099999999873</v>
          </cell>
          <cell r="H508">
            <v>1131.1100000000001</v>
          </cell>
          <cell r="I508">
            <v>1583.5500000000134</v>
          </cell>
          <cell r="J508">
            <v>1150.5099999999904</v>
          </cell>
          <cell r="K508">
            <v>1608.8900000000137</v>
          </cell>
          <cell r="L508">
            <v>1166.8800000000069</v>
          </cell>
          <cell r="M508">
            <v>1634.23</v>
          </cell>
          <cell r="N508">
            <v>1186.2799999999963</v>
          </cell>
          <cell r="O508">
            <v>1659.5799999999863</v>
          </cell>
          <cell r="P508">
            <v>1202.6500000000044</v>
          </cell>
          <cell r="Q508">
            <v>1684.9199999999844</v>
          </cell>
          <cell r="R508">
            <v>1222.0499999999947</v>
          </cell>
          <cell r="S508">
            <v>1710.2600000000159</v>
          </cell>
          <cell r="T508">
            <v>1238.4200000000105</v>
          </cell>
          <cell r="U508">
            <v>1735.6000000000138</v>
          </cell>
          <cell r="V508">
            <v>1257.82</v>
          </cell>
          <cell r="W508">
            <v>1760.94</v>
          </cell>
          <cell r="X508">
            <v>1277.2199999999891</v>
          </cell>
          <cell r="Y508">
            <v>1786.2899999999863</v>
          </cell>
          <cell r="Z508">
            <v>1296.6200000000003</v>
          </cell>
          <cell r="AA508">
            <v>1814.6599999999792</v>
          </cell>
          <cell r="AB508">
            <v>1312.9899999999916</v>
          </cell>
          <cell r="AC508">
            <v>1840.0000000000157</v>
          </cell>
          <cell r="AD508">
            <v>1332.3900000000065</v>
          </cell>
          <cell r="AE508">
            <v>1865.3400000000111</v>
          </cell>
          <cell r="AF508">
            <v>1351.7900000000166</v>
          </cell>
          <cell r="AG508">
            <v>1890.6799999999973</v>
          </cell>
          <cell r="AH508">
            <v>1368.1600000000083</v>
          </cell>
          <cell r="AI508">
            <v>1916.0299999999836</v>
          </cell>
          <cell r="AJ508">
            <v>1387.5599999999972</v>
          </cell>
          <cell r="AK508">
            <v>1941.3699999999772</v>
          </cell>
          <cell r="AL508">
            <v>1403.9299999999889</v>
          </cell>
          <cell r="AM508">
            <v>1966.7100000000178</v>
          </cell>
          <cell r="AN508">
            <v>1423.3299999999963</v>
          </cell>
          <cell r="AO508">
            <v>1992.0500000000109</v>
          </cell>
          <cell r="AP508">
            <v>1439.6999999999875</v>
          </cell>
          <cell r="AQ508">
            <v>2017.3899999999974</v>
          </cell>
          <cell r="AR508">
            <v>1459.1000000000101</v>
          </cell>
          <cell r="AS508">
            <v>2042.7399999999834</v>
          </cell>
          <cell r="AT508">
            <v>1478.5000000000164</v>
          </cell>
          <cell r="AU508">
            <v>2071.1099999999724</v>
          </cell>
          <cell r="AV508">
            <v>1497.9000000000055</v>
          </cell>
          <cell r="AW508">
            <v>2096.4500000000166</v>
          </cell>
        </row>
        <row r="509">
          <cell r="A509">
            <v>504</v>
          </cell>
          <cell r="B509">
            <v>1078.0799999999988</v>
          </cell>
          <cell r="C509">
            <v>1507.4800000000027</v>
          </cell>
          <cell r="D509">
            <v>1097.5199999999907</v>
          </cell>
          <cell r="E509">
            <v>1535.9199999999862</v>
          </cell>
          <cell r="F509">
            <v>1113.9200000000092</v>
          </cell>
          <cell r="G509">
            <v>1561.3099999999872</v>
          </cell>
          <cell r="H509">
            <v>1133.3600000000001</v>
          </cell>
          <cell r="I509">
            <v>1586.7000000000135</v>
          </cell>
          <cell r="J509">
            <v>1152.7999999999904</v>
          </cell>
          <cell r="K509">
            <v>1612.0900000000138</v>
          </cell>
          <cell r="L509">
            <v>1169.2000000000069</v>
          </cell>
          <cell r="M509">
            <v>1637.48</v>
          </cell>
          <cell r="N509">
            <v>1188.6399999999962</v>
          </cell>
          <cell r="O509">
            <v>1662.8799999999862</v>
          </cell>
          <cell r="P509">
            <v>1205.0400000000045</v>
          </cell>
          <cell r="Q509">
            <v>1688.2699999999843</v>
          </cell>
          <cell r="R509">
            <v>1224.4799999999948</v>
          </cell>
          <cell r="S509">
            <v>1713.660000000016</v>
          </cell>
          <cell r="T509">
            <v>1240.8800000000106</v>
          </cell>
          <cell r="U509">
            <v>1739.0500000000138</v>
          </cell>
          <cell r="V509">
            <v>1260.32</v>
          </cell>
          <cell r="W509">
            <v>1764.44</v>
          </cell>
          <cell r="X509">
            <v>1279.7599999999891</v>
          </cell>
          <cell r="Y509">
            <v>1789.8399999999863</v>
          </cell>
          <cell r="Z509">
            <v>1299.2000000000003</v>
          </cell>
          <cell r="AA509">
            <v>1818.2699999999791</v>
          </cell>
          <cell r="AB509">
            <v>1315.5999999999915</v>
          </cell>
          <cell r="AC509">
            <v>1843.6600000000158</v>
          </cell>
          <cell r="AD509">
            <v>1335.0400000000066</v>
          </cell>
          <cell r="AE509">
            <v>1869.0500000000111</v>
          </cell>
          <cell r="AF509">
            <v>1354.4800000000166</v>
          </cell>
          <cell r="AG509">
            <v>1894.4399999999973</v>
          </cell>
          <cell r="AH509">
            <v>1370.8800000000083</v>
          </cell>
          <cell r="AI509">
            <v>1919.8399999999835</v>
          </cell>
          <cell r="AJ509">
            <v>1390.3199999999972</v>
          </cell>
          <cell r="AK509">
            <v>1945.2299999999771</v>
          </cell>
          <cell r="AL509">
            <v>1406.7199999999889</v>
          </cell>
          <cell r="AM509">
            <v>1970.6200000000179</v>
          </cell>
          <cell r="AN509">
            <v>1426.1599999999962</v>
          </cell>
          <cell r="AO509">
            <v>1996.0100000000109</v>
          </cell>
          <cell r="AP509">
            <v>1442.5599999999874</v>
          </cell>
          <cell r="AQ509">
            <v>2021.3999999999974</v>
          </cell>
          <cell r="AR509">
            <v>1462.0000000000102</v>
          </cell>
          <cell r="AS509">
            <v>2046.7999999999834</v>
          </cell>
          <cell r="AT509">
            <v>1481.4400000000164</v>
          </cell>
          <cell r="AU509">
            <v>2075.2299999999723</v>
          </cell>
          <cell r="AV509">
            <v>1500.8800000000056</v>
          </cell>
          <cell r="AW509">
            <v>2100.6200000000167</v>
          </cell>
        </row>
        <row r="510">
          <cell r="A510">
            <v>505</v>
          </cell>
          <cell r="B510">
            <v>1080.2199999999989</v>
          </cell>
          <cell r="C510">
            <v>1510.4700000000028</v>
          </cell>
          <cell r="D510">
            <v>1099.6999999999907</v>
          </cell>
          <cell r="E510">
            <v>1538.9699999999862</v>
          </cell>
          <cell r="F510">
            <v>1116.1300000000092</v>
          </cell>
          <cell r="G510">
            <v>1564.4099999999871</v>
          </cell>
          <cell r="H510">
            <v>1135.6100000000001</v>
          </cell>
          <cell r="I510">
            <v>1589.8500000000136</v>
          </cell>
          <cell r="J510">
            <v>1155.0899999999904</v>
          </cell>
          <cell r="K510">
            <v>1615.2900000000138</v>
          </cell>
          <cell r="L510">
            <v>1171.5200000000068</v>
          </cell>
          <cell r="M510">
            <v>1640.73</v>
          </cell>
          <cell r="N510">
            <v>1190.9999999999961</v>
          </cell>
          <cell r="O510">
            <v>1666.1799999999862</v>
          </cell>
          <cell r="P510">
            <v>1207.4300000000046</v>
          </cell>
          <cell r="Q510">
            <v>1691.6199999999842</v>
          </cell>
          <cell r="R510">
            <v>1226.9099999999949</v>
          </cell>
          <cell r="S510">
            <v>1717.0600000000161</v>
          </cell>
          <cell r="T510">
            <v>1243.3400000000106</v>
          </cell>
          <cell r="U510">
            <v>1742.5000000000139</v>
          </cell>
          <cell r="V510">
            <v>1262.82</v>
          </cell>
          <cell r="W510">
            <v>1767.94</v>
          </cell>
          <cell r="X510">
            <v>1282.299999999989</v>
          </cell>
          <cell r="Y510">
            <v>1793.3899999999862</v>
          </cell>
          <cell r="Z510">
            <v>1301.7800000000002</v>
          </cell>
          <cell r="AA510">
            <v>1821.879999999979</v>
          </cell>
          <cell r="AB510">
            <v>1318.2099999999914</v>
          </cell>
          <cell r="AC510">
            <v>1847.3200000000159</v>
          </cell>
          <cell r="AD510">
            <v>1337.6900000000066</v>
          </cell>
          <cell r="AE510">
            <v>1872.7600000000111</v>
          </cell>
          <cell r="AF510">
            <v>1357.1700000000167</v>
          </cell>
          <cell r="AG510">
            <v>1898.1999999999973</v>
          </cell>
          <cell r="AH510">
            <v>1373.6000000000083</v>
          </cell>
          <cell r="AI510">
            <v>1923.6499999999835</v>
          </cell>
          <cell r="AJ510">
            <v>1393.0799999999972</v>
          </cell>
          <cell r="AK510">
            <v>1949.089999999977</v>
          </cell>
          <cell r="AL510">
            <v>1409.5099999999888</v>
          </cell>
          <cell r="AM510">
            <v>1974.5300000000179</v>
          </cell>
          <cell r="AN510">
            <v>1428.9899999999961</v>
          </cell>
          <cell r="AO510">
            <v>1999.9700000000109</v>
          </cell>
          <cell r="AP510">
            <v>1445.4199999999873</v>
          </cell>
          <cell r="AQ510">
            <v>2025.4099999999974</v>
          </cell>
          <cell r="AR510">
            <v>1464.9000000000103</v>
          </cell>
          <cell r="AS510">
            <v>2050.8599999999833</v>
          </cell>
          <cell r="AT510">
            <v>1484.3800000000165</v>
          </cell>
          <cell r="AU510">
            <v>2079.3499999999722</v>
          </cell>
          <cell r="AV510">
            <v>1503.8600000000056</v>
          </cell>
          <cell r="AW510">
            <v>2104.7900000000168</v>
          </cell>
        </row>
        <row r="511">
          <cell r="A511">
            <v>506</v>
          </cell>
          <cell r="B511">
            <v>1082.359999999999</v>
          </cell>
          <cell r="C511">
            <v>1513.4600000000028</v>
          </cell>
          <cell r="D511">
            <v>1101.8799999999908</v>
          </cell>
          <cell r="E511">
            <v>1542.0199999999861</v>
          </cell>
          <cell r="F511">
            <v>1118.3400000000092</v>
          </cell>
          <cell r="G511">
            <v>1567.509999999987</v>
          </cell>
          <cell r="H511">
            <v>1137.8600000000001</v>
          </cell>
          <cell r="I511">
            <v>1593.0000000000136</v>
          </cell>
          <cell r="J511">
            <v>1157.3799999999903</v>
          </cell>
          <cell r="K511">
            <v>1618.4900000000139</v>
          </cell>
          <cell r="L511">
            <v>1173.8400000000067</v>
          </cell>
          <cell r="M511">
            <v>1643.98</v>
          </cell>
          <cell r="N511">
            <v>1193.359999999996</v>
          </cell>
          <cell r="O511">
            <v>1669.4799999999861</v>
          </cell>
          <cell r="P511">
            <v>1209.8200000000047</v>
          </cell>
          <cell r="Q511">
            <v>1694.9699999999841</v>
          </cell>
          <cell r="R511">
            <v>1229.3399999999949</v>
          </cell>
          <cell r="S511">
            <v>1720.4600000000162</v>
          </cell>
          <cell r="T511">
            <v>1245.8000000000106</v>
          </cell>
          <cell r="U511">
            <v>1745.9500000000139</v>
          </cell>
          <cell r="V511">
            <v>1265.32</v>
          </cell>
          <cell r="W511">
            <v>1771.44</v>
          </cell>
          <cell r="X511">
            <v>1284.839999999989</v>
          </cell>
          <cell r="Y511">
            <v>1796.9399999999862</v>
          </cell>
          <cell r="Z511">
            <v>1304.3600000000001</v>
          </cell>
          <cell r="AA511">
            <v>1825.4899999999789</v>
          </cell>
          <cell r="AB511">
            <v>1320.8199999999913</v>
          </cell>
          <cell r="AC511">
            <v>1850.9800000000159</v>
          </cell>
          <cell r="AD511">
            <v>1340.3400000000067</v>
          </cell>
          <cell r="AE511">
            <v>1876.4700000000112</v>
          </cell>
          <cell r="AF511">
            <v>1359.8600000000167</v>
          </cell>
          <cell r="AG511">
            <v>1901.9599999999973</v>
          </cell>
          <cell r="AH511">
            <v>1376.3200000000083</v>
          </cell>
          <cell r="AI511">
            <v>1927.4599999999834</v>
          </cell>
          <cell r="AJ511">
            <v>1395.8399999999972</v>
          </cell>
          <cell r="AK511">
            <v>1952.9499999999769</v>
          </cell>
          <cell r="AL511">
            <v>1412.2999999999888</v>
          </cell>
          <cell r="AM511">
            <v>1978.440000000018</v>
          </cell>
          <cell r="AN511">
            <v>1431.8199999999961</v>
          </cell>
          <cell r="AO511">
            <v>2003.930000000011</v>
          </cell>
          <cell r="AP511">
            <v>1448.2799999999872</v>
          </cell>
          <cell r="AQ511">
            <v>2029.4199999999973</v>
          </cell>
          <cell r="AR511">
            <v>1467.8000000000104</v>
          </cell>
          <cell r="AS511">
            <v>2054.9199999999832</v>
          </cell>
          <cell r="AT511">
            <v>1487.3200000000165</v>
          </cell>
          <cell r="AU511">
            <v>2083.4699999999721</v>
          </cell>
          <cell r="AV511">
            <v>1506.8400000000056</v>
          </cell>
          <cell r="AW511">
            <v>2108.9600000000169</v>
          </cell>
        </row>
        <row r="512">
          <cell r="A512">
            <v>507</v>
          </cell>
          <cell r="B512">
            <v>1084.4999999999991</v>
          </cell>
          <cell r="C512">
            <v>1516.4500000000028</v>
          </cell>
          <cell r="D512">
            <v>1104.0599999999909</v>
          </cell>
          <cell r="E512">
            <v>1545.0699999999861</v>
          </cell>
          <cell r="F512">
            <v>1120.5500000000093</v>
          </cell>
          <cell r="G512">
            <v>1570.6099999999869</v>
          </cell>
          <cell r="H512">
            <v>1140.1100000000001</v>
          </cell>
          <cell r="I512">
            <v>1596.1500000000137</v>
          </cell>
          <cell r="J512">
            <v>1159.6699999999903</v>
          </cell>
          <cell r="K512">
            <v>1621.6900000000139</v>
          </cell>
          <cell r="L512">
            <v>1176.1600000000067</v>
          </cell>
          <cell r="M512">
            <v>1647.23</v>
          </cell>
          <cell r="N512">
            <v>1195.7199999999959</v>
          </cell>
          <cell r="O512">
            <v>1672.7799999999861</v>
          </cell>
          <cell r="P512">
            <v>1212.2100000000048</v>
          </cell>
          <cell r="Q512">
            <v>1698.319999999984</v>
          </cell>
          <cell r="R512">
            <v>1231.769999999995</v>
          </cell>
          <cell r="S512">
            <v>1723.8600000000163</v>
          </cell>
          <cell r="T512">
            <v>1248.2600000000107</v>
          </cell>
          <cell r="U512">
            <v>1749.400000000014</v>
          </cell>
          <cell r="V512">
            <v>1267.82</v>
          </cell>
          <cell r="W512">
            <v>1774.94</v>
          </cell>
          <cell r="X512">
            <v>1287.379999999989</v>
          </cell>
          <cell r="Y512">
            <v>1800.4899999999861</v>
          </cell>
          <cell r="Z512">
            <v>1306.94</v>
          </cell>
          <cell r="AA512">
            <v>1829.0999999999788</v>
          </cell>
          <cell r="AB512">
            <v>1323.4299999999912</v>
          </cell>
          <cell r="AC512">
            <v>1854.640000000016</v>
          </cell>
          <cell r="AD512">
            <v>1342.9900000000068</v>
          </cell>
          <cell r="AE512">
            <v>1880.1800000000112</v>
          </cell>
          <cell r="AF512">
            <v>1362.5500000000168</v>
          </cell>
          <cell r="AG512">
            <v>1905.7199999999973</v>
          </cell>
          <cell r="AH512">
            <v>1379.0400000000084</v>
          </cell>
          <cell r="AI512">
            <v>1931.2699999999834</v>
          </cell>
          <cell r="AJ512">
            <v>1398.5999999999972</v>
          </cell>
          <cell r="AK512">
            <v>1956.8099999999768</v>
          </cell>
          <cell r="AL512">
            <v>1415.0899999999888</v>
          </cell>
          <cell r="AM512">
            <v>1982.3500000000181</v>
          </cell>
          <cell r="AN512">
            <v>1434.649999999996</v>
          </cell>
          <cell r="AO512">
            <v>2007.890000000011</v>
          </cell>
          <cell r="AP512">
            <v>1451.1399999999871</v>
          </cell>
          <cell r="AQ512">
            <v>2033.4299999999973</v>
          </cell>
          <cell r="AR512">
            <v>1470.7000000000105</v>
          </cell>
          <cell r="AS512">
            <v>2058.9799999999832</v>
          </cell>
          <cell r="AT512">
            <v>1490.2600000000166</v>
          </cell>
          <cell r="AU512">
            <v>2087.589999999972</v>
          </cell>
          <cell r="AV512">
            <v>1509.8200000000056</v>
          </cell>
          <cell r="AW512">
            <v>2113.1300000000169</v>
          </cell>
        </row>
        <row r="513">
          <cell r="A513">
            <v>508</v>
          </cell>
          <cell r="B513">
            <v>1086.6399999999992</v>
          </cell>
          <cell r="C513">
            <v>1519.4400000000028</v>
          </cell>
          <cell r="D513">
            <v>1106.2399999999909</v>
          </cell>
          <cell r="E513">
            <v>1548.119999999986</v>
          </cell>
          <cell r="F513">
            <v>1122.7600000000093</v>
          </cell>
          <cell r="G513">
            <v>1573.7099999999868</v>
          </cell>
          <cell r="H513">
            <v>1142.3600000000001</v>
          </cell>
          <cell r="I513">
            <v>1599.3000000000138</v>
          </cell>
          <cell r="J513">
            <v>1161.9599999999903</v>
          </cell>
          <cell r="K513">
            <v>1624.890000000014</v>
          </cell>
          <cell r="L513">
            <v>1178.4800000000066</v>
          </cell>
          <cell r="M513">
            <v>1650.48</v>
          </cell>
          <cell r="N513">
            <v>1198.0799999999958</v>
          </cell>
          <cell r="O513">
            <v>1676.0799999999861</v>
          </cell>
          <cell r="P513">
            <v>1214.6000000000049</v>
          </cell>
          <cell r="Q513">
            <v>1701.6699999999839</v>
          </cell>
          <cell r="R513">
            <v>1234.199999999995</v>
          </cell>
          <cell r="S513">
            <v>1727.2600000000164</v>
          </cell>
          <cell r="T513">
            <v>1250.7200000000107</v>
          </cell>
          <cell r="U513">
            <v>1752.850000000014</v>
          </cell>
          <cell r="V513">
            <v>1270.32</v>
          </cell>
          <cell r="W513">
            <v>1778.44</v>
          </cell>
          <cell r="X513">
            <v>1289.9199999999889</v>
          </cell>
          <cell r="Y513">
            <v>1804.0399999999861</v>
          </cell>
          <cell r="Z513">
            <v>1309.52</v>
          </cell>
          <cell r="AA513">
            <v>1832.7099999999787</v>
          </cell>
          <cell r="AB513">
            <v>1326.0399999999911</v>
          </cell>
          <cell r="AC513">
            <v>1858.3000000000161</v>
          </cell>
          <cell r="AD513">
            <v>1345.6400000000069</v>
          </cell>
          <cell r="AE513">
            <v>1883.8900000000112</v>
          </cell>
          <cell r="AF513">
            <v>1365.2400000000168</v>
          </cell>
          <cell r="AG513">
            <v>1909.4799999999973</v>
          </cell>
          <cell r="AH513">
            <v>1381.7600000000084</v>
          </cell>
          <cell r="AI513">
            <v>1935.0799999999833</v>
          </cell>
          <cell r="AJ513">
            <v>1401.3599999999972</v>
          </cell>
          <cell r="AK513">
            <v>1960.6699999999767</v>
          </cell>
          <cell r="AL513">
            <v>1417.8799999999887</v>
          </cell>
          <cell r="AM513">
            <v>1986.2600000000182</v>
          </cell>
          <cell r="AN513">
            <v>1437.4799999999959</v>
          </cell>
          <cell r="AO513">
            <v>2011.8500000000111</v>
          </cell>
          <cell r="AP513">
            <v>1453.999999999987</v>
          </cell>
          <cell r="AQ513">
            <v>2037.4399999999973</v>
          </cell>
          <cell r="AR513">
            <v>1473.6000000000106</v>
          </cell>
          <cell r="AS513">
            <v>2063.0399999999831</v>
          </cell>
          <cell r="AT513">
            <v>1493.2000000000166</v>
          </cell>
          <cell r="AU513">
            <v>2091.7099999999718</v>
          </cell>
          <cell r="AV513">
            <v>1512.8000000000056</v>
          </cell>
          <cell r="AW513">
            <v>2117.300000000017</v>
          </cell>
        </row>
        <row r="514">
          <cell r="A514">
            <v>509</v>
          </cell>
          <cell r="B514">
            <v>1088.7799999999993</v>
          </cell>
          <cell r="C514">
            <v>1522.4300000000028</v>
          </cell>
          <cell r="D514">
            <v>1108.419999999991</v>
          </cell>
          <cell r="E514">
            <v>1551.169999999986</v>
          </cell>
          <cell r="F514">
            <v>1124.9700000000093</v>
          </cell>
          <cell r="G514">
            <v>1576.8099999999868</v>
          </cell>
          <cell r="H514">
            <v>1144.6100000000001</v>
          </cell>
          <cell r="I514">
            <v>1602.4500000000139</v>
          </cell>
          <cell r="J514">
            <v>1164.2499999999902</v>
          </cell>
          <cell r="K514">
            <v>1628.090000000014</v>
          </cell>
          <cell r="L514">
            <v>1180.8000000000065</v>
          </cell>
          <cell r="M514">
            <v>1653.73</v>
          </cell>
          <cell r="N514">
            <v>1200.4399999999957</v>
          </cell>
          <cell r="O514">
            <v>1679.379999999986</v>
          </cell>
          <cell r="P514">
            <v>1216.990000000005</v>
          </cell>
          <cell r="Q514">
            <v>1705.0199999999838</v>
          </cell>
          <cell r="R514">
            <v>1236.6299999999951</v>
          </cell>
          <cell r="S514">
            <v>1730.6600000000165</v>
          </cell>
          <cell r="T514">
            <v>1253.1800000000108</v>
          </cell>
          <cell r="U514">
            <v>1756.3000000000141</v>
          </cell>
          <cell r="V514">
            <v>1272.82</v>
          </cell>
          <cell r="W514">
            <v>1781.94</v>
          </cell>
          <cell r="X514">
            <v>1292.4599999999889</v>
          </cell>
          <cell r="Y514">
            <v>1807.589999999986</v>
          </cell>
          <cell r="Z514">
            <v>1312.1</v>
          </cell>
          <cell r="AA514">
            <v>1836.3199999999786</v>
          </cell>
          <cell r="AB514">
            <v>1328.649999999991</v>
          </cell>
          <cell r="AC514">
            <v>1861.9600000000162</v>
          </cell>
          <cell r="AD514">
            <v>1348.290000000007</v>
          </cell>
          <cell r="AE514">
            <v>1887.6000000000113</v>
          </cell>
          <cell r="AF514">
            <v>1367.9300000000169</v>
          </cell>
          <cell r="AG514">
            <v>1913.2399999999973</v>
          </cell>
          <cell r="AH514">
            <v>1384.4800000000084</v>
          </cell>
          <cell r="AI514">
            <v>1938.8899999999833</v>
          </cell>
          <cell r="AJ514">
            <v>1404.1199999999972</v>
          </cell>
          <cell r="AK514">
            <v>1964.5299999999766</v>
          </cell>
          <cell r="AL514">
            <v>1420.6699999999887</v>
          </cell>
          <cell r="AM514">
            <v>1990.1700000000183</v>
          </cell>
          <cell r="AN514">
            <v>1440.3099999999959</v>
          </cell>
          <cell r="AO514">
            <v>2015.8100000000111</v>
          </cell>
          <cell r="AP514">
            <v>1456.8599999999869</v>
          </cell>
          <cell r="AQ514">
            <v>2041.4499999999973</v>
          </cell>
          <cell r="AR514">
            <v>1476.5000000000107</v>
          </cell>
          <cell r="AS514">
            <v>2067.0999999999831</v>
          </cell>
          <cell r="AT514">
            <v>1496.1400000000167</v>
          </cell>
          <cell r="AU514">
            <v>2095.8299999999717</v>
          </cell>
          <cell r="AV514">
            <v>1515.7800000000057</v>
          </cell>
          <cell r="AW514">
            <v>2121.4700000000171</v>
          </cell>
        </row>
        <row r="515">
          <cell r="A515">
            <v>510</v>
          </cell>
          <cell r="B515">
            <v>1090.9199999999994</v>
          </cell>
          <cell r="C515">
            <v>1525.4200000000028</v>
          </cell>
          <cell r="D515">
            <v>1110.599999999991</v>
          </cell>
          <cell r="E515">
            <v>1554.2199999999859</v>
          </cell>
          <cell r="F515">
            <v>1127.1800000000094</v>
          </cell>
          <cell r="G515">
            <v>1579.9099999999867</v>
          </cell>
          <cell r="H515">
            <v>1146.8600000000001</v>
          </cell>
          <cell r="I515">
            <v>1605.600000000014</v>
          </cell>
          <cell r="J515">
            <v>1166.5399999999902</v>
          </cell>
          <cell r="K515">
            <v>1631.2900000000141</v>
          </cell>
          <cell r="L515">
            <v>1183.1200000000065</v>
          </cell>
          <cell r="M515">
            <v>1656.98</v>
          </cell>
          <cell r="N515">
            <v>1202.7999999999956</v>
          </cell>
          <cell r="O515">
            <v>1682.679999999986</v>
          </cell>
          <cell r="P515">
            <v>1219.3800000000051</v>
          </cell>
          <cell r="Q515">
            <v>1708.3699999999837</v>
          </cell>
          <cell r="R515">
            <v>1239.0599999999952</v>
          </cell>
          <cell r="S515">
            <v>1734.0600000000165</v>
          </cell>
          <cell r="T515">
            <v>1255.6400000000108</v>
          </cell>
          <cell r="U515">
            <v>1759.7500000000141</v>
          </cell>
          <cell r="V515">
            <v>1275.32</v>
          </cell>
          <cell r="W515">
            <v>1785.44</v>
          </cell>
          <cell r="X515">
            <v>1294.9999999999889</v>
          </cell>
          <cell r="Y515">
            <v>1811.139999999986</v>
          </cell>
          <cell r="Z515">
            <v>1314.6799999999998</v>
          </cell>
          <cell r="AA515">
            <v>1839.9299999999785</v>
          </cell>
          <cell r="AB515">
            <v>1331.2599999999909</v>
          </cell>
          <cell r="AC515">
            <v>1865.6200000000163</v>
          </cell>
          <cell r="AD515">
            <v>1350.9400000000071</v>
          </cell>
          <cell r="AE515">
            <v>1891.3100000000113</v>
          </cell>
          <cell r="AF515">
            <v>1370.6200000000169</v>
          </cell>
          <cell r="AG515">
            <v>1916.9999999999973</v>
          </cell>
          <cell r="AH515">
            <v>1387.2000000000085</v>
          </cell>
          <cell r="AI515">
            <v>1942.6999999999832</v>
          </cell>
          <cell r="AJ515">
            <v>1406.8799999999972</v>
          </cell>
          <cell r="AK515">
            <v>1968.3899999999765</v>
          </cell>
          <cell r="AL515">
            <v>1423.4599999999887</v>
          </cell>
          <cell r="AM515">
            <v>1994.0800000000183</v>
          </cell>
          <cell r="AN515">
            <v>1443.1399999999958</v>
          </cell>
          <cell r="AO515">
            <v>2019.7700000000111</v>
          </cell>
          <cell r="AP515">
            <v>1459.7199999999868</v>
          </cell>
          <cell r="AQ515">
            <v>2045.4599999999973</v>
          </cell>
          <cell r="AR515">
            <v>1479.4000000000108</v>
          </cell>
          <cell r="AS515">
            <v>2071.159999999983</v>
          </cell>
          <cell r="AT515">
            <v>1499.0800000000168</v>
          </cell>
          <cell r="AU515">
            <v>2099.9499999999716</v>
          </cell>
          <cell r="AV515">
            <v>1518.7600000000057</v>
          </cell>
          <cell r="AW515">
            <v>2125.6400000000172</v>
          </cell>
        </row>
        <row r="516">
          <cell r="A516">
            <v>511</v>
          </cell>
          <cell r="B516">
            <v>1093.0599999999995</v>
          </cell>
          <cell r="C516">
            <v>1528.4100000000028</v>
          </cell>
          <cell r="D516">
            <v>1112.7799999999911</v>
          </cell>
          <cell r="E516">
            <v>1557.2699999999859</v>
          </cell>
          <cell r="F516">
            <v>1129.3900000000094</v>
          </cell>
          <cell r="G516">
            <v>1583.0099999999866</v>
          </cell>
          <cell r="H516">
            <v>1149.1100000000001</v>
          </cell>
          <cell r="I516">
            <v>1608.7500000000141</v>
          </cell>
          <cell r="J516">
            <v>1168.8299999999902</v>
          </cell>
          <cell r="K516">
            <v>1634.4900000000141</v>
          </cell>
          <cell r="L516">
            <v>1185.4400000000064</v>
          </cell>
          <cell r="M516">
            <v>1660.23</v>
          </cell>
          <cell r="N516">
            <v>1205.1599999999955</v>
          </cell>
          <cell r="O516">
            <v>1685.9799999999859</v>
          </cell>
          <cell r="P516">
            <v>1221.7700000000052</v>
          </cell>
          <cell r="Q516">
            <v>1711.7199999999837</v>
          </cell>
          <cell r="R516">
            <v>1241.4899999999952</v>
          </cell>
          <cell r="S516">
            <v>1737.4600000000166</v>
          </cell>
          <cell r="T516">
            <v>1258.1000000000108</v>
          </cell>
          <cell r="U516">
            <v>1763.2000000000141</v>
          </cell>
          <cell r="V516">
            <v>1277.82</v>
          </cell>
          <cell r="W516">
            <v>1788.94</v>
          </cell>
          <cell r="X516">
            <v>1297.5399999999888</v>
          </cell>
          <cell r="Y516">
            <v>1814.689999999986</v>
          </cell>
          <cell r="Z516">
            <v>1317.2599999999998</v>
          </cell>
          <cell r="AA516">
            <v>1843.5399999999784</v>
          </cell>
          <cell r="AB516">
            <v>1333.8699999999908</v>
          </cell>
          <cell r="AC516">
            <v>1869.2800000000163</v>
          </cell>
          <cell r="AD516">
            <v>1353.5900000000072</v>
          </cell>
          <cell r="AE516">
            <v>1895.0200000000114</v>
          </cell>
          <cell r="AF516">
            <v>1373.310000000017</v>
          </cell>
          <cell r="AG516">
            <v>1920.7599999999973</v>
          </cell>
          <cell r="AH516">
            <v>1389.9200000000085</v>
          </cell>
          <cell r="AI516">
            <v>1946.5099999999832</v>
          </cell>
          <cell r="AJ516">
            <v>1409.6399999999971</v>
          </cell>
          <cell r="AK516">
            <v>1972.2499999999764</v>
          </cell>
          <cell r="AL516">
            <v>1426.2499999999886</v>
          </cell>
          <cell r="AM516">
            <v>1997.9900000000184</v>
          </cell>
          <cell r="AN516">
            <v>1445.9699999999957</v>
          </cell>
          <cell r="AO516">
            <v>2023.7300000000112</v>
          </cell>
          <cell r="AP516">
            <v>1462.5799999999867</v>
          </cell>
          <cell r="AQ516">
            <v>2049.4699999999975</v>
          </cell>
          <cell r="AR516">
            <v>1482.3000000000109</v>
          </cell>
          <cell r="AS516">
            <v>2075.219999999983</v>
          </cell>
          <cell r="AT516">
            <v>1502.0200000000168</v>
          </cell>
          <cell r="AU516">
            <v>2104.0699999999715</v>
          </cell>
          <cell r="AV516">
            <v>1521.7400000000057</v>
          </cell>
          <cell r="AW516">
            <v>2129.8100000000172</v>
          </cell>
        </row>
        <row r="517">
          <cell r="A517">
            <v>512</v>
          </cell>
          <cell r="B517">
            <v>1095.1999999999996</v>
          </cell>
          <cell r="C517">
            <v>1531.4000000000028</v>
          </cell>
          <cell r="D517">
            <v>1114.9599999999912</v>
          </cell>
          <cell r="E517">
            <v>1560.3199999999858</v>
          </cell>
          <cell r="F517">
            <v>1131.6000000000095</v>
          </cell>
          <cell r="G517">
            <v>1586.1099999999865</v>
          </cell>
          <cell r="H517">
            <v>1151.3600000000001</v>
          </cell>
          <cell r="I517">
            <v>1611.9000000000142</v>
          </cell>
          <cell r="J517">
            <v>1171.1199999999901</v>
          </cell>
          <cell r="K517">
            <v>1637.6900000000142</v>
          </cell>
          <cell r="L517">
            <v>1187.7600000000064</v>
          </cell>
          <cell r="M517">
            <v>1663.48</v>
          </cell>
          <cell r="N517">
            <v>1207.5199999999954</v>
          </cell>
          <cell r="O517">
            <v>1689.2799999999859</v>
          </cell>
          <cell r="P517">
            <v>1224.1600000000053</v>
          </cell>
          <cell r="Q517">
            <v>1715.0699999999836</v>
          </cell>
          <cell r="R517">
            <v>1243.9199999999953</v>
          </cell>
          <cell r="S517">
            <v>1740.8600000000167</v>
          </cell>
          <cell r="T517">
            <v>1260.5600000000109</v>
          </cell>
          <cell r="U517">
            <v>1766.6500000000142</v>
          </cell>
          <cell r="V517">
            <v>1280.32</v>
          </cell>
          <cell r="W517">
            <v>1792.44</v>
          </cell>
          <cell r="X517">
            <v>1300.0799999999888</v>
          </cell>
          <cell r="Y517">
            <v>1818.2399999999859</v>
          </cell>
          <cell r="Z517">
            <v>1319.8399999999997</v>
          </cell>
          <cell r="AA517">
            <v>1847.1499999999783</v>
          </cell>
          <cell r="AB517">
            <v>1336.4799999999907</v>
          </cell>
          <cell r="AC517">
            <v>1872.9400000000164</v>
          </cell>
          <cell r="AD517">
            <v>1356.2400000000073</v>
          </cell>
          <cell r="AE517">
            <v>1898.7300000000114</v>
          </cell>
          <cell r="AF517">
            <v>1376.0000000000171</v>
          </cell>
          <cell r="AG517">
            <v>1924.5199999999973</v>
          </cell>
          <cell r="AH517">
            <v>1392.6400000000085</v>
          </cell>
          <cell r="AI517">
            <v>1950.3199999999831</v>
          </cell>
          <cell r="AJ517">
            <v>1412.3999999999971</v>
          </cell>
          <cell r="AK517">
            <v>1976.1099999999763</v>
          </cell>
          <cell r="AL517">
            <v>1429.0399999999886</v>
          </cell>
          <cell r="AM517">
            <v>2001.9000000000185</v>
          </cell>
          <cell r="AN517">
            <v>1448.7999999999956</v>
          </cell>
          <cell r="AO517">
            <v>2027.6900000000112</v>
          </cell>
          <cell r="AP517">
            <v>1465.4399999999866</v>
          </cell>
          <cell r="AQ517">
            <v>2053.4799999999977</v>
          </cell>
          <cell r="AR517">
            <v>1485.200000000011</v>
          </cell>
          <cell r="AS517">
            <v>2079.2799999999829</v>
          </cell>
          <cell r="AT517">
            <v>1504.9600000000169</v>
          </cell>
          <cell r="AU517">
            <v>2108.1899999999714</v>
          </cell>
          <cell r="AV517">
            <v>1524.7200000000057</v>
          </cell>
          <cell r="AW517">
            <v>2133.9800000000173</v>
          </cell>
        </row>
        <row r="518">
          <cell r="A518">
            <v>513</v>
          </cell>
          <cell r="B518">
            <v>1097.3399999999997</v>
          </cell>
          <cell r="C518">
            <v>1534.3900000000028</v>
          </cell>
          <cell r="D518">
            <v>1117.1399999999912</v>
          </cell>
          <cell r="E518">
            <v>1563.3699999999858</v>
          </cell>
          <cell r="F518">
            <v>1133.8100000000095</v>
          </cell>
          <cell r="G518">
            <v>1589.2099999999864</v>
          </cell>
          <cell r="H518">
            <v>1153.6100000000001</v>
          </cell>
          <cell r="I518">
            <v>1615.0500000000143</v>
          </cell>
          <cell r="J518">
            <v>1173.4099999999901</v>
          </cell>
          <cell r="K518">
            <v>1640.8900000000142</v>
          </cell>
          <cell r="L518">
            <v>1190.0800000000063</v>
          </cell>
          <cell r="M518">
            <v>1666.73</v>
          </cell>
          <cell r="N518">
            <v>1209.8799999999953</v>
          </cell>
          <cell r="O518">
            <v>1692.5799999999858</v>
          </cell>
          <cell r="P518">
            <v>1226.5500000000054</v>
          </cell>
          <cell r="Q518">
            <v>1718.4199999999835</v>
          </cell>
          <cell r="R518">
            <v>1246.3499999999954</v>
          </cell>
          <cell r="S518">
            <v>1744.2600000000168</v>
          </cell>
          <cell r="T518">
            <v>1263.0200000000109</v>
          </cell>
          <cell r="U518">
            <v>1770.1000000000142</v>
          </cell>
          <cell r="V518">
            <v>1282.82</v>
          </cell>
          <cell r="W518">
            <v>1795.94</v>
          </cell>
          <cell r="X518">
            <v>1302.6199999999887</v>
          </cell>
          <cell r="Y518">
            <v>1821.7899999999859</v>
          </cell>
          <cell r="Z518">
            <v>1322.4199999999996</v>
          </cell>
          <cell r="AA518">
            <v>1850.7599999999782</v>
          </cell>
          <cell r="AB518">
            <v>1339.0899999999906</v>
          </cell>
          <cell r="AC518">
            <v>1876.6000000000165</v>
          </cell>
          <cell r="AD518">
            <v>1358.8900000000074</v>
          </cell>
          <cell r="AE518">
            <v>1902.4400000000114</v>
          </cell>
          <cell r="AF518">
            <v>1378.6900000000171</v>
          </cell>
          <cell r="AG518">
            <v>1928.2799999999972</v>
          </cell>
          <cell r="AH518">
            <v>1395.3600000000085</v>
          </cell>
          <cell r="AI518">
            <v>1954.1299999999831</v>
          </cell>
          <cell r="AJ518">
            <v>1415.1599999999971</v>
          </cell>
          <cell r="AK518">
            <v>1979.9699999999762</v>
          </cell>
          <cell r="AL518">
            <v>1431.8299999999886</v>
          </cell>
          <cell r="AM518">
            <v>2005.8100000000186</v>
          </cell>
          <cell r="AN518">
            <v>1451.6299999999956</v>
          </cell>
          <cell r="AO518">
            <v>2031.6500000000112</v>
          </cell>
          <cell r="AP518">
            <v>1468.2999999999865</v>
          </cell>
          <cell r="AQ518">
            <v>2057.489999999998</v>
          </cell>
          <cell r="AR518">
            <v>1488.1000000000111</v>
          </cell>
          <cell r="AS518">
            <v>2083.3399999999829</v>
          </cell>
          <cell r="AT518">
            <v>1507.9000000000169</v>
          </cell>
          <cell r="AU518">
            <v>2112.3099999999713</v>
          </cell>
          <cell r="AV518">
            <v>1527.7000000000057</v>
          </cell>
          <cell r="AW518">
            <v>2138.1500000000174</v>
          </cell>
        </row>
        <row r="519">
          <cell r="A519">
            <v>514</v>
          </cell>
          <cell r="B519">
            <v>1099.4799999999998</v>
          </cell>
          <cell r="C519">
            <v>1537.3800000000028</v>
          </cell>
          <cell r="D519">
            <v>1119.3199999999913</v>
          </cell>
          <cell r="E519">
            <v>1566.4199999999857</v>
          </cell>
          <cell r="F519">
            <v>1136.0200000000095</v>
          </cell>
          <cell r="G519">
            <v>1592.3099999999863</v>
          </cell>
          <cell r="H519">
            <v>1155.8600000000001</v>
          </cell>
          <cell r="I519">
            <v>1618.2000000000144</v>
          </cell>
          <cell r="J519">
            <v>1175.69999999999</v>
          </cell>
          <cell r="K519">
            <v>1644.0900000000142</v>
          </cell>
          <cell r="L519">
            <v>1192.4000000000062</v>
          </cell>
          <cell r="M519">
            <v>1669.98</v>
          </cell>
          <cell r="N519">
            <v>1212.2399999999952</v>
          </cell>
          <cell r="O519">
            <v>1695.8799999999858</v>
          </cell>
          <cell r="P519">
            <v>1228.9400000000055</v>
          </cell>
          <cell r="Q519">
            <v>1721.7699999999834</v>
          </cell>
          <cell r="R519">
            <v>1248.7799999999954</v>
          </cell>
          <cell r="S519">
            <v>1747.6600000000169</v>
          </cell>
          <cell r="T519">
            <v>1265.4800000000109</v>
          </cell>
          <cell r="U519">
            <v>1773.5500000000143</v>
          </cell>
          <cell r="V519">
            <v>1285.32</v>
          </cell>
          <cell r="W519">
            <v>1799.44</v>
          </cell>
          <cell r="X519">
            <v>1305.1599999999887</v>
          </cell>
          <cell r="Y519">
            <v>1825.3399999999858</v>
          </cell>
          <cell r="Z519">
            <v>1324.9999999999995</v>
          </cell>
          <cell r="AA519">
            <v>1854.3699999999781</v>
          </cell>
          <cell r="AB519">
            <v>1341.6999999999905</v>
          </cell>
          <cell r="AC519">
            <v>1880.2600000000166</v>
          </cell>
          <cell r="AD519">
            <v>1361.5400000000075</v>
          </cell>
          <cell r="AE519">
            <v>1906.1500000000115</v>
          </cell>
          <cell r="AF519">
            <v>1381.3800000000172</v>
          </cell>
          <cell r="AG519">
            <v>1932.0399999999972</v>
          </cell>
          <cell r="AH519">
            <v>1398.0800000000086</v>
          </cell>
          <cell r="AI519">
            <v>1957.939999999983</v>
          </cell>
          <cell r="AJ519">
            <v>1417.9199999999971</v>
          </cell>
          <cell r="AK519">
            <v>1983.8299999999761</v>
          </cell>
          <cell r="AL519">
            <v>1434.6199999999885</v>
          </cell>
          <cell r="AM519">
            <v>2009.7200000000187</v>
          </cell>
          <cell r="AN519">
            <v>1454.4599999999955</v>
          </cell>
          <cell r="AO519">
            <v>2035.6100000000113</v>
          </cell>
          <cell r="AP519">
            <v>1471.1599999999864</v>
          </cell>
          <cell r="AQ519">
            <v>2061.4999999999982</v>
          </cell>
          <cell r="AR519">
            <v>1491.0000000000111</v>
          </cell>
          <cell r="AS519">
            <v>2087.3999999999828</v>
          </cell>
          <cell r="AT519">
            <v>1510.840000000017</v>
          </cell>
          <cell r="AU519">
            <v>2116.4299999999712</v>
          </cell>
          <cell r="AV519">
            <v>1530.6800000000057</v>
          </cell>
          <cell r="AW519">
            <v>2142.3200000000174</v>
          </cell>
        </row>
        <row r="520">
          <cell r="A520">
            <v>515</v>
          </cell>
          <cell r="B520">
            <v>1101.6199999999999</v>
          </cell>
          <cell r="C520">
            <v>1540.3700000000028</v>
          </cell>
          <cell r="D520">
            <v>1121.4999999999914</v>
          </cell>
          <cell r="E520">
            <v>1569.4699999999857</v>
          </cell>
          <cell r="F520">
            <v>1138.2300000000096</v>
          </cell>
          <cell r="G520">
            <v>1595.4099999999862</v>
          </cell>
          <cell r="H520">
            <v>1158.1100000000001</v>
          </cell>
          <cell r="I520">
            <v>1621.3500000000145</v>
          </cell>
          <cell r="J520">
            <v>1177.98999999999</v>
          </cell>
          <cell r="K520">
            <v>1647.2900000000143</v>
          </cell>
          <cell r="L520">
            <v>1194.7200000000062</v>
          </cell>
          <cell r="M520">
            <v>1673.23</v>
          </cell>
          <cell r="N520">
            <v>1214.5999999999951</v>
          </cell>
          <cell r="O520">
            <v>1699.1799999999857</v>
          </cell>
          <cell r="P520">
            <v>1231.3300000000056</v>
          </cell>
          <cell r="Q520">
            <v>1725.1199999999833</v>
          </cell>
          <cell r="R520">
            <v>1251.2099999999955</v>
          </cell>
          <cell r="S520">
            <v>1751.060000000017</v>
          </cell>
          <cell r="T520">
            <v>1267.940000000011</v>
          </cell>
          <cell r="U520">
            <v>1777.0000000000143</v>
          </cell>
          <cell r="V520">
            <v>1287.82</v>
          </cell>
          <cell r="W520">
            <v>1802.94</v>
          </cell>
          <cell r="X520">
            <v>1307.6999999999887</v>
          </cell>
          <cell r="Y520">
            <v>1828.8899999999858</v>
          </cell>
          <cell r="Z520">
            <v>1327.5799999999995</v>
          </cell>
          <cell r="AA520">
            <v>1857.979999999978</v>
          </cell>
          <cell r="AB520">
            <v>1344.3099999999904</v>
          </cell>
          <cell r="AC520">
            <v>1883.9200000000167</v>
          </cell>
          <cell r="AD520">
            <v>1364.1900000000076</v>
          </cell>
          <cell r="AE520">
            <v>1909.8600000000115</v>
          </cell>
          <cell r="AF520">
            <v>1384.0700000000172</v>
          </cell>
          <cell r="AG520">
            <v>1935.7999999999972</v>
          </cell>
          <cell r="AH520">
            <v>1400.8000000000086</v>
          </cell>
          <cell r="AI520">
            <v>1961.7499999999829</v>
          </cell>
          <cell r="AJ520">
            <v>1420.6799999999971</v>
          </cell>
          <cell r="AK520">
            <v>1987.689999999976</v>
          </cell>
          <cell r="AL520">
            <v>1437.4099999999885</v>
          </cell>
          <cell r="AM520">
            <v>2013.6300000000188</v>
          </cell>
          <cell r="AN520">
            <v>1457.2899999999954</v>
          </cell>
          <cell r="AO520">
            <v>2039.5700000000113</v>
          </cell>
          <cell r="AP520">
            <v>1474.0199999999863</v>
          </cell>
          <cell r="AQ520">
            <v>2065.5099999999984</v>
          </cell>
          <cell r="AR520">
            <v>1493.9000000000112</v>
          </cell>
          <cell r="AS520">
            <v>2091.4599999999828</v>
          </cell>
          <cell r="AT520">
            <v>1513.780000000017</v>
          </cell>
          <cell r="AU520">
            <v>2120.5499999999711</v>
          </cell>
          <cell r="AV520">
            <v>1533.6600000000058</v>
          </cell>
          <cell r="AW520">
            <v>2146.4900000000175</v>
          </cell>
        </row>
        <row r="521">
          <cell r="A521">
            <v>516</v>
          </cell>
          <cell r="B521">
            <v>1103.76</v>
          </cell>
          <cell r="C521">
            <v>1543.3600000000029</v>
          </cell>
          <cell r="D521">
            <v>1123.6799999999914</v>
          </cell>
          <cell r="E521">
            <v>1572.5199999999857</v>
          </cell>
          <cell r="F521">
            <v>1140.4400000000096</v>
          </cell>
          <cell r="G521">
            <v>1598.5099999999861</v>
          </cell>
          <cell r="H521">
            <v>1160.3600000000001</v>
          </cell>
          <cell r="I521">
            <v>1624.5000000000146</v>
          </cell>
          <cell r="J521">
            <v>1180.27999999999</v>
          </cell>
          <cell r="K521">
            <v>1650.4900000000143</v>
          </cell>
          <cell r="L521">
            <v>1197.0400000000061</v>
          </cell>
          <cell r="M521">
            <v>1676.48</v>
          </cell>
          <cell r="N521">
            <v>1216.959999999995</v>
          </cell>
          <cell r="O521">
            <v>1702.4799999999857</v>
          </cell>
          <cell r="P521">
            <v>1233.7200000000057</v>
          </cell>
          <cell r="Q521">
            <v>1728.4699999999832</v>
          </cell>
          <cell r="R521">
            <v>1253.6399999999956</v>
          </cell>
          <cell r="S521">
            <v>1754.4600000000171</v>
          </cell>
          <cell r="T521">
            <v>1270.400000000011</v>
          </cell>
          <cell r="U521">
            <v>1780.4500000000144</v>
          </cell>
          <cell r="V521">
            <v>1290.32</v>
          </cell>
          <cell r="W521">
            <v>1806.44</v>
          </cell>
          <cell r="X521">
            <v>1310.2399999999886</v>
          </cell>
          <cell r="Y521">
            <v>1832.4399999999857</v>
          </cell>
          <cell r="Z521">
            <v>1330.1599999999994</v>
          </cell>
          <cell r="AA521">
            <v>1861.5899999999779</v>
          </cell>
          <cell r="AB521">
            <v>1346.9199999999903</v>
          </cell>
          <cell r="AC521">
            <v>1887.5800000000168</v>
          </cell>
          <cell r="AD521">
            <v>1366.8400000000076</v>
          </cell>
          <cell r="AE521">
            <v>1913.5700000000115</v>
          </cell>
          <cell r="AF521">
            <v>1386.7600000000173</v>
          </cell>
          <cell r="AG521">
            <v>1939.5599999999972</v>
          </cell>
          <cell r="AH521">
            <v>1403.5200000000086</v>
          </cell>
          <cell r="AI521">
            <v>1965.5599999999829</v>
          </cell>
          <cell r="AJ521">
            <v>1423.4399999999971</v>
          </cell>
          <cell r="AK521">
            <v>1991.5499999999759</v>
          </cell>
          <cell r="AL521">
            <v>1440.1999999999884</v>
          </cell>
          <cell r="AM521">
            <v>2017.5400000000188</v>
          </cell>
          <cell r="AN521">
            <v>1460.1199999999953</v>
          </cell>
          <cell r="AO521">
            <v>2043.5300000000113</v>
          </cell>
          <cell r="AP521">
            <v>1476.8799999999862</v>
          </cell>
          <cell r="AQ521">
            <v>2069.5199999999986</v>
          </cell>
          <cell r="AR521">
            <v>1496.8000000000113</v>
          </cell>
          <cell r="AS521">
            <v>2095.5199999999827</v>
          </cell>
          <cell r="AT521">
            <v>1516.7200000000171</v>
          </cell>
          <cell r="AU521">
            <v>2124.669999999971</v>
          </cell>
          <cell r="AV521">
            <v>1536.6400000000058</v>
          </cell>
          <cell r="AW521">
            <v>2150.6600000000176</v>
          </cell>
        </row>
        <row r="522">
          <cell r="A522">
            <v>517</v>
          </cell>
          <cell r="B522">
            <v>1105.9000000000001</v>
          </cell>
          <cell r="C522">
            <v>1546.3500000000029</v>
          </cell>
          <cell r="D522">
            <v>1125.8599999999915</v>
          </cell>
          <cell r="E522">
            <v>1575.5699999999856</v>
          </cell>
          <cell r="F522">
            <v>1142.6500000000096</v>
          </cell>
          <cell r="G522">
            <v>1601.609999999986</v>
          </cell>
          <cell r="H522">
            <v>1162.6100000000001</v>
          </cell>
          <cell r="I522">
            <v>1627.6500000000146</v>
          </cell>
          <cell r="J522">
            <v>1182.5699999999899</v>
          </cell>
          <cell r="K522">
            <v>1653.6900000000144</v>
          </cell>
          <cell r="L522">
            <v>1199.360000000006</v>
          </cell>
          <cell r="M522">
            <v>1679.73</v>
          </cell>
          <cell r="N522">
            <v>1219.3199999999949</v>
          </cell>
          <cell r="O522">
            <v>1705.7799999999856</v>
          </cell>
          <cell r="P522">
            <v>1236.1100000000058</v>
          </cell>
          <cell r="Q522">
            <v>1731.8199999999831</v>
          </cell>
          <cell r="R522">
            <v>1256.0699999999956</v>
          </cell>
          <cell r="S522">
            <v>1757.8600000000172</v>
          </cell>
          <cell r="T522">
            <v>1272.860000000011</v>
          </cell>
          <cell r="U522">
            <v>1783.9000000000144</v>
          </cell>
          <cell r="V522">
            <v>1292.82</v>
          </cell>
          <cell r="W522">
            <v>1809.94</v>
          </cell>
          <cell r="X522">
            <v>1312.7799999999886</v>
          </cell>
          <cell r="Y522">
            <v>1835.9899999999857</v>
          </cell>
          <cell r="Z522">
            <v>1332.7399999999993</v>
          </cell>
          <cell r="AA522">
            <v>1865.1999999999778</v>
          </cell>
          <cell r="AB522">
            <v>1349.5299999999902</v>
          </cell>
          <cell r="AC522">
            <v>1891.2400000000168</v>
          </cell>
          <cell r="AD522">
            <v>1369.4900000000077</v>
          </cell>
          <cell r="AE522">
            <v>1917.2800000000116</v>
          </cell>
          <cell r="AF522">
            <v>1389.4500000000173</v>
          </cell>
          <cell r="AG522">
            <v>1943.3199999999972</v>
          </cell>
          <cell r="AH522">
            <v>1406.2400000000086</v>
          </cell>
          <cell r="AI522">
            <v>1969.3699999999828</v>
          </cell>
          <cell r="AJ522">
            <v>1426.1999999999971</v>
          </cell>
          <cell r="AK522">
            <v>1995.4099999999758</v>
          </cell>
          <cell r="AL522">
            <v>1442.9899999999884</v>
          </cell>
          <cell r="AM522">
            <v>2021.4500000000189</v>
          </cell>
          <cell r="AN522">
            <v>1462.9499999999953</v>
          </cell>
          <cell r="AO522">
            <v>2047.4900000000114</v>
          </cell>
          <cell r="AP522">
            <v>1479.7399999999861</v>
          </cell>
          <cell r="AQ522">
            <v>2073.5299999999988</v>
          </cell>
          <cell r="AR522">
            <v>1499.7000000000114</v>
          </cell>
          <cell r="AS522">
            <v>2099.5799999999826</v>
          </cell>
          <cell r="AT522">
            <v>1519.6600000000171</v>
          </cell>
          <cell r="AU522">
            <v>2128.7899999999709</v>
          </cell>
          <cell r="AV522">
            <v>1539.6200000000058</v>
          </cell>
          <cell r="AW522">
            <v>2154.8300000000177</v>
          </cell>
        </row>
        <row r="523">
          <cell r="A523">
            <v>518</v>
          </cell>
          <cell r="B523">
            <v>1108.0400000000002</v>
          </cell>
          <cell r="C523">
            <v>1549.3400000000029</v>
          </cell>
          <cell r="D523">
            <v>1128.0399999999916</v>
          </cell>
          <cell r="E523">
            <v>1578.6199999999856</v>
          </cell>
          <cell r="F523">
            <v>1144.8600000000097</v>
          </cell>
          <cell r="G523">
            <v>1604.7099999999859</v>
          </cell>
          <cell r="H523">
            <v>1164.8600000000001</v>
          </cell>
          <cell r="I523">
            <v>1630.8000000000147</v>
          </cell>
          <cell r="J523">
            <v>1184.8599999999899</v>
          </cell>
          <cell r="K523">
            <v>1656.8900000000144</v>
          </cell>
          <cell r="L523">
            <v>1201.680000000006</v>
          </cell>
          <cell r="M523">
            <v>1682.98</v>
          </cell>
          <cell r="N523">
            <v>1221.6799999999948</v>
          </cell>
          <cell r="O523">
            <v>1709.0799999999856</v>
          </cell>
          <cell r="P523">
            <v>1238.5000000000059</v>
          </cell>
          <cell r="Q523">
            <v>1735.169999999983</v>
          </cell>
          <cell r="R523">
            <v>1258.4999999999957</v>
          </cell>
          <cell r="S523">
            <v>1761.2600000000173</v>
          </cell>
          <cell r="T523">
            <v>1275.3200000000111</v>
          </cell>
          <cell r="U523">
            <v>1787.3500000000145</v>
          </cell>
          <cell r="V523">
            <v>1295.32</v>
          </cell>
          <cell r="W523">
            <v>1813.44</v>
          </cell>
          <cell r="X523">
            <v>1315.3199999999886</v>
          </cell>
          <cell r="Y523">
            <v>1839.5399999999856</v>
          </cell>
          <cell r="Z523">
            <v>1335.3199999999993</v>
          </cell>
          <cell r="AA523">
            <v>1868.8099999999777</v>
          </cell>
          <cell r="AB523">
            <v>1352.1399999999901</v>
          </cell>
          <cell r="AC523">
            <v>1894.9000000000169</v>
          </cell>
          <cell r="AD523">
            <v>1372.1400000000078</v>
          </cell>
          <cell r="AE523">
            <v>1920.9900000000116</v>
          </cell>
          <cell r="AF523">
            <v>1392.1400000000174</v>
          </cell>
          <cell r="AG523">
            <v>1947.0799999999972</v>
          </cell>
          <cell r="AH523">
            <v>1408.9600000000087</v>
          </cell>
          <cell r="AI523">
            <v>1973.1799999999828</v>
          </cell>
          <cell r="AJ523">
            <v>1428.9599999999971</v>
          </cell>
          <cell r="AK523">
            <v>1999.2699999999757</v>
          </cell>
          <cell r="AL523">
            <v>1445.7799999999884</v>
          </cell>
          <cell r="AM523">
            <v>2025.360000000019</v>
          </cell>
          <cell r="AN523">
            <v>1465.7799999999952</v>
          </cell>
          <cell r="AO523">
            <v>2051.4500000000112</v>
          </cell>
          <cell r="AP523">
            <v>1482.599999999986</v>
          </cell>
          <cell r="AQ523">
            <v>2077.5399999999991</v>
          </cell>
          <cell r="AR523">
            <v>1502.6000000000115</v>
          </cell>
          <cell r="AS523">
            <v>2103.6399999999826</v>
          </cell>
          <cell r="AT523">
            <v>1522.6000000000172</v>
          </cell>
          <cell r="AU523">
            <v>2132.9099999999708</v>
          </cell>
          <cell r="AV523">
            <v>1542.6000000000058</v>
          </cell>
          <cell r="AW523">
            <v>2159.0000000000177</v>
          </cell>
        </row>
        <row r="524">
          <cell r="A524">
            <v>519</v>
          </cell>
          <cell r="B524">
            <v>1110.1800000000003</v>
          </cell>
          <cell r="C524">
            <v>1552.3300000000029</v>
          </cell>
          <cell r="D524">
            <v>1130.2199999999916</v>
          </cell>
          <cell r="E524">
            <v>1581.6699999999855</v>
          </cell>
          <cell r="F524">
            <v>1147.0700000000097</v>
          </cell>
          <cell r="G524">
            <v>1607.8099999999858</v>
          </cell>
          <cell r="H524">
            <v>1167.1100000000001</v>
          </cell>
          <cell r="I524">
            <v>1633.9500000000148</v>
          </cell>
          <cell r="J524">
            <v>1187.1499999999899</v>
          </cell>
          <cell r="K524">
            <v>1660.0900000000145</v>
          </cell>
          <cell r="L524">
            <v>1204.0000000000059</v>
          </cell>
          <cell r="M524">
            <v>1686.23</v>
          </cell>
          <cell r="N524">
            <v>1224.0399999999947</v>
          </cell>
          <cell r="O524">
            <v>1712.3799999999856</v>
          </cell>
          <cell r="P524">
            <v>1240.890000000006</v>
          </cell>
          <cell r="Q524">
            <v>1738.5199999999829</v>
          </cell>
          <cell r="R524">
            <v>1260.9299999999957</v>
          </cell>
          <cell r="S524">
            <v>1764.6600000000174</v>
          </cell>
          <cell r="T524">
            <v>1277.7800000000111</v>
          </cell>
          <cell r="U524">
            <v>1790.8000000000145</v>
          </cell>
          <cell r="V524">
            <v>1297.82</v>
          </cell>
          <cell r="W524">
            <v>1816.94</v>
          </cell>
          <cell r="X524">
            <v>1317.8599999999885</v>
          </cell>
          <cell r="Y524">
            <v>1843.0899999999856</v>
          </cell>
          <cell r="Z524">
            <v>1337.8999999999992</v>
          </cell>
          <cell r="AA524">
            <v>1872.4199999999776</v>
          </cell>
          <cell r="AB524">
            <v>1354.74999999999</v>
          </cell>
          <cell r="AC524">
            <v>1898.560000000017</v>
          </cell>
          <cell r="AD524">
            <v>1374.7900000000079</v>
          </cell>
          <cell r="AE524">
            <v>1924.7000000000116</v>
          </cell>
          <cell r="AF524">
            <v>1394.8300000000174</v>
          </cell>
          <cell r="AG524">
            <v>1950.8399999999972</v>
          </cell>
          <cell r="AH524">
            <v>1411.6800000000087</v>
          </cell>
          <cell r="AI524">
            <v>1976.9899999999827</v>
          </cell>
          <cell r="AJ524">
            <v>1431.7199999999971</v>
          </cell>
          <cell r="AK524">
            <v>2003.1299999999756</v>
          </cell>
          <cell r="AL524">
            <v>1448.5699999999883</v>
          </cell>
          <cell r="AM524">
            <v>2029.2700000000191</v>
          </cell>
          <cell r="AN524">
            <v>1468.6099999999951</v>
          </cell>
          <cell r="AO524">
            <v>2055.4100000000112</v>
          </cell>
          <cell r="AP524">
            <v>1485.4599999999859</v>
          </cell>
          <cell r="AQ524">
            <v>2081.5499999999993</v>
          </cell>
          <cell r="AR524">
            <v>1505.5000000000116</v>
          </cell>
          <cell r="AS524">
            <v>2107.6999999999825</v>
          </cell>
          <cell r="AT524">
            <v>1525.5400000000172</v>
          </cell>
          <cell r="AU524">
            <v>2137.0299999999706</v>
          </cell>
          <cell r="AV524">
            <v>1545.5800000000058</v>
          </cell>
          <cell r="AW524">
            <v>2163.1700000000178</v>
          </cell>
        </row>
        <row r="525">
          <cell r="A525">
            <v>520</v>
          </cell>
          <cell r="B525">
            <v>1112.3200000000004</v>
          </cell>
          <cell r="C525">
            <v>1555.3200000000029</v>
          </cell>
          <cell r="D525">
            <v>1132.3999999999917</v>
          </cell>
          <cell r="E525">
            <v>1584.7199999999855</v>
          </cell>
          <cell r="F525">
            <v>1149.2800000000097</v>
          </cell>
          <cell r="G525">
            <v>1610.9099999999858</v>
          </cell>
          <cell r="H525">
            <v>1169.3600000000001</v>
          </cell>
          <cell r="I525">
            <v>1637.1000000000149</v>
          </cell>
          <cell r="J525">
            <v>1189.4399999999898</v>
          </cell>
          <cell r="K525">
            <v>1663.2900000000145</v>
          </cell>
          <cell r="L525">
            <v>1206.3200000000058</v>
          </cell>
          <cell r="M525">
            <v>1689.48</v>
          </cell>
          <cell r="N525">
            <v>1226.3999999999946</v>
          </cell>
          <cell r="O525">
            <v>1715.6799999999855</v>
          </cell>
          <cell r="P525">
            <v>1243.2800000000061</v>
          </cell>
          <cell r="Q525">
            <v>1741.8699999999828</v>
          </cell>
          <cell r="R525">
            <v>1263.3599999999958</v>
          </cell>
          <cell r="S525">
            <v>1768.0600000000175</v>
          </cell>
          <cell r="T525">
            <v>1280.2400000000112</v>
          </cell>
          <cell r="U525">
            <v>1794.2500000000146</v>
          </cell>
          <cell r="V525">
            <v>1300.32</v>
          </cell>
          <cell r="W525">
            <v>1820.44</v>
          </cell>
          <cell r="X525">
            <v>1320.3999999999885</v>
          </cell>
          <cell r="Y525">
            <v>1846.6399999999855</v>
          </cell>
          <cell r="Z525">
            <v>1340.4799999999991</v>
          </cell>
          <cell r="AA525">
            <v>1876.0299999999775</v>
          </cell>
          <cell r="AB525">
            <v>1357.3599999999899</v>
          </cell>
          <cell r="AC525">
            <v>1902.2200000000171</v>
          </cell>
          <cell r="AD525">
            <v>1377.440000000008</v>
          </cell>
          <cell r="AE525">
            <v>1928.4100000000117</v>
          </cell>
          <cell r="AF525">
            <v>1397.5200000000175</v>
          </cell>
          <cell r="AG525">
            <v>1954.5999999999972</v>
          </cell>
          <cell r="AH525">
            <v>1414.4000000000087</v>
          </cell>
          <cell r="AI525">
            <v>1980.7999999999827</v>
          </cell>
          <cell r="AJ525">
            <v>1434.4799999999971</v>
          </cell>
          <cell r="AK525">
            <v>2006.9899999999755</v>
          </cell>
          <cell r="AL525">
            <v>1451.3599999999883</v>
          </cell>
          <cell r="AM525">
            <v>2033.1800000000192</v>
          </cell>
          <cell r="AN525">
            <v>1471.4399999999951</v>
          </cell>
          <cell r="AO525">
            <v>2059.3700000000113</v>
          </cell>
          <cell r="AP525">
            <v>1488.3199999999858</v>
          </cell>
          <cell r="AQ525">
            <v>2085.5599999999995</v>
          </cell>
          <cell r="AR525">
            <v>1508.4000000000117</v>
          </cell>
          <cell r="AS525">
            <v>2111.7599999999825</v>
          </cell>
          <cell r="AT525">
            <v>1528.4800000000173</v>
          </cell>
          <cell r="AU525">
            <v>2141.1499999999705</v>
          </cell>
          <cell r="AV525">
            <v>1548.5600000000059</v>
          </cell>
          <cell r="AW525">
            <v>2167.3400000000179</v>
          </cell>
        </row>
        <row r="526">
          <cell r="A526">
            <v>521</v>
          </cell>
          <cell r="B526">
            <v>1114.4600000000005</v>
          </cell>
          <cell r="C526">
            <v>1558.3100000000029</v>
          </cell>
          <cell r="D526">
            <v>1134.5799999999917</v>
          </cell>
          <cell r="E526">
            <v>1587.7699999999854</v>
          </cell>
          <cell r="F526">
            <v>1151.4900000000098</v>
          </cell>
          <cell r="G526">
            <v>1614.0099999999857</v>
          </cell>
          <cell r="H526">
            <v>1171.6100000000001</v>
          </cell>
          <cell r="I526">
            <v>1640.250000000015</v>
          </cell>
          <cell r="J526">
            <v>1191.7299999999898</v>
          </cell>
          <cell r="K526">
            <v>1666.4900000000146</v>
          </cell>
          <cell r="L526">
            <v>1208.6400000000058</v>
          </cell>
          <cell r="M526">
            <v>1692.73</v>
          </cell>
          <cell r="N526">
            <v>1228.7599999999945</v>
          </cell>
          <cell r="O526">
            <v>1718.9799999999855</v>
          </cell>
          <cell r="P526">
            <v>1245.6700000000062</v>
          </cell>
          <cell r="Q526">
            <v>1745.2199999999827</v>
          </cell>
          <cell r="R526">
            <v>1265.7899999999959</v>
          </cell>
          <cell r="S526">
            <v>1771.4600000000175</v>
          </cell>
          <cell r="T526">
            <v>1282.7000000000112</v>
          </cell>
          <cell r="U526">
            <v>1797.7000000000146</v>
          </cell>
          <cell r="V526">
            <v>1302.82</v>
          </cell>
          <cell r="W526">
            <v>1823.94</v>
          </cell>
          <cell r="X526">
            <v>1322.9399999999885</v>
          </cell>
          <cell r="Y526">
            <v>1850.1899999999855</v>
          </cell>
          <cell r="Z526">
            <v>1343.059999999999</v>
          </cell>
          <cell r="AA526">
            <v>1879.6399999999774</v>
          </cell>
          <cell r="AB526">
            <v>1359.9699999999898</v>
          </cell>
          <cell r="AC526">
            <v>1905.8800000000172</v>
          </cell>
          <cell r="AD526">
            <v>1380.0900000000081</v>
          </cell>
          <cell r="AE526">
            <v>1932.1200000000117</v>
          </cell>
          <cell r="AF526">
            <v>1400.2100000000175</v>
          </cell>
          <cell r="AG526">
            <v>1958.3599999999972</v>
          </cell>
          <cell r="AH526">
            <v>1417.1200000000088</v>
          </cell>
          <cell r="AI526">
            <v>1984.6099999999826</v>
          </cell>
          <cell r="AJ526">
            <v>1437.2399999999971</v>
          </cell>
          <cell r="AK526">
            <v>2010.8499999999754</v>
          </cell>
          <cell r="AL526">
            <v>1454.1499999999883</v>
          </cell>
          <cell r="AM526">
            <v>2037.0900000000192</v>
          </cell>
          <cell r="AN526">
            <v>1474.269999999995</v>
          </cell>
          <cell r="AO526">
            <v>2063.3300000000113</v>
          </cell>
          <cell r="AP526">
            <v>1491.1799999999857</v>
          </cell>
          <cell r="AQ526">
            <v>2089.5699999999997</v>
          </cell>
          <cell r="AR526">
            <v>1511.3000000000118</v>
          </cell>
          <cell r="AS526">
            <v>2115.8199999999824</v>
          </cell>
          <cell r="AT526">
            <v>1531.4200000000174</v>
          </cell>
          <cell r="AU526">
            <v>2145.2699999999704</v>
          </cell>
          <cell r="AV526">
            <v>1551.5400000000059</v>
          </cell>
          <cell r="AW526">
            <v>2171.510000000018</v>
          </cell>
        </row>
        <row r="527">
          <cell r="A527">
            <v>522</v>
          </cell>
          <cell r="B527">
            <v>1116.6000000000006</v>
          </cell>
          <cell r="C527">
            <v>1561.3000000000029</v>
          </cell>
          <cell r="D527">
            <v>1136.7599999999918</v>
          </cell>
          <cell r="E527">
            <v>1590.8199999999854</v>
          </cell>
          <cell r="F527">
            <v>1153.7000000000098</v>
          </cell>
          <cell r="G527">
            <v>1617.1099999999856</v>
          </cell>
          <cell r="H527">
            <v>1173.8600000000001</v>
          </cell>
          <cell r="I527">
            <v>1643.4000000000151</v>
          </cell>
          <cell r="J527">
            <v>1194.0199999999897</v>
          </cell>
          <cell r="K527">
            <v>1669.6900000000146</v>
          </cell>
          <cell r="L527">
            <v>1210.9600000000057</v>
          </cell>
          <cell r="M527">
            <v>1695.98</v>
          </cell>
          <cell r="N527">
            <v>1231.1199999999944</v>
          </cell>
          <cell r="O527">
            <v>1722.2799999999854</v>
          </cell>
          <cell r="P527">
            <v>1248.0600000000063</v>
          </cell>
          <cell r="Q527">
            <v>1748.5699999999827</v>
          </cell>
          <cell r="R527">
            <v>1268.2199999999959</v>
          </cell>
          <cell r="S527">
            <v>1774.8600000000176</v>
          </cell>
          <cell r="T527">
            <v>1285.1600000000112</v>
          </cell>
          <cell r="U527">
            <v>1801.1500000000146</v>
          </cell>
          <cell r="V527">
            <v>1305.32</v>
          </cell>
          <cell r="W527">
            <v>1827.44</v>
          </cell>
          <cell r="X527">
            <v>1325.4799999999884</v>
          </cell>
          <cell r="Y527">
            <v>1853.7399999999855</v>
          </cell>
          <cell r="Z527">
            <v>1345.639999999999</v>
          </cell>
          <cell r="AA527">
            <v>1883.2499999999773</v>
          </cell>
          <cell r="AB527">
            <v>1362.5799999999897</v>
          </cell>
          <cell r="AC527">
            <v>1909.5400000000172</v>
          </cell>
          <cell r="AD527">
            <v>1382.7400000000082</v>
          </cell>
          <cell r="AE527">
            <v>1935.8300000000118</v>
          </cell>
          <cell r="AF527">
            <v>1402.9000000000176</v>
          </cell>
          <cell r="AG527">
            <v>1962.1199999999972</v>
          </cell>
          <cell r="AH527">
            <v>1419.8400000000088</v>
          </cell>
          <cell r="AI527">
            <v>1988.4199999999826</v>
          </cell>
          <cell r="AJ527">
            <v>1439.999999999997</v>
          </cell>
          <cell r="AK527">
            <v>2014.7099999999753</v>
          </cell>
          <cell r="AL527">
            <v>1456.9399999999882</v>
          </cell>
          <cell r="AM527">
            <v>2041.0000000000193</v>
          </cell>
          <cell r="AN527">
            <v>1477.0999999999949</v>
          </cell>
          <cell r="AO527">
            <v>2067.2900000000113</v>
          </cell>
          <cell r="AP527">
            <v>1494.0399999999856</v>
          </cell>
          <cell r="AQ527">
            <v>2093.58</v>
          </cell>
          <cell r="AR527">
            <v>1514.2000000000119</v>
          </cell>
          <cell r="AS527">
            <v>2119.8799999999824</v>
          </cell>
          <cell r="AT527">
            <v>1534.3600000000174</v>
          </cell>
          <cell r="AU527">
            <v>2149.3899999999703</v>
          </cell>
          <cell r="AV527">
            <v>1554.5200000000059</v>
          </cell>
          <cell r="AW527">
            <v>2175.680000000018</v>
          </cell>
        </row>
        <row r="528">
          <cell r="A528">
            <v>523</v>
          </cell>
          <cell r="B528">
            <v>1118.7400000000007</v>
          </cell>
          <cell r="C528">
            <v>1564.2900000000029</v>
          </cell>
          <cell r="D528">
            <v>1138.9399999999919</v>
          </cell>
          <cell r="E528">
            <v>1593.8699999999853</v>
          </cell>
          <cell r="F528">
            <v>1155.9100000000099</v>
          </cell>
          <cell r="G528">
            <v>1620.2099999999855</v>
          </cell>
          <cell r="H528">
            <v>1176.1100000000001</v>
          </cell>
          <cell r="I528">
            <v>1646.5500000000152</v>
          </cell>
          <cell r="J528">
            <v>1196.3099999999897</v>
          </cell>
          <cell r="K528">
            <v>1672.8900000000147</v>
          </cell>
          <cell r="L528">
            <v>1213.2800000000057</v>
          </cell>
          <cell r="M528">
            <v>1699.23</v>
          </cell>
          <cell r="N528">
            <v>1233.4799999999943</v>
          </cell>
          <cell r="O528">
            <v>1725.5799999999854</v>
          </cell>
          <cell r="P528">
            <v>1250.4500000000064</v>
          </cell>
          <cell r="Q528">
            <v>1751.9199999999826</v>
          </cell>
          <cell r="R528">
            <v>1270.649999999996</v>
          </cell>
          <cell r="S528">
            <v>1778.2600000000177</v>
          </cell>
          <cell r="T528">
            <v>1287.6200000000113</v>
          </cell>
          <cell r="U528">
            <v>1804.6000000000147</v>
          </cell>
          <cell r="V528">
            <v>1307.82</v>
          </cell>
          <cell r="W528">
            <v>1830.94</v>
          </cell>
          <cell r="X528">
            <v>1328.0199999999884</v>
          </cell>
          <cell r="Y528">
            <v>1857.2899999999854</v>
          </cell>
          <cell r="Z528">
            <v>1348.2199999999989</v>
          </cell>
          <cell r="AA528">
            <v>1886.8599999999772</v>
          </cell>
          <cell r="AB528">
            <v>1365.1899999999896</v>
          </cell>
          <cell r="AC528">
            <v>1913.2000000000173</v>
          </cell>
          <cell r="AD528">
            <v>1385.3900000000083</v>
          </cell>
          <cell r="AE528">
            <v>1939.5400000000118</v>
          </cell>
          <cell r="AF528">
            <v>1405.5900000000177</v>
          </cell>
          <cell r="AG528">
            <v>1965.8799999999972</v>
          </cell>
          <cell r="AH528">
            <v>1422.5600000000088</v>
          </cell>
          <cell r="AI528">
            <v>1992.2299999999825</v>
          </cell>
          <cell r="AJ528">
            <v>1442.759999999997</v>
          </cell>
          <cell r="AK528">
            <v>2018.5699999999752</v>
          </cell>
          <cell r="AL528">
            <v>1459.7299999999882</v>
          </cell>
          <cell r="AM528">
            <v>2044.9100000000194</v>
          </cell>
          <cell r="AN528">
            <v>1479.9299999999948</v>
          </cell>
          <cell r="AO528">
            <v>2071.2500000000114</v>
          </cell>
          <cell r="AP528">
            <v>1496.8999999999855</v>
          </cell>
          <cell r="AQ528">
            <v>2097.59</v>
          </cell>
          <cell r="AR528">
            <v>1517.100000000012</v>
          </cell>
          <cell r="AS528">
            <v>2123.9399999999823</v>
          </cell>
          <cell r="AT528">
            <v>1537.3000000000175</v>
          </cell>
          <cell r="AU528">
            <v>2153.5099999999702</v>
          </cell>
          <cell r="AV528">
            <v>1557.5000000000059</v>
          </cell>
          <cell r="AW528">
            <v>2179.8500000000181</v>
          </cell>
        </row>
        <row r="529">
          <cell r="A529">
            <v>524</v>
          </cell>
          <cell r="B529">
            <v>1120.8800000000008</v>
          </cell>
          <cell r="C529">
            <v>1567.2800000000029</v>
          </cell>
          <cell r="D529">
            <v>1141.1199999999919</v>
          </cell>
          <cell r="E529">
            <v>1596.9199999999853</v>
          </cell>
          <cell r="F529">
            <v>1158.1200000000099</v>
          </cell>
          <cell r="G529">
            <v>1623.3099999999854</v>
          </cell>
          <cell r="H529">
            <v>1178.3600000000001</v>
          </cell>
          <cell r="I529">
            <v>1649.7000000000153</v>
          </cell>
          <cell r="J529">
            <v>1198.5999999999897</v>
          </cell>
          <cell r="K529">
            <v>1676.0900000000147</v>
          </cell>
          <cell r="L529">
            <v>1215.6000000000056</v>
          </cell>
          <cell r="M529">
            <v>1702.48</v>
          </cell>
          <cell r="N529">
            <v>1235.8399999999942</v>
          </cell>
          <cell r="O529">
            <v>1728.8799999999853</v>
          </cell>
          <cell r="P529">
            <v>1252.8400000000065</v>
          </cell>
          <cell r="Q529">
            <v>1755.2699999999825</v>
          </cell>
          <cell r="R529">
            <v>1273.0799999999961</v>
          </cell>
          <cell r="S529">
            <v>1781.6600000000178</v>
          </cell>
          <cell r="T529">
            <v>1290.0800000000113</v>
          </cell>
          <cell r="U529">
            <v>1808.0500000000147</v>
          </cell>
          <cell r="V529">
            <v>1310.32</v>
          </cell>
          <cell r="W529">
            <v>1834.44</v>
          </cell>
          <cell r="X529">
            <v>1330.5599999999883</v>
          </cell>
          <cell r="Y529">
            <v>1860.8399999999854</v>
          </cell>
          <cell r="Z529">
            <v>1350.7999999999988</v>
          </cell>
          <cell r="AA529">
            <v>1890.4699999999771</v>
          </cell>
          <cell r="AB529">
            <v>1367.7999999999895</v>
          </cell>
          <cell r="AC529">
            <v>1916.8600000000174</v>
          </cell>
          <cell r="AD529">
            <v>1388.0400000000084</v>
          </cell>
          <cell r="AE529">
            <v>1943.2500000000118</v>
          </cell>
          <cell r="AF529">
            <v>1408.2800000000177</v>
          </cell>
          <cell r="AG529">
            <v>1969.6399999999971</v>
          </cell>
          <cell r="AH529">
            <v>1425.2800000000088</v>
          </cell>
          <cell r="AI529">
            <v>1996.0399999999825</v>
          </cell>
          <cell r="AJ529">
            <v>1445.519999999997</v>
          </cell>
          <cell r="AK529">
            <v>2022.4299999999751</v>
          </cell>
          <cell r="AL529">
            <v>1462.5199999999882</v>
          </cell>
          <cell r="AM529">
            <v>2048.8200000000193</v>
          </cell>
          <cell r="AN529">
            <v>1482.7599999999948</v>
          </cell>
          <cell r="AO529">
            <v>2075.2100000000114</v>
          </cell>
          <cell r="AP529">
            <v>1499.7599999999854</v>
          </cell>
          <cell r="AQ529">
            <v>2101.6000000000004</v>
          </cell>
          <cell r="AR529">
            <v>1520.0000000000121</v>
          </cell>
          <cell r="AS529">
            <v>2127.9999999999823</v>
          </cell>
          <cell r="AT529">
            <v>1540.2400000000175</v>
          </cell>
          <cell r="AU529">
            <v>2157.6299999999701</v>
          </cell>
          <cell r="AV529">
            <v>1560.4800000000059</v>
          </cell>
          <cell r="AW529">
            <v>2184.0200000000182</v>
          </cell>
        </row>
        <row r="530">
          <cell r="A530">
            <v>525</v>
          </cell>
          <cell r="B530">
            <v>1123.0200000000009</v>
          </cell>
          <cell r="C530">
            <v>1570.2700000000029</v>
          </cell>
          <cell r="D530">
            <v>1143.299999999992</v>
          </cell>
          <cell r="E530">
            <v>1599.9699999999852</v>
          </cell>
          <cell r="F530">
            <v>1160.3300000000099</v>
          </cell>
          <cell r="G530">
            <v>1626.4099999999853</v>
          </cell>
          <cell r="H530">
            <v>1180.6100000000001</v>
          </cell>
          <cell r="I530">
            <v>1652.8500000000154</v>
          </cell>
          <cell r="J530">
            <v>1200.8899999999896</v>
          </cell>
          <cell r="K530">
            <v>1679.2900000000147</v>
          </cell>
          <cell r="L530">
            <v>1217.9200000000055</v>
          </cell>
          <cell r="M530">
            <v>1705.73</v>
          </cell>
          <cell r="N530">
            <v>1238.1999999999941</v>
          </cell>
          <cell r="O530">
            <v>1732.1799999999853</v>
          </cell>
          <cell r="P530">
            <v>1255.2300000000066</v>
          </cell>
          <cell r="Q530">
            <v>1758.6199999999824</v>
          </cell>
          <cell r="R530">
            <v>1275.5099999999961</v>
          </cell>
          <cell r="S530">
            <v>1785.0600000000179</v>
          </cell>
          <cell r="T530">
            <v>1292.5400000000113</v>
          </cell>
          <cell r="U530">
            <v>1811.5000000000148</v>
          </cell>
          <cell r="V530">
            <v>1312.82</v>
          </cell>
          <cell r="W530">
            <v>1837.94</v>
          </cell>
          <cell r="X530">
            <v>1333.0999999999883</v>
          </cell>
          <cell r="Y530">
            <v>1864.3899999999853</v>
          </cell>
          <cell r="Z530">
            <v>1353.3799999999987</v>
          </cell>
          <cell r="AA530">
            <v>1894.079999999977</v>
          </cell>
          <cell r="AB530">
            <v>1370.4099999999894</v>
          </cell>
          <cell r="AC530">
            <v>1920.5200000000175</v>
          </cell>
          <cell r="AD530">
            <v>1390.6900000000085</v>
          </cell>
          <cell r="AE530">
            <v>1946.9600000000119</v>
          </cell>
          <cell r="AF530">
            <v>1410.9700000000178</v>
          </cell>
          <cell r="AG530">
            <v>1973.3999999999971</v>
          </cell>
          <cell r="AH530">
            <v>1428.0000000000089</v>
          </cell>
          <cell r="AI530">
            <v>1999.8499999999824</v>
          </cell>
          <cell r="AJ530">
            <v>1448.279999999997</v>
          </cell>
          <cell r="AK530">
            <v>2026.289999999975</v>
          </cell>
          <cell r="AL530">
            <v>1465.3099999999881</v>
          </cell>
          <cell r="AM530">
            <v>2052.7300000000191</v>
          </cell>
          <cell r="AN530">
            <v>1485.5899999999947</v>
          </cell>
          <cell r="AO530">
            <v>2079.1700000000114</v>
          </cell>
          <cell r="AP530">
            <v>1502.6199999999853</v>
          </cell>
          <cell r="AQ530">
            <v>2105.6100000000006</v>
          </cell>
          <cell r="AR530">
            <v>1522.9000000000121</v>
          </cell>
          <cell r="AS530">
            <v>2132.0599999999822</v>
          </cell>
          <cell r="AT530">
            <v>1543.1800000000176</v>
          </cell>
          <cell r="AU530">
            <v>2161.74999999997</v>
          </cell>
          <cell r="AV530">
            <v>1563.4600000000059</v>
          </cell>
          <cell r="AW530">
            <v>2188.1900000000182</v>
          </cell>
        </row>
        <row r="531">
          <cell r="A531">
            <v>526</v>
          </cell>
          <cell r="B531">
            <v>1125.160000000001</v>
          </cell>
          <cell r="C531">
            <v>1573.2600000000029</v>
          </cell>
          <cell r="D531">
            <v>1145.4799999999921</v>
          </cell>
          <cell r="E531">
            <v>1603.0199999999852</v>
          </cell>
          <cell r="F531">
            <v>1162.54000000001</v>
          </cell>
          <cell r="G531">
            <v>1629.5099999999852</v>
          </cell>
          <cell r="H531">
            <v>1182.8600000000001</v>
          </cell>
          <cell r="I531">
            <v>1656.0000000000155</v>
          </cell>
          <cell r="J531">
            <v>1203.1799999999896</v>
          </cell>
          <cell r="K531">
            <v>1682.4900000000148</v>
          </cell>
          <cell r="L531">
            <v>1220.2400000000055</v>
          </cell>
          <cell r="M531">
            <v>1708.98</v>
          </cell>
          <cell r="N531">
            <v>1240.559999999994</v>
          </cell>
          <cell r="O531">
            <v>1735.4799999999852</v>
          </cell>
          <cell r="P531">
            <v>1257.6200000000067</v>
          </cell>
          <cell r="Q531">
            <v>1761.9699999999823</v>
          </cell>
          <cell r="R531">
            <v>1277.9399999999962</v>
          </cell>
          <cell r="S531">
            <v>1788.460000000018</v>
          </cell>
          <cell r="T531">
            <v>1295.0000000000114</v>
          </cell>
          <cell r="U531">
            <v>1814.9500000000148</v>
          </cell>
          <cell r="V531">
            <v>1315.32</v>
          </cell>
          <cell r="W531">
            <v>1841.44</v>
          </cell>
          <cell r="X531">
            <v>1335.6399999999883</v>
          </cell>
          <cell r="Y531">
            <v>1867.9399999999853</v>
          </cell>
          <cell r="Z531">
            <v>1355.9599999999987</v>
          </cell>
          <cell r="AA531">
            <v>1897.6899999999769</v>
          </cell>
          <cell r="AB531">
            <v>1373.0199999999893</v>
          </cell>
          <cell r="AC531">
            <v>1924.1800000000176</v>
          </cell>
          <cell r="AD531">
            <v>1393.3400000000086</v>
          </cell>
          <cell r="AE531">
            <v>1950.6700000000119</v>
          </cell>
          <cell r="AF531">
            <v>1413.6600000000178</v>
          </cell>
          <cell r="AG531">
            <v>1977.1599999999971</v>
          </cell>
          <cell r="AH531">
            <v>1430.7200000000089</v>
          </cell>
          <cell r="AI531">
            <v>2003.6599999999823</v>
          </cell>
          <cell r="AJ531">
            <v>1451.039999999997</v>
          </cell>
          <cell r="AK531">
            <v>2030.1499999999749</v>
          </cell>
          <cell r="AL531">
            <v>1468.0999999999881</v>
          </cell>
          <cell r="AM531">
            <v>2056.640000000019</v>
          </cell>
          <cell r="AN531">
            <v>1488.4199999999946</v>
          </cell>
          <cell r="AO531">
            <v>2083.1300000000115</v>
          </cell>
          <cell r="AP531">
            <v>1505.4799999999852</v>
          </cell>
          <cell r="AQ531">
            <v>2109.6200000000008</v>
          </cell>
          <cell r="AR531">
            <v>1525.8000000000122</v>
          </cell>
          <cell r="AS531">
            <v>2136.1199999999822</v>
          </cell>
          <cell r="AT531">
            <v>1546.1200000000176</v>
          </cell>
          <cell r="AU531">
            <v>2165.8699999999699</v>
          </cell>
          <cell r="AV531">
            <v>1566.440000000006</v>
          </cell>
          <cell r="AW531">
            <v>2192.3600000000183</v>
          </cell>
        </row>
        <row r="532">
          <cell r="A532">
            <v>527</v>
          </cell>
          <cell r="B532">
            <v>1127.3000000000011</v>
          </cell>
          <cell r="C532">
            <v>1576.250000000003</v>
          </cell>
          <cell r="D532">
            <v>1147.6599999999921</v>
          </cell>
          <cell r="E532">
            <v>1606.0699999999852</v>
          </cell>
          <cell r="F532">
            <v>1164.75000000001</v>
          </cell>
          <cell r="G532">
            <v>1632.6099999999851</v>
          </cell>
          <cell r="H532">
            <v>1185.1100000000001</v>
          </cell>
          <cell r="I532">
            <v>1659.1500000000156</v>
          </cell>
          <cell r="J532">
            <v>1205.4699999999896</v>
          </cell>
          <cell r="K532">
            <v>1685.6900000000148</v>
          </cell>
          <cell r="L532">
            <v>1222.5600000000054</v>
          </cell>
          <cell r="M532">
            <v>1712.23</v>
          </cell>
          <cell r="N532">
            <v>1242.9199999999939</v>
          </cell>
          <cell r="O532">
            <v>1738.7799999999852</v>
          </cell>
          <cell r="P532">
            <v>1260.0100000000068</v>
          </cell>
          <cell r="Q532">
            <v>1765.3199999999822</v>
          </cell>
          <cell r="R532">
            <v>1280.3699999999963</v>
          </cell>
          <cell r="S532">
            <v>1791.8600000000181</v>
          </cell>
          <cell r="T532">
            <v>1297.4600000000114</v>
          </cell>
          <cell r="U532">
            <v>1818.4000000000149</v>
          </cell>
          <cell r="V532">
            <v>1317.82</v>
          </cell>
          <cell r="W532">
            <v>1844.94</v>
          </cell>
          <cell r="X532">
            <v>1338.1799999999882</v>
          </cell>
          <cell r="Y532">
            <v>1871.4899999999852</v>
          </cell>
          <cell r="Z532">
            <v>1358.5399999999986</v>
          </cell>
          <cell r="AA532">
            <v>1901.2999999999768</v>
          </cell>
          <cell r="AB532">
            <v>1375.6299999999892</v>
          </cell>
          <cell r="AC532">
            <v>1927.8400000000177</v>
          </cell>
          <cell r="AD532">
            <v>1395.9900000000086</v>
          </cell>
          <cell r="AE532">
            <v>1954.3800000000119</v>
          </cell>
          <cell r="AF532">
            <v>1416.3500000000179</v>
          </cell>
          <cell r="AG532">
            <v>1980.9199999999971</v>
          </cell>
          <cell r="AH532">
            <v>1433.4400000000089</v>
          </cell>
          <cell r="AI532">
            <v>2007.4699999999823</v>
          </cell>
          <cell r="AJ532">
            <v>1453.799999999997</v>
          </cell>
          <cell r="AK532">
            <v>2034.0099999999748</v>
          </cell>
          <cell r="AL532">
            <v>1470.889999999988</v>
          </cell>
          <cell r="AM532">
            <v>2060.5500000000188</v>
          </cell>
          <cell r="AN532">
            <v>1491.2499999999945</v>
          </cell>
          <cell r="AO532">
            <v>2087.0900000000115</v>
          </cell>
          <cell r="AP532">
            <v>1508.3399999999851</v>
          </cell>
          <cell r="AQ532">
            <v>2113.630000000001</v>
          </cell>
          <cell r="AR532">
            <v>1528.7000000000123</v>
          </cell>
          <cell r="AS532">
            <v>2140.1799999999821</v>
          </cell>
          <cell r="AT532">
            <v>1549.0600000000177</v>
          </cell>
          <cell r="AU532">
            <v>2169.9899999999698</v>
          </cell>
          <cell r="AV532">
            <v>1569.420000000006</v>
          </cell>
          <cell r="AW532">
            <v>2196.5300000000184</v>
          </cell>
        </row>
        <row r="533">
          <cell r="A533">
            <v>528</v>
          </cell>
          <cell r="B533">
            <v>1129.4400000000012</v>
          </cell>
          <cell r="C533">
            <v>1579.240000000003</v>
          </cell>
          <cell r="D533">
            <v>1149.8399999999922</v>
          </cell>
          <cell r="E533">
            <v>1609.1199999999851</v>
          </cell>
          <cell r="F533">
            <v>1166.96000000001</v>
          </cell>
          <cell r="G533">
            <v>1635.709999999985</v>
          </cell>
          <cell r="H533">
            <v>1187.3600000000001</v>
          </cell>
          <cell r="I533">
            <v>1662.3000000000156</v>
          </cell>
          <cell r="J533">
            <v>1207.7599999999895</v>
          </cell>
          <cell r="K533">
            <v>1688.8900000000149</v>
          </cell>
          <cell r="L533">
            <v>1224.8800000000053</v>
          </cell>
          <cell r="M533">
            <v>1715.48</v>
          </cell>
          <cell r="N533">
            <v>1245.2799999999938</v>
          </cell>
          <cell r="O533">
            <v>1742.0799999999851</v>
          </cell>
          <cell r="P533">
            <v>1262.4000000000069</v>
          </cell>
          <cell r="Q533">
            <v>1768.6699999999821</v>
          </cell>
          <cell r="R533">
            <v>1282.7999999999963</v>
          </cell>
          <cell r="S533">
            <v>1795.2600000000182</v>
          </cell>
          <cell r="T533">
            <v>1299.9200000000114</v>
          </cell>
          <cell r="U533">
            <v>1821.8500000000149</v>
          </cell>
          <cell r="V533">
            <v>1320.32</v>
          </cell>
          <cell r="W533">
            <v>1848.44</v>
          </cell>
          <cell r="X533">
            <v>1340.7199999999882</v>
          </cell>
          <cell r="Y533">
            <v>1875.0399999999852</v>
          </cell>
          <cell r="Z533">
            <v>1361.1199999999985</v>
          </cell>
          <cell r="AA533">
            <v>1904.9099999999767</v>
          </cell>
          <cell r="AB533">
            <v>1378.2399999999891</v>
          </cell>
          <cell r="AC533">
            <v>1931.5000000000177</v>
          </cell>
          <cell r="AD533">
            <v>1398.6400000000087</v>
          </cell>
          <cell r="AE533">
            <v>1958.090000000012</v>
          </cell>
          <cell r="AF533">
            <v>1419.0400000000179</v>
          </cell>
          <cell r="AG533">
            <v>1984.6799999999971</v>
          </cell>
          <cell r="AH533">
            <v>1436.1600000000089</v>
          </cell>
          <cell r="AI533">
            <v>2011.2799999999822</v>
          </cell>
          <cell r="AJ533">
            <v>1456.559999999997</v>
          </cell>
          <cell r="AK533">
            <v>2037.8699999999747</v>
          </cell>
          <cell r="AL533">
            <v>1473.679999999988</v>
          </cell>
          <cell r="AM533">
            <v>2064.4600000000187</v>
          </cell>
          <cell r="AN533">
            <v>1494.0799999999945</v>
          </cell>
          <cell r="AO533">
            <v>2091.0500000000116</v>
          </cell>
          <cell r="AP533">
            <v>1511.199999999985</v>
          </cell>
          <cell r="AQ533">
            <v>2117.6400000000012</v>
          </cell>
          <cell r="AR533">
            <v>1531.6000000000124</v>
          </cell>
          <cell r="AS533">
            <v>2144.239999999982</v>
          </cell>
          <cell r="AT533">
            <v>1552.0000000000177</v>
          </cell>
          <cell r="AU533">
            <v>2174.1099999999697</v>
          </cell>
          <cell r="AV533">
            <v>1572.400000000006</v>
          </cell>
          <cell r="AW533">
            <v>2200.7000000000185</v>
          </cell>
        </row>
        <row r="534">
          <cell r="A534">
            <v>529</v>
          </cell>
          <cell r="B534">
            <v>1131.5800000000013</v>
          </cell>
          <cell r="C534">
            <v>1582.230000000003</v>
          </cell>
          <cell r="D534">
            <v>1152.0199999999923</v>
          </cell>
          <cell r="E534">
            <v>1612.1699999999851</v>
          </cell>
          <cell r="F534">
            <v>1169.1700000000101</v>
          </cell>
          <cell r="G534">
            <v>1638.8099999999849</v>
          </cell>
          <cell r="H534">
            <v>1189.6100000000001</v>
          </cell>
          <cell r="I534">
            <v>1665.4500000000157</v>
          </cell>
          <cell r="J534">
            <v>1210.0499999999895</v>
          </cell>
          <cell r="K534">
            <v>1692.0900000000149</v>
          </cell>
          <cell r="L534">
            <v>1227.2000000000053</v>
          </cell>
          <cell r="M534">
            <v>1718.73</v>
          </cell>
          <cell r="N534">
            <v>1247.6399999999937</v>
          </cell>
          <cell r="O534">
            <v>1745.3799999999851</v>
          </cell>
          <cell r="P534">
            <v>1264.790000000007</v>
          </cell>
          <cell r="Q534">
            <v>1772.019999999982</v>
          </cell>
          <cell r="R534">
            <v>1285.2299999999964</v>
          </cell>
          <cell r="S534">
            <v>1798.6600000000183</v>
          </cell>
          <cell r="T534">
            <v>1302.3800000000115</v>
          </cell>
          <cell r="U534">
            <v>1825.300000000015</v>
          </cell>
          <cell r="V534">
            <v>1322.82</v>
          </cell>
          <cell r="W534">
            <v>1851.94</v>
          </cell>
          <cell r="X534">
            <v>1343.2599999999882</v>
          </cell>
          <cell r="Y534">
            <v>1878.5899999999851</v>
          </cell>
          <cell r="Z534">
            <v>1363.6999999999985</v>
          </cell>
          <cell r="AA534">
            <v>1908.5199999999766</v>
          </cell>
          <cell r="AB534">
            <v>1380.849999999989</v>
          </cell>
          <cell r="AC534">
            <v>1935.1600000000178</v>
          </cell>
          <cell r="AD534">
            <v>1401.2900000000088</v>
          </cell>
          <cell r="AE534">
            <v>1961.800000000012</v>
          </cell>
          <cell r="AF534">
            <v>1421.730000000018</v>
          </cell>
          <cell r="AG534">
            <v>1988.4399999999971</v>
          </cell>
          <cell r="AH534">
            <v>1438.880000000009</v>
          </cell>
          <cell r="AI534">
            <v>2015.0899999999822</v>
          </cell>
          <cell r="AJ534">
            <v>1459.319999999997</v>
          </cell>
          <cell r="AK534">
            <v>2041.7299999999746</v>
          </cell>
          <cell r="AL534">
            <v>1476.469999999988</v>
          </cell>
          <cell r="AM534">
            <v>2068.3700000000185</v>
          </cell>
          <cell r="AN534">
            <v>1496.9099999999944</v>
          </cell>
          <cell r="AO534">
            <v>2095.0100000000116</v>
          </cell>
          <cell r="AP534">
            <v>1514.0599999999849</v>
          </cell>
          <cell r="AQ534">
            <v>2121.6500000000015</v>
          </cell>
          <cell r="AR534">
            <v>1534.5000000000125</v>
          </cell>
          <cell r="AS534">
            <v>2148.299999999982</v>
          </cell>
          <cell r="AT534">
            <v>1554.9400000000178</v>
          </cell>
          <cell r="AU534">
            <v>2178.2299999999696</v>
          </cell>
          <cell r="AV534">
            <v>1575.380000000006</v>
          </cell>
          <cell r="AW534">
            <v>2204.8700000000185</v>
          </cell>
        </row>
        <row r="535">
          <cell r="A535">
            <v>530</v>
          </cell>
          <cell r="B535">
            <v>1133.7200000000014</v>
          </cell>
          <cell r="C535">
            <v>1585.220000000003</v>
          </cell>
          <cell r="D535">
            <v>1154.1999999999923</v>
          </cell>
          <cell r="E535">
            <v>1615.219999999985</v>
          </cell>
          <cell r="F535">
            <v>1171.3800000000101</v>
          </cell>
          <cell r="G535">
            <v>1641.9099999999848</v>
          </cell>
          <cell r="H535">
            <v>1191.8600000000001</v>
          </cell>
          <cell r="I535">
            <v>1668.6000000000158</v>
          </cell>
          <cell r="J535">
            <v>1212.3399999999895</v>
          </cell>
          <cell r="K535">
            <v>1695.290000000015</v>
          </cell>
          <cell r="L535">
            <v>1229.5200000000052</v>
          </cell>
          <cell r="M535">
            <v>1721.98</v>
          </cell>
          <cell r="N535">
            <v>1249.9999999999936</v>
          </cell>
          <cell r="O535">
            <v>1748.6799999999851</v>
          </cell>
          <cell r="P535">
            <v>1267.1800000000071</v>
          </cell>
          <cell r="Q535">
            <v>1775.3699999999819</v>
          </cell>
          <cell r="R535">
            <v>1287.6599999999964</v>
          </cell>
          <cell r="S535">
            <v>1802.0600000000184</v>
          </cell>
          <cell r="T535">
            <v>1304.8400000000115</v>
          </cell>
          <cell r="U535">
            <v>1828.750000000015</v>
          </cell>
          <cell r="V535">
            <v>1325.32</v>
          </cell>
          <cell r="W535">
            <v>1855.44</v>
          </cell>
          <cell r="X535">
            <v>1345.7999999999881</v>
          </cell>
          <cell r="Y535">
            <v>1882.1399999999851</v>
          </cell>
          <cell r="Z535">
            <v>1366.2799999999984</v>
          </cell>
          <cell r="AA535">
            <v>1912.1299999999765</v>
          </cell>
          <cell r="AB535">
            <v>1383.4599999999889</v>
          </cell>
          <cell r="AC535">
            <v>1938.8200000000179</v>
          </cell>
          <cell r="AD535">
            <v>1403.9400000000089</v>
          </cell>
          <cell r="AE535">
            <v>1965.510000000012</v>
          </cell>
          <cell r="AF535">
            <v>1424.420000000018</v>
          </cell>
          <cell r="AG535">
            <v>1992.1999999999971</v>
          </cell>
          <cell r="AH535">
            <v>1441.600000000009</v>
          </cell>
          <cell r="AI535">
            <v>2018.8999999999821</v>
          </cell>
          <cell r="AJ535">
            <v>1462.079999999997</v>
          </cell>
          <cell r="AK535">
            <v>2045.5899999999745</v>
          </cell>
          <cell r="AL535">
            <v>1479.2599999999879</v>
          </cell>
          <cell r="AM535">
            <v>2072.2800000000184</v>
          </cell>
          <cell r="AN535">
            <v>1499.7399999999943</v>
          </cell>
          <cell r="AO535">
            <v>2098.9700000000116</v>
          </cell>
          <cell r="AP535">
            <v>1516.9199999999848</v>
          </cell>
          <cell r="AQ535">
            <v>2125.6600000000017</v>
          </cell>
          <cell r="AR535">
            <v>1537.4000000000126</v>
          </cell>
          <cell r="AS535">
            <v>2152.3599999999819</v>
          </cell>
          <cell r="AT535">
            <v>1557.8800000000178</v>
          </cell>
          <cell r="AU535">
            <v>2182.3499999999694</v>
          </cell>
          <cell r="AV535">
            <v>1578.360000000006</v>
          </cell>
          <cell r="AW535">
            <v>2209.0400000000186</v>
          </cell>
        </row>
        <row r="536">
          <cell r="A536">
            <v>531</v>
          </cell>
          <cell r="B536">
            <v>1135.8600000000015</v>
          </cell>
          <cell r="C536">
            <v>1588.210000000003</v>
          </cell>
          <cell r="D536">
            <v>1156.3799999999924</v>
          </cell>
          <cell r="E536">
            <v>1618.269999999985</v>
          </cell>
          <cell r="F536">
            <v>1173.5900000000101</v>
          </cell>
          <cell r="G536">
            <v>1645.0099999999848</v>
          </cell>
          <cell r="H536">
            <v>1194.1100000000001</v>
          </cell>
          <cell r="I536">
            <v>1671.7500000000159</v>
          </cell>
          <cell r="J536">
            <v>1214.6299999999894</v>
          </cell>
          <cell r="K536">
            <v>1698.490000000015</v>
          </cell>
          <cell r="L536">
            <v>1231.8400000000051</v>
          </cell>
          <cell r="M536">
            <v>1725.23</v>
          </cell>
          <cell r="N536">
            <v>1252.3599999999935</v>
          </cell>
          <cell r="O536">
            <v>1751.979999999985</v>
          </cell>
          <cell r="P536">
            <v>1269.5700000000072</v>
          </cell>
          <cell r="Q536">
            <v>1778.7199999999818</v>
          </cell>
          <cell r="R536">
            <v>1290.0899999999965</v>
          </cell>
          <cell r="S536">
            <v>1805.4600000000185</v>
          </cell>
          <cell r="T536">
            <v>1307.3000000000116</v>
          </cell>
          <cell r="U536">
            <v>1832.2000000000151</v>
          </cell>
          <cell r="V536">
            <v>1327.82</v>
          </cell>
          <cell r="W536">
            <v>1858.94</v>
          </cell>
          <cell r="X536">
            <v>1348.3399999999881</v>
          </cell>
          <cell r="Y536">
            <v>1885.689999999985</v>
          </cell>
          <cell r="Z536">
            <v>1368.8599999999983</v>
          </cell>
          <cell r="AA536">
            <v>1915.7399999999764</v>
          </cell>
          <cell r="AB536">
            <v>1386.0699999999888</v>
          </cell>
          <cell r="AC536">
            <v>1942.480000000018</v>
          </cell>
          <cell r="AD536">
            <v>1406.590000000009</v>
          </cell>
          <cell r="AE536">
            <v>1969.2200000000121</v>
          </cell>
          <cell r="AF536">
            <v>1427.1100000000181</v>
          </cell>
          <cell r="AG536">
            <v>1995.9599999999971</v>
          </cell>
          <cell r="AH536">
            <v>1444.320000000009</v>
          </cell>
          <cell r="AI536">
            <v>2022.7099999999821</v>
          </cell>
          <cell r="AJ536">
            <v>1464.839999999997</v>
          </cell>
          <cell r="AK536">
            <v>2049.4499999999744</v>
          </cell>
          <cell r="AL536">
            <v>1482.0499999999879</v>
          </cell>
          <cell r="AM536">
            <v>2076.1900000000182</v>
          </cell>
          <cell r="AN536">
            <v>1502.5699999999943</v>
          </cell>
          <cell r="AO536">
            <v>2102.9300000000117</v>
          </cell>
          <cell r="AP536">
            <v>1519.7799999999847</v>
          </cell>
          <cell r="AQ536">
            <v>2129.6700000000019</v>
          </cell>
          <cell r="AR536">
            <v>1540.3000000000127</v>
          </cell>
          <cell r="AS536">
            <v>2156.4199999999819</v>
          </cell>
          <cell r="AT536">
            <v>1560.8200000000179</v>
          </cell>
          <cell r="AU536">
            <v>2186.4699999999693</v>
          </cell>
          <cell r="AV536">
            <v>1581.3400000000061</v>
          </cell>
          <cell r="AW536">
            <v>2213.2100000000187</v>
          </cell>
        </row>
        <row r="537">
          <cell r="A537">
            <v>532</v>
          </cell>
          <cell r="B537">
            <v>1138.0000000000016</v>
          </cell>
          <cell r="C537">
            <v>1591.200000000003</v>
          </cell>
          <cell r="D537">
            <v>1158.5599999999924</v>
          </cell>
          <cell r="E537">
            <v>1621.3199999999849</v>
          </cell>
          <cell r="F537">
            <v>1175.8000000000102</v>
          </cell>
          <cell r="G537">
            <v>1648.1099999999847</v>
          </cell>
          <cell r="H537">
            <v>1196.3600000000001</v>
          </cell>
          <cell r="I537">
            <v>1674.900000000016</v>
          </cell>
          <cell r="J537">
            <v>1216.9199999999894</v>
          </cell>
          <cell r="K537">
            <v>1701.6900000000151</v>
          </cell>
          <cell r="L537">
            <v>1234.1600000000051</v>
          </cell>
          <cell r="M537">
            <v>1728.48</v>
          </cell>
          <cell r="N537">
            <v>1254.7199999999934</v>
          </cell>
          <cell r="O537">
            <v>1755.279999999985</v>
          </cell>
          <cell r="P537">
            <v>1271.9600000000073</v>
          </cell>
          <cell r="Q537">
            <v>1782.0699999999817</v>
          </cell>
          <cell r="R537">
            <v>1292.5199999999966</v>
          </cell>
          <cell r="S537">
            <v>1808.8600000000185</v>
          </cell>
          <cell r="T537">
            <v>1309.7600000000116</v>
          </cell>
          <cell r="U537">
            <v>1835.6500000000151</v>
          </cell>
          <cell r="V537">
            <v>1330.32</v>
          </cell>
          <cell r="W537">
            <v>1862.44</v>
          </cell>
          <cell r="X537">
            <v>1350.8799999999881</v>
          </cell>
          <cell r="Y537">
            <v>1889.239999999985</v>
          </cell>
          <cell r="Z537">
            <v>1371.4399999999982</v>
          </cell>
          <cell r="AA537">
            <v>1919.3499999999763</v>
          </cell>
          <cell r="AB537">
            <v>1388.6799999999887</v>
          </cell>
          <cell r="AC537">
            <v>1946.1400000000181</v>
          </cell>
          <cell r="AD537">
            <v>1409.2400000000091</v>
          </cell>
          <cell r="AE537">
            <v>1972.9300000000121</v>
          </cell>
          <cell r="AF537">
            <v>1429.8000000000181</v>
          </cell>
          <cell r="AG537">
            <v>1999.7199999999971</v>
          </cell>
          <cell r="AH537">
            <v>1447.0400000000091</v>
          </cell>
          <cell r="AI537">
            <v>2026.519999999982</v>
          </cell>
          <cell r="AJ537">
            <v>1467.599999999997</v>
          </cell>
          <cell r="AK537">
            <v>2053.3099999999745</v>
          </cell>
          <cell r="AL537">
            <v>1484.8399999999879</v>
          </cell>
          <cell r="AM537">
            <v>2080.1000000000181</v>
          </cell>
          <cell r="AN537">
            <v>1505.3999999999942</v>
          </cell>
          <cell r="AO537">
            <v>2106.8900000000117</v>
          </cell>
          <cell r="AP537">
            <v>1522.6399999999846</v>
          </cell>
          <cell r="AQ537">
            <v>2133.6800000000021</v>
          </cell>
          <cell r="AR537">
            <v>1543.2000000000128</v>
          </cell>
          <cell r="AS537">
            <v>2160.4799999999818</v>
          </cell>
          <cell r="AT537">
            <v>1563.760000000018</v>
          </cell>
          <cell r="AU537">
            <v>2190.5899999999692</v>
          </cell>
          <cell r="AV537">
            <v>1584.3200000000061</v>
          </cell>
          <cell r="AW537">
            <v>2217.3800000000188</v>
          </cell>
        </row>
        <row r="538">
          <cell r="A538">
            <v>533</v>
          </cell>
          <cell r="B538">
            <v>1140.1400000000017</v>
          </cell>
          <cell r="C538">
            <v>1594.190000000003</v>
          </cell>
          <cell r="D538">
            <v>1160.7399999999925</v>
          </cell>
          <cell r="E538">
            <v>1624.3699999999849</v>
          </cell>
          <cell r="F538">
            <v>1178.0100000000102</v>
          </cell>
          <cell r="G538">
            <v>1651.2099999999846</v>
          </cell>
          <cell r="H538">
            <v>1198.6100000000001</v>
          </cell>
          <cell r="I538">
            <v>1678.0500000000161</v>
          </cell>
          <cell r="J538">
            <v>1219.2099999999893</v>
          </cell>
          <cell r="K538">
            <v>1704.8900000000151</v>
          </cell>
          <cell r="L538">
            <v>1236.480000000005</v>
          </cell>
          <cell r="M538">
            <v>1731.73</v>
          </cell>
          <cell r="N538">
            <v>1257.0799999999933</v>
          </cell>
          <cell r="O538">
            <v>1758.5799999999849</v>
          </cell>
          <cell r="P538">
            <v>1274.3500000000074</v>
          </cell>
          <cell r="Q538">
            <v>1785.4199999999817</v>
          </cell>
          <cell r="R538">
            <v>1294.9499999999966</v>
          </cell>
          <cell r="S538">
            <v>1812.2600000000186</v>
          </cell>
          <cell r="T538">
            <v>1312.2200000000116</v>
          </cell>
          <cell r="U538">
            <v>1839.1000000000151</v>
          </cell>
          <cell r="V538">
            <v>1332.82</v>
          </cell>
          <cell r="W538">
            <v>1865.94</v>
          </cell>
          <cell r="X538">
            <v>1353.419999999988</v>
          </cell>
          <cell r="Y538">
            <v>1892.789999999985</v>
          </cell>
          <cell r="Z538">
            <v>1374.0199999999982</v>
          </cell>
          <cell r="AA538">
            <v>1922.9599999999762</v>
          </cell>
          <cell r="AB538">
            <v>1391.2899999999886</v>
          </cell>
          <cell r="AC538">
            <v>1949.8000000000181</v>
          </cell>
          <cell r="AD538">
            <v>1411.8900000000092</v>
          </cell>
          <cell r="AE538">
            <v>1976.6400000000122</v>
          </cell>
          <cell r="AF538">
            <v>1432.4900000000182</v>
          </cell>
          <cell r="AG538">
            <v>2003.4799999999971</v>
          </cell>
          <cell r="AH538">
            <v>1449.7600000000091</v>
          </cell>
          <cell r="AI538">
            <v>2030.329999999982</v>
          </cell>
          <cell r="AJ538">
            <v>1470.3599999999969</v>
          </cell>
          <cell r="AK538">
            <v>2057.1699999999746</v>
          </cell>
          <cell r="AL538">
            <v>1487.6299999999878</v>
          </cell>
          <cell r="AM538">
            <v>2084.010000000018</v>
          </cell>
          <cell r="AN538">
            <v>1508.2299999999941</v>
          </cell>
          <cell r="AO538">
            <v>2110.8500000000117</v>
          </cell>
          <cell r="AP538">
            <v>1525.4999999999845</v>
          </cell>
          <cell r="AQ538">
            <v>2137.6900000000023</v>
          </cell>
          <cell r="AR538">
            <v>1546.1000000000129</v>
          </cell>
          <cell r="AS538">
            <v>2164.5399999999818</v>
          </cell>
          <cell r="AT538">
            <v>1566.700000000018</v>
          </cell>
          <cell r="AU538">
            <v>2194.7099999999691</v>
          </cell>
          <cell r="AV538">
            <v>1587.3000000000061</v>
          </cell>
          <cell r="AW538">
            <v>2221.5500000000188</v>
          </cell>
        </row>
        <row r="539">
          <cell r="A539">
            <v>534</v>
          </cell>
          <cell r="B539">
            <v>1142.2800000000018</v>
          </cell>
          <cell r="C539">
            <v>1597.180000000003</v>
          </cell>
          <cell r="D539">
            <v>1162.9199999999926</v>
          </cell>
          <cell r="E539">
            <v>1627.4199999999848</v>
          </cell>
          <cell r="F539">
            <v>1180.2200000000103</v>
          </cell>
          <cell r="G539">
            <v>1654.3099999999845</v>
          </cell>
          <cell r="H539">
            <v>1200.8600000000001</v>
          </cell>
          <cell r="I539">
            <v>1681.2000000000162</v>
          </cell>
          <cell r="J539">
            <v>1221.4999999999893</v>
          </cell>
          <cell r="K539">
            <v>1708.0900000000152</v>
          </cell>
          <cell r="L539">
            <v>1238.800000000005</v>
          </cell>
          <cell r="M539">
            <v>1734.98</v>
          </cell>
          <cell r="N539">
            <v>1259.4399999999932</v>
          </cell>
          <cell r="O539">
            <v>1761.8799999999849</v>
          </cell>
          <cell r="P539">
            <v>1276.7400000000075</v>
          </cell>
          <cell r="Q539">
            <v>1788.7699999999816</v>
          </cell>
          <cell r="R539">
            <v>1297.3799999999967</v>
          </cell>
          <cell r="S539">
            <v>1815.6600000000187</v>
          </cell>
          <cell r="T539">
            <v>1314.6800000000117</v>
          </cell>
          <cell r="U539">
            <v>1842.5500000000152</v>
          </cell>
          <cell r="V539">
            <v>1335.32</v>
          </cell>
          <cell r="W539">
            <v>1869.44</v>
          </cell>
          <cell r="X539">
            <v>1355.959999999988</v>
          </cell>
          <cell r="Y539">
            <v>1896.3399999999849</v>
          </cell>
          <cell r="Z539">
            <v>1376.5999999999981</v>
          </cell>
          <cell r="AA539">
            <v>1926.5699999999761</v>
          </cell>
          <cell r="AB539">
            <v>1393.8999999999885</v>
          </cell>
          <cell r="AC539">
            <v>1953.4600000000182</v>
          </cell>
          <cell r="AD539">
            <v>1414.5400000000093</v>
          </cell>
          <cell r="AE539">
            <v>1980.3500000000122</v>
          </cell>
          <cell r="AF539">
            <v>1435.1800000000183</v>
          </cell>
          <cell r="AG539">
            <v>2007.2399999999971</v>
          </cell>
          <cell r="AH539">
            <v>1452.4800000000091</v>
          </cell>
          <cell r="AI539">
            <v>2034.1399999999819</v>
          </cell>
          <cell r="AJ539">
            <v>1473.1199999999969</v>
          </cell>
          <cell r="AK539">
            <v>2061.0299999999747</v>
          </cell>
          <cell r="AL539">
            <v>1490.4199999999878</v>
          </cell>
          <cell r="AM539">
            <v>2087.9200000000178</v>
          </cell>
          <cell r="AN539">
            <v>1511.059999999994</v>
          </cell>
          <cell r="AO539">
            <v>2114.8100000000118</v>
          </cell>
          <cell r="AP539">
            <v>1528.3599999999844</v>
          </cell>
          <cell r="AQ539">
            <v>2141.7000000000025</v>
          </cell>
          <cell r="AR539">
            <v>1549.000000000013</v>
          </cell>
          <cell r="AS539">
            <v>2168.5999999999817</v>
          </cell>
          <cell r="AT539">
            <v>1569.6400000000181</v>
          </cell>
          <cell r="AU539">
            <v>2198.829999999969</v>
          </cell>
          <cell r="AV539">
            <v>1590.2800000000061</v>
          </cell>
          <cell r="AW539">
            <v>2225.7200000000189</v>
          </cell>
        </row>
        <row r="540">
          <cell r="A540">
            <v>535</v>
          </cell>
          <cell r="B540">
            <v>1144.4200000000019</v>
          </cell>
          <cell r="C540">
            <v>1600.170000000003</v>
          </cell>
          <cell r="D540">
            <v>1165.0999999999926</v>
          </cell>
          <cell r="E540">
            <v>1630.4699999999848</v>
          </cell>
          <cell r="F540">
            <v>1182.4300000000103</v>
          </cell>
          <cell r="G540">
            <v>1657.4099999999844</v>
          </cell>
          <cell r="H540">
            <v>1203.1100000000001</v>
          </cell>
          <cell r="I540">
            <v>1684.3500000000163</v>
          </cell>
          <cell r="J540">
            <v>1223.7899999999893</v>
          </cell>
          <cell r="K540">
            <v>1711.2900000000152</v>
          </cell>
          <cell r="L540">
            <v>1241.1200000000049</v>
          </cell>
          <cell r="M540">
            <v>1738.23</v>
          </cell>
          <cell r="N540">
            <v>1261.7999999999931</v>
          </cell>
          <cell r="O540">
            <v>1765.1799999999848</v>
          </cell>
          <cell r="P540">
            <v>1279.1300000000076</v>
          </cell>
          <cell r="Q540">
            <v>1792.1199999999815</v>
          </cell>
          <cell r="R540">
            <v>1299.8099999999968</v>
          </cell>
          <cell r="S540">
            <v>1819.0600000000188</v>
          </cell>
          <cell r="T540">
            <v>1317.1400000000117</v>
          </cell>
          <cell r="U540">
            <v>1846.0000000000152</v>
          </cell>
          <cell r="V540">
            <v>1337.82</v>
          </cell>
          <cell r="W540">
            <v>1872.94</v>
          </cell>
          <cell r="X540">
            <v>1358.4999999999879</v>
          </cell>
          <cell r="Y540">
            <v>1899.8899999999849</v>
          </cell>
          <cell r="Z540">
            <v>1379.179999999998</v>
          </cell>
          <cell r="AA540">
            <v>1930.179999999976</v>
          </cell>
          <cell r="AB540">
            <v>1396.5099999999884</v>
          </cell>
          <cell r="AC540">
            <v>1957.1200000000183</v>
          </cell>
          <cell r="AD540">
            <v>1417.1900000000094</v>
          </cell>
          <cell r="AE540">
            <v>1984.0600000000122</v>
          </cell>
          <cell r="AF540">
            <v>1437.8700000000183</v>
          </cell>
          <cell r="AG540">
            <v>2010.999999999997</v>
          </cell>
          <cell r="AH540">
            <v>1455.2000000000091</v>
          </cell>
          <cell r="AI540">
            <v>2037.9499999999819</v>
          </cell>
          <cell r="AJ540">
            <v>1475.8799999999969</v>
          </cell>
          <cell r="AK540">
            <v>2064.8899999999749</v>
          </cell>
          <cell r="AL540">
            <v>1493.2099999999878</v>
          </cell>
          <cell r="AM540">
            <v>2091.8300000000177</v>
          </cell>
          <cell r="AN540">
            <v>1513.889999999994</v>
          </cell>
          <cell r="AO540">
            <v>2118.7700000000118</v>
          </cell>
          <cell r="AP540">
            <v>1531.2199999999843</v>
          </cell>
          <cell r="AQ540">
            <v>2145.7100000000028</v>
          </cell>
          <cell r="AR540">
            <v>1551.9000000000131</v>
          </cell>
          <cell r="AS540">
            <v>2172.6599999999817</v>
          </cell>
          <cell r="AT540">
            <v>1572.5800000000181</v>
          </cell>
          <cell r="AU540">
            <v>2202.9499999999689</v>
          </cell>
          <cell r="AV540">
            <v>1593.2600000000061</v>
          </cell>
          <cell r="AW540">
            <v>2229.890000000019</v>
          </cell>
        </row>
        <row r="541">
          <cell r="A541">
            <v>536</v>
          </cell>
          <cell r="B541">
            <v>1146.560000000002</v>
          </cell>
          <cell r="C541">
            <v>1603.160000000003</v>
          </cell>
          <cell r="D541">
            <v>1167.2799999999927</v>
          </cell>
          <cell r="E541">
            <v>1633.5199999999847</v>
          </cell>
          <cell r="F541">
            <v>1184.6400000000103</v>
          </cell>
          <cell r="G541">
            <v>1660.5099999999843</v>
          </cell>
          <cell r="H541">
            <v>1205.3600000000001</v>
          </cell>
          <cell r="I541">
            <v>1687.5000000000164</v>
          </cell>
          <cell r="J541">
            <v>1226.0799999999892</v>
          </cell>
          <cell r="K541">
            <v>1714.4900000000152</v>
          </cell>
          <cell r="L541">
            <v>1243.4400000000048</v>
          </cell>
          <cell r="M541">
            <v>1741.48</v>
          </cell>
          <cell r="N541">
            <v>1264.159999999993</v>
          </cell>
          <cell r="O541">
            <v>1768.4799999999848</v>
          </cell>
          <cell r="P541">
            <v>1281.5200000000077</v>
          </cell>
          <cell r="Q541">
            <v>1795.4699999999814</v>
          </cell>
          <cell r="R541">
            <v>1302.2399999999968</v>
          </cell>
          <cell r="S541">
            <v>1822.4600000000189</v>
          </cell>
          <cell r="T541">
            <v>1319.6000000000117</v>
          </cell>
          <cell r="U541">
            <v>1849.4500000000153</v>
          </cell>
          <cell r="V541">
            <v>1340.32</v>
          </cell>
          <cell r="W541">
            <v>1876.44</v>
          </cell>
          <cell r="X541">
            <v>1361.0399999999879</v>
          </cell>
          <cell r="Y541">
            <v>1903.4399999999848</v>
          </cell>
          <cell r="Z541">
            <v>1381.7599999999979</v>
          </cell>
          <cell r="AA541">
            <v>1933.7899999999759</v>
          </cell>
          <cell r="AB541">
            <v>1399.1199999999883</v>
          </cell>
          <cell r="AC541">
            <v>1960.7800000000184</v>
          </cell>
          <cell r="AD541">
            <v>1419.8400000000095</v>
          </cell>
          <cell r="AE541">
            <v>1987.7700000000123</v>
          </cell>
          <cell r="AF541">
            <v>1440.5600000000184</v>
          </cell>
          <cell r="AG541">
            <v>2014.759999999997</v>
          </cell>
          <cell r="AH541">
            <v>1457.9200000000092</v>
          </cell>
          <cell r="AI541">
            <v>2041.7599999999818</v>
          </cell>
          <cell r="AJ541">
            <v>1478.6399999999969</v>
          </cell>
          <cell r="AK541">
            <v>2068.749999999975</v>
          </cell>
          <cell r="AL541">
            <v>1495.9999999999877</v>
          </cell>
          <cell r="AM541">
            <v>2095.7400000000175</v>
          </cell>
          <cell r="AN541">
            <v>1516.7199999999939</v>
          </cell>
          <cell r="AO541">
            <v>2122.7300000000118</v>
          </cell>
          <cell r="AP541">
            <v>1534.0799999999842</v>
          </cell>
          <cell r="AQ541">
            <v>2149.720000000003</v>
          </cell>
          <cell r="AR541">
            <v>1554.8000000000131</v>
          </cell>
          <cell r="AS541">
            <v>2176.7199999999816</v>
          </cell>
          <cell r="AT541">
            <v>1575.5200000000182</v>
          </cell>
          <cell r="AU541">
            <v>2207.0699999999688</v>
          </cell>
          <cell r="AV541">
            <v>1596.2400000000061</v>
          </cell>
          <cell r="AW541">
            <v>2234.060000000019</v>
          </cell>
        </row>
        <row r="542">
          <cell r="A542">
            <v>537</v>
          </cell>
          <cell r="B542">
            <v>1148.7000000000021</v>
          </cell>
          <cell r="C542">
            <v>1606.150000000003</v>
          </cell>
          <cell r="D542">
            <v>1169.4599999999928</v>
          </cell>
          <cell r="E542">
            <v>1636.5699999999847</v>
          </cell>
          <cell r="F542">
            <v>1186.8500000000104</v>
          </cell>
          <cell r="G542">
            <v>1663.6099999999842</v>
          </cell>
          <cell r="H542">
            <v>1207.6100000000001</v>
          </cell>
          <cell r="I542">
            <v>1690.6500000000165</v>
          </cell>
          <cell r="J542">
            <v>1228.3699999999892</v>
          </cell>
          <cell r="K542">
            <v>1717.6900000000153</v>
          </cell>
          <cell r="L542">
            <v>1245.7600000000048</v>
          </cell>
          <cell r="M542">
            <v>1744.73</v>
          </cell>
          <cell r="N542">
            <v>1266.5199999999929</v>
          </cell>
          <cell r="O542">
            <v>1771.7799999999847</v>
          </cell>
          <cell r="P542">
            <v>1283.9100000000078</v>
          </cell>
          <cell r="Q542">
            <v>1798.8199999999813</v>
          </cell>
          <cell r="R542">
            <v>1304.6699999999969</v>
          </cell>
          <cell r="S542">
            <v>1825.860000000019</v>
          </cell>
          <cell r="T542">
            <v>1322.0600000000118</v>
          </cell>
          <cell r="U542">
            <v>1852.9000000000153</v>
          </cell>
          <cell r="V542">
            <v>1342.82</v>
          </cell>
          <cell r="W542">
            <v>1879.94</v>
          </cell>
          <cell r="X542">
            <v>1363.5799999999879</v>
          </cell>
          <cell r="Y542">
            <v>1906.9899999999848</v>
          </cell>
          <cell r="Z542">
            <v>1384.3399999999979</v>
          </cell>
          <cell r="AA542">
            <v>1937.3999999999758</v>
          </cell>
          <cell r="AB542">
            <v>1401.7299999999882</v>
          </cell>
          <cell r="AC542">
            <v>1964.4400000000185</v>
          </cell>
          <cell r="AD542">
            <v>1422.4900000000096</v>
          </cell>
          <cell r="AE542">
            <v>1991.4800000000123</v>
          </cell>
          <cell r="AF542">
            <v>1443.2500000000184</v>
          </cell>
          <cell r="AG542">
            <v>2018.519999999997</v>
          </cell>
          <cell r="AH542">
            <v>1460.6400000000092</v>
          </cell>
          <cell r="AI542">
            <v>2045.5699999999817</v>
          </cell>
          <cell r="AJ542">
            <v>1481.3999999999969</v>
          </cell>
          <cell r="AK542">
            <v>2072.6099999999751</v>
          </cell>
          <cell r="AL542">
            <v>1498.7899999999877</v>
          </cell>
          <cell r="AM542">
            <v>2099.6500000000174</v>
          </cell>
          <cell r="AN542">
            <v>1519.5499999999938</v>
          </cell>
          <cell r="AO542">
            <v>2126.6900000000119</v>
          </cell>
          <cell r="AP542">
            <v>1536.9399999999841</v>
          </cell>
          <cell r="AQ542">
            <v>2153.7300000000032</v>
          </cell>
          <cell r="AR542">
            <v>1557.7000000000132</v>
          </cell>
          <cell r="AS542">
            <v>2180.7799999999816</v>
          </cell>
          <cell r="AT542">
            <v>1578.4600000000182</v>
          </cell>
          <cell r="AU542">
            <v>2211.1899999999687</v>
          </cell>
          <cell r="AV542">
            <v>1599.2200000000062</v>
          </cell>
          <cell r="AW542">
            <v>2238.2300000000191</v>
          </cell>
        </row>
        <row r="543">
          <cell r="A543">
            <v>538</v>
          </cell>
          <cell r="B543">
            <v>1150.8400000000022</v>
          </cell>
          <cell r="C543">
            <v>1609.1400000000031</v>
          </cell>
          <cell r="D543">
            <v>1171.6399999999928</v>
          </cell>
          <cell r="E543">
            <v>1639.6199999999847</v>
          </cell>
          <cell r="F543">
            <v>1189.0600000000104</v>
          </cell>
          <cell r="G543">
            <v>1666.7099999999841</v>
          </cell>
          <cell r="H543">
            <v>1209.8600000000001</v>
          </cell>
          <cell r="I543">
            <v>1693.8000000000166</v>
          </cell>
          <cell r="J543">
            <v>1230.6599999999892</v>
          </cell>
          <cell r="K543">
            <v>1720.8900000000153</v>
          </cell>
          <cell r="L543">
            <v>1248.0800000000047</v>
          </cell>
          <cell r="M543">
            <v>1747.98</v>
          </cell>
          <cell r="N543">
            <v>1268.8799999999928</v>
          </cell>
          <cell r="O543">
            <v>1775.0799999999847</v>
          </cell>
          <cell r="P543">
            <v>1286.3000000000079</v>
          </cell>
          <cell r="Q543">
            <v>1802.1699999999812</v>
          </cell>
          <cell r="R543">
            <v>1307.099999999997</v>
          </cell>
          <cell r="S543">
            <v>1829.2600000000191</v>
          </cell>
          <cell r="T543">
            <v>1324.5200000000118</v>
          </cell>
          <cell r="U543">
            <v>1856.3500000000154</v>
          </cell>
          <cell r="V543">
            <v>1345.32</v>
          </cell>
          <cell r="W543">
            <v>1883.44</v>
          </cell>
          <cell r="X543">
            <v>1366.1199999999878</v>
          </cell>
          <cell r="Y543">
            <v>1910.5399999999847</v>
          </cell>
          <cell r="Z543">
            <v>1386.9199999999978</v>
          </cell>
          <cell r="AA543">
            <v>1941.0099999999757</v>
          </cell>
          <cell r="AB543">
            <v>1404.3399999999881</v>
          </cell>
          <cell r="AC543">
            <v>1968.1000000000186</v>
          </cell>
          <cell r="AD543">
            <v>1425.1400000000096</v>
          </cell>
          <cell r="AE543">
            <v>1995.1900000000123</v>
          </cell>
          <cell r="AF543">
            <v>1445.9400000000185</v>
          </cell>
          <cell r="AG543">
            <v>2022.279999999997</v>
          </cell>
          <cell r="AH543">
            <v>1463.3600000000092</v>
          </cell>
          <cell r="AI543">
            <v>2049.3799999999819</v>
          </cell>
          <cell r="AJ543">
            <v>1484.1599999999969</v>
          </cell>
          <cell r="AK543">
            <v>2076.4699999999752</v>
          </cell>
          <cell r="AL543">
            <v>1501.5799999999876</v>
          </cell>
          <cell r="AM543">
            <v>2103.5600000000172</v>
          </cell>
          <cell r="AN543">
            <v>1522.3799999999937</v>
          </cell>
          <cell r="AO543">
            <v>2130.6500000000119</v>
          </cell>
          <cell r="AP543">
            <v>1539.799999999984</v>
          </cell>
          <cell r="AQ543">
            <v>2157.7400000000034</v>
          </cell>
          <cell r="AR543">
            <v>1560.6000000000133</v>
          </cell>
          <cell r="AS543">
            <v>2184.8399999999815</v>
          </cell>
          <cell r="AT543">
            <v>1581.4000000000183</v>
          </cell>
          <cell r="AU543">
            <v>2215.3099999999686</v>
          </cell>
          <cell r="AV543">
            <v>1602.2000000000062</v>
          </cell>
          <cell r="AW543">
            <v>2242.4000000000192</v>
          </cell>
        </row>
        <row r="544">
          <cell r="A544">
            <v>539</v>
          </cell>
          <cell r="B544">
            <v>1152.9800000000023</v>
          </cell>
          <cell r="C544">
            <v>1612.1300000000031</v>
          </cell>
          <cell r="D544">
            <v>1173.8199999999929</v>
          </cell>
          <cell r="E544">
            <v>1642.6699999999846</v>
          </cell>
          <cell r="F544">
            <v>1191.2700000000104</v>
          </cell>
          <cell r="G544">
            <v>1669.809999999984</v>
          </cell>
          <cell r="H544">
            <v>1212.1100000000001</v>
          </cell>
          <cell r="I544">
            <v>1696.9500000000166</v>
          </cell>
          <cell r="J544">
            <v>1232.9499999999891</v>
          </cell>
          <cell r="K544">
            <v>1724.0900000000154</v>
          </cell>
          <cell r="L544">
            <v>1250.4000000000046</v>
          </cell>
          <cell r="M544">
            <v>1751.23</v>
          </cell>
          <cell r="N544">
            <v>1271.2399999999927</v>
          </cell>
          <cell r="O544">
            <v>1778.3799999999846</v>
          </cell>
          <cell r="P544">
            <v>1288.690000000008</v>
          </cell>
          <cell r="Q544">
            <v>1805.5199999999811</v>
          </cell>
          <cell r="R544">
            <v>1309.529999999997</v>
          </cell>
          <cell r="S544">
            <v>1832.6600000000192</v>
          </cell>
          <cell r="T544">
            <v>1326.9800000000118</v>
          </cell>
          <cell r="U544">
            <v>1859.8000000000154</v>
          </cell>
          <cell r="V544">
            <v>1347.82</v>
          </cell>
          <cell r="W544">
            <v>1886.94</v>
          </cell>
          <cell r="X544">
            <v>1368.6599999999878</v>
          </cell>
          <cell r="Y544">
            <v>1914.0899999999847</v>
          </cell>
          <cell r="Z544">
            <v>1389.4999999999977</v>
          </cell>
          <cell r="AA544">
            <v>1944.6199999999756</v>
          </cell>
          <cell r="AB544">
            <v>1406.949999999988</v>
          </cell>
          <cell r="AC544">
            <v>1971.7600000000186</v>
          </cell>
          <cell r="AD544">
            <v>1427.7900000000097</v>
          </cell>
          <cell r="AE544">
            <v>1998.9000000000124</v>
          </cell>
          <cell r="AF544">
            <v>1448.6300000000185</v>
          </cell>
          <cell r="AG544">
            <v>2026.039999999997</v>
          </cell>
          <cell r="AH544">
            <v>1466.0800000000092</v>
          </cell>
          <cell r="AI544">
            <v>2053.1899999999819</v>
          </cell>
          <cell r="AJ544">
            <v>1486.9199999999969</v>
          </cell>
          <cell r="AK544">
            <v>2080.3299999999754</v>
          </cell>
          <cell r="AL544">
            <v>1504.3699999999876</v>
          </cell>
          <cell r="AM544">
            <v>2107.4700000000171</v>
          </cell>
          <cell r="AN544">
            <v>1525.2099999999937</v>
          </cell>
          <cell r="AO544">
            <v>2134.610000000012</v>
          </cell>
          <cell r="AP544">
            <v>1542.6599999999839</v>
          </cell>
          <cell r="AQ544">
            <v>2161.7500000000036</v>
          </cell>
          <cell r="AR544">
            <v>1563.5000000000134</v>
          </cell>
          <cell r="AS544">
            <v>2188.8999999999814</v>
          </cell>
          <cell r="AT544">
            <v>1584.3400000000183</v>
          </cell>
          <cell r="AU544">
            <v>2219.4299999999685</v>
          </cell>
          <cell r="AV544">
            <v>1605.1800000000062</v>
          </cell>
          <cell r="AW544">
            <v>2246.5700000000193</v>
          </cell>
        </row>
        <row r="545">
          <cell r="A545">
            <v>540</v>
          </cell>
          <cell r="B545">
            <v>1155.1200000000024</v>
          </cell>
          <cell r="C545">
            <v>1615.1200000000031</v>
          </cell>
          <cell r="D545">
            <v>1175.999999999993</v>
          </cell>
          <cell r="E545">
            <v>1645.7199999999846</v>
          </cell>
          <cell r="F545">
            <v>1193.4800000000105</v>
          </cell>
          <cell r="G545">
            <v>1672.9099999999839</v>
          </cell>
          <cell r="H545">
            <v>1214.3600000000001</v>
          </cell>
          <cell r="I545">
            <v>1700.1000000000167</v>
          </cell>
          <cell r="J545">
            <v>1235.2399999999891</v>
          </cell>
          <cell r="K545">
            <v>1727.2900000000154</v>
          </cell>
          <cell r="L545">
            <v>1252.7200000000046</v>
          </cell>
          <cell r="M545">
            <v>1754.48</v>
          </cell>
          <cell r="N545">
            <v>1273.5999999999926</v>
          </cell>
          <cell r="O545">
            <v>1781.6799999999846</v>
          </cell>
          <cell r="P545">
            <v>1291.0800000000081</v>
          </cell>
          <cell r="Q545">
            <v>1808.869999999981</v>
          </cell>
          <cell r="R545">
            <v>1311.9599999999971</v>
          </cell>
          <cell r="S545">
            <v>1836.0600000000193</v>
          </cell>
          <cell r="T545">
            <v>1329.4400000000119</v>
          </cell>
          <cell r="U545">
            <v>1863.2500000000155</v>
          </cell>
          <cell r="V545">
            <v>1350.32</v>
          </cell>
          <cell r="W545">
            <v>1890.44</v>
          </cell>
          <cell r="X545">
            <v>1371.1999999999878</v>
          </cell>
          <cell r="Y545">
            <v>1917.6399999999846</v>
          </cell>
          <cell r="Z545">
            <v>1392.0799999999977</v>
          </cell>
          <cell r="AA545">
            <v>1948.2299999999755</v>
          </cell>
          <cell r="AB545">
            <v>1409.5599999999879</v>
          </cell>
          <cell r="AC545">
            <v>1975.4200000000187</v>
          </cell>
          <cell r="AD545">
            <v>1430.4400000000098</v>
          </cell>
          <cell r="AE545">
            <v>2002.6100000000124</v>
          </cell>
          <cell r="AF545">
            <v>1451.3200000000186</v>
          </cell>
          <cell r="AG545">
            <v>2029.799999999997</v>
          </cell>
          <cell r="AH545">
            <v>1468.8000000000093</v>
          </cell>
          <cell r="AI545">
            <v>2056.9999999999818</v>
          </cell>
          <cell r="AJ545">
            <v>1489.6799999999969</v>
          </cell>
          <cell r="AK545">
            <v>2084.1899999999755</v>
          </cell>
          <cell r="AL545">
            <v>1507.1599999999876</v>
          </cell>
          <cell r="AM545">
            <v>2111.3800000000169</v>
          </cell>
          <cell r="AN545">
            <v>1528.0399999999936</v>
          </cell>
          <cell r="AO545">
            <v>2138.570000000012</v>
          </cell>
          <cell r="AP545">
            <v>1545.5199999999838</v>
          </cell>
          <cell r="AQ545">
            <v>2165.7600000000039</v>
          </cell>
          <cell r="AR545">
            <v>1566.4000000000135</v>
          </cell>
          <cell r="AS545">
            <v>2192.9599999999814</v>
          </cell>
          <cell r="AT545">
            <v>1587.2800000000184</v>
          </cell>
          <cell r="AU545">
            <v>2223.5499999999683</v>
          </cell>
          <cell r="AV545">
            <v>1608.1600000000062</v>
          </cell>
          <cell r="AW545">
            <v>2250.7400000000193</v>
          </cell>
        </row>
        <row r="546">
          <cell r="A546">
            <v>541</v>
          </cell>
          <cell r="B546">
            <v>1157.2600000000025</v>
          </cell>
          <cell r="C546">
            <v>1618.1100000000031</v>
          </cell>
          <cell r="D546">
            <v>1178.179999999993</v>
          </cell>
          <cell r="E546">
            <v>1648.7699999999845</v>
          </cell>
          <cell r="F546">
            <v>1195.6900000000105</v>
          </cell>
          <cell r="G546">
            <v>1676.0099999999838</v>
          </cell>
          <cell r="H546">
            <v>1216.6100000000001</v>
          </cell>
          <cell r="I546">
            <v>1703.2500000000168</v>
          </cell>
          <cell r="J546">
            <v>1237.5299999999891</v>
          </cell>
          <cell r="K546">
            <v>1730.4900000000155</v>
          </cell>
          <cell r="L546">
            <v>1255.0400000000045</v>
          </cell>
          <cell r="M546">
            <v>1757.73</v>
          </cell>
          <cell r="N546">
            <v>1275.9599999999925</v>
          </cell>
          <cell r="O546">
            <v>1784.9799999999846</v>
          </cell>
          <cell r="P546">
            <v>1293.4700000000082</v>
          </cell>
          <cell r="Q546">
            <v>1812.2199999999809</v>
          </cell>
          <cell r="R546">
            <v>1314.3899999999971</v>
          </cell>
          <cell r="S546">
            <v>1839.4600000000194</v>
          </cell>
          <cell r="T546">
            <v>1331.9000000000119</v>
          </cell>
          <cell r="U546">
            <v>1866.7000000000155</v>
          </cell>
          <cell r="V546">
            <v>1352.82</v>
          </cell>
          <cell r="W546">
            <v>1893.94</v>
          </cell>
          <cell r="X546">
            <v>1373.7399999999877</v>
          </cell>
          <cell r="Y546">
            <v>1921.1899999999846</v>
          </cell>
          <cell r="Z546">
            <v>1394.6599999999976</v>
          </cell>
          <cell r="AA546">
            <v>1951.8399999999754</v>
          </cell>
          <cell r="AB546">
            <v>1412.1699999999878</v>
          </cell>
          <cell r="AC546">
            <v>1979.0800000000188</v>
          </cell>
          <cell r="AD546">
            <v>1433.0900000000099</v>
          </cell>
          <cell r="AE546">
            <v>2006.3200000000124</v>
          </cell>
          <cell r="AF546">
            <v>1454.0100000000186</v>
          </cell>
          <cell r="AG546">
            <v>2033.559999999997</v>
          </cell>
          <cell r="AH546">
            <v>1471.5200000000093</v>
          </cell>
          <cell r="AI546">
            <v>2060.8099999999818</v>
          </cell>
          <cell r="AJ546">
            <v>1492.4399999999969</v>
          </cell>
          <cell r="AK546">
            <v>2088.0499999999756</v>
          </cell>
          <cell r="AL546">
            <v>1509.9499999999875</v>
          </cell>
          <cell r="AM546">
            <v>2115.2900000000168</v>
          </cell>
          <cell r="AN546">
            <v>1530.8699999999935</v>
          </cell>
          <cell r="AO546">
            <v>2142.530000000012</v>
          </cell>
          <cell r="AP546">
            <v>1548.3799999999837</v>
          </cell>
          <cell r="AQ546">
            <v>2169.7700000000041</v>
          </cell>
          <cell r="AR546">
            <v>1569.3000000000136</v>
          </cell>
          <cell r="AS546">
            <v>2197.0199999999813</v>
          </cell>
          <cell r="AT546">
            <v>1590.2200000000184</v>
          </cell>
          <cell r="AU546">
            <v>2227.6699999999682</v>
          </cell>
          <cell r="AV546">
            <v>1611.1400000000062</v>
          </cell>
          <cell r="AW546">
            <v>2254.9100000000194</v>
          </cell>
        </row>
        <row r="547">
          <cell r="A547">
            <v>542</v>
          </cell>
          <cell r="B547">
            <v>1159.4000000000026</v>
          </cell>
          <cell r="C547">
            <v>1621.1000000000031</v>
          </cell>
          <cell r="D547">
            <v>1180.3599999999931</v>
          </cell>
          <cell r="E547">
            <v>1651.8199999999845</v>
          </cell>
          <cell r="F547">
            <v>1197.9000000000106</v>
          </cell>
          <cell r="G547">
            <v>1679.1099999999838</v>
          </cell>
          <cell r="H547">
            <v>1218.8600000000001</v>
          </cell>
          <cell r="I547">
            <v>1706.4000000000169</v>
          </cell>
          <cell r="J547">
            <v>1239.819999999989</v>
          </cell>
          <cell r="K547">
            <v>1733.6900000000155</v>
          </cell>
          <cell r="L547">
            <v>1257.3600000000044</v>
          </cell>
          <cell r="M547">
            <v>1760.98</v>
          </cell>
          <cell r="N547">
            <v>1278.3199999999924</v>
          </cell>
          <cell r="O547">
            <v>1788.2799999999845</v>
          </cell>
          <cell r="P547">
            <v>1295.8600000000083</v>
          </cell>
          <cell r="Q547">
            <v>1815.5699999999808</v>
          </cell>
          <cell r="R547">
            <v>1316.8199999999972</v>
          </cell>
          <cell r="S547">
            <v>1842.8600000000195</v>
          </cell>
          <cell r="T547">
            <v>1334.360000000012</v>
          </cell>
          <cell r="U547">
            <v>1870.1500000000156</v>
          </cell>
          <cell r="V547">
            <v>1355.32</v>
          </cell>
          <cell r="W547">
            <v>1897.44</v>
          </cell>
          <cell r="X547">
            <v>1376.2799999999877</v>
          </cell>
          <cell r="Y547">
            <v>1924.7399999999845</v>
          </cell>
          <cell r="Z547">
            <v>1397.2399999999975</v>
          </cell>
          <cell r="AA547">
            <v>1955.4499999999753</v>
          </cell>
          <cell r="AB547">
            <v>1414.7799999999877</v>
          </cell>
          <cell r="AC547">
            <v>1982.7400000000189</v>
          </cell>
          <cell r="AD547">
            <v>1435.74000000001</v>
          </cell>
          <cell r="AE547">
            <v>2010.0300000000125</v>
          </cell>
          <cell r="AF547">
            <v>1456.7000000000187</v>
          </cell>
          <cell r="AG547">
            <v>2037.319999999997</v>
          </cell>
          <cell r="AH547">
            <v>1474.2400000000093</v>
          </cell>
          <cell r="AI547">
            <v>2064.6199999999817</v>
          </cell>
          <cell r="AJ547">
            <v>1495.1999999999969</v>
          </cell>
          <cell r="AK547">
            <v>2091.9099999999758</v>
          </cell>
          <cell r="AL547">
            <v>1512.7399999999875</v>
          </cell>
          <cell r="AM547">
            <v>2119.2000000000166</v>
          </cell>
          <cell r="AN547">
            <v>1533.6999999999935</v>
          </cell>
          <cell r="AO547">
            <v>2146.4900000000121</v>
          </cell>
          <cell r="AP547">
            <v>1551.2399999999836</v>
          </cell>
          <cell r="AQ547">
            <v>2173.7800000000043</v>
          </cell>
          <cell r="AR547">
            <v>1572.2000000000137</v>
          </cell>
          <cell r="AS547">
            <v>2201.0799999999813</v>
          </cell>
          <cell r="AT547">
            <v>1593.1600000000185</v>
          </cell>
          <cell r="AU547">
            <v>2231.7899999999681</v>
          </cell>
          <cell r="AV547">
            <v>1614.1200000000063</v>
          </cell>
          <cell r="AW547">
            <v>2259.0800000000195</v>
          </cell>
        </row>
        <row r="548">
          <cell r="A548">
            <v>543</v>
          </cell>
          <cell r="B548">
            <v>1161.5400000000027</v>
          </cell>
          <cell r="C548">
            <v>1624.0900000000031</v>
          </cell>
          <cell r="D548">
            <v>1182.5399999999931</v>
          </cell>
          <cell r="E548">
            <v>1654.8699999999844</v>
          </cell>
          <cell r="F548">
            <v>1200.1100000000106</v>
          </cell>
          <cell r="G548">
            <v>1682.2099999999837</v>
          </cell>
          <cell r="H548">
            <v>1221.1100000000001</v>
          </cell>
          <cell r="I548">
            <v>1709.550000000017</v>
          </cell>
          <cell r="J548">
            <v>1242.109999999989</v>
          </cell>
          <cell r="K548">
            <v>1736.8900000000156</v>
          </cell>
          <cell r="L548">
            <v>1259.6800000000044</v>
          </cell>
          <cell r="M548">
            <v>1764.23</v>
          </cell>
          <cell r="N548">
            <v>1280.6799999999923</v>
          </cell>
          <cell r="O548">
            <v>1791.5799999999845</v>
          </cell>
          <cell r="P548">
            <v>1298.2500000000084</v>
          </cell>
          <cell r="Q548">
            <v>1818.9199999999807</v>
          </cell>
          <cell r="R548">
            <v>1319.2499999999973</v>
          </cell>
          <cell r="S548">
            <v>1846.2600000000195</v>
          </cell>
          <cell r="T548">
            <v>1336.820000000012</v>
          </cell>
          <cell r="U548">
            <v>1873.6000000000156</v>
          </cell>
          <cell r="V548">
            <v>1357.82</v>
          </cell>
          <cell r="W548">
            <v>1900.94</v>
          </cell>
          <cell r="X548">
            <v>1378.8199999999877</v>
          </cell>
          <cell r="Y548">
            <v>1928.2899999999845</v>
          </cell>
          <cell r="Z548">
            <v>1399.8199999999974</v>
          </cell>
          <cell r="AA548">
            <v>1959.0599999999752</v>
          </cell>
          <cell r="AB548">
            <v>1417.3899999999876</v>
          </cell>
          <cell r="AC548">
            <v>1986.400000000019</v>
          </cell>
          <cell r="AD548">
            <v>1438.3900000000101</v>
          </cell>
          <cell r="AE548">
            <v>2013.7400000000125</v>
          </cell>
          <cell r="AF548">
            <v>1459.3900000000187</v>
          </cell>
          <cell r="AG548">
            <v>2041.079999999997</v>
          </cell>
          <cell r="AH548">
            <v>1476.9600000000094</v>
          </cell>
          <cell r="AI548">
            <v>2068.4299999999816</v>
          </cell>
          <cell r="AJ548">
            <v>1497.9599999999969</v>
          </cell>
          <cell r="AK548">
            <v>2095.7699999999759</v>
          </cell>
          <cell r="AL548">
            <v>1515.5299999999875</v>
          </cell>
          <cell r="AM548">
            <v>2123.1100000000165</v>
          </cell>
          <cell r="AN548">
            <v>1536.5299999999934</v>
          </cell>
          <cell r="AO548">
            <v>2150.4500000000121</v>
          </cell>
          <cell r="AP548">
            <v>1554.0999999999835</v>
          </cell>
          <cell r="AQ548">
            <v>2177.7900000000045</v>
          </cell>
          <cell r="AR548">
            <v>1575.1000000000138</v>
          </cell>
          <cell r="AS548">
            <v>2205.1399999999812</v>
          </cell>
          <cell r="AT548">
            <v>1596.1000000000186</v>
          </cell>
          <cell r="AU548">
            <v>2235.909999999968</v>
          </cell>
          <cell r="AV548">
            <v>1617.1000000000063</v>
          </cell>
          <cell r="AW548">
            <v>2263.2500000000196</v>
          </cell>
        </row>
        <row r="549">
          <cell r="A549">
            <v>544</v>
          </cell>
          <cell r="B549">
            <v>1163.6800000000028</v>
          </cell>
          <cell r="C549">
            <v>1627.0800000000031</v>
          </cell>
          <cell r="D549">
            <v>1184.7199999999932</v>
          </cell>
          <cell r="E549">
            <v>1657.9199999999844</v>
          </cell>
          <cell r="F549">
            <v>1202.3200000000106</v>
          </cell>
          <cell r="G549">
            <v>1685.3099999999836</v>
          </cell>
          <cell r="H549">
            <v>1223.3600000000001</v>
          </cell>
          <cell r="I549">
            <v>1712.7000000000171</v>
          </cell>
          <cell r="J549">
            <v>1244.3999999999889</v>
          </cell>
          <cell r="K549">
            <v>1740.0900000000156</v>
          </cell>
          <cell r="L549">
            <v>1262.0000000000043</v>
          </cell>
          <cell r="M549">
            <v>1767.48</v>
          </cell>
          <cell r="N549">
            <v>1283.0399999999922</v>
          </cell>
          <cell r="O549">
            <v>1794.8799999999844</v>
          </cell>
          <cell r="P549">
            <v>1300.6400000000085</v>
          </cell>
          <cell r="Q549">
            <v>1822.2699999999807</v>
          </cell>
          <cell r="R549">
            <v>1321.6799999999973</v>
          </cell>
          <cell r="S549">
            <v>1849.6600000000196</v>
          </cell>
          <cell r="T549">
            <v>1339.280000000012</v>
          </cell>
          <cell r="U549">
            <v>1877.0500000000156</v>
          </cell>
          <cell r="V549">
            <v>1360.32</v>
          </cell>
          <cell r="W549">
            <v>1904.44</v>
          </cell>
          <cell r="X549">
            <v>1381.3599999999876</v>
          </cell>
          <cell r="Y549">
            <v>1931.8399999999845</v>
          </cell>
          <cell r="Z549">
            <v>1402.3999999999974</v>
          </cell>
          <cell r="AA549">
            <v>1962.6699999999751</v>
          </cell>
          <cell r="AB549">
            <v>1419.9999999999875</v>
          </cell>
          <cell r="AC549">
            <v>1990.060000000019</v>
          </cell>
          <cell r="AD549">
            <v>1441.0400000000102</v>
          </cell>
          <cell r="AE549">
            <v>2017.4500000000126</v>
          </cell>
          <cell r="AF549">
            <v>1462.0800000000188</v>
          </cell>
          <cell r="AG549">
            <v>2044.839999999997</v>
          </cell>
          <cell r="AH549">
            <v>1479.6800000000094</v>
          </cell>
          <cell r="AI549">
            <v>2072.2399999999816</v>
          </cell>
          <cell r="AJ549">
            <v>1500.7199999999968</v>
          </cell>
          <cell r="AK549">
            <v>2099.629999999976</v>
          </cell>
          <cell r="AL549">
            <v>1518.3199999999874</v>
          </cell>
          <cell r="AM549">
            <v>2127.0200000000164</v>
          </cell>
          <cell r="AN549">
            <v>1539.3599999999933</v>
          </cell>
          <cell r="AO549">
            <v>2154.4100000000121</v>
          </cell>
          <cell r="AP549">
            <v>1556.9599999999834</v>
          </cell>
          <cell r="AQ549">
            <v>2181.8000000000047</v>
          </cell>
          <cell r="AR549">
            <v>1578.0000000000139</v>
          </cell>
          <cell r="AS549">
            <v>2209.1999999999812</v>
          </cell>
          <cell r="AT549">
            <v>1599.0400000000186</v>
          </cell>
          <cell r="AU549">
            <v>2240.0299999999679</v>
          </cell>
          <cell r="AV549">
            <v>1620.0800000000063</v>
          </cell>
          <cell r="AW549">
            <v>2267.4200000000196</v>
          </cell>
        </row>
        <row r="550">
          <cell r="A550">
            <v>545</v>
          </cell>
          <cell r="B550">
            <v>1165.8200000000029</v>
          </cell>
          <cell r="C550">
            <v>1630.0700000000031</v>
          </cell>
          <cell r="D550">
            <v>1186.8999999999933</v>
          </cell>
          <cell r="E550">
            <v>1660.9699999999843</v>
          </cell>
          <cell r="F550">
            <v>1204.5300000000107</v>
          </cell>
          <cell r="G550">
            <v>1688.4099999999835</v>
          </cell>
          <cell r="H550">
            <v>1225.6100000000001</v>
          </cell>
          <cell r="I550">
            <v>1715.8500000000172</v>
          </cell>
          <cell r="J550">
            <v>1246.6899999999889</v>
          </cell>
          <cell r="K550">
            <v>1743.2900000000157</v>
          </cell>
          <cell r="L550">
            <v>1264.3200000000043</v>
          </cell>
          <cell r="M550">
            <v>1770.73</v>
          </cell>
          <cell r="N550">
            <v>1285.3999999999921</v>
          </cell>
          <cell r="O550">
            <v>1798.1799999999844</v>
          </cell>
          <cell r="P550">
            <v>1303.0300000000086</v>
          </cell>
          <cell r="Q550">
            <v>1825.6199999999806</v>
          </cell>
          <cell r="R550">
            <v>1324.1099999999974</v>
          </cell>
          <cell r="S550">
            <v>1853.0600000000197</v>
          </cell>
          <cell r="T550">
            <v>1341.7400000000121</v>
          </cell>
          <cell r="U550">
            <v>1880.5000000000157</v>
          </cell>
          <cell r="V550">
            <v>1362.82</v>
          </cell>
          <cell r="W550">
            <v>1907.94</v>
          </cell>
          <cell r="X550">
            <v>1383.8999999999876</v>
          </cell>
          <cell r="Y550">
            <v>1935.3899999999844</v>
          </cell>
          <cell r="Z550">
            <v>1404.9799999999973</v>
          </cell>
          <cell r="AA550">
            <v>1966.279999999975</v>
          </cell>
          <cell r="AB550">
            <v>1422.6099999999874</v>
          </cell>
          <cell r="AC550">
            <v>1993.7200000000191</v>
          </cell>
          <cell r="AD550">
            <v>1443.6900000000103</v>
          </cell>
          <cell r="AE550">
            <v>2021.1600000000126</v>
          </cell>
          <cell r="AF550">
            <v>1464.7700000000189</v>
          </cell>
          <cell r="AG550">
            <v>2048.5999999999972</v>
          </cell>
          <cell r="AH550">
            <v>1482.4000000000094</v>
          </cell>
          <cell r="AI550">
            <v>2076.0499999999815</v>
          </cell>
          <cell r="AJ550">
            <v>1503.4799999999968</v>
          </cell>
          <cell r="AK550">
            <v>2103.4899999999761</v>
          </cell>
          <cell r="AL550">
            <v>1521.1099999999874</v>
          </cell>
          <cell r="AM550">
            <v>2130.9300000000162</v>
          </cell>
          <cell r="AN550">
            <v>1542.1899999999932</v>
          </cell>
          <cell r="AO550">
            <v>2158.3700000000122</v>
          </cell>
          <cell r="AP550">
            <v>1559.8199999999833</v>
          </cell>
          <cell r="AQ550">
            <v>2185.8100000000049</v>
          </cell>
          <cell r="AR550">
            <v>1580.900000000014</v>
          </cell>
          <cell r="AS550">
            <v>2213.2599999999811</v>
          </cell>
          <cell r="AT550">
            <v>1601.9800000000187</v>
          </cell>
          <cell r="AU550">
            <v>2244.1499999999678</v>
          </cell>
          <cell r="AV550">
            <v>1623.0600000000063</v>
          </cell>
          <cell r="AW550">
            <v>2271.5900000000197</v>
          </cell>
        </row>
        <row r="551">
          <cell r="A551">
            <v>546</v>
          </cell>
          <cell r="B551">
            <v>1167.960000000003</v>
          </cell>
          <cell r="C551">
            <v>1633.0600000000031</v>
          </cell>
          <cell r="D551">
            <v>1189.0799999999933</v>
          </cell>
          <cell r="E551">
            <v>1664.0199999999843</v>
          </cell>
          <cell r="F551">
            <v>1206.7400000000107</v>
          </cell>
          <cell r="G551">
            <v>1691.5099999999834</v>
          </cell>
          <cell r="H551">
            <v>1227.8600000000001</v>
          </cell>
          <cell r="I551">
            <v>1719.0000000000173</v>
          </cell>
          <cell r="J551">
            <v>1248.9799999999889</v>
          </cell>
          <cell r="K551">
            <v>1746.4900000000157</v>
          </cell>
          <cell r="L551">
            <v>1266.6400000000042</v>
          </cell>
          <cell r="M551">
            <v>1773.98</v>
          </cell>
          <cell r="N551">
            <v>1287.759999999992</v>
          </cell>
          <cell r="O551">
            <v>1801.4799999999843</v>
          </cell>
          <cell r="P551">
            <v>1305.4200000000087</v>
          </cell>
          <cell r="Q551">
            <v>1828.9699999999805</v>
          </cell>
          <cell r="R551">
            <v>1326.5399999999975</v>
          </cell>
          <cell r="S551">
            <v>1856.4600000000198</v>
          </cell>
          <cell r="T551">
            <v>1344.2000000000121</v>
          </cell>
          <cell r="U551">
            <v>1883.9500000000157</v>
          </cell>
          <cell r="V551">
            <v>1365.32</v>
          </cell>
          <cell r="W551">
            <v>1911.44</v>
          </cell>
          <cell r="X551">
            <v>1386.4399999999875</v>
          </cell>
          <cell r="Y551">
            <v>1938.9399999999844</v>
          </cell>
          <cell r="Z551">
            <v>1407.5599999999972</v>
          </cell>
          <cell r="AA551">
            <v>1969.8899999999749</v>
          </cell>
          <cell r="AB551">
            <v>1425.2199999999873</v>
          </cell>
          <cell r="AC551">
            <v>1997.3800000000192</v>
          </cell>
          <cell r="AD551">
            <v>1446.3400000000104</v>
          </cell>
          <cell r="AE551">
            <v>2024.8700000000126</v>
          </cell>
          <cell r="AF551">
            <v>1467.4600000000189</v>
          </cell>
          <cell r="AG551">
            <v>2052.3599999999974</v>
          </cell>
          <cell r="AH551">
            <v>1485.1200000000094</v>
          </cell>
          <cell r="AI551">
            <v>2079.8599999999815</v>
          </cell>
          <cell r="AJ551">
            <v>1506.2399999999968</v>
          </cell>
          <cell r="AK551">
            <v>2107.3499999999763</v>
          </cell>
          <cell r="AL551">
            <v>1523.8999999999874</v>
          </cell>
          <cell r="AM551">
            <v>2134.8400000000161</v>
          </cell>
          <cell r="AN551">
            <v>1545.0199999999932</v>
          </cell>
          <cell r="AO551">
            <v>2162.3300000000122</v>
          </cell>
          <cell r="AP551">
            <v>1562.6799999999832</v>
          </cell>
          <cell r="AQ551">
            <v>2189.8200000000052</v>
          </cell>
          <cell r="AR551">
            <v>1583.8000000000141</v>
          </cell>
          <cell r="AS551">
            <v>2217.3199999999811</v>
          </cell>
          <cell r="AT551">
            <v>1604.9200000000187</v>
          </cell>
          <cell r="AU551">
            <v>2248.2699999999677</v>
          </cell>
          <cell r="AV551">
            <v>1626.0400000000063</v>
          </cell>
          <cell r="AW551">
            <v>2275.7600000000198</v>
          </cell>
        </row>
        <row r="552">
          <cell r="A552">
            <v>547</v>
          </cell>
          <cell r="B552">
            <v>1170.1000000000031</v>
          </cell>
          <cell r="C552">
            <v>1636.0500000000031</v>
          </cell>
          <cell r="D552">
            <v>1191.2599999999934</v>
          </cell>
          <cell r="E552">
            <v>1667.0699999999842</v>
          </cell>
          <cell r="F552">
            <v>1208.9500000000107</v>
          </cell>
          <cell r="G552">
            <v>1694.6099999999833</v>
          </cell>
          <cell r="H552">
            <v>1230.1100000000001</v>
          </cell>
          <cell r="I552">
            <v>1722.1500000000174</v>
          </cell>
          <cell r="J552">
            <v>1251.2699999999888</v>
          </cell>
          <cell r="K552">
            <v>1749.6900000000157</v>
          </cell>
          <cell r="L552">
            <v>1268.9600000000041</v>
          </cell>
          <cell r="M552">
            <v>1777.23</v>
          </cell>
          <cell r="N552">
            <v>1290.1199999999919</v>
          </cell>
          <cell r="O552">
            <v>1804.7799999999843</v>
          </cell>
          <cell r="P552">
            <v>1307.8100000000088</v>
          </cell>
          <cell r="Q552">
            <v>1832.3199999999804</v>
          </cell>
          <cell r="R552">
            <v>1328.9699999999975</v>
          </cell>
          <cell r="S552">
            <v>1859.8600000000199</v>
          </cell>
          <cell r="T552">
            <v>1346.6600000000121</v>
          </cell>
          <cell r="U552">
            <v>1887.4000000000158</v>
          </cell>
          <cell r="V552">
            <v>1367.82</v>
          </cell>
          <cell r="W552">
            <v>1914.94</v>
          </cell>
          <cell r="X552">
            <v>1388.9799999999875</v>
          </cell>
          <cell r="Y552">
            <v>1942.4899999999843</v>
          </cell>
          <cell r="Z552">
            <v>1410.1399999999971</v>
          </cell>
          <cell r="AA552">
            <v>1973.4999999999748</v>
          </cell>
          <cell r="AB552">
            <v>1427.8299999999872</v>
          </cell>
          <cell r="AC552">
            <v>2001.0400000000193</v>
          </cell>
          <cell r="AD552">
            <v>1448.9900000000105</v>
          </cell>
          <cell r="AE552">
            <v>2028.5800000000127</v>
          </cell>
          <cell r="AF552">
            <v>1470.150000000019</v>
          </cell>
          <cell r="AG552">
            <v>2056.1199999999976</v>
          </cell>
          <cell r="AH552">
            <v>1487.8400000000095</v>
          </cell>
          <cell r="AI552">
            <v>2083.6699999999814</v>
          </cell>
          <cell r="AJ552">
            <v>1508.9999999999968</v>
          </cell>
          <cell r="AK552">
            <v>2111.2099999999764</v>
          </cell>
          <cell r="AL552">
            <v>1526.6899999999873</v>
          </cell>
          <cell r="AM552">
            <v>2138.7500000000159</v>
          </cell>
          <cell r="AN552">
            <v>1547.8499999999931</v>
          </cell>
          <cell r="AO552">
            <v>2166.2900000000122</v>
          </cell>
          <cell r="AP552">
            <v>1565.5399999999831</v>
          </cell>
          <cell r="AQ552">
            <v>2193.8300000000054</v>
          </cell>
          <cell r="AR552">
            <v>1586.7000000000141</v>
          </cell>
          <cell r="AS552">
            <v>2221.379999999981</v>
          </cell>
          <cell r="AT552">
            <v>1607.8600000000188</v>
          </cell>
          <cell r="AU552">
            <v>2252.3899999999676</v>
          </cell>
          <cell r="AV552">
            <v>1629.0200000000063</v>
          </cell>
          <cell r="AW552">
            <v>2279.9300000000198</v>
          </cell>
        </row>
        <row r="553">
          <cell r="A553">
            <v>548</v>
          </cell>
          <cell r="B553">
            <v>1172.2400000000032</v>
          </cell>
          <cell r="C553">
            <v>1639.0400000000031</v>
          </cell>
          <cell r="D553">
            <v>1193.4399999999935</v>
          </cell>
          <cell r="E553">
            <v>1670.1199999999842</v>
          </cell>
          <cell r="F553">
            <v>1211.1600000000108</v>
          </cell>
          <cell r="G553">
            <v>1697.7099999999832</v>
          </cell>
          <cell r="H553">
            <v>1232.3600000000001</v>
          </cell>
          <cell r="I553">
            <v>1725.3000000000175</v>
          </cell>
          <cell r="J553">
            <v>1253.5599999999888</v>
          </cell>
          <cell r="K553">
            <v>1752.8900000000158</v>
          </cell>
          <cell r="L553">
            <v>1271.2800000000041</v>
          </cell>
          <cell r="M553">
            <v>1780.48</v>
          </cell>
          <cell r="N553">
            <v>1292.4799999999918</v>
          </cell>
          <cell r="O553">
            <v>1808.0799999999842</v>
          </cell>
          <cell r="P553">
            <v>1310.2000000000089</v>
          </cell>
          <cell r="Q553">
            <v>1835.6699999999803</v>
          </cell>
          <cell r="R553">
            <v>1331.3999999999976</v>
          </cell>
          <cell r="S553">
            <v>1863.26000000002</v>
          </cell>
          <cell r="T553">
            <v>1349.1200000000122</v>
          </cell>
          <cell r="U553">
            <v>1890.8500000000158</v>
          </cell>
          <cell r="V553">
            <v>1370.32</v>
          </cell>
          <cell r="W553">
            <v>1918.44</v>
          </cell>
          <cell r="X553">
            <v>1391.5199999999875</v>
          </cell>
          <cell r="Y553">
            <v>1946.0399999999843</v>
          </cell>
          <cell r="Z553">
            <v>1412.7199999999971</v>
          </cell>
          <cell r="AA553">
            <v>1977.1099999999747</v>
          </cell>
          <cell r="AB553">
            <v>1430.4399999999871</v>
          </cell>
          <cell r="AC553">
            <v>2004.7000000000194</v>
          </cell>
          <cell r="AD553">
            <v>1451.6400000000106</v>
          </cell>
          <cell r="AE553">
            <v>2032.2900000000127</v>
          </cell>
          <cell r="AF553">
            <v>1472.840000000019</v>
          </cell>
          <cell r="AG553">
            <v>2059.8799999999978</v>
          </cell>
          <cell r="AH553">
            <v>1490.5600000000095</v>
          </cell>
          <cell r="AI553">
            <v>2087.4799999999814</v>
          </cell>
          <cell r="AJ553">
            <v>1511.7599999999968</v>
          </cell>
          <cell r="AK553">
            <v>2115.0699999999765</v>
          </cell>
          <cell r="AL553">
            <v>1529.4799999999873</v>
          </cell>
          <cell r="AM553">
            <v>2142.6600000000158</v>
          </cell>
          <cell r="AN553">
            <v>1550.679999999993</v>
          </cell>
          <cell r="AO553">
            <v>2170.2500000000123</v>
          </cell>
          <cell r="AP553">
            <v>1568.399999999983</v>
          </cell>
          <cell r="AQ553">
            <v>2197.8400000000056</v>
          </cell>
          <cell r="AR553">
            <v>1589.6000000000142</v>
          </cell>
          <cell r="AS553">
            <v>2225.439999999981</v>
          </cell>
          <cell r="AT553">
            <v>1610.8000000000188</v>
          </cell>
          <cell r="AU553">
            <v>2256.5099999999675</v>
          </cell>
          <cell r="AV553">
            <v>1632.0000000000064</v>
          </cell>
          <cell r="AW553">
            <v>2284.1000000000199</v>
          </cell>
        </row>
        <row r="554">
          <cell r="A554">
            <v>549</v>
          </cell>
          <cell r="B554">
            <v>1174.3800000000033</v>
          </cell>
          <cell r="C554">
            <v>1642.0300000000032</v>
          </cell>
          <cell r="D554">
            <v>1195.6199999999935</v>
          </cell>
          <cell r="E554">
            <v>1673.1699999999842</v>
          </cell>
          <cell r="F554">
            <v>1213.3700000000108</v>
          </cell>
          <cell r="G554">
            <v>1700.8099999999831</v>
          </cell>
          <cell r="H554">
            <v>1234.6100000000001</v>
          </cell>
          <cell r="I554">
            <v>1728.4500000000176</v>
          </cell>
          <cell r="J554">
            <v>1255.8499999999888</v>
          </cell>
          <cell r="K554">
            <v>1756.0900000000158</v>
          </cell>
          <cell r="L554">
            <v>1273.600000000004</v>
          </cell>
          <cell r="M554">
            <v>1783.73</v>
          </cell>
          <cell r="N554">
            <v>1294.8399999999917</v>
          </cell>
          <cell r="O554">
            <v>1811.3799999999842</v>
          </cell>
          <cell r="P554">
            <v>1312.590000000009</v>
          </cell>
          <cell r="Q554">
            <v>1839.0199999999802</v>
          </cell>
          <cell r="R554">
            <v>1333.8299999999977</v>
          </cell>
          <cell r="S554">
            <v>1866.6600000000201</v>
          </cell>
          <cell r="T554">
            <v>1351.5800000000122</v>
          </cell>
          <cell r="U554">
            <v>1894.3000000000159</v>
          </cell>
          <cell r="V554">
            <v>1372.82</v>
          </cell>
          <cell r="W554">
            <v>1921.94</v>
          </cell>
          <cell r="X554">
            <v>1394.0599999999874</v>
          </cell>
          <cell r="Y554">
            <v>1949.5899999999842</v>
          </cell>
          <cell r="Z554">
            <v>1415.299999999997</v>
          </cell>
          <cell r="AA554">
            <v>1980.7199999999746</v>
          </cell>
          <cell r="AB554">
            <v>1433.049999999987</v>
          </cell>
          <cell r="AC554">
            <v>2008.3600000000195</v>
          </cell>
          <cell r="AD554">
            <v>1454.2900000000107</v>
          </cell>
          <cell r="AE554">
            <v>2036.0000000000127</v>
          </cell>
          <cell r="AF554">
            <v>1475.5300000000191</v>
          </cell>
          <cell r="AG554">
            <v>2063.6399999999981</v>
          </cell>
          <cell r="AH554">
            <v>1493.2800000000095</v>
          </cell>
          <cell r="AI554">
            <v>2091.2899999999813</v>
          </cell>
          <cell r="AJ554">
            <v>1514.5199999999968</v>
          </cell>
          <cell r="AK554">
            <v>2118.9299999999766</v>
          </cell>
          <cell r="AL554">
            <v>1532.2699999999872</v>
          </cell>
          <cell r="AM554">
            <v>2146.5700000000156</v>
          </cell>
          <cell r="AN554">
            <v>1553.5099999999929</v>
          </cell>
          <cell r="AO554">
            <v>2174.2100000000123</v>
          </cell>
          <cell r="AP554">
            <v>1571.2599999999829</v>
          </cell>
          <cell r="AQ554">
            <v>2201.8500000000058</v>
          </cell>
          <cell r="AR554">
            <v>1592.5000000000143</v>
          </cell>
          <cell r="AS554">
            <v>2229.4999999999809</v>
          </cell>
          <cell r="AT554">
            <v>1613.7400000000189</v>
          </cell>
          <cell r="AU554">
            <v>2260.6299999999674</v>
          </cell>
          <cell r="AV554">
            <v>1634.9800000000064</v>
          </cell>
          <cell r="AW554">
            <v>2288.27000000002</v>
          </cell>
        </row>
        <row r="555">
          <cell r="A555">
            <v>550</v>
          </cell>
          <cell r="B555">
            <v>1176.5200000000034</v>
          </cell>
          <cell r="C555">
            <v>1645.0200000000032</v>
          </cell>
          <cell r="D555">
            <v>1197.7999999999936</v>
          </cell>
          <cell r="E555">
            <v>1676.2199999999841</v>
          </cell>
          <cell r="F555">
            <v>1215.5800000000108</v>
          </cell>
          <cell r="G555">
            <v>1703.909999999983</v>
          </cell>
          <cell r="H555">
            <v>1236.8600000000001</v>
          </cell>
          <cell r="I555">
            <v>1731.6000000000176</v>
          </cell>
          <cell r="J555">
            <v>1258.1399999999887</v>
          </cell>
          <cell r="K555">
            <v>1759.2900000000159</v>
          </cell>
          <cell r="L555">
            <v>1275.9200000000039</v>
          </cell>
          <cell r="M555">
            <v>1786.98</v>
          </cell>
          <cell r="N555">
            <v>1297.1999999999916</v>
          </cell>
          <cell r="O555">
            <v>1814.6799999999841</v>
          </cell>
          <cell r="P555">
            <v>1314.9800000000091</v>
          </cell>
          <cell r="Q555">
            <v>1842.3699999999801</v>
          </cell>
          <cell r="R555">
            <v>1336.2599999999977</v>
          </cell>
          <cell r="S555">
            <v>1870.0600000000202</v>
          </cell>
          <cell r="T555">
            <v>1354.0400000000122</v>
          </cell>
          <cell r="U555">
            <v>1897.7500000000159</v>
          </cell>
          <cell r="V555">
            <v>1375.32</v>
          </cell>
          <cell r="W555">
            <v>1925.44</v>
          </cell>
          <cell r="X555">
            <v>1396.5999999999874</v>
          </cell>
          <cell r="Y555">
            <v>1953.1399999999842</v>
          </cell>
          <cell r="Z555">
            <v>1417.8799999999969</v>
          </cell>
          <cell r="AA555">
            <v>1984.3299999999745</v>
          </cell>
          <cell r="AB555">
            <v>1435.6599999999869</v>
          </cell>
          <cell r="AC555">
            <v>2012.0200000000195</v>
          </cell>
          <cell r="AD555">
            <v>1456.9400000000107</v>
          </cell>
          <cell r="AE555">
            <v>2039.7100000000128</v>
          </cell>
          <cell r="AF555">
            <v>1478.2200000000191</v>
          </cell>
          <cell r="AG555">
            <v>2067.3999999999983</v>
          </cell>
          <cell r="AH555">
            <v>1496.0000000000095</v>
          </cell>
          <cell r="AI555">
            <v>2095.0999999999813</v>
          </cell>
          <cell r="AJ555">
            <v>1517.2799999999968</v>
          </cell>
          <cell r="AK555">
            <v>2122.7899999999768</v>
          </cell>
          <cell r="AL555">
            <v>1535.0599999999872</v>
          </cell>
          <cell r="AM555">
            <v>2150.4800000000155</v>
          </cell>
          <cell r="AN555">
            <v>1556.3399999999929</v>
          </cell>
          <cell r="AO555">
            <v>2178.1700000000124</v>
          </cell>
          <cell r="AP555">
            <v>1574.1199999999828</v>
          </cell>
          <cell r="AQ555">
            <v>2205.860000000006</v>
          </cell>
          <cell r="AR555">
            <v>1595.4000000000144</v>
          </cell>
          <cell r="AS555">
            <v>2233.5599999999808</v>
          </cell>
          <cell r="AT555">
            <v>1616.6800000000189</v>
          </cell>
          <cell r="AU555">
            <v>2264.7499999999673</v>
          </cell>
          <cell r="AV555">
            <v>1637.9600000000064</v>
          </cell>
          <cell r="AW555">
            <v>2292.4400000000201</v>
          </cell>
        </row>
        <row r="556">
          <cell r="A556">
            <v>551</v>
          </cell>
          <cell r="B556">
            <v>1178.6600000000035</v>
          </cell>
          <cell r="C556">
            <v>1648.0100000000032</v>
          </cell>
          <cell r="D556">
            <v>1199.9799999999937</v>
          </cell>
          <cell r="E556">
            <v>1679.2699999999841</v>
          </cell>
          <cell r="F556">
            <v>1217.7900000000109</v>
          </cell>
          <cell r="G556">
            <v>1707.0099999999829</v>
          </cell>
          <cell r="H556">
            <v>1239.1100000000001</v>
          </cell>
          <cell r="I556">
            <v>1734.7500000000177</v>
          </cell>
          <cell r="J556">
            <v>1260.4299999999887</v>
          </cell>
          <cell r="K556">
            <v>1762.4900000000159</v>
          </cell>
          <cell r="L556">
            <v>1278.2400000000039</v>
          </cell>
          <cell r="M556">
            <v>1790.23</v>
          </cell>
          <cell r="N556">
            <v>1299.5599999999915</v>
          </cell>
          <cell r="O556">
            <v>1817.9799999999841</v>
          </cell>
          <cell r="P556">
            <v>1317.3700000000092</v>
          </cell>
          <cell r="Q556">
            <v>1845.71999999998</v>
          </cell>
          <cell r="R556">
            <v>1338.6899999999978</v>
          </cell>
          <cell r="S556">
            <v>1873.4600000000203</v>
          </cell>
          <cell r="T556">
            <v>1356.5000000000123</v>
          </cell>
          <cell r="U556">
            <v>1901.200000000016</v>
          </cell>
          <cell r="V556">
            <v>1377.82</v>
          </cell>
          <cell r="W556">
            <v>1928.94</v>
          </cell>
          <cell r="X556">
            <v>1399.1399999999874</v>
          </cell>
          <cell r="Y556">
            <v>1956.6899999999841</v>
          </cell>
          <cell r="Z556">
            <v>1420.4599999999969</v>
          </cell>
          <cell r="AA556">
            <v>1987.9399999999744</v>
          </cell>
          <cell r="AB556">
            <v>1438.2699999999868</v>
          </cell>
          <cell r="AC556">
            <v>2015.6800000000196</v>
          </cell>
          <cell r="AD556">
            <v>1459.5900000000108</v>
          </cell>
          <cell r="AE556">
            <v>2043.4200000000128</v>
          </cell>
          <cell r="AF556">
            <v>1480.9100000000192</v>
          </cell>
          <cell r="AG556">
            <v>2071.1599999999985</v>
          </cell>
          <cell r="AH556">
            <v>1498.7200000000096</v>
          </cell>
          <cell r="AI556">
            <v>2098.9099999999812</v>
          </cell>
          <cell r="AJ556">
            <v>1520.0399999999968</v>
          </cell>
          <cell r="AK556">
            <v>2126.6499999999769</v>
          </cell>
          <cell r="AL556">
            <v>1537.8499999999872</v>
          </cell>
          <cell r="AM556">
            <v>2154.3900000000153</v>
          </cell>
          <cell r="AN556">
            <v>1559.1699999999928</v>
          </cell>
          <cell r="AO556">
            <v>2182.1300000000124</v>
          </cell>
          <cell r="AP556">
            <v>1576.9799999999827</v>
          </cell>
          <cell r="AQ556">
            <v>2209.8700000000063</v>
          </cell>
          <cell r="AR556">
            <v>1598.3000000000145</v>
          </cell>
          <cell r="AS556">
            <v>2237.6199999999808</v>
          </cell>
          <cell r="AT556">
            <v>1619.620000000019</v>
          </cell>
          <cell r="AU556">
            <v>2268.8699999999671</v>
          </cell>
          <cell r="AV556">
            <v>1640.9400000000064</v>
          </cell>
          <cell r="AW556">
            <v>2296.6100000000201</v>
          </cell>
        </row>
        <row r="557">
          <cell r="A557">
            <v>552</v>
          </cell>
          <cell r="B557">
            <v>1180.8000000000036</v>
          </cell>
          <cell r="C557">
            <v>1651.0000000000032</v>
          </cell>
          <cell r="D557">
            <v>1202.1599999999937</v>
          </cell>
          <cell r="E557">
            <v>1682.319999999984</v>
          </cell>
          <cell r="F557">
            <v>1220.0000000000109</v>
          </cell>
          <cell r="G557">
            <v>1710.1099999999828</v>
          </cell>
          <cell r="H557">
            <v>1241.3600000000001</v>
          </cell>
          <cell r="I557">
            <v>1737.9000000000178</v>
          </cell>
          <cell r="J557">
            <v>1262.7199999999887</v>
          </cell>
          <cell r="K557">
            <v>1765.690000000016</v>
          </cell>
          <cell r="L557">
            <v>1280.5600000000038</v>
          </cell>
          <cell r="M557">
            <v>1793.48</v>
          </cell>
          <cell r="N557">
            <v>1301.9199999999914</v>
          </cell>
          <cell r="O557">
            <v>1821.2799999999841</v>
          </cell>
          <cell r="P557">
            <v>1319.7600000000093</v>
          </cell>
          <cell r="Q557">
            <v>1849.0699999999799</v>
          </cell>
          <cell r="R557">
            <v>1341.1199999999978</v>
          </cell>
          <cell r="S557">
            <v>1876.8600000000204</v>
          </cell>
          <cell r="T557">
            <v>1358.9600000000123</v>
          </cell>
          <cell r="U557">
            <v>1904.650000000016</v>
          </cell>
          <cell r="V557">
            <v>1380.32</v>
          </cell>
          <cell r="W557">
            <v>1932.44</v>
          </cell>
          <cell r="X557">
            <v>1401.6799999999873</v>
          </cell>
          <cell r="Y557">
            <v>1960.2399999999841</v>
          </cell>
          <cell r="Z557">
            <v>1423.0399999999968</v>
          </cell>
          <cell r="AA557">
            <v>1991.5499999999743</v>
          </cell>
          <cell r="AB557">
            <v>1440.8799999999867</v>
          </cell>
          <cell r="AC557">
            <v>2019.3400000000197</v>
          </cell>
          <cell r="AD557">
            <v>1462.2400000000109</v>
          </cell>
          <cell r="AE557">
            <v>2047.1300000000128</v>
          </cell>
          <cell r="AF557">
            <v>1483.6000000000192</v>
          </cell>
          <cell r="AG557">
            <v>2074.9199999999987</v>
          </cell>
          <cell r="AH557">
            <v>1501.4400000000096</v>
          </cell>
          <cell r="AI557">
            <v>2102.7199999999812</v>
          </cell>
          <cell r="AJ557">
            <v>1522.7999999999968</v>
          </cell>
          <cell r="AK557">
            <v>2130.509999999977</v>
          </cell>
          <cell r="AL557">
            <v>1540.6399999999871</v>
          </cell>
          <cell r="AM557">
            <v>2158.3000000000152</v>
          </cell>
          <cell r="AN557">
            <v>1561.9999999999927</v>
          </cell>
          <cell r="AO557">
            <v>2186.0900000000124</v>
          </cell>
          <cell r="AP557">
            <v>1579.8399999999826</v>
          </cell>
          <cell r="AQ557">
            <v>2213.8800000000065</v>
          </cell>
          <cell r="AR557">
            <v>1601.2000000000146</v>
          </cell>
          <cell r="AS557">
            <v>2241.6799999999807</v>
          </cell>
          <cell r="AT557">
            <v>1622.560000000019</v>
          </cell>
          <cell r="AU557">
            <v>2272.989999999967</v>
          </cell>
          <cell r="AV557">
            <v>1643.9200000000064</v>
          </cell>
          <cell r="AW557">
            <v>2300.7800000000202</v>
          </cell>
        </row>
        <row r="558">
          <cell r="A558">
            <v>553</v>
          </cell>
          <cell r="B558">
            <v>1182.9400000000037</v>
          </cell>
          <cell r="C558">
            <v>1653.9900000000032</v>
          </cell>
          <cell r="D558">
            <v>1204.3399999999938</v>
          </cell>
          <cell r="E558">
            <v>1685.369999999984</v>
          </cell>
          <cell r="F558">
            <v>1222.210000000011</v>
          </cell>
          <cell r="G558">
            <v>1713.2099999999828</v>
          </cell>
          <cell r="H558">
            <v>1243.6100000000001</v>
          </cell>
          <cell r="I558">
            <v>1741.0500000000179</v>
          </cell>
          <cell r="J558">
            <v>1265.0099999999886</v>
          </cell>
          <cell r="K558">
            <v>1768.890000000016</v>
          </cell>
          <cell r="L558">
            <v>1282.8800000000037</v>
          </cell>
          <cell r="M558">
            <v>1796.73</v>
          </cell>
          <cell r="N558">
            <v>1304.2799999999913</v>
          </cell>
          <cell r="O558">
            <v>1824.579999999984</v>
          </cell>
          <cell r="P558">
            <v>1322.1500000000094</v>
          </cell>
          <cell r="Q558">
            <v>1852.4199999999798</v>
          </cell>
          <cell r="R558">
            <v>1343.5499999999979</v>
          </cell>
          <cell r="S558">
            <v>1880.2600000000205</v>
          </cell>
          <cell r="T558">
            <v>1361.4200000000124</v>
          </cell>
          <cell r="U558">
            <v>1908.1000000000161</v>
          </cell>
          <cell r="V558">
            <v>1382.82</v>
          </cell>
          <cell r="W558">
            <v>1935.94</v>
          </cell>
          <cell r="X558">
            <v>1404.2199999999873</v>
          </cell>
          <cell r="Y558">
            <v>1963.789999999984</v>
          </cell>
          <cell r="Z558">
            <v>1425.6199999999967</v>
          </cell>
          <cell r="AA558">
            <v>1995.1599999999742</v>
          </cell>
          <cell r="AB558">
            <v>1443.4899999999866</v>
          </cell>
          <cell r="AC558">
            <v>2023.0000000000198</v>
          </cell>
          <cell r="AD558">
            <v>1464.890000000011</v>
          </cell>
          <cell r="AE558">
            <v>2050.8400000000129</v>
          </cell>
          <cell r="AF558">
            <v>1486.2900000000193</v>
          </cell>
          <cell r="AG558">
            <v>2078.6799999999989</v>
          </cell>
          <cell r="AH558">
            <v>1504.1600000000096</v>
          </cell>
          <cell r="AI558">
            <v>2106.5299999999811</v>
          </cell>
          <cell r="AJ558">
            <v>1525.5599999999968</v>
          </cell>
          <cell r="AK558">
            <v>2134.3699999999772</v>
          </cell>
          <cell r="AL558">
            <v>1543.4299999999871</v>
          </cell>
          <cell r="AM558">
            <v>2162.210000000015</v>
          </cell>
          <cell r="AN558">
            <v>1564.8299999999927</v>
          </cell>
          <cell r="AO558">
            <v>2190.0500000000125</v>
          </cell>
          <cell r="AP558">
            <v>1582.6999999999825</v>
          </cell>
          <cell r="AQ558">
            <v>2217.8900000000067</v>
          </cell>
          <cell r="AR558">
            <v>1604.1000000000147</v>
          </cell>
          <cell r="AS558">
            <v>2245.7399999999807</v>
          </cell>
          <cell r="AT558">
            <v>1625.5000000000191</v>
          </cell>
          <cell r="AU558">
            <v>2277.1099999999669</v>
          </cell>
          <cell r="AV558">
            <v>1646.9000000000065</v>
          </cell>
          <cell r="AW558">
            <v>2304.9500000000203</v>
          </cell>
        </row>
        <row r="559">
          <cell r="A559">
            <v>554</v>
          </cell>
          <cell r="B559">
            <v>1185.0800000000038</v>
          </cell>
          <cell r="C559">
            <v>1656.9800000000032</v>
          </cell>
          <cell r="D559">
            <v>1206.5199999999938</v>
          </cell>
          <cell r="E559">
            <v>1688.4199999999839</v>
          </cell>
          <cell r="F559">
            <v>1224.420000000011</v>
          </cell>
          <cell r="G559">
            <v>1716.3099999999827</v>
          </cell>
          <cell r="H559">
            <v>1245.8600000000001</v>
          </cell>
          <cell r="I559">
            <v>1744.200000000018</v>
          </cell>
          <cell r="J559">
            <v>1267.2999999999886</v>
          </cell>
          <cell r="K559">
            <v>1772.0900000000161</v>
          </cell>
          <cell r="L559">
            <v>1285.2000000000037</v>
          </cell>
          <cell r="M559">
            <v>1799.98</v>
          </cell>
          <cell r="N559">
            <v>1306.6399999999912</v>
          </cell>
          <cell r="O559">
            <v>1827.879999999984</v>
          </cell>
          <cell r="P559">
            <v>1324.5400000000095</v>
          </cell>
          <cell r="Q559">
            <v>1855.7699999999797</v>
          </cell>
          <cell r="R559">
            <v>1345.979999999998</v>
          </cell>
          <cell r="S559">
            <v>1883.6600000000205</v>
          </cell>
          <cell r="T559">
            <v>1363.8800000000124</v>
          </cell>
          <cell r="U559">
            <v>1911.5500000000161</v>
          </cell>
          <cell r="V559">
            <v>1385.32</v>
          </cell>
          <cell r="W559">
            <v>1939.44</v>
          </cell>
          <cell r="X559">
            <v>1406.7599999999873</v>
          </cell>
          <cell r="Y559">
            <v>1967.339999999984</v>
          </cell>
          <cell r="Z559">
            <v>1428.1999999999966</v>
          </cell>
          <cell r="AA559">
            <v>1998.7699999999741</v>
          </cell>
          <cell r="AB559">
            <v>1446.0999999999865</v>
          </cell>
          <cell r="AC559">
            <v>2026.6600000000199</v>
          </cell>
          <cell r="AD559">
            <v>1467.5400000000111</v>
          </cell>
          <cell r="AE559">
            <v>2054.5500000000129</v>
          </cell>
          <cell r="AF559">
            <v>1488.9800000000193</v>
          </cell>
          <cell r="AG559">
            <v>2082.4399999999991</v>
          </cell>
          <cell r="AH559">
            <v>1506.8800000000097</v>
          </cell>
          <cell r="AI559">
            <v>2110.339999999981</v>
          </cell>
          <cell r="AJ559">
            <v>1528.3199999999968</v>
          </cell>
          <cell r="AK559">
            <v>2138.2299999999773</v>
          </cell>
          <cell r="AL559">
            <v>1546.2199999999871</v>
          </cell>
          <cell r="AM559">
            <v>2166.1200000000149</v>
          </cell>
          <cell r="AN559">
            <v>1567.6599999999926</v>
          </cell>
          <cell r="AO559">
            <v>2194.0100000000125</v>
          </cell>
          <cell r="AP559">
            <v>1585.5599999999824</v>
          </cell>
          <cell r="AQ559">
            <v>2221.9000000000069</v>
          </cell>
          <cell r="AR559">
            <v>1607.0000000000148</v>
          </cell>
          <cell r="AS559">
            <v>2249.7999999999806</v>
          </cell>
          <cell r="AT559">
            <v>1628.4400000000192</v>
          </cell>
          <cell r="AU559">
            <v>2281.2299999999668</v>
          </cell>
          <cell r="AV559">
            <v>1649.8800000000065</v>
          </cell>
          <cell r="AW559">
            <v>2309.1200000000204</v>
          </cell>
        </row>
        <row r="560">
          <cell r="A560">
            <v>555</v>
          </cell>
          <cell r="B560">
            <v>1187.2200000000039</v>
          </cell>
          <cell r="C560">
            <v>1659.9700000000032</v>
          </cell>
          <cell r="D560">
            <v>1208.6999999999939</v>
          </cell>
          <cell r="E560">
            <v>1691.4699999999839</v>
          </cell>
          <cell r="F560">
            <v>1226.630000000011</v>
          </cell>
          <cell r="G560">
            <v>1719.4099999999826</v>
          </cell>
          <cell r="H560">
            <v>1248.1100000000001</v>
          </cell>
          <cell r="I560">
            <v>1747.3500000000181</v>
          </cell>
          <cell r="J560">
            <v>1269.5899999999885</v>
          </cell>
          <cell r="K560">
            <v>1775.2900000000161</v>
          </cell>
          <cell r="L560">
            <v>1287.5200000000036</v>
          </cell>
          <cell r="M560">
            <v>1803.23</v>
          </cell>
          <cell r="N560">
            <v>1308.9999999999911</v>
          </cell>
          <cell r="O560">
            <v>1831.1799999999839</v>
          </cell>
          <cell r="P560">
            <v>1326.9300000000096</v>
          </cell>
          <cell r="Q560">
            <v>1859.1199999999797</v>
          </cell>
          <cell r="R560">
            <v>1348.409999999998</v>
          </cell>
          <cell r="S560">
            <v>1887.0600000000206</v>
          </cell>
          <cell r="T560">
            <v>1366.3400000000124</v>
          </cell>
          <cell r="U560">
            <v>1915.0000000000161</v>
          </cell>
          <cell r="V560">
            <v>1387.82</v>
          </cell>
          <cell r="W560">
            <v>1942.94</v>
          </cell>
          <cell r="X560">
            <v>1409.2999999999872</v>
          </cell>
          <cell r="Y560">
            <v>1970.889999999984</v>
          </cell>
          <cell r="Z560">
            <v>1430.7799999999966</v>
          </cell>
          <cell r="AA560">
            <v>2002.379999999974</v>
          </cell>
          <cell r="AB560">
            <v>1448.7099999999864</v>
          </cell>
          <cell r="AC560">
            <v>2030.3200000000199</v>
          </cell>
          <cell r="AD560">
            <v>1470.1900000000112</v>
          </cell>
          <cell r="AE560">
            <v>2058.260000000013</v>
          </cell>
          <cell r="AF560">
            <v>1491.6700000000194</v>
          </cell>
          <cell r="AG560">
            <v>2086.1999999999994</v>
          </cell>
          <cell r="AH560">
            <v>1509.6000000000097</v>
          </cell>
          <cell r="AI560">
            <v>2114.149999999981</v>
          </cell>
          <cell r="AJ560">
            <v>1531.0799999999967</v>
          </cell>
          <cell r="AK560">
            <v>2142.0899999999774</v>
          </cell>
          <cell r="AL560">
            <v>1549.009999999987</v>
          </cell>
          <cell r="AM560">
            <v>2170.0300000000148</v>
          </cell>
          <cell r="AN560">
            <v>1570.4899999999925</v>
          </cell>
          <cell r="AO560">
            <v>2197.9700000000125</v>
          </cell>
          <cell r="AP560">
            <v>1588.4199999999823</v>
          </cell>
          <cell r="AQ560">
            <v>2225.9100000000071</v>
          </cell>
          <cell r="AR560">
            <v>1609.9000000000149</v>
          </cell>
          <cell r="AS560">
            <v>2253.8599999999806</v>
          </cell>
          <cell r="AT560">
            <v>1631.3800000000192</v>
          </cell>
          <cell r="AU560">
            <v>2285.3499999999667</v>
          </cell>
          <cell r="AV560">
            <v>1652.8600000000065</v>
          </cell>
          <cell r="AW560">
            <v>2313.2900000000204</v>
          </cell>
        </row>
        <row r="561">
          <cell r="A561">
            <v>556</v>
          </cell>
          <cell r="B561">
            <v>1189.360000000004</v>
          </cell>
          <cell r="C561">
            <v>1662.9600000000032</v>
          </cell>
          <cell r="D561">
            <v>1210.879999999994</v>
          </cell>
          <cell r="E561">
            <v>1694.5199999999838</v>
          </cell>
          <cell r="F561">
            <v>1228.8400000000111</v>
          </cell>
          <cell r="G561">
            <v>1722.5099999999825</v>
          </cell>
          <cell r="H561">
            <v>1250.3600000000001</v>
          </cell>
          <cell r="I561">
            <v>1750.5000000000182</v>
          </cell>
          <cell r="J561">
            <v>1271.8799999999885</v>
          </cell>
          <cell r="K561">
            <v>1778.4900000000162</v>
          </cell>
          <cell r="L561">
            <v>1289.8400000000036</v>
          </cell>
          <cell r="M561">
            <v>1806.48</v>
          </cell>
          <cell r="N561">
            <v>1311.359999999991</v>
          </cell>
          <cell r="O561">
            <v>1834.4799999999839</v>
          </cell>
          <cell r="P561">
            <v>1329.3200000000097</v>
          </cell>
          <cell r="Q561">
            <v>1862.4699999999796</v>
          </cell>
          <cell r="R561">
            <v>1350.8399999999981</v>
          </cell>
          <cell r="S561">
            <v>1890.4600000000207</v>
          </cell>
          <cell r="T561">
            <v>1368.8000000000125</v>
          </cell>
          <cell r="U561">
            <v>1918.4500000000162</v>
          </cell>
          <cell r="V561">
            <v>1390.32</v>
          </cell>
          <cell r="W561">
            <v>1946.44</v>
          </cell>
          <cell r="X561">
            <v>1411.8399999999872</v>
          </cell>
          <cell r="Y561">
            <v>1974.4399999999839</v>
          </cell>
          <cell r="Z561">
            <v>1433.3599999999965</v>
          </cell>
          <cell r="AA561">
            <v>2005.9899999999739</v>
          </cell>
          <cell r="AB561">
            <v>1451.3199999999863</v>
          </cell>
          <cell r="AC561">
            <v>2033.98000000002</v>
          </cell>
          <cell r="AD561">
            <v>1472.8400000000113</v>
          </cell>
          <cell r="AE561">
            <v>2061.970000000013</v>
          </cell>
          <cell r="AF561">
            <v>1494.3600000000195</v>
          </cell>
          <cell r="AG561">
            <v>2089.9599999999996</v>
          </cell>
          <cell r="AH561">
            <v>1512.3200000000097</v>
          </cell>
          <cell r="AI561">
            <v>2117.9599999999809</v>
          </cell>
          <cell r="AJ561">
            <v>1533.8399999999967</v>
          </cell>
          <cell r="AK561">
            <v>2145.9499999999775</v>
          </cell>
          <cell r="AL561">
            <v>1551.799999999987</v>
          </cell>
          <cell r="AM561">
            <v>2173.9400000000146</v>
          </cell>
          <cell r="AN561">
            <v>1573.3199999999924</v>
          </cell>
          <cell r="AO561">
            <v>2201.9300000000126</v>
          </cell>
          <cell r="AP561">
            <v>1591.2799999999822</v>
          </cell>
          <cell r="AQ561">
            <v>2229.9200000000073</v>
          </cell>
          <cell r="AR561">
            <v>1612.800000000015</v>
          </cell>
          <cell r="AS561">
            <v>2257.9199999999805</v>
          </cell>
          <cell r="AT561">
            <v>1634.3200000000193</v>
          </cell>
          <cell r="AU561">
            <v>2289.4699999999666</v>
          </cell>
          <cell r="AV561">
            <v>1655.8400000000065</v>
          </cell>
          <cell r="AW561">
            <v>2317.4600000000205</v>
          </cell>
        </row>
        <row r="562">
          <cell r="A562">
            <v>557</v>
          </cell>
          <cell r="B562">
            <v>1191.5000000000041</v>
          </cell>
          <cell r="C562">
            <v>1665.9500000000032</v>
          </cell>
          <cell r="D562">
            <v>1213.059999999994</v>
          </cell>
          <cell r="E562">
            <v>1697.5699999999838</v>
          </cell>
          <cell r="F562">
            <v>1231.0500000000111</v>
          </cell>
          <cell r="G562">
            <v>1725.6099999999824</v>
          </cell>
          <cell r="H562">
            <v>1252.6100000000001</v>
          </cell>
          <cell r="I562">
            <v>1753.6500000000183</v>
          </cell>
          <cell r="J562">
            <v>1274.1699999999885</v>
          </cell>
          <cell r="K562">
            <v>1781.6900000000162</v>
          </cell>
          <cell r="L562">
            <v>1292.1600000000035</v>
          </cell>
          <cell r="M562">
            <v>1809.73</v>
          </cell>
          <cell r="N562">
            <v>1313.7199999999909</v>
          </cell>
          <cell r="O562">
            <v>1837.7799999999838</v>
          </cell>
          <cell r="P562">
            <v>1331.7100000000098</v>
          </cell>
          <cell r="Q562">
            <v>1865.8199999999795</v>
          </cell>
          <cell r="R562">
            <v>1353.2699999999982</v>
          </cell>
          <cell r="S562">
            <v>1893.8600000000208</v>
          </cell>
          <cell r="T562">
            <v>1371.2600000000125</v>
          </cell>
          <cell r="U562">
            <v>1921.9000000000162</v>
          </cell>
          <cell r="V562">
            <v>1392.82</v>
          </cell>
          <cell r="W562">
            <v>1949.94</v>
          </cell>
          <cell r="X562">
            <v>1414.3799999999871</v>
          </cell>
          <cell r="Y562">
            <v>1977.9899999999839</v>
          </cell>
          <cell r="Z562">
            <v>1435.9399999999964</v>
          </cell>
          <cell r="AA562">
            <v>2009.5999999999738</v>
          </cell>
          <cell r="AB562">
            <v>1453.9299999999862</v>
          </cell>
          <cell r="AC562">
            <v>2037.6400000000201</v>
          </cell>
          <cell r="AD562">
            <v>1475.4900000000114</v>
          </cell>
          <cell r="AE562">
            <v>2065.680000000013</v>
          </cell>
          <cell r="AF562">
            <v>1497.0500000000195</v>
          </cell>
          <cell r="AG562">
            <v>2093.7199999999998</v>
          </cell>
          <cell r="AH562">
            <v>1515.0400000000097</v>
          </cell>
          <cell r="AI562">
            <v>2121.7699999999809</v>
          </cell>
          <cell r="AJ562">
            <v>1536.5999999999967</v>
          </cell>
          <cell r="AK562">
            <v>2149.8099999999777</v>
          </cell>
          <cell r="AL562">
            <v>1554.589999999987</v>
          </cell>
          <cell r="AM562">
            <v>2177.8500000000145</v>
          </cell>
          <cell r="AN562">
            <v>1576.1499999999924</v>
          </cell>
          <cell r="AO562">
            <v>2205.8900000000126</v>
          </cell>
          <cell r="AP562">
            <v>1594.1399999999821</v>
          </cell>
          <cell r="AQ562">
            <v>2233.9300000000076</v>
          </cell>
          <cell r="AR562">
            <v>1615.7000000000151</v>
          </cell>
          <cell r="AS562">
            <v>2261.9799999999805</v>
          </cell>
          <cell r="AT562">
            <v>1637.2600000000193</v>
          </cell>
          <cell r="AU562">
            <v>2293.5899999999665</v>
          </cell>
          <cell r="AV562">
            <v>1658.8200000000065</v>
          </cell>
          <cell r="AW562">
            <v>2321.6300000000206</v>
          </cell>
        </row>
        <row r="563">
          <cell r="A563">
            <v>558</v>
          </cell>
          <cell r="B563">
            <v>1193.6400000000042</v>
          </cell>
          <cell r="C563">
            <v>1668.9400000000032</v>
          </cell>
          <cell r="D563">
            <v>1215.2399999999941</v>
          </cell>
          <cell r="E563">
            <v>1700.6199999999837</v>
          </cell>
          <cell r="F563">
            <v>1233.2600000000111</v>
          </cell>
          <cell r="G563">
            <v>1728.7099999999823</v>
          </cell>
          <cell r="H563">
            <v>1254.8600000000001</v>
          </cell>
          <cell r="I563">
            <v>1756.8000000000184</v>
          </cell>
          <cell r="J563">
            <v>1276.4599999999884</v>
          </cell>
          <cell r="K563">
            <v>1784.8900000000162</v>
          </cell>
          <cell r="L563">
            <v>1294.4800000000034</v>
          </cell>
          <cell r="M563">
            <v>1812.98</v>
          </cell>
          <cell r="N563">
            <v>1316.0799999999908</v>
          </cell>
          <cell r="O563">
            <v>1841.0799999999838</v>
          </cell>
          <cell r="P563">
            <v>1334.1000000000099</v>
          </cell>
          <cell r="Q563">
            <v>1869.1699999999794</v>
          </cell>
          <cell r="R563">
            <v>1355.6999999999982</v>
          </cell>
          <cell r="S563">
            <v>1897.2600000000209</v>
          </cell>
          <cell r="T563">
            <v>1373.7200000000125</v>
          </cell>
          <cell r="U563">
            <v>1925.3500000000163</v>
          </cell>
          <cell r="V563">
            <v>1395.32</v>
          </cell>
          <cell r="W563">
            <v>1953.44</v>
          </cell>
          <cell r="X563">
            <v>1416.9199999999871</v>
          </cell>
          <cell r="Y563">
            <v>1981.5399999999838</v>
          </cell>
          <cell r="Z563">
            <v>1438.5199999999963</v>
          </cell>
          <cell r="AA563">
            <v>2013.2099999999737</v>
          </cell>
          <cell r="AB563">
            <v>1456.5399999999861</v>
          </cell>
          <cell r="AC563">
            <v>2041.3000000000202</v>
          </cell>
          <cell r="AD563">
            <v>1478.1400000000115</v>
          </cell>
          <cell r="AE563">
            <v>2069.3900000000131</v>
          </cell>
          <cell r="AF563">
            <v>1499.7400000000196</v>
          </cell>
          <cell r="AG563">
            <v>2097.48</v>
          </cell>
          <cell r="AH563">
            <v>1517.7600000000098</v>
          </cell>
          <cell r="AI563">
            <v>2125.5799999999808</v>
          </cell>
          <cell r="AJ563">
            <v>1539.3599999999967</v>
          </cell>
          <cell r="AK563">
            <v>2153.6699999999778</v>
          </cell>
          <cell r="AL563">
            <v>1557.3799999999869</v>
          </cell>
          <cell r="AM563">
            <v>2181.7600000000143</v>
          </cell>
          <cell r="AN563">
            <v>1578.9799999999923</v>
          </cell>
          <cell r="AO563">
            <v>2209.8500000000126</v>
          </cell>
          <cell r="AP563">
            <v>1596.999999999982</v>
          </cell>
          <cell r="AQ563">
            <v>2237.9400000000078</v>
          </cell>
          <cell r="AR563">
            <v>1618.6000000000151</v>
          </cell>
          <cell r="AS563">
            <v>2266.0399999999804</v>
          </cell>
          <cell r="AT563">
            <v>1640.2000000000194</v>
          </cell>
          <cell r="AU563">
            <v>2297.7099999999664</v>
          </cell>
          <cell r="AV563">
            <v>1661.8000000000065</v>
          </cell>
          <cell r="AW563">
            <v>2325.8000000000206</v>
          </cell>
        </row>
        <row r="564">
          <cell r="A564">
            <v>559</v>
          </cell>
          <cell r="B564">
            <v>1195.7800000000043</v>
          </cell>
          <cell r="C564">
            <v>1671.9300000000032</v>
          </cell>
          <cell r="D564">
            <v>1217.4199999999942</v>
          </cell>
          <cell r="E564">
            <v>1703.6699999999837</v>
          </cell>
          <cell r="F564">
            <v>1235.4700000000112</v>
          </cell>
          <cell r="G564">
            <v>1731.8099999999822</v>
          </cell>
          <cell r="H564">
            <v>1257.1100000000001</v>
          </cell>
          <cell r="I564">
            <v>1759.9500000000185</v>
          </cell>
          <cell r="J564">
            <v>1278.7499999999884</v>
          </cell>
          <cell r="K564">
            <v>1788.0900000000163</v>
          </cell>
          <cell r="L564">
            <v>1296.8000000000034</v>
          </cell>
          <cell r="M564">
            <v>1816.23</v>
          </cell>
          <cell r="N564">
            <v>1318.4399999999907</v>
          </cell>
          <cell r="O564">
            <v>1844.3799999999837</v>
          </cell>
          <cell r="P564">
            <v>1336.49000000001</v>
          </cell>
          <cell r="Q564">
            <v>1872.5199999999793</v>
          </cell>
          <cell r="R564">
            <v>1358.1299999999983</v>
          </cell>
          <cell r="S564">
            <v>1900.660000000021</v>
          </cell>
          <cell r="T564">
            <v>1376.1800000000126</v>
          </cell>
          <cell r="U564">
            <v>1928.8000000000163</v>
          </cell>
          <cell r="V564">
            <v>1397.82</v>
          </cell>
          <cell r="W564">
            <v>1956.94</v>
          </cell>
          <cell r="X564">
            <v>1419.4599999999871</v>
          </cell>
          <cell r="Y564">
            <v>1985.0899999999838</v>
          </cell>
          <cell r="Z564">
            <v>1441.0999999999963</v>
          </cell>
          <cell r="AA564">
            <v>2016.8199999999736</v>
          </cell>
          <cell r="AB564">
            <v>1459.149999999986</v>
          </cell>
          <cell r="AC564">
            <v>2044.9600000000203</v>
          </cell>
          <cell r="AD564">
            <v>1480.7900000000116</v>
          </cell>
          <cell r="AE564">
            <v>2073.1000000000131</v>
          </cell>
          <cell r="AF564">
            <v>1502.4300000000196</v>
          </cell>
          <cell r="AG564">
            <v>2101.2400000000002</v>
          </cell>
          <cell r="AH564">
            <v>1520.4800000000098</v>
          </cell>
          <cell r="AI564">
            <v>2129.3899999999808</v>
          </cell>
          <cell r="AJ564">
            <v>1542.1199999999967</v>
          </cell>
          <cell r="AK564">
            <v>2157.5299999999779</v>
          </cell>
          <cell r="AL564">
            <v>1560.1699999999869</v>
          </cell>
          <cell r="AM564">
            <v>2185.6700000000142</v>
          </cell>
          <cell r="AN564">
            <v>1581.8099999999922</v>
          </cell>
          <cell r="AO564">
            <v>2213.8100000000127</v>
          </cell>
          <cell r="AP564">
            <v>1599.8599999999819</v>
          </cell>
          <cell r="AQ564">
            <v>2241.950000000008</v>
          </cell>
          <cell r="AR564">
            <v>1621.5000000000152</v>
          </cell>
          <cell r="AS564">
            <v>2270.0999999999804</v>
          </cell>
          <cell r="AT564">
            <v>1643.1400000000194</v>
          </cell>
          <cell r="AU564">
            <v>2301.8299999999663</v>
          </cell>
          <cell r="AV564">
            <v>1664.7800000000066</v>
          </cell>
          <cell r="AW564">
            <v>2329.9700000000207</v>
          </cell>
        </row>
        <row r="565">
          <cell r="A565">
            <v>560</v>
          </cell>
          <cell r="B565">
            <v>1197.9200000000044</v>
          </cell>
          <cell r="C565">
            <v>1674.9200000000033</v>
          </cell>
          <cell r="D565">
            <v>1219.5999999999942</v>
          </cell>
          <cell r="E565">
            <v>1706.7199999999837</v>
          </cell>
          <cell r="F565">
            <v>1237.6800000000112</v>
          </cell>
          <cell r="G565">
            <v>1734.9099999999821</v>
          </cell>
          <cell r="H565">
            <v>1259.3600000000001</v>
          </cell>
          <cell r="I565">
            <v>1763.1000000000186</v>
          </cell>
          <cell r="J565">
            <v>1281.0399999999884</v>
          </cell>
          <cell r="K565">
            <v>1791.2900000000163</v>
          </cell>
          <cell r="L565">
            <v>1299.1200000000033</v>
          </cell>
          <cell r="M565">
            <v>1819.48</v>
          </cell>
          <cell r="N565">
            <v>1320.7999999999906</v>
          </cell>
          <cell r="O565">
            <v>1847.6799999999837</v>
          </cell>
          <cell r="P565">
            <v>1338.8800000000101</v>
          </cell>
          <cell r="Q565">
            <v>1875.8699999999792</v>
          </cell>
          <cell r="R565">
            <v>1360.5599999999984</v>
          </cell>
          <cell r="S565">
            <v>1904.0600000000211</v>
          </cell>
          <cell r="T565">
            <v>1378.6400000000126</v>
          </cell>
          <cell r="U565">
            <v>1932.2500000000164</v>
          </cell>
          <cell r="V565">
            <v>1400.32</v>
          </cell>
          <cell r="W565">
            <v>1960.44</v>
          </cell>
          <cell r="X565">
            <v>1421.999999999987</v>
          </cell>
          <cell r="Y565">
            <v>1988.6399999999837</v>
          </cell>
          <cell r="Z565">
            <v>1443.6799999999962</v>
          </cell>
          <cell r="AA565">
            <v>2020.4299999999735</v>
          </cell>
          <cell r="AB565">
            <v>1461.7599999999859</v>
          </cell>
          <cell r="AC565">
            <v>2048.6200000000204</v>
          </cell>
          <cell r="AD565">
            <v>1483.4400000000117</v>
          </cell>
          <cell r="AE565">
            <v>2076.8100000000131</v>
          </cell>
          <cell r="AF565">
            <v>1505.1200000000197</v>
          </cell>
          <cell r="AG565">
            <v>2105.0000000000005</v>
          </cell>
          <cell r="AH565">
            <v>1523.2000000000098</v>
          </cell>
          <cell r="AI565">
            <v>2133.1999999999807</v>
          </cell>
          <cell r="AJ565">
            <v>1544.8799999999967</v>
          </cell>
          <cell r="AK565">
            <v>2161.389999999978</v>
          </cell>
          <cell r="AL565">
            <v>1562.9599999999868</v>
          </cell>
          <cell r="AM565">
            <v>2189.580000000014</v>
          </cell>
          <cell r="AN565">
            <v>1584.6399999999921</v>
          </cell>
          <cell r="AO565">
            <v>2217.7700000000127</v>
          </cell>
          <cell r="AP565">
            <v>1602.7199999999818</v>
          </cell>
          <cell r="AQ565">
            <v>2245.9600000000082</v>
          </cell>
          <cell r="AR565">
            <v>1624.4000000000153</v>
          </cell>
          <cell r="AS565">
            <v>2274.1599999999803</v>
          </cell>
          <cell r="AT565">
            <v>1646.0800000000195</v>
          </cell>
          <cell r="AU565">
            <v>2305.9499999999662</v>
          </cell>
          <cell r="AV565">
            <v>1667.7600000000066</v>
          </cell>
          <cell r="AW565">
            <v>2334.1400000000208</v>
          </cell>
        </row>
        <row r="566">
          <cell r="A566">
            <v>561</v>
          </cell>
          <cell r="B566">
            <v>1200.0600000000045</v>
          </cell>
          <cell r="C566">
            <v>1677.9100000000033</v>
          </cell>
          <cell r="D566">
            <v>1221.7799999999943</v>
          </cell>
          <cell r="E566">
            <v>1709.7699999999836</v>
          </cell>
          <cell r="F566">
            <v>1239.8900000000112</v>
          </cell>
          <cell r="G566">
            <v>1738.009999999982</v>
          </cell>
          <cell r="H566">
            <v>1261.6100000000001</v>
          </cell>
          <cell r="I566">
            <v>1766.2500000000186</v>
          </cell>
          <cell r="J566">
            <v>1283.3299999999883</v>
          </cell>
          <cell r="K566">
            <v>1794.4900000000164</v>
          </cell>
          <cell r="L566">
            <v>1301.4400000000032</v>
          </cell>
          <cell r="M566">
            <v>1822.73</v>
          </cell>
          <cell r="N566">
            <v>1323.1599999999905</v>
          </cell>
          <cell r="O566">
            <v>1850.9799999999836</v>
          </cell>
          <cell r="P566">
            <v>1341.2700000000102</v>
          </cell>
          <cell r="Q566">
            <v>1879.2199999999791</v>
          </cell>
          <cell r="R566">
            <v>1362.9899999999984</v>
          </cell>
          <cell r="S566">
            <v>1907.4600000000212</v>
          </cell>
          <cell r="T566">
            <v>1381.1000000000126</v>
          </cell>
          <cell r="U566">
            <v>1935.7000000000164</v>
          </cell>
          <cell r="V566">
            <v>1402.82</v>
          </cell>
          <cell r="W566">
            <v>1963.94</v>
          </cell>
          <cell r="X566">
            <v>1424.539999999987</v>
          </cell>
          <cell r="Y566">
            <v>1992.1899999999837</v>
          </cell>
          <cell r="Z566">
            <v>1446.2599999999961</v>
          </cell>
          <cell r="AA566">
            <v>2024.0399999999734</v>
          </cell>
          <cell r="AB566">
            <v>1464.3699999999858</v>
          </cell>
          <cell r="AC566">
            <v>2052.2800000000202</v>
          </cell>
          <cell r="AD566">
            <v>1486.0900000000117</v>
          </cell>
          <cell r="AE566">
            <v>2080.5200000000132</v>
          </cell>
          <cell r="AF566">
            <v>1507.8100000000197</v>
          </cell>
          <cell r="AG566">
            <v>2108.7600000000007</v>
          </cell>
          <cell r="AH566">
            <v>1525.9200000000098</v>
          </cell>
          <cell r="AI566">
            <v>2137.0099999999807</v>
          </cell>
          <cell r="AJ566">
            <v>1547.6399999999967</v>
          </cell>
          <cell r="AK566">
            <v>2165.2499999999782</v>
          </cell>
          <cell r="AL566">
            <v>1565.7499999999868</v>
          </cell>
          <cell r="AM566">
            <v>2193.4900000000139</v>
          </cell>
          <cell r="AN566">
            <v>1587.4699999999921</v>
          </cell>
          <cell r="AO566">
            <v>2221.7300000000128</v>
          </cell>
          <cell r="AP566">
            <v>1605.5799999999817</v>
          </cell>
          <cell r="AQ566">
            <v>2249.9700000000084</v>
          </cell>
          <cell r="AR566">
            <v>1627.3000000000154</v>
          </cell>
          <cell r="AS566">
            <v>2278.2199999999802</v>
          </cell>
          <cell r="AT566">
            <v>1649.0200000000195</v>
          </cell>
          <cell r="AU566">
            <v>2310.0699999999661</v>
          </cell>
          <cell r="AV566">
            <v>1670.7400000000066</v>
          </cell>
          <cell r="AW566">
            <v>2338.3100000000209</v>
          </cell>
        </row>
        <row r="567">
          <cell r="A567">
            <v>562</v>
          </cell>
          <cell r="B567">
            <v>1202.2000000000046</v>
          </cell>
          <cell r="C567">
            <v>1680.9000000000033</v>
          </cell>
          <cell r="D567">
            <v>1223.9599999999944</v>
          </cell>
          <cell r="E567">
            <v>1712.8199999999836</v>
          </cell>
          <cell r="F567">
            <v>1242.1000000000113</v>
          </cell>
          <cell r="G567">
            <v>1741.1099999999819</v>
          </cell>
          <cell r="H567">
            <v>1263.8600000000001</v>
          </cell>
          <cell r="I567">
            <v>1769.4000000000187</v>
          </cell>
          <cell r="J567">
            <v>1285.6199999999883</v>
          </cell>
          <cell r="K567">
            <v>1797.6900000000164</v>
          </cell>
          <cell r="L567">
            <v>1303.7600000000032</v>
          </cell>
          <cell r="M567">
            <v>1825.98</v>
          </cell>
          <cell r="N567">
            <v>1325.5199999999904</v>
          </cell>
          <cell r="O567">
            <v>1854.2799999999836</v>
          </cell>
          <cell r="P567">
            <v>1343.6600000000103</v>
          </cell>
          <cell r="Q567">
            <v>1882.569999999979</v>
          </cell>
          <cell r="R567">
            <v>1365.4199999999985</v>
          </cell>
          <cell r="S567">
            <v>1910.8600000000213</v>
          </cell>
          <cell r="T567">
            <v>1383.5600000000127</v>
          </cell>
          <cell r="U567">
            <v>1939.1500000000165</v>
          </cell>
          <cell r="V567">
            <v>1405.32</v>
          </cell>
          <cell r="W567">
            <v>1967.44</v>
          </cell>
          <cell r="X567">
            <v>1427.079999999987</v>
          </cell>
          <cell r="Y567">
            <v>1995.7399999999836</v>
          </cell>
          <cell r="Z567">
            <v>1448.8399999999961</v>
          </cell>
          <cell r="AA567">
            <v>2027.6499999999733</v>
          </cell>
          <cell r="AB567">
            <v>1466.9799999999857</v>
          </cell>
          <cell r="AC567">
            <v>2055.9400000000201</v>
          </cell>
          <cell r="AD567">
            <v>1488.7400000000118</v>
          </cell>
          <cell r="AE567">
            <v>2084.2300000000132</v>
          </cell>
          <cell r="AF567">
            <v>1510.5000000000198</v>
          </cell>
          <cell r="AG567">
            <v>2112.5200000000009</v>
          </cell>
          <cell r="AH567">
            <v>1528.6400000000099</v>
          </cell>
          <cell r="AI567">
            <v>2140.8199999999806</v>
          </cell>
          <cell r="AJ567">
            <v>1550.3999999999967</v>
          </cell>
          <cell r="AK567">
            <v>2169.1099999999783</v>
          </cell>
          <cell r="AL567">
            <v>1568.5399999999868</v>
          </cell>
          <cell r="AM567">
            <v>2197.4000000000137</v>
          </cell>
          <cell r="AN567">
            <v>1590.299999999992</v>
          </cell>
          <cell r="AO567">
            <v>2225.6900000000128</v>
          </cell>
          <cell r="AP567">
            <v>1608.4399999999816</v>
          </cell>
          <cell r="AQ567">
            <v>2253.9800000000087</v>
          </cell>
          <cell r="AR567">
            <v>1630.2000000000155</v>
          </cell>
          <cell r="AS567">
            <v>2282.2799999999802</v>
          </cell>
          <cell r="AT567">
            <v>1651.9600000000196</v>
          </cell>
          <cell r="AU567">
            <v>2314.1899999999659</v>
          </cell>
          <cell r="AV567">
            <v>1673.7200000000066</v>
          </cell>
          <cell r="AW567">
            <v>2342.4800000000209</v>
          </cell>
        </row>
        <row r="568">
          <cell r="A568">
            <v>563</v>
          </cell>
          <cell r="B568">
            <v>1204.3400000000047</v>
          </cell>
          <cell r="C568">
            <v>1683.8900000000033</v>
          </cell>
          <cell r="D568">
            <v>1226.1399999999944</v>
          </cell>
          <cell r="E568">
            <v>1715.8699999999835</v>
          </cell>
          <cell r="F568">
            <v>1244.3100000000113</v>
          </cell>
          <cell r="G568">
            <v>1744.2099999999818</v>
          </cell>
          <cell r="H568">
            <v>1266.1100000000001</v>
          </cell>
          <cell r="I568">
            <v>1772.5500000000188</v>
          </cell>
          <cell r="J568">
            <v>1287.9099999999883</v>
          </cell>
          <cell r="K568">
            <v>1800.8900000000165</v>
          </cell>
          <cell r="L568">
            <v>1306.0800000000031</v>
          </cell>
          <cell r="M568">
            <v>1829.23</v>
          </cell>
          <cell r="N568">
            <v>1327.8799999999903</v>
          </cell>
          <cell r="O568">
            <v>1857.5799999999836</v>
          </cell>
          <cell r="P568">
            <v>1346.0500000000104</v>
          </cell>
          <cell r="Q568">
            <v>1885.9199999999789</v>
          </cell>
          <cell r="R568">
            <v>1367.8499999999985</v>
          </cell>
          <cell r="S568">
            <v>1914.2600000000214</v>
          </cell>
          <cell r="T568">
            <v>1386.0200000000127</v>
          </cell>
          <cell r="U568">
            <v>1942.6000000000165</v>
          </cell>
          <cell r="V568">
            <v>1407.82</v>
          </cell>
          <cell r="W568">
            <v>1970.94</v>
          </cell>
          <cell r="X568">
            <v>1429.6199999999869</v>
          </cell>
          <cell r="Y568">
            <v>1999.2899999999836</v>
          </cell>
          <cell r="Z568">
            <v>1451.419999999996</v>
          </cell>
          <cell r="AA568">
            <v>2031.2599999999732</v>
          </cell>
          <cell r="AB568">
            <v>1469.5899999999856</v>
          </cell>
          <cell r="AC568">
            <v>2059.6000000000199</v>
          </cell>
          <cell r="AD568">
            <v>1491.3900000000119</v>
          </cell>
          <cell r="AE568">
            <v>2087.9400000000132</v>
          </cell>
          <cell r="AF568">
            <v>1513.1900000000198</v>
          </cell>
          <cell r="AG568">
            <v>2116.2800000000011</v>
          </cell>
          <cell r="AH568">
            <v>1531.3600000000099</v>
          </cell>
          <cell r="AI568">
            <v>2144.6299999999806</v>
          </cell>
          <cell r="AJ568">
            <v>1553.1599999999967</v>
          </cell>
          <cell r="AK568">
            <v>2172.9699999999784</v>
          </cell>
          <cell r="AL568">
            <v>1571.3299999999867</v>
          </cell>
          <cell r="AM568">
            <v>2201.3100000000136</v>
          </cell>
          <cell r="AN568">
            <v>1593.1299999999919</v>
          </cell>
          <cell r="AO568">
            <v>2229.6500000000128</v>
          </cell>
          <cell r="AP568">
            <v>1611.2999999999815</v>
          </cell>
          <cell r="AQ568">
            <v>2257.9900000000089</v>
          </cell>
          <cell r="AR568">
            <v>1633.1000000000156</v>
          </cell>
          <cell r="AS568">
            <v>2286.3399999999801</v>
          </cell>
          <cell r="AT568">
            <v>1654.9000000000196</v>
          </cell>
          <cell r="AU568">
            <v>2318.3099999999658</v>
          </cell>
          <cell r="AV568">
            <v>1676.7000000000066</v>
          </cell>
          <cell r="AW568">
            <v>2346.650000000021</v>
          </cell>
        </row>
        <row r="569">
          <cell r="A569">
            <v>564</v>
          </cell>
          <cell r="B569">
            <v>1206.4800000000048</v>
          </cell>
          <cell r="C569">
            <v>1686.8800000000033</v>
          </cell>
          <cell r="D569">
            <v>1228.3199999999945</v>
          </cell>
          <cell r="E569">
            <v>1718.9199999999835</v>
          </cell>
          <cell r="F569">
            <v>1246.5200000000114</v>
          </cell>
          <cell r="G569">
            <v>1747.3099999999818</v>
          </cell>
          <cell r="H569">
            <v>1268.3600000000001</v>
          </cell>
          <cell r="I569">
            <v>1775.7000000000189</v>
          </cell>
          <cell r="J569">
            <v>1290.1999999999882</v>
          </cell>
          <cell r="K569">
            <v>1804.0900000000165</v>
          </cell>
          <cell r="L569">
            <v>1308.400000000003</v>
          </cell>
          <cell r="M569">
            <v>1832.48</v>
          </cell>
          <cell r="N569">
            <v>1330.2399999999902</v>
          </cell>
          <cell r="O569">
            <v>1860.8799999999835</v>
          </cell>
          <cell r="P569">
            <v>1348.4400000000105</v>
          </cell>
          <cell r="Q569">
            <v>1889.2699999999788</v>
          </cell>
          <cell r="R569">
            <v>1370.2799999999986</v>
          </cell>
          <cell r="S569">
            <v>1917.6600000000215</v>
          </cell>
          <cell r="T569">
            <v>1388.4800000000128</v>
          </cell>
          <cell r="U569">
            <v>1946.0500000000166</v>
          </cell>
          <cell r="V569">
            <v>1410.32</v>
          </cell>
          <cell r="W569">
            <v>1974.44</v>
          </cell>
          <cell r="X569">
            <v>1432.1599999999869</v>
          </cell>
          <cell r="Y569">
            <v>2002.8399999999835</v>
          </cell>
          <cell r="Z569">
            <v>1453.9999999999959</v>
          </cell>
          <cell r="AA569">
            <v>2034.8699999999731</v>
          </cell>
          <cell r="AB569">
            <v>1472.1999999999855</v>
          </cell>
          <cell r="AC569">
            <v>2063.2600000000198</v>
          </cell>
          <cell r="AD569">
            <v>1494.040000000012</v>
          </cell>
          <cell r="AE569">
            <v>2091.6500000000133</v>
          </cell>
          <cell r="AF569">
            <v>1515.8800000000199</v>
          </cell>
          <cell r="AG569">
            <v>2120.0400000000013</v>
          </cell>
          <cell r="AH569">
            <v>1534.0800000000099</v>
          </cell>
          <cell r="AI569">
            <v>2148.4399999999805</v>
          </cell>
          <cell r="AJ569">
            <v>1555.9199999999967</v>
          </cell>
          <cell r="AK569">
            <v>2176.8299999999786</v>
          </cell>
          <cell r="AL569">
            <v>1574.1199999999867</v>
          </cell>
          <cell r="AM569">
            <v>2205.2200000000134</v>
          </cell>
          <cell r="AN569">
            <v>1595.9599999999919</v>
          </cell>
          <cell r="AO569">
            <v>2233.6100000000129</v>
          </cell>
          <cell r="AP569">
            <v>1614.1599999999814</v>
          </cell>
          <cell r="AQ569">
            <v>2262.0000000000091</v>
          </cell>
          <cell r="AR569">
            <v>1636.0000000000157</v>
          </cell>
          <cell r="AS569">
            <v>2290.3999999999801</v>
          </cell>
          <cell r="AT569">
            <v>1657.8400000000197</v>
          </cell>
          <cell r="AU569">
            <v>2322.4299999999657</v>
          </cell>
          <cell r="AV569">
            <v>1679.6800000000067</v>
          </cell>
          <cell r="AW569">
            <v>2350.8200000000211</v>
          </cell>
        </row>
        <row r="570">
          <cell r="A570">
            <v>565</v>
          </cell>
          <cell r="B570">
            <v>1208.6200000000049</v>
          </cell>
          <cell r="C570">
            <v>1689.8700000000033</v>
          </cell>
          <cell r="D570">
            <v>1230.4999999999945</v>
          </cell>
          <cell r="E570">
            <v>1721.9699999999834</v>
          </cell>
          <cell r="F570">
            <v>1248.7300000000114</v>
          </cell>
          <cell r="G570">
            <v>1750.4099999999817</v>
          </cell>
          <cell r="H570">
            <v>1270.6100000000001</v>
          </cell>
          <cell r="I570">
            <v>1778.850000000019</v>
          </cell>
          <cell r="J570">
            <v>1292.4899999999882</v>
          </cell>
          <cell r="K570">
            <v>1807.2900000000166</v>
          </cell>
          <cell r="L570">
            <v>1310.720000000003</v>
          </cell>
          <cell r="M570">
            <v>1835.73</v>
          </cell>
          <cell r="N570">
            <v>1332.5999999999901</v>
          </cell>
          <cell r="O570">
            <v>1864.1799999999835</v>
          </cell>
          <cell r="P570">
            <v>1350.8300000000106</v>
          </cell>
          <cell r="Q570">
            <v>1892.6199999999787</v>
          </cell>
          <cell r="R570">
            <v>1372.7099999999987</v>
          </cell>
          <cell r="S570">
            <v>1921.0600000000215</v>
          </cell>
          <cell r="T570">
            <v>1390.9400000000128</v>
          </cell>
          <cell r="U570">
            <v>1949.5000000000166</v>
          </cell>
          <cell r="V570">
            <v>1412.82</v>
          </cell>
          <cell r="W570">
            <v>1977.94</v>
          </cell>
          <cell r="X570">
            <v>1434.6999999999869</v>
          </cell>
          <cell r="Y570">
            <v>2006.3899999999835</v>
          </cell>
          <cell r="Z570">
            <v>1456.5799999999958</v>
          </cell>
          <cell r="AA570">
            <v>2038.479999999973</v>
          </cell>
          <cell r="AB570">
            <v>1474.8099999999854</v>
          </cell>
          <cell r="AC570">
            <v>2066.9200000000196</v>
          </cell>
          <cell r="AD570">
            <v>1496.6900000000121</v>
          </cell>
          <cell r="AE570">
            <v>2095.3600000000133</v>
          </cell>
          <cell r="AF570">
            <v>1518.5700000000199</v>
          </cell>
          <cell r="AG570">
            <v>2123.8000000000015</v>
          </cell>
          <cell r="AH570">
            <v>1536.80000000001</v>
          </cell>
          <cell r="AI570">
            <v>2152.2499999999804</v>
          </cell>
          <cell r="AJ570">
            <v>1558.6799999999967</v>
          </cell>
          <cell r="AK570">
            <v>2180.6899999999787</v>
          </cell>
          <cell r="AL570">
            <v>1576.9099999999867</v>
          </cell>
          <cell r="AM570">
            <v>2209.1300000000133</v>
          </cell>
          <cell r="AN570">
            <v>1598.7899999999918</v>
          </cell>
          <cell r="AO570">
            <v>2237.5700000000129</v>
          </cell>
          <cell r="AP570">
            <v>1617.0199999999813</v>
          </cell>
          <cell r="AQ570">
            <v>2266.0100000000093</v>
          </cell>
          <cell r="AR570">
            <v>1638.9000000000158</v>
          </cell>
          <cell r="AS570">
            <v>2294.45999999998</v>
          </cell>
          <cell r="AT570">
            <v>1660.7800000000198</v>
          </cell>
          <cell r="AU570">
            <v>2326.5499999999656</v>
          </cell>
          <cell r="AV570">
            <v>1682.6600000000067</v>
          </cell>
          <cell r="AW570">
            <v>2354.9900000000212</v>
          </cell>
        </row>
        <row r="571">
          <cell r="A571">
            <v>566</v>
          </cell>
          <cell r="B571">
            <v>1210.760000000005</v>
          </cell>
          <cell r="C571">
            <v>1692.8600000000033</v>
          </cell>
          <cell r="D571">
            <v>1232.6799999999946</v>
          </cell>
          <cell r="E571">
            <v>1725.0199999999834</v>
          </cell>
          <cell r="F571">
            <v>1250.9400000000114</v>
          </cell>
          <cell r="G571">
            <v>1753.5099999999816</v>
          </cell>
          <cell r="H571">
            <v>1272.8600000000001</v>
          </cell>
          <cell r="I571">
            <v>1782.0000000000191</v>
          </cell>
          <cell r="J571">
            <v>1294.7799999999881</v>
          </cell>
          <cell r="K571">
            <v>1810.4900000000166</v>
          </cell>
          <cell r="L571">
            <v>1313.0400000000029</v>
          </cell>
          <cell r="M571">
            <v>1838.98</v>
          </cell>
          <cell r="N571">
            <v>1334.95999999999</v>
          </cell>
          <cell r="O571">
            <v>1867.4799999999834</v>
          </cell>
          <cell r="P571">
            <v>1353.2200000000107</v>
          </cell>
          <cell r="Q571">
            <v>1895.9699999999787</v>
          </cell>
          <cell r="R571">
            <v>1375.1399999999987</v>
          </cell>
          <cell r="S571">
            <v>1924.4600000000216</v>
          </cell>
          <cell r="T571">
            <v>1393.4000000000128</v>
          </cell>
          <cell r="U571">
            <v>1952.9500000000166</v>
          </cell>
          <cell r="V571">
            <v>1415.32</v>
          </cell>
          <cell r="W571">
            <v>1981.44</v>
          </cell>
          <cell r="X571">
            <v>1437.2399999999868</v>
          </cell>
          <cell r="Y571">
            <v>2009.9399999999835</v>
          </cell>
          <cell r="Z571">
            <v>1459.1599999999958</v>
          </cell>
          <cell r="AA571">
            <v>2042.0899999999729</v>
          </cell>
          <cell r="AB571">
            <v>1477.4199999999853</v>
          </cell>
          <cell r="AC571">
            <v>2070.5800000000195</v>
          </cell>
          <cell r="AD571">
            <v>1499.3400000000122</v>
          </cell>
          <cell r="AE571">
            <v>2099.0700000000134</v>
          </cell>
          <cell r="AF571">
            <v>1521.26000000002</v>
          </cell>
          <cell r="AG571">
            <v>2127.5600000000018</v>
          </cell>
          <cell r="AH571">
            <v>1539.52000000001</v>
          </cell>
          <cell r="AI571">
            <v>2156.0599999999804</v>
          </cell>
          <cell r="AJ571">
            <v>1561.4399999999966</v>
          </cell>
          <cell r="AK571">
            <v>2184.5499999999788</v>
          </cell>
          <cell r="AL571">
            <v>1579.6999999999866</v>
          </cell>
          <cell r="AM571">
            <v>2213.0400000000132</v>
          </cell>
          <cell r="AN571">
            <v>1601.6199999999917</v>
          </cell>
          <cell r="AO571">
            <v>2241.5300000000129</v>
          </cell>
          <cell r="AP571">
            <v>1619.8799999999812</v>
          </cell>
          <cell r="AQ571">
            <v>2270.0200000000095</v>
          </cell>
          <cell r="AR571">
            <v>1641.8000000000159</v>
          </cell>
          <cell r="AS571">
            <v>2298.51999999998</v>
          </cell>
          <cell r="AT571">
            <v>1663.7200000000198</v>
          </cell>
          <cell r="AU571">
            <v>2330.6699999999655</v>
          </cell>
          <cell r="AV571">
            <v>1685.6400000000067</v>
          </cell>
          <cell r="AW571">
            <v>2359.1600000000212</v>
          </cell>
        </row>
        <row r="572">
          <cell r="A572">
            <v>567</v>
          </cell>
          <cell r="B572">
            <v>1212.9000000000051</v>
          </cell>
          <cell r="C572">
            <v>1695.8500000000033</v>
          </cell>
          <cell r="D572">
            <v>1234.8599999999947</v>
          </cell>
          <cell r="E572">
            <v>1728.0699999999833</v>
          </cell>
          <cell r="F572">
            <v>1253.1500000000115</v>
          </cell>
          <cell r="G572">
            <v>1756.6099999999815</v>
          </cell>
          <cell r="H572">
            <v>1275.1100000000001</v>
          </cell>
          <cell r="I572">
            <v>1785.1500000000192</v>
          </cell>
          <cell r="J572">
            <v>1297.0699999999881</v>
          </cell>
          <cell r="K572">
            <v>1813.6900000000167</v>
          </cell>
          <cell r="L572">
            <v>1315.3600000000029</v>
          </cell>
          <cell r="M572">
            <v>1842.23</v>
          </cell>
          <cell r="N572">
            <v>1337.3199999999899</v>
          </cell>
          <cell r="O572">
            <v>1870.7799999999834</v>
          </cell>
          <cell r="P572">
            <v>1355.6100000000108</v>
          </cell>
          <cell r="Q572">
            <v>1899.3199999999786</v>
          </cell>
          <cell r="R572">
            <v>1377.5699999999988</v>
          </cell>
          <cell r="S572">
            <v>1927.8600000000217</v>
          </cell>
          <cell r="T572">
            <v>1395.8600000000129</v>
          </cell>
          <cell r="U572">
            <v>1956.4000000000167</v>
          </cell>
          <cell r="V572">
            <v>1417.82</v>
          </cell>
          <cell r="W572">
            <v>1984.94</v>
          </cell>
          <cell r="X572">
            <v>1439.7799999999868</v>
          </cell>
          <cell r="Y572">
            <v>2013.4899999999834</v>
          </cell>
          <cell r="Z572">
            <v>1461.7399999999957</v>
          </cell>
          <cell r="AA572">
            <v>2045.6999999999728</v>
          </cell>
          <cell r="AB572">
            <v>1480.0299999999852</v>
          </cell>
          <cell r="AC572">
            <v>2074.2400000000193</v>
          </cell>
          <cell r="AD572">
            <v>1501.9900000000123</v>
          </cell>
          <cell r="AE572">
            <v>2102.7800000000134</v>
          </cell>
          <cell r="AF572">
            <v>1523.9500000000201</v>
          </cell>
          <cell r="AG572">
            <v>2131.320000000002</v>
          </cell>
          <cell r="AH572">
            <v>1542.24000000001</v>
          </cell>
          <cell r="AI572">
            <v>2159.8699999999803</v>
          </cell>
          <cell r="AJ572">
            <v>1564.1999999999966</v>
          </cell>
          <cell r="AK572">
            <v>2188.4099999999789</v>
          </cell>
          <cell r="AL572">
            <v>1582.4899999999866</v>
          </cell>
          <cell r="AM572">
            <v>2216.950000000013</v>
          </cell>
          <cell r="AN572">
            <v>1604.4499999999916</v>
          </cell>
          <cell r="AO572">
            <v>2245.490000000013</v>
          </cell>
          <cell r="AP572">
            <v>1622.7399999999811</v>
          </cell>
          <cell r="AQ572">
            <v>2274.0300000000097</v>
          </cell>
          <cell r="AR572">
            <v>1644.700000000016</v>
          </cell>
          <cell r="AS572">
            <v>2302.5799999999799</v>
          </cell>
          <cell r="AT572">
            <v>1666.6600000000199</v>
          </cell>
          <cell r="AU572">
            <v>2334.7899999999654</v>
          </cell>
          <cell r="AV572">
            <v>1688.6200000000067</v>
          </cell>
          <cell r="AW572">
            <v>2363.3300000000213</v>
          </cell>
        </row>
        <row r="573">
          <cell r="A573">
            <v>568</v>
          </cell>
          <cell r="B573">
            <v>1215.0400000000052</v>
          </cell>
          <cell r="C573">
            <v>1698.8400000000033</v>
          </cell>
          <cell r="D573">
            <v>1237.0399999999947</v>
          </cell>
          <cell r="E573">
            <v>1731.1199999999833</v>
          </cell>
          <cell r="F573">
            <v>1255.3600000000115</v>
          </cell>
          <cell r="G573">
            <v>1759.7099999999814</v>
          </cell>
          <cell r="H573">
            <v>1277.3600000000001</v>
          </cell>
          <cell r="I573">
            <v>1788.3000000000193</v>
          </cell>
          <cell r="J573">
            <v>1299.3599999999881</v>
          </cell>
          <cell r="K573">
            <v>1816.8900000000167</v>
          </cell>
          <cell r="L573">
            <v>1317.6800000000028</v>
          </cell>
          <cell r="M573">
            <v>1845.48</v>
          </cell>
          <cell r="N573">
            <v>1339.6799999999898</v>
          </cell>
          <cell r="O573">
            <v>1874.0799999999833</v>
          </cell>
          <cell r="P573">
            <v>1358.0000000000109</v>
          </cell>
          <cell r="Q573">
            <v>1902.6699999999785</v>
          </cell>
          <cell r="R573">
            <v>1379.9999999999989</v>
          </cell>
          <cell r="S573">
            <v>1931.2600000000218</v>
          </cell>
          <cell r="T573">
            <v>1398.3200000000129</v>
          </cell>
          <cell r="U573">
            <v>1959.8500000000167</v>
          </cell>
          <cell r="V573">
            <v>1420.32</v>
          </cell>
          <cell r="W573">
            <v>1988.44</v>
          </cell>
          <cell r="X573">
            <v>1442.3199999999867</v>
          </cell>
          <cell r="Y573">
            <v>2017.0399999999834</v>
          </cell>
          <cell r="Z573">
            <v>1464.3199999999956</v>
          </cell>
          <cell r="AA573">
            <v>2049.3099999999727</v>
          </cell>
          <cell r="AB573">
            <v>1482.6399999999851</v>
          </cell>
          <cell r="AC573">
            <v>2077.9000000000192</v>
          </cell>
          <cell r="AD573">
            <v>1504.6400000000124</v>
          </cell>
          <cell r="AE573">
            <v>2106.4900000000134</v>
          </cell>
          <cell r="AF573">
            <v>1526.6400000000201</v>
          </cell>
          <cell r="AG573">
            <v>2135.0800000000022</v>
          </cell>
          <cell r="AH573">
            <v>1544.96000000001</v>
          </cell>
          <cell r="AI573">
            <v>2163.6799999999803</v>
          </cell>
          <cell r="AJ573">
            <v>1566.9599999999966</v>
          </cell>
          <cell r="AK573">
            <v>2192.2699999999791</v>
          </cell>
          <cell r="AL573">
            <v>1585.2799999999866</v>
          </cell>
          <cell r="AM573">
            <v>2220.8600000000129</v>
          </cell>
          <cell r="AN573">
            <v>1607.2799999999916</v>
          </cell>
          <cell r="AO573">
            <v>2249.450000000013</v>
          </cell>
          <cell r="AP573">
            <v>1625.599999999981</v>
          </cell>
          <cell r="AQ573">
            <v>2278.04000000001</v>
          </cell>
          <cell r="AR573">
            <v>1647.6000000000161</v>
          </cell>
          <cell r="AS573">
            <v>2306.6399999999799</v>
          </cell>
          <cell r="AT573">
            <v>1669.6000000000199</v>
          </cell>
          <cell r="AU573">
            <v>2338.9099999999653</v>
          </cell>
          <cell r="AV573">
            <v>1691.6000000000067</v>
          </cell>
          <cell r="AW573">
            <v>2367.5000000000214</v>
          </cell>
        </row>
        <row r="574">
          <cell r="A574">
            <v>569</v>
          </cell>
          <cell r="B574">
            <v>1217.1800000000053</v>
          </cell>
          <cell r="C574">
            <v>1701.8300000000033</v>
          </cell>
          <cell r="D574">
            <v>1239.2199999999948</v>
          </cell>
          <cell r="E574">
            <v>1734.1699999999832</v>
          </cell>
          <cell r="F574">
            <v>1257.5700000000115</v>
          </cell>
          <cell r="G574">
            <v>1762.8099999999813</v>
          </cell>
          <cell r="H574">
            <v>1279.6100000000001</v>
          </cell>
          <cell r="I574">
            <v>1791.4500000000194</v>
          </cell>
          <cell r="J574">
            <v>1301.649999999988</v>
          </cell>
          <cell r="K574">
            <v>1820.0900000000167</v>
          </cell>
          <cell r="L574">
            <v>1320.0000000000027</v>
          </cell>
          <cell r="M574">
            <v>1848.73</v>
          </cell>
          <cell r="N574">
            <v>1342.0399999999897</v>
          </cell>
          <cell r="O574">
            <v>1877.3799999999833</v>
          </cell>
          <cell r="P574">
            <v>1360.390000000011</v>
          </cell>
          <cell r="Q574">
            <v>1906.0199999999784</v>
          </cell>
          <cell r="R574">
            <v>1382.4299999999989</v>
          </cell>
          <cell r="S574">
            <v>1934.6600000000219</v>
          </cell>
          <cell r="T574">
            <v>1400.7800000000129</v>
          </cell>
          <cell r="U574">
            <v>1963.3000000000168</v>
          </cell>
          <cell r="V574">
            <v>1422.82</v>
          </cell>
          <cell r="W574">
            <v>1991.94</v>
          </cell>
          <cell r="X574">
            <v>1444.8599999999867</v>
          </cell>
          <cell r="Y574">
            <v>2020.5899999999833</v>
          </cell>
          <cell r="Z574">
            <v>1466.8999999999955</v>
          </cell>
          <cell r="AA574">
            <v>2052.9199999999728</v>
          </cell>
          <cell r="AB574">
            <v>1485.249999999985</v>
          </cell>
          <cell r="AC574">
            <v>2081.560000000019</v>
          </cell>
          <cell r="AD574">
            <v>1507.2900000000125</v>
          </cell>
          <cell r="AE574">
            <v>2110.2000000000135</v>
          </cell>
          <cell r="AF574">
            <v>1529.3300000000202</v>
          </cell>
          <cell r="AG574">
            <v>2138.8400000000024</v>
          </cell>
          <cell r="AH574">
            <v>1547.6800000000101</v>
          </cell>
          <cell r="AI574">
            <v>2167.4899999999802</v>
          </cell>
          <cell r="AJ574">
            <v>1569.7199999999966</v>
          </cell>
          <cell r="AK574">
            <v>2196.1299999999792</v>
          </cell>
          <cell r="AL574">
            <v>1588.0699999999865</v>
          </cell>
          <cell r="AM574">
            <v>2224.7700000000127</v>
          </cell>
          <cell r="AN574">
            <v>1610.1099999999915</v>
          </cell>
          <cell r="AO574">
            <v>2253.410000000013</v>
          </cell>
          <cell r="AP574">
            <v>1628.4599999999809</v>
          </cell>
          <cell r="AQ574">
            <v>2282.0500000000102</v>
          </cell>
          <cell r="AR574">
            <v>1650.5000000000161</v>
          </cell>
          <cell r="AS574">
            <v>2310.6999999999798</v>
          </cell>
          <cell r="AT574">
            <v>1672.54000000002</v>
          </cell>
          <cell r="AU574">
            <v>2343.0299999999652</v>
          </cell>
          <cell r="AV574">
            <v>1694.5800000000067</v>
          </cell>
          <cell r="AW574">
            <v>2371.6700000000214</v>
          </cell>
        </row>
        <row r="575">
          <cell r="A575">
            <v>570</v>
          </cell>
          <cell r="B575">
            <v>1219.3200000000054</v>
          </cell>
          <cell r="C575">
            <v>1704.8200000000033</v>
          </cell>
          <cell r="D575">
            <v>1241.3999999999949</v>
          </cell>
          <cell r="E575">
            <v>1737.2199999999832</v>
          </cell>
          <cell r="F575">
            <v>1259.7800000000116</v>
          </cell>
          <cell r="G575">
            <v>1765.9099999999812</v>
          </cell>
          <cell r="H575">
            <v>1281.8600000000001</v>
          </cell>
          <cell r="I575">
            <v>1794.6000000000195</v>
          </cell>
          <cell r="J575">
            <v>1303.939999999988</v>
          </cell>
          <cell r="K575">
            <v>1823.2900000000168</v>
          </cell>
          <cell r="L575">
            <v>1322.3200000000027</v>
          </cell>
          <cell r="M575">
            <v>1851.98</v>
          </cell>
          <cell r="N575">
            <v>1344.3999999999896</v>
          </cell>
          <cell r="O575">
            <v>1880.6799999999832</v>
          </cell>
          <cell r="P575">
            <v>1362.7800000000111</v>
          </cell>
          <cell r="Q575">
            <v>1909.3699999999783</v>
          </cell>
          <cell r="R575">
            <v>1384.859999999999</v>
          </cell>
          <cell r="S575">
            <v>1938.060000000022</v>
          </cell>
          <cell r="T575">
            <v>1403.240000000013</v>
          </cell>
          <cell r="U575">
            <v>1966.7500000000168</v>
          </cell>
          <cell r="V575">
            <v>1425.32</v>
          </cell>
          <cell r="W575">
            <v>1995.44</v>
          </cell>
          <cell r="X575">
            <v>1447.3999999999867</v>
          </cell>
          <cell r="Y575">
            <v>2024.1399999999833</v>
          </cell>
          <cell r="Z575">
            <v>1469.4799999999955</v>
          </cell>
          <cell r="AA575">
            <v>2056.5299999999729</v>
          </cell>
          <cell r="AB575">
            <v>1487.8599999999849</v>
          </cell>
          <cell r="AC575">
            <v>2085.2200000000189</v>
          </cell>
          <cell r="AD575">
            <v>1509.9400000000126</v>
          </cell>
          <cell r="AE575">
            <v>2113.9100000000135</v>
          </cell>
          <cell r="AF575">
            <v>1532.0200000000202</v>
          </cell>
          <cell r="AG575">
            <v>2142.6000000000026</v>
          </cell>
          <cell r="AH575">
            <v>1550.4000000000101</v>
          </cell>
          <cell r="AI575">
            <v>2171.2999999999802</v>
          </cell>
          <cell r="AJ575">
            <v>1572.4799999999966</v>
          </cell>
          <cell r="AK575">
            <v>2199.9899999999793</v>
          </cell>
          <cell r="AL575">
            <v>1590.8599999999865</v>
          </cell>
          <cell r="AM575">
            <v>2228.6800000000126</v>
          </cell>
          <cell r="AN575">
            <v>1612.9399999999914</v>
          </cell>
          <cell r="AO575">
            <v>2257.3700000000131</v>
          </cell>
          <cell r="AP575">
            <v>1631.3199999999808</v>
          </cell>
          <cell r="AQ575">
            <v>2286.0600000000104</v>
          </cell>
          <cell r="AR575">
            <v>1653.4000000000162</v>
          </cell>
          <cell r="AS575">
            <v>2314.7599999999798</v>
          </cell>
          <cell r="AT575">
            <v>1675.48000000002</v>
          </cell>
          <cell r="AU575">
            <v>2347.1499999999651</v>
          </cell>
          <cell r="AV575">
            <v>1697.5600000000068</v>
          </cell>
          <cell r="AW575">
            <v>2375.8400000000215</v>
          </cell>
        </row>
        <row r="576">
          <cell r="A576">
            <v>571</v>
          </cell>
          <cell r="B576">
            <v>1221.4600000000055</v>
          </cell>
          <cell r="C576">
            <v>1707.8100000000034</v>
          </cell>
          <cell r="D576">
            <v>1243.5799999999949</v>
          </cell>
          <cell r="E576">
            <v>1740.2699999999832</v>
          </cell>
          <cell r="F576">
            <v>1261.9900000000116</v>
          </cell>
          <cell r="G576">
            <v>1769.0099999999811</v>
          </cell>
          <cell r="H576">
            <v>1284.1100000000001</v>
          </cell>
          <cell r="I576">
            <v>1797.7500000000196</v>
          </cell>
          <cell r="J576">
            <v>1306.229999999988</v>
          </cell>
          <cell r="K576">
            <v>1826.4900000000168</v>
          </cell>
          <cell r="L576">
            <v>1324.6400000000026</v>
          </cell>
          <cell r="M576">
            <v>1855.23</v>
          </cell>
          <cell r="N576">
            <v>1346.7599999999895</v>
          </cell>
          <cell r="O576">
            <v>1883.9799999999832</v>
          </cell>
          <cell r="P576">
            <v>1365.1700000000112</v>
          </cell>
          <cell r="Q576">
            <v>1912.7199999999782</v>
          </cell>
          <cell r="R576">
            <v>1387.2899999999991</v>
          </cell>
          <cell r="S576">
            <v>1941.4600000000221</v>
          </cell>
          <cell r="T576">
            <v>1405.700000000013</v>
          </cell>
          <cell r="U576">
            <v>1970.2000000000169</v>
          </cell>
          <cell r="V576">
            <v>1427.82</v>
          </cell>
          <cell r="W576">
            <v>1998.94</v>
          </cell>
          <cell r="X576">
            <v>1449.9399999999866</v>
          </cell>
          <cell r="Y576">
            <v>2027.6899999999832</v>
          </cell>
          <cell r="Z576">
            <v>1472.0599999999954</v>
          </cell>
          <cell r="AA576">
            <v>2060.139999999973</v>
          </cell>
          <cell r="AB576">
            <v>1490.4699999999848</v>
          </cell>
          <cell r="AC576">
            <v>2088.8800000000188</v>
          </cell>
          <cell r="AD576">
            <v>1512.5900000000127</v>
          </cell>
          <cell r="AE576">
            <v>2117.6200000000135</v>
          </cell>
          <cell r="AF576">
            <v>1534.7100000000203</v>
          </cell>
          <cell r="AG576">
            <v>2146.3600000000029</v>
          </cell>
          <cell r="AH576">
            <v>1553.1200000000101</v>
          </cell>
          <cell r="AI576">
            <v>2175.1099999999801</v>
          </cell>
          <cell r="AJ576">
            <v>1575.2399999999966</v>
          </cell>
          <cell r="AK576">
            <v>2203.8499999999794</v>
          </cell>
          <cell r="AL576">
            <v>1593.6499999999864</v>
          </cell>
          <cell r="AM576">
            <v>2232.5900000000124</v>
          </cell>
          <cell r="AN576">
            <v>1615.7699999999913</v>
          </cell>
          <cell r="AO576">
            <v>2261.3300000000131</v>
          </cell>
          <cell r="AP576">
            <v>1634.1799999999807</v>
          </cell>
          <cell r="AQ576">
            <v>2290.0700000000106</v>
          </cell>
          <cell r="AR576">
            <v>1656.3000000000163</v>
          </cell>
          <cell r="AS576">
            <v>2318.8199999999797</v>
          </cell>
          <cell r="AT576">
            <v>1678.4200000000201</v>
          </cell>
          <cell r="AU576">
            <v>2351.269999999965</v>
          </cell>
          <cell r="AV576">
            <v>1700.5400000000068</v>
          </cell>
          <cell r="AW576">
            <v>2380.0100000000216</v>
          </cell>
        </row>
        <row r="577">
          <cell r="A577">
            <v>572</v>
          </cell>
          <cell r="B577">
            <v>1223.6000000000056</v>
          </cell>
          <cell r="C577">
            <v>1710.8000000000034</v>
          </cell>
          <cell r="D577">
            <v>1245.759999999995</v>
          </cell>
          <cell r="E577">
            <v>1743.3199999999831</v>
          </cell>
          <cell r="F577">
            <v>1264.2000000000116</v>
          </cell>
          <cell r="G577">
            <v>1772.109999999981</v>
          </cell>
          <cell r="H577">
            <v>1286.3600000000001</v>
          </cell>
          <cell r="I577">
            <v>1800.9000000000196</v>
          </cell>
          <cell r="J577">
            <v>1308.5199999999879</v>
          </cell>
          <cell r="K577">
            <v>1829.6900000000169</v>
          </cell>
          <cell r="L577">
            <v>1326.9600000000025</v>
          </cell>
          <cell r="M577">
            <v>1858.48</v>
          </cell>
          <cell r="N577">
            <v>1349.1199999999894</v>
          </cell>
          <cell r="O577">
            <v>1887.2799999999831</v>
          </cell>
          <cell r="P577">
            <v>1367.5600000000113</v>
          </cell>
          <cell r="Q577">
            <v>1916.0699999999781</v>
          </cell>
          <cell r="R577">
            <v>1389.7199999999991</v>
          </cell>
          <cell r="S577">
            <v>1944.8600000000222</v>
          </cell>
          <cell r="T577">
            <v>1408.160000000013</v>
          </cell>
          <cell r="U577">
            <v>1973.6500000000169</v>
          </cell>
          <cell r="V577">
            <v>1430.32</v>
          </cell>
          <cell r="W577">
            <v>2002.44</v>
          </cell>
          <cell r="X577">
            <v>1452.4799999999866</v>
          </cell>
          <cell r="Y577">
            <v>2031.2399999999832</v>
          </cell>
          <cell r="Z577">
            <v>1474.6399999999953</v>
          </cell>
          <cell r="AA577">
            <v>2063.7499999999732</v>
          </cell>
          <cell r="AB577">
            <v>1493.0799999999847</v>
          </cell>
          <cell r="AC577">
            <v>2092.5400000000186</v>
          </cell>
          <cell r="AD577">
            <v>1515.2400000000127</v>
          </cell>
          <cell r="AE577">
            <v>2121.3300000000136</v>
          </cell>
          <cell r="AF577">
            <v>1537.4000000000203</v>
          </cell>
          <cell r="AG577">
            <v>2150.1200000000031</v>
          </cell>
          <cell r="AH577">
            <v>1555.8400000000101</v>
          </cell>
          <cell r="AI577">
            <v>2178.9199999999801</v>
          </cell>
          <cell r="AJ577">
            <v>1577.9999999999966</v>
          </cell>
          <cell r="AK577">
            <v>2207.7099999999796</v>
          </cell>
          <cell r="AL577">
            <v>1596.4399999999864</v>
          </cell>
          <cell r="AM577">
            <v>2236.5000000000123</v>
          </cell>
          <cell r="AN577">
            <v>1618.5999999999913</v>
          </cell>
          <cell r="AO577">
            <v>2265.2900000000132</v>
          </cell>
          <cell r="AP577">
            <v>1637.0399999999806</v>
          </cell>
          <cell r="AQ577">
            <v>2294.0800000000108</v>
          </cell>
          <cell r="AR577">
            <v>1659.2000000000164</v>
          </cell>
          <cell r="AS577">
            <v>2322.8799999999796</v>
          </cell>
          <cell r="AT577">
            <v>1681.3600000000201</v>
          </cell>
          <cell r="AU577">
            <v>2355.3899999999649</v>
          </cell>
          <cell r="AV577">
            <v>1703.5200000000068</v>
          </cell>
          <cell r="AW577">
            <v>2384.1800000000217</v>
          </cell>
        </row>
        <row r="578">
          <cell r="A578">
            <v>573</v>
          </cell>
          <cell r="B578">
            <v>1225.7400000000057</v>
          </cell>
          <cell r="C578">
            <v>1713.7900000000034</v>
          </cell>
          <cell r="D578">
            <v>1247.9399999999951</v>
          </cell>
          <cell r="E578">
            <v>1746.3699999999831</v>
          </cell>
          <cell r="F578">
            <v>1266.4100000000117</v>
          </cell>
          <cell r="G578">
            <v>1775.2099999999809</v>
          </cell>
          <cell r="H578">
            <v>1288.6100000000001</v>
          </cell>
          <cell r="I578">
            <v>1804.0500000000197</v>
          </cell>
          <cell r="J578">
            <v>1310.8099999999879</v>
          </cell>
          <cell r="K578">
            <v>1832.8900000000169</v>
          </cell>
          <cell r="L578">
            <v>1329.2800000000025</v>
          </cell>
          <cell r="M578">
            <v>1861.73</v>
          </cell>
          <cell r="N578">
            <v>1351.4799999999893</v>
          </cell>
          <cell r="O578">
            <v>1890.5799999999831</v>
          </cell>
          <cell r="P578">
            <v>1369.9500000000114</v>
          </cell>
          <cell r="Q578">
            <v>1919.419999999978</v>
          </cell>
          <cell r="R578">
            <v>1392.1499999999992</v>
          </cell>
          <cell r="S578">
            <v>1948.2600000000223</v>
          </cell>
          <cell r="T578">
            <v>1410.6200000000131</v>
          </cell>
          <cell r="U578">
            <v>1977.100000000017</v>
          </cell>
          <cell r="V578">
            <v>1432.82</v>
          </cell>
          <cell r="W578">
            <v>2005.94</v>
          </cell>
          <cell r="X578">
            <v>1455.0199999999866</v>
          </cell>
          <cell r="Y578">
            <v>2034.7899999999831</v>
          </cell>
          <cell r="Z578">
            <v>1477.2199999999953</v>
          </cell>
          <cell r="AA578">
            <v>2067.3599999999733</v>
          </cell>
          <cell r="AB578">
            <v>1495.6899999999846</v>
          </cell>
          <cell r="AC578">
            <v>2096.2000000000185</v>
          </cell>
          <cell r="AD578">
            <v>1517.8900000000128</v>
          </cell>
          <cell r="AE578">
            <v>2125.0400000000136</v>
          </cell>
          <cell r="AF578">
            <v>1540.0900000000204</v>
          </cell>
          <cell r="AG578">
            <v>2153.8800000000033</v>
          </cell>
          <cell r="AH578">
            <v>1558.5600000000102</v>
          </cell>
          <cell r="AI578">
            <v>2182.72999999998</v>
          </cell>
          <cell r="AJ578">
            <v>1580.7599999999966</v>
          </cell>
          <cell r="AK578">
            <v>2211.5699999999797</v>
          </cell>
          <cell r="AL578">
            <v>1599.2299999999864</v>
          </cell>
          <cell r="AM578">
            <v>2240.4100000000121</v>
          </cell>
          <cell r="AN578">
            <v>1621.4299999999912</v>
          </cell>
          <cell r="AO578">
            <v>2269.2500000000132</v>
          </cell>
          <cell r="AP578">
            <v>1639.8999999999805</v>
          </cell>
          <cell r="AQ578">
            <v>2298.0900000000111</v>
          </cell>
          <cell r="AR578">
            <v>1662.1000000000165</v>
          </cell>
          <cell r="AS578">
            <v>2326.9399999999796</v>
          </cell>
          <cell r="AT578">
            <v>1684.3000000000202</v>
          </cell>
          <cell r="AU578">
            <v>2359.5099999999647</v>
          </cell>
          <cell r="AV578">
            <v>1706.5000000000068</v>
          </cell>
          <cell r="AW578">
            <v>2388.3500000000217</v>
          </cell>
        </row>
        <row r="579">
          <cell r="A579">
            <v>574</v>
          </cell>
          <cell r="B579">
            <v>1227.8800000000058</v>
          </cell>
          <cell r="C579">
            <v>1716.7800000000034</v>
          </cell>
          <cell r="D579">
            <v>1250.1199999999951</v>
          </cell>
          <cell r="E579">
            <v>1749.419999999983</v>
          </cell>
          <cell r="F579">
            <v>1268.6200000000117</v>
          </cell>
          <cell r="G579">
            <v>1778.3099999999808</v>
          </cell>
          <cell r="H579">
            <v>1290.8600000000001</v>
          </cell>
          <cell r="I579">
            <v>1807.2000000000198</v>
          </cell>
          <cell r="J579">
            <v>1313.0999999999879</v>
          </cell>
          <cell r="K579">
            <v>1836.090000000017</v>
          </cell>
          <cell r="L579">
            <v>1331.6000000000024</v>
          </cell>
          <cell r="M579">
            <v>1864.98</v>
          </cell>
          <cell r="N579">
            <v>1353.8399999999892</v>
          </cell>
          <cell r="O579">
            <v>1893.8799999999831</v>
          </cell>
          <cell r="P579">
            <v>1372.3400000000115</v>
          </cell>
          <cell r="Q579">
            <v>1922.7699999999779</v>
          </cell>
          <cell r="R579">
            <v>1394.5799999999992</v>
          </cell>
          <cell r="S579">
            <v>1951.6600000000224</v>
          </cell>
          <cell r="T579">
            <v>1413.0800000000131</v>
          </cell>
          <cell r="U579">
            <v>1980.550000000017</v>
          </cell>
          <cell r="V579">
            <v>1435.32</v>
          </cell>
          <cell r="W579">
            <v>2009.44</v>
          </cell>
          <cell r="X579">
            <v>1457.5599999999865</v>
          </cell>
          <cell r="Y579">
            <v>2038.3399999999831</v>
          </cell>
          <cell r="Z579">
            <v>1479.7999999999952</v>
          </cell>
          <cell r="AA579">
            <v>2070.9699999999734</v>
          </cell>
          <cell r="AB579">
            <v>1498.2999999999845</v>
          </cell>
          <cell r="AC579">
            <v>2099.8600000000183</v>
          </cell>
          <cell r="AD579">
            <v>1520.5400000000129</v>
          </cell>
          <cell r="AE579">
            <v>2128.7500000000136</v>
          </cell>
          <cell r="AF579">
            <v>1542.7800000000204</v>
          </cell>
          <cell r="AG579">
            <v>2157.6400000000035</v>
          </cell>
          <cell r="AH579">
            <v>1561.2800000000102</v>
          </cell>
          <cell r="AI579">
            <v>2186.53999999998</v>
          </cell>
          <cell r="AJ579">
            <v>1583.5199999999966</v>
          </cell>
          <cell r="AK579">
            <v>2215.4299999999798</v>
          </cell>
          <cell r="AL579">
            <v>1602.0199999999863</v>
          </cell>
          <cell r="AM579">
            <v>2244.320000000012</v>
          </cell>
          <cell r="AN579">
            <v>1624.2599999999911</v>
          </cell>
          <cell r="AO579">
            <v>2273.2100000000132</v>
          </cell>
          <cell r="AP579">
            <v>1642.7599999999804</v>
          </cell>
          <cell r="AQ579">
            <v>2302.1000000000113</v>
          </cell>
          <cell r="AR579">
            <v>1665.0000000000166</v>
          </cell>
          <cell r="AS579">
            <v>2330.9999999999795</v>
          </cell>
          <cell r="AT579">
            <v>1687.2400000000202</v>
          </cell>
          <cell r="AU579">
            <v>2363.6299999999646</v>
          </cell>
          <cell r="AV579">
            <v>1709.4800000000068</v>
          </cell>
          <cell r="AW579">
            <v>2392.5200000000218</v>
          </cell>
        </row>
        <row r="580">
          <cell r="A580">
            <v>575</v>
          </cell>
          <cell r="B580">
            <v>1230.0200000000059</v>
          </cell>
          <cell r="C580">
            <v>1719.7700000000034</v>
          </cell>
          <cell r="D580">
            <v>1252.2999999999952</v>
          </cell>
          <cell r="E580">
            <v>1752.469999999983</v>
          </cell>
          <cell r="F580">
            <v>1270.8300000000118</v>
          </cell>
          <cell r="G580">
            <v>1781.4099999999808</v>
          </cell>
          <cell r="H580">
            <v>1293.1100000000001</v>
          </cell>
          <cell r="I580">
            <v>1810.3500000000199</v>
          </cell>
          <cell r="J580">
            <v>1315.3899999999878</v>
          </cell>
          <cell r="K580">
            <v>1839.290000000017</v>
          </cell>
          <cell r="L580">
            <v>1333.9200000000023</v>
          </cell>
          <cell r="M580">
            <v>1868.23</v>
          </cell>
          <cell r="N580">
            <v>1356.1999999999891</v>
          </cell>
          <cell r="O580">
            <v>1897.179999999983</v>
          </cell>
          <cell r="P580">
            <v>1374.7300000000116</v>
          </cell>
          <cell r="Q580">
            <v>1926.1199999999778</v>
          </cell>
          <cell r="R580">
            <v>1397.0099999999993</v>
          </cell>
          <cell r="S580">
            <v>1955.0600000000225</v>
          </cell>
          <cell r="T580">
            <v>1415.5400000000132</v>
          </cell>
          <cell r="U580">
            <v>1984.0000000000171</v>
          </cell>
          <cell r="V580">
            <v>1437.82</v>
          </cell>
          <cell r="W580">
            <v>2012.94</v>
          </cell>
          <cell r="X580">
            <v>1460.0999999999865</v>
          </cell>
          <cell r="Y580">
            <v>2041.889999999983</v>
          </cell>
          <cell r="Z580">
            <v>1482.3799999999951</v>
          </cell>
          <cell r="AA580">
            <v>2074.5799999999736</v>
          </cell>
          <cell r="AB580">
            <v>1500.9099999999844</v>
          </cell>
          <cell r="AC580">
            <v>2103.5200000000182</v>
          </cell>
          <cell r="AD580">
            <v>1523.190000000013</v>
          </cell>
          <cell r="AE580">
            <v>2132.4600000000137</v>
          </cell>
          <cell r="AF580">
            <v>1545.4700000000205</v>
          </cell>
          <cell r="AG580">
            <v>2161.4000000000037</v>
          </cell>
          <cell r="AH580">
            <v>1564.0000000000102</v>
          </cell>
          <cell r="AI580">
            <v>2190.3499999999799</v>
          </cell>
          <cell r="AJ580">
            <v>1586.2799999999966</v>
          </cell>
          <cell r="AK580">
            <v>2219.28999999998</v>
          </cell>
          <cell r="AL580">
            <v>1604.8099999999863</v>
          </cell>
          <cell r="AM580">
            <v>2248.2300000000118</v>
          </cell>
          <cell r="AN580">
            <v>1627.0899999999911</v>
          </cell>
          <cell r="AO580">
            <v>2277.1700000000133</v>
          </cell>
          <cell r="AP580">
            <v>1645.6199999999803</v>
          </cell>
          <cell r="AQ580">
            <v>2306.1100000000115</v>
          </cell>
          <cell r="AR580">
            <v>1667.9000000000167</v>
          </cell>
          <cell r="AS580">
            <v>2335.0599999999795</v>
          </cell>
          <cell r="AT580">
            <v>1690.1800000000203</v>
          </cell>
          <cell r="AU580">
            <v>2367.7499999999645</v>
          </cell>
          <cell r="AV580">
            <v>1712.4600000000069</v>
          </cell>
          <cell r="AW580">
            <v>2396.6900000000219</v>
          </cell>
        </row>
        <row r="581">
          <cell r="A581">
            <v>576</v>
          </cell>
          <cell r="B581">
            <v>1232.160000000006</v>
          </cell>
          <cell r="C581">
            <v>1722.7600000000034</v>
          </cell>
          <cell r="D581">
            <v>1254.4799999999952</v>
          </cell>
          <cell r="E581">
            <v>1755.5199999999829</v>
          </cell>
          <cell r="F581">
            <v>1273.0400000000118</v>
          </cell>
          <cell r="G581">
            <v>1784.5099999999807</v>
          </cell>
          <cell r="H581">
            <v>1295.3600000000001</v>
          </cell>
          <cell r="I581">
            <v>1813.50000000002</v>
          </cell>
          <cell r="J581">
            <v>1317.6799999999878</v>
          </cell>
          <cell r="K581">
            <v>1842.4900000000171</v>
          </cell>
          <cell r="L581">
            <v>1336.2400000000023</v>
          </cell>
          <cell r="M581">
            <v>1871.48</v>
          </cell>
          <cell r="N581">
            <v>1358.559999999989</v>
          </cell>
          <cell r="O581">
            <v>1900.479999999983</v>
          </cell>
          <cell r="P581">
            <v>1377.1200000000117</v>
          </cell>
          <cell r="Q581">
            <v>1929.4699999999777</v>
          </cell>
          <cell r="R581">
            <v>1399.4399999999994</v>
          </cell>
          <cell r="S581">
            <v>1958.4600000000225</v>
          </cell>
          <cell r="T581">
            <v>1418.0000000000132</v>
          </cell>
          <cell r="U581">
            <v>1987.4500000000171</v>
          </cell>
          <cell r="V581">
            <v>1440.32</v>
          </cell>
          <cell r="W581">
            <v>2016.44</v>
          </cell>
          <cell r="X581">
            <v>1462.6399999999865</v>
          </cell>
          <cell r="Y581">
            <v>2045.439999999983</v>
          </cell>
          <cell r="Z581">
            <v>1484.959999999995</v>
          </cell>
          <cell r="AA581">
            <v>2078.1899999999737</v>
          </cell>
          <cell r="AB581">
            <v>1503.5199999999843</v>
          </cell>
          <cell r="AC581">
            <v>2107.180000000018</v>
          </cell>
          <cell r="AD581">
            <v>1525.8400000000131</v>
          </cell>
          <cell r="AE581">
            <v>2136.1700000000137</v>
          </cell>
          <cell r="AF581">
            <v>1548.1600000000205</v>
          </cell>
          <cell r="AG581">
            <v>2165.1600000000039</v>
          </cell>
          <cell r="AH581">
            <v>1566.7200000000103</v>
          </cell>
          <cell r="AI581">
            <v>2194.1599999999798</v>
          </cell>
          <cell r="AJ581">
            <v>1589.0399999999966</v>
          </cell>
          <cell r="AK581">
            <v>2223.1499999999801</v>
          </cell>
          <cell r="AL581">
            <v>1607.5999999999863</v>
          </cell>
          <cell r="AM581">
            <v>2252.1400000000117</v>
          </cell>
          <cell r="AN581">
            <v>1629.919999999991</v>
          </cell>
          <cell r="AO581">
            <v>2281.1300000000133</v>
          </cell>
          <cell r="AP581">
            <v>1648.4799999999802</v>
          </cell>
          <cell r="AQ581">
            <v>2310.1200000000117</v>
          </cell>
          <cell r="AR581">
            <v>1670.8000000000168</v>
          </cell>
          <cell r="AS581">
            <v>2339.1199999999794</v>
          </cell>
          <cell r="AT581">
            <v>1693.1200000000204</v>
          </cell>
          <cell r="AU581">
            <v>2371.8699999999644</v>
          </cell>
          <cell r="AV581">
            <v>1715.4400000000069</v>
          </cell>
          <cell r="AW581">
            <v>2400.860000000022</v>
          </cell>
        </row>
        <row r="582">
          <cell r="A582">
            <v>577</v>
          </cell>
          <cell r="B582">
            <v>1234.3000000000061</v>
          </cell>
          <cell r="C582">
            <v>1725.7500000000034</v>
          </cell>
          <cell r="D582">
            <v>1256.6599999999953</v>
          </cell>
          <cell r="E582">
            <v>1758.5699999999829</v>
          </cell>
          <cell r="F582">
            <v>1275.2500000000118</v>
          </cell>
          <cell r="G582">
            <v>1787.6099999999806</v>
          </cell>
          <cell r="H582">
            <v>1297.6100000000001</v>
          </cell>
          <cell r="I582">
            <v>1816.6500000000201</v>
          </cell>
          <cell r="J582">
            <v>1319.9699999999877</v>
          </cell>
          <cell r="K582">
            <v>1845.6900000000171</v>
          </cell>
          <cell r="L582">
            <v>1338.5600000000022</v>
          </cell>
          <cell r="M582">
            <v>1874.73</v>
          </cell>
          <cell r="N582">
            <v>1360.9199999999889</v>
          </cell>
          <cell r="O582">
            <v>1903.7799999999829</v>
          </cell>
          <cell r="P582">
            <v>1379.5100000000118</v>
          </cell>
          <cell r="Q582">
            <v>1932.8199999999777</v>
          </cell>
          <cell r="R582">
            <v>1401.8699999999994</v>
          </cell>
          <cell r="S582">
            <v>1961.8600000000226</v>
          </cell>
          <cell r="T582">
            <v>1420.4600000000132</v>
          </cell>
          <cell r="U582">
            <v>1990.9000000000171</v>
          </cell>
          <cell r="V582">
            <v>1442.82</v>
          </cell>
          <cell r="W582">
            <v>2019.94</v>
          </cell>
          <cell r="X582">
            <v>1465.1799999999864</v>
          </cell>
          <cell r="Y582">
            <v>2048.989999999983</v>
          </cell>
          <cell r="Z582">
            <v>1487.539999999995</v>
          </cell>
          <cell r="AA582">
            <v>2081.7999999999738</v>
          </cell>
          <cell r="AB582">
            <v>1506.1299999999842</v>
          </cell>
          <cell r="AC582">
            <v>2110.8400000000179</v>
          </cell>
          <cell r="AD582">
            <v>1528.4900000000132</v>
          </cell>
          <cell r="AE582">
            <v>2139.8800000000138</v>
          </cell>
          <cell r="AF582">
            <v>1550.8500000000206</v>
          </cell>
          <cell r="AG582">
            <v>2168.9200000000042</v>
          </cell>
          <cell r="AH582">
            <v>1569.4400000000103</v>
          </cell>
          <cell r="AI582">
            <v>2197.9699999999798</v>
          </cell>
          <cell r="AJ582">
            <v>1591.7999999999965</v>
          </cell>
          <cell r="AK582">
            <v>2227.0099999999802</v>
          </cell>
          <cell r="AL582">
            <v>1610.3899999999862</v>
          </cell>
          <cell r="AM582">
            <v>2256.0500000000116</v>
          </cell>
          <cell r="AN582">
            <v>1632.7499999999909</v>
          </cell>
          <cell r="AO582">
            <v>2285.0900000000133</v>
          </cell>
          <cell r="AP582">
            <v>1651.3399999999801</v>
          </cell>
          <cell r="AQ582">
            <v>2314.1300000000119</v>
          </cell>
          <cell r="AR582">
            <v>1673.7000000000169</v>
          </cell>
          <cell r="AS582">
            <v>2343.1799999999794</v>
          </cell>
          <cell r="AT582">
            <v>1696.0600000000204</v>
          </cell>
          <cell r="AU582">
            <v>2375.9899999999643</v>
          </cell>
          <cell r="AV582">
            <v>1718.4200000000069</v>
          </cell>
          <cell r="AW582">
            <v>2405.030000000022</v>
          </cell>
        </row>
        <row r="583">
          <cell r="A583">
            <v>578</v>
          </cell>
          <cell r="B583">
            <v>1236.4400000000062</v>
          </cell>
          <cell r="C583">
            <v>1728.7400000000034</v>
          </cell>
          <cell r="D583">
            <v>1258.8399999999954</v>
          </cell>
          <cell r="E583">
            <v>1761.6199999999828</v>
          </cell>
          <cell r="F583">
            <v>1277.4600000000119</v>
          </cell>
          <cell r="G583">
            <v>1790.7099999999805</v>
          </cell>
          <cell r="H583">
            <v>1299.8600000000001</v>
          </cell>
          <cell r="I583">
            <v>1819.8000000000202</v>
          </cell>
          <cell r="J583">
            <v>1322.2599999999877</v>
          </cell>
          <cell r="K583">
            <v>1848.8900000000172</v>
          </cell>
          <cell r="L583">
            <v>1340.8800000000022</v>
          </cell>
          <cell r="M583">
            <v>1877.98</v>
          </cell>
          <cell r="N583">
            <v>1363.2799999999888</v>
          </cell>
          <cell r="O583">
            <v>1907.0799999999829</v>
          </cell>
          <cell r="P583">
            <v>1381.9000000000119</v>
          </cell>
          <cell r="Q583">
            <v>1936.1699999999776</v>
          </cell>
          <cell r="R583">
            <v>1404.2999999999995</v>
          </cell>
          <cell r="S583">
            <v>1965.2600000000227</v>
          </cell>
          <cell r="T583">
            <v>1422.9200000000133</v>
          </cell>
          <cell r="U583">
            <v>1994.3500000000172</v>
          </cell>
          <cell r="V583">
            <v>1445.32</v>
          </cell>
          <cell r="W583">
            <v>2023.44</v>
          </cell>
          <cell r="X583">
            <v>1467.7199999999864</v>
          </cell>
          <cell r="Y583">
            <v>2052.5399999999831</v>
          </cell>
          <cell r="Z583">
            <v>1490.1199999999949</v>
          </cell>
          <cell r="AA583">
            <v>2085.4099999999739</v>
          </cell>
          <cell r="AB583">
            <v>1508.7399999999841</v>
          </cell>
          <cell r="AC583">
            <v>2114.5000000000177</v>
          </cell>
          <cell r="AD583">
            <v>1531.1400000000133</v>
          </cell>
          <cell r="AE583">
            <v>2143.5900000000138</v>
          </cell>
          <cell r="AF583">
            <v>1553.5400000000207</v>
          </cell>
          <cell r="AG583">
            <v>2172.6800000000044</v>
          </cell>
          <cell r="AH583">
            <v>1572.1600000000103</v>
          </cell>
          <cell r="AI583">
            <v>2201.7799999999797</v>
          </cell>
          <cell r="AJ583">
            <v>1594.5599999999965</v>
          </cell>
          <cell r="AK583">
            <v>2230.8699999999803</v>
          </cell>
          <cell r="AL583">
            <v>1613.1799999999862</v>
          </cell>
          <cell r="AM583">
            <v>2259.9600000000114</v>
          </cell>
          <cell r="AN583">
            <v>1635.5799999999908</v>
          </cell>
          <cell r="AO583">
            <v>2289.0500000000134</v>
          </cell>
          <cell r="AP583">
            <v>1654.19999999998</v>
          </cell>
          <cell r="AQ583">
            <v>2318.1400000000122</v>
          </cell>
          <cell r="AR583">
            <v>1676.600000000017</v>
          </cell>
          <cell r="AS583">
            <v>2347.2399999999793</v>
          </cell>
          <cell r="AT583">
            <v>1699.0000000000205</v>
          </cell>
          <cell r="AU583">
            <v>2380.1099999999642</v>
          </cell>
          <cell r="AV583">
            <v>1721.4000000000069</v>
          </cell>
          <cell r="AW583">
            <v>2409.2000000000221</v>
          </cell>
        </row>
        <row r="584">
          <cell r="A584">
            <v>579</v>
          </cell>
          <cell r="B584">
            <v>1238.5800000000063</v>
          </cell>
          <cell r="C584">
            <v>1731.7300000000034</v>
          </cell>
          <cell r="D584">
            <v>1261.0199999999954</v>
          </cell>
          <cell r="E584">
            <v>1764.6699999999828</v>
          </cell>
          <cell r="F584">
            <v>1279.6700000000119</v>
          </cell>
          <cell r="G584">
            <v>1793.8099999999804</v>
          </cell>
          <cell r="H584">
            <v>1302.1100000000001</v>
          </cell>
          <cell r="I584">
            <v>1822.9500000000203</v>
          </cell>
          <cell r="J584">
            <v>1324.5499999999877</v>
          </cell>
          <cell r="K584">
            <v>1852.0900000000172</v>
          </cell>
          <cell r="L584">
            <v>1343.2000000000021</v>
          </cell>
          <cell r="M584">
            <v>1881.23</v>
          </cell>
          <cell r="N584">
            <v>1365.6399999999887</v>
          </cell>
          <cell r="O584">
            <v>1910.3799999999828</v>
          </cell>
          <cell r="P584">
            <v>1384.290000000012</v>
          </cell>
          <cell r="Q584">
            <v>1939.5199999999775</v>
          </cell>
          <cell r="R584">
            <v>1406.7299999999996</v>
          </cell>
          <cell r="S584">
            <v>1968.6600000000228</v>
          </cell>
          <cell r="T584">
            <v>1425.3800000000133</v>
          </cell>
          <cell r="U584">
            <v>1997.8000000000172</v>
          </cell>
          <cell r="V584">
            <v>1447.82</v>
          </cell>
          <cell r="W584">
            <v>2026.94</v>
          </cell>
          <cell r="X584">
            <v>1470.2599999999863</v>
          </cell>
          <cell r="Y584">
            <v>2056.0899999999833</v>
          </cell>
          <cell r="Z584">
            <v>1492.6999999999948</v>
          </cell>
          <cell r="AA584">
            <v>2089.0199999999741</v>
          </cell>
          <cell r="AB584">
            <v>1511.349999999984</v>
          </cell>
          <cell r="AC584">
            <v>2118.1600000000176</v>
          </cell>
          <cell r="AD584">
            <v>1533.7900000000134</v>
          </cell>
          <cell r="AE584">
            <v>2147.3000000000138</v>
          </cell>
          <cell r="AF584">
            <v>1556.2300000000207</v>
          </cell>
          <cell r="AG584">
            <v>2176.4400000000046</v>
          </cell>
          <cell r="AH584">
            <v>1574.8800000000103</v>
          </cell>
          <cell r="AI584">
            <v>2205.5899999999797</v>
          </cell>
          <cell r="AJ584">
            <v>1597.3199999999965</v>
          </cell>
          <cell r="AK584">
            <v>2234.7299999999805</v>
          </cell>
          <cell r="AL584">
            <v>1615.9699999999862</v>
          </cell>
          <cell r="AM584">
            <v>2263.8700000000113</v>
          </cell>
          <cell r="AN584">
            <v>1638.4099999999908</v>
          </cell>
          <cell r="AO584">
            <v>2293.0100000000134</v>
          </cell>
          <cell r="AP584">
            <v>1657.0599999999799</v>
          </cell>
          <cell r="AQ584">
            <v>2322.1500000000124</v>
          </cell>
          <cell r="AR584">
            <v>1679.5000000000171</v>
          </cell>
          <cell r="AS584">
            <v>2351.2999999999793</v>
          </cell>
          <cell r="AT584">
            <v>1701.9400000000205</v>
          </cell>
          <cell r="AU584">
            <v>2384.2299999999641</v>
          </cell>
          <cell r="AV584">
            <v>1724.3800000000069</v>
          </cell>
          <cell r="AW584">
            <v>2413.3700000000222</v>
          </cell>
        </row>
        <row r="585">
          <cell r="A585">
            <v>580</v>
          </cell>
          <cell r="B585">
            <v>1240.7200000000064</v>
          </cell>
          <cell r="C585">
            <v>1734.7200000000034</v>
          </cell>
          <cell r="D585">
            <v>1263.1999999999955</v>
          </cell>
          <cell r="E585">
            <v>1767.7199999999827</v>
          </cell>
          <cell r="F585">
            <v>1281.8800000000119</v>
          </cell>
          <cell r="G585">
            <v>1796.9099999999803</v>
          </cell>
          <cell r="H585">
            <v>1304.3600000000001</v>
          </cell>
          <cell r="I585">
            <v>1826.1000000000204</v>
          </cell>
          <cell r="J585">
            <v>1326.8399999999876</v>
          </cell>
          <cell r="K585">
            <v>1855.2900000000172</v>
          </cell>
          <cell r="L585">
            <v>1345.520000000002</v>
          </cell>
          <cell r="M585">
            <v>1884.48</v>
          </cell>
          <cell r="N585">
            <v>1367.9999999999886</v>
          </cell>
          <cell r="O585">
            <v>1913.6799999999828</v>
          </cell>
          <cell r="P585">
            <v>1386.6800000000121</v>
          </cell>
          <cell r="Q585">
            <v>1942.8699999999774</v>
          </cell>
          <cell r="R585">
            <v>1409.1599999999996</v>
          </cell>
          <cell r="S585">
            <v>1972.0600000000229</v>
          </cell>
          <cell r="T585">
            <v>1427.8400000000133</v>
          </cell>
          <cell r="U585">
            <v>2001.2500000000173</v>
          </cell>
          <cell r="V585">
            <v>1450.32</v>
          </cell>
          <cell r="W585">
            <v>2030.44</v>
          </cell>
          <cell r="X585">
            <v>1472.7999999999863</v>
          </cell>
          <cell r="Y585">
            <v>2059.6399999999835</v>
          </cell>
          <cell r="Z585">
            <v>1495.2799999999947</v>
          </cell>
          <cell r="AA585">
            <v>2092.6299999999742</v>
          </cell>
          <cell r="AB585">
            <v>1513.9599999999839</v>
          </cell>
          <cell r="AC585">
            <v>2121.8200000000174</v>
          </cell>
          <cell r="AD585">
            <v>1536.4400000000135</v>
          </cell>
          <cell r="AE585">
            <v>2151.0100000000139</v>
          </cell>
          <cell r="AF585">
            <v>1558.9200000000208</v>
          </cell>
          <cell r="AG585">
            <v>2180.2000000000048</v>
          </cell>
          <cell r="AH585">
            <v>1577.6000000000104</v>
          </cell>
          <cell r="AI585">
            <v>2209.3999999999796</v>
          </cell>
          <cell r="AJ585">
            <v>1600.0799999999965</v>
          </cell>
          <cell r="AK585">
            <v>2238.5899999999806</v>
          </cell>
          <cell r="AL585">
            <v>1618.7599999999861</v>
          </cell>
          <cell r="AM585">
            <v>2267.7800000000111</v>
          </cell>
          <cell r="AN585">
            <v>1641.2399999999907</v>
          </cell>
          <cell r="AO585">
            <v>2296.9700000000134</v>
          </cell>
          <cell r="AP585">
            <v>1659.9199999999798</v>
          </cell>
          <cell r="AQ585">
            <v>2326.1600000000126</v>
          </cell>
          <cell r="AR585">
            <v>1682.4000000000171</v>
          </cell>
          <cell r="AS585">
            <v>2355.3599999999792</v>
          </cell>
          <cell r="AT585">
            <v>1704.8800000000206</v>
          </cell>
          <cell r="AU585">
            <v>2388.349999999964</v>
          </cell>
          <cell r="AV585">
            <v>1727.3600000000069</v>
          </cell>
          <cell r="AW585">
            <v>2417.5400000000222</v>
          </cell>
        </row>
        <row r="586">
          <cell r="A586">
            <v>581</v>
          </cell>
          <cell r="B586">
            <v>1242.8600000000065</v>
          </cell>
          <cell r="C586">
            <v>1737.7100000000034</v>
          </cell>
          <cell r="D586">
            <v>1265.3799999999956</v>
          </cell>
          <cell r="E586">
            <v>1770.7699999999827</v>
          </cell>
          <cell r="F586">
            <v>1284.090000000012</v>
          </cell>
          <cell r="G586">
            <v>1800.0099999999802</v>
          </cell>
          <cell r="H586">
            <v>1306.6100000000001</v>
          </cell>
          <cell r="I586">
            <v>1829.2500000000205</v>
          </cell>
          <cell r="J586">
            <v>1329.1299999999876</v>
          </cell>
          <cell r="K586">
            <v>1858.4900000000173</v>
          </cell>
          <cell r="L586">
            <v>1347.840000000002</v>
          </cell>
          <cell r="M586">
            <v>1887.73</v>
          </cell>
          <cell r="N586">
            <v>1370.3599999999885</v>
          </cell>
          <cell r="O586">
            <v>1916.9799999999827</v>
          </cell>
          <cell r="P586">
            <v>1389.0700000000122</v>
          </cell>
          <cell r="Q586">
            <v>1946.2199999999773</v>
          </cell>
          <cell r="R586">
            <v>1411.5899999999997</v>
          </cell>
          <cell r="S586">
            <v>1975.460000000023</v>
          </cell>
          <cell r="T586">
            <v>1430.3000000000134</v>
          </cell>
          <cell r="U586">
            <v>2004.7000000000173</v>
          </cell>
          <cell r="V586">
            <v>1452.82</v>
          </cell>
          <cell r="W586">
            <v>2033.94</v>
          </cell>
          <cell r="X586">
            <v>1475.3399999999863</v>
          </cell>
          <cell r="Y586">
            <v>2063.1899999999837</v>
          </cell>
          <cell r="Z586">
            <v>1497.8599999999947</v>
          </cell>
          <cell r="AA586">
            <v>2096.2399999999743</v>
          </cell>
          <cell r="AB586">
            <v>1516.5699999999838</v>
          </cell>
          <cell r="AC586">
            <v>2125.4800000000173</v>
          </cell>
          <cell r="AD586">
            <v>1539.0900000000136</v>
          </cell>
          <cell r="AE586">
            <v>2154.7200000000139</v>
          </cell>
          <cell r="AF586">
            <v>1561.6100000000208</v>
          </cell>
          <cell r="AG586">
            <v>2183.960000000005</v>
          </cell>
          <cell r="AH586">
            <v>1580.3200000000104</v>
          </cell>
          <cell r="AI586">
            <v>2213.2099999999796</v>
          </cell>
          <cell r="AJ586">
            <v>1602.8399999999965</v>
          </cell>
          <cell r="AK586">
            <v>2242.4499999999807</v>
          </cell>
          <cell r="AL586">
            <v>1621.5499999999861</v>
          </cell>
          <cell r="AM586">
            <v>2271.690000000011</v>
          </cell>
          <cell r="AN586">
            <v>1644.0699999999906</v>
          </cell>
          <cell r="AO586">
            <v>2300.9300000000135</v>
          </cell>
          <cell r="AP586">
            <v>1662.7799999999797</v>
          </cell>
          <cell r="AQ586">
            <v>2330.1700000000128</v>
          </cell>
          <cell r="AR586">
            <v>1685.3000000000172</v>
          </cell>
          <cell r="AS586">
            <v>2359.4199999999792</v>
          </cell>
          <cell r="AT586">
            <v>1707.8200000000206</v>
          </cell>
          <cell r="AU586">
            <v>2392.4699999999639</v>
          </cell>
          <cell r="AV586">
            <v>1730.340000000007</v>
          </cell>
          <cell r="AW586">
            <v>2421.7100000000223</v>
          </cell>
        </row>
        <row r="587">
          <cell r="A587">
            <v>582</v>
          </cell>
          <cell r="B587">
            <v>1245.0000000000066</v>
          </cell>
          <cell r="C587">
            <v>1740.7000000000035</v>
          </cell>
          <cell r="D587">
            <v>1267.5599999999956</v>
          </cell>
          <cell r="E587">
            <v>1773.8199999999827</v>
          </cell>
          <cell r="F587">
            <v>1286.300000000012</v>
          </cell>
          <cell r="G587">
            <v>1803.1099999999801</v>
          </cell>
          <cell r="H587">
            <v>1308.8600000000001</v>
          </cell>
          <cell r="I587">
            <v>1832.4000000000206</v>
          </cell>
          <cell r="J587">
            <v>1331.4199999999876</v>
          </cell>
          <cell r="K587">
            <v>1861.6900000000173</v>
          </cell>
          <cell r="L587">
            <v>1350.1600000000019</v>
          </cell>
          <cell r="M587">
            <v>1890.98</v>
          </cell>
          <cell r="N587">
            <v>1372.7199999999884</v>
          </cell>
          <cell r="O587">
            <v>1920.2799999999827</v>
          </cell>
          <cell r="P587">
            <v>1391.4600000000123</v>
          </cell>
          <cell r="Q587">
            <v>1949.5699999999772</v>
          </cell>
          <cell r="R587">
            <v>1414.0199999999998</v>
          </cell>
          <cell r="S587">
            <v>1978.8600000000231</v>
          </cell>
          <cell r="T587">
            <v>1432.7600000000134</v>
          </cell>
          <cell r="U587">
            <v>2008.1500000000174</v>
          </cell>
          <cell r="V587">
            <v>1455.32</v>
          </cell>
          <cell r="W587">
            <v>2037.44</v>
          </cell>
          <cell r="X587">
            <v>1477.8799999999862</v>
          </cell>
          <cell r="Y587">
            <v>2066.7399999999839</v>
          </cell>
          <cell r="Z587">
            <v>1500.4399999999946</v>
          </cell>
          <cell r="AA587">
            <v>2099.8499999999744</v>
          </cell>
          <cell r="AB587">
            <v>1519.1799999999837</v>
          </cell>
          <cell r="AC587">
            <v>2129.1400000000172</v>
          </cell>
          <cell r="AD587">
            <v>1541.7400000000137</v>
          </cell>
          <cell r="AE587">
            <v>2158.4300000000139</v>
          </cell>
          <cell r="AF587">
            <v>1564.3000000000209</v>
          </cell>
          <cell r="AG587">
            <v>2187.7200000000053</v>
          </cell>
          <cell r="AH587">
            <v>1583.0400000000104</v>
          </cell>
          <cell r="AI587">
            <v>2217.0199999999795</v>
          </cell>
          <cell r="AJ587">
            <v>1605.5999999999965</v>
          </cell>
          <cell r="AK587">
            <v>2246.3099999999808</v>
          </cell>
          <cell r="AL587">
            <v>1624.339999999986</v>
          </cell>
          <cell r="AM587">
            <v>2275.6000000000108</v>
          </cell>
          <cell r="AN587">
            <v>1646.8999999999905</v>
          </cell>
          <cell r="AO587">
            <v>2304.8900000000135</v>
          </cell>
          <cell r="AP587">
            <v>1665.6399999999796</v>
          </cell>
          <cell r="AQ587">
            <v>2334.180000000013</v>
          </cell>
          <cell r="AR587">
            <v>1688.2000000000173</v>
          </cell>
          <cell r="AS587">
            <v>2363.4799999999791</v>
          </cell>
          <cell r="AT587">
            <v>1710.7600000000207</v>
          </cell>
          <cell r="AU587">
            <v>2396.5899999999638</v>
          </cell>
          <cell r="AV587">
            <v>1733.320000000007</v>
          </cell>
          <cell r="AW587">
            <v>2425.8800000000224</v>
          </cell>
        </row>
        <row r="588">
          <cell r="A588">
            <v>583</v>
          </cell>
          <cell r="B588">
            <v>1247.1400000000067</v>
          </cell>
          <cell r="C588">
            <v>1743.6900000000035</v>
          </cell>
          <cell r="D588">
            <v>1269.7399999999957</v>
          </cell>
          <cell r="E588">
            <v>1776.8699999999826</v>
          </cell>
          <cell r="F588">
            <v>1288.510000000012</v>
          </cell>
          <cell r="G588">
            <v>1806.20999999998</v>
          </cell>
          <cell r="H588">
            <v>1311.1100000000001</v>
          </cell>
          <cell r="I588">
            <v>1835.5500000000206</v>
          </cell>
          <cell r="J588">
            <v>1333.7099999999875</v>
          </cell>
          <cell r="K588">
            <v>1864.8900000000174</v>
          </cell>
          <cell r="L588">
            <v>1352.4800000000018</v>
          </cell>
          <cell r="M588">
            <v>1894.23</v>
          </cell>
          <cell r="N588">
            <v>1375.0799999999883</v>
          </cell>
          <cell r="O588">
            <v>1923.5799999999826</v>
          </cell>
          <cell r="P588">
            <v>1393.8500000000124</v>
          </cell>
          <cell r="Q588">
            <v>1952.9199999999771</v>
          </cell>
          <cell r="R588">
            <v>1416.4499999999998</v>
          </cell>
          <cell r="S588">
            <v>1982.2600000000232</v>
          </cell>
          <cell r="T588">
            <v>1435.2200000000134</v>
          </cell>
          <cell r="U588">
            <v>2011.6000000000174</v>
          </cell>
          <cell r="V588">
            <v>1457.82</v>
          </cell>
          <cell r="W588">
            <v>2040.94</v>
          </cell>
          <cell r="X588">
            <v>1480.4199999999862</v>
          </cell>
          <cell r="Y588">
            <v>2070.289999999984</v>
          </cell>
          <cell r="Z588">
            <v>1503.0199999999945</v>
          </cell>
          <cell r="AA588">
            <v>2103.4599999999746</v>
          </cell>
          <cell r="AB588">
            <v>1521.7899999999836</v>
          </cell>
          <cell r="AC588">
            <v>2132.800000000017</v>
          </cell>
          <cell r="AD588">
            <v>1544.3900000000137</v>
          </cell>
          <cell r="AE588">
            <v>2162.140000000014</v>
          </cell>
          <cell r="AF588">
            <v>1566.9900000000209</v>
          </cell>
          <cell r="AG588">
            <v>2191.4800000000055</v>
          </cell>
          <cell r="AH588">
            <v>1585.7600000000105</v>
          </cell>
          <cell r="AI588">
            <v>2220.8299999999795</v>
          </cell>
          <cell r="AJ588">
            <v>1608.3599999999965</v>
          </cell>
          <cell r="AK588">
            <v>2250.169999999981</v>
          </cell>
          <cell r="AL588">
            <v>1627.129999999986</v>
          </cell>
          <cell r="AM588">
            <v>2279.5100000000107</v>
          </cell>
          <cell r="AN588">
            <v>1649.7299999999905</v>
          </cell>
          <cell r="AO588">
            <v>2308.8500000000136</v>
          </cell>
          <cell r="AP588">
            <v>1668.4999999999795</v>
          </cell>
          <cell r="AQ588">
            <v>2338.1900000000132</v>
          </cell>
          <cell r="AR588">
            <v>1691.1000000000174</v>
          </cell>
          <cell r="AS588">
            <v>2367.539999999979</v>
          </cell>
          <cell r="AT588">
            <v>1713.7000000000207</v>
          </cell>
          <cell r="AU588">
            <v>2400.7099999999637</v>
          </cell>
          <cell r="AV588">
            <v>1736.300000000007</v>
          </cell>
          <cell r="AW588">
            <v>2430.0500000000225</v>
          </cell>
        </row>
        <row r="589">
          <cell r="A589">
            <v>584</v>
          </cell>
          <cell r="B589">
            <v>1249.2800000000068</v>
          </cell>
          <cell r="C589">
            <v>1746.6800000000035</v>
          </cell>
          <cell r="D589">
            <v>1271.9199999999958</v>
          </cell>
          <cell r="E589">
            <v>1779.9199999999826</v>
          </cell>
          <cell r="F589">
            <v>1290.7200000000121</v>
          </cell>
          <cell r="G589">
            <v>1809.3099999999799</v>
          </cell>
          <cell r="H589">
            <v>1313.3600000000001</v>
          </cell>
          <cell r="I589">
            <v>1838.7000000000207</v>
          </cell>
          <cell r="J589">
            <v>1335.9999999999875</v>
          </cell>
          <cell r="K589">
            <v>1868.0900000000174</v>
          </cell>
          <cell r="L589">
            <v>1354.8000000000018</v>
          </cell>
          <cell r="M589">
            <v>1897.48</v>
          </cell>
          <cell r="N589">
            <v>1377.4399999999882</v>
          </cell>
          <cell r="O589">
            <v>1926.8799999999826</v>
          </cell>
          <cell r="P589">
            <v>1396.2400000000125</v>
          </cell>
          <cell r="Q589">
            <v>1956.269999999977</v>
          </cell>
          <cell r="R589">
            <v>1418.8799999999999</v>
          </cell>
          <cell r="S589">
            <v>1985.6600000000233</v>
          </cell>
          <cell r="T589">
            <v>1437.6800000000135</v>
          </cell>
          <cell r="U589">
            <v>2015.0500000000175</v>
          </cell>
          <cell r="V589">
            <v>1460.32</v>
          </cell>
          <cell r="W589">
            <v>2044.44</v>
          </cell>
          <cell r="X589">
            <v>1482.9599999999862</v>
          </cell>
          <cell r="Y589">
            <v>2073.8399999999842</v>
          </cell>
          <cell r="Z589">
            <v>1505.5999999999945</v>
          </cell>
          <cell r="AA589">
            <v>2107.0699999999747</v>
          </cell>
          <cell r="AB589">
            <v>1524.3999999999835</v>
          </cell>
          <cell r="AC589">
            <v>2136.4600000000169</v>
          </cell>
          <cell r="AD589">
            <v>1547.0400000000138</v>
          </cell>
          <cell r="AE589">
            <v>2165.850000000014</v>
          </cell>
          <cell r="AF589">
            <v>1569.680000000021</v>
          </cell>
          <cell r="AG589">
            <v>2195.2400000000057</v>
          </cell>
          <cell r="AH589">
            <v>1588.4800000000105</v>
          </cell>
          <cell r="AI589">
            <v>2224.6399999999794</v>
          </cell>
          <cell r="AJ589">
            <v>1611.1199999999965</v>
          </cell>
          <cell r="AK589">
            <v>2254.0299999999811</v>
          </cell>
          <cell r="AL589">
            <v>1629.919999999986</v>
          </cell>
          <cell r="AM589">
            <v>2283.4200000000105</v>
          </cell>
          <cell r="AN589">
            <v>1652.5599999999904</v>
          </cell>
          <cell r="AO589">
            <v>2312.8100000000136</v>
          </cell>
          <cell r="AP589">
            <v>1671.3599999999794</v>
          </cell>
          <cell r="AQ589">
            <v>2342.2000000000135</v>
          </cell>
          <cell r="AR589">
            <v>1694.0000000000175</v>
          </cell>
          <cell r="AS589">
            <v>2371.599999999979</v>
          </cell>
          <cell r="AT589">
            <v>1716.6400000000208</v>
          </cell>
          <cell r="AU589">
            <v>2404.8299999999635</v>
          </cell>
          <cell r="AV589">
            <v>1739.280000000007</v>
          </cell>
          <cell r="AW589">
            <v>2434.2200000000225</v>
          </cell>
        </row>
        <row r="590">
          <cell r="A590">
            <v>585</v>
          </cell>
          <cell r="B590">
            <v>1251.4200000000069</v>
          </cell>
          <cell r="C590">
            <v>1749.6700000000035</v>
          </cell>
          <cell r="D590">
            <v>1274.0999999999958</v>
          </cell>
          <cell r="E590">
            <v>1782.9699999999825</v>
          </cell>
          <cell r="F590">
            <v>1292.9300000000121</v>
          </cell>
          <cell r="G590">
            <v>1812.4099999999798</v>
          </cell>
          <cell r="H590">
            <v>1315.6100000000001</v>
          </cell>
          <cell r="I590">
            <v>1841.8500000000208</v>
          </cell>
          <cell r="J590">
            <v>1338.2899999999875</v>
          </cell>
          <cell r="K590">
            <v>1871.2900000000175</v>
          </cell>
          <cell r="L590">
            <v>1357.1200000000017</v>
          </cell>
          <cell r="M590">
            <v>1900.73</v>
          </cell>
          <cell r="N590">
            <v>1379.7999999999881</v>
          </cell>
          <cell r="O590">
            <v>1930.1799999999826</v>
          </cell>
          <cell r="P590">
            <v>1398.6300000000126</v>
          </cell>
          <cell r="Q590">
            <v>1959.6199999999769</v>
          </cell>
          <cell r="R590">
            <v>1421.31</v>
          </cell>
          <cell r="S590">
            <v>1989.0600000000234</v>
          </cell>
          <cell r="T590">
            <v>1440.1400000000135</v>
          </cell>
          <cell r="U590">
            <v>2018.5000000000175</v>
          </cell>
          <cell r="V590">
            <v>1462.82</v>
          </cell>
          <cell r="W590">
            <v>2047.94</v>
          </cell>
          <cell r="X590">
            <v>1485.4999999999861</v>
          </cell>
          <cell r="Y590">
            <v>2077.3899999999844</v>
          </cell>
          <cell r="Z590">
            <v>1508.1799999999944</v>
          </cell>
          <cell r="AA590">
            <v>2110.6799999999748</v>
          </cell>
          <cell r="AB590">
            <v>1527.0099999999834</v>
          </cell>
          <cell r="AC590">
            <v>2140.1200000000167</v>
          </cell>
          <cell r="AD590">
            <v>1549.6900000000139</v>
          </cell>
          <cell r="AE590">
            <v>2169.560000000014</v>
          </cell>
          <cell r="AF590">
            <v>1572.370000000021</v>
          </cell>
          <cell r="AG590">
            <v>2199.0000000000059</v>
          </cell>
          <cell r="AH590">
            <v>1591.2000000000105</v>
          </cell>
          <cell r="AI590">
            <v>2228.4499999999794</v>
          </cell>
          <cell r="AJ590">
            <v>1613.8799999999965</v>
          </cell>
          <cell r="AK590">
            <v>2257.8899999999812</v>
          </cell>
          <cell r="AL590">
            <v>1632.7099999999859</v>
          </cell>
          <cell r="AM590">
            <v>2287.3300000000104</v>
          </cell>
          <cell r="AN590">
            <v>1655.3899999999903</v>
          </cell>
          <cell r="AO590">
            <v>2316.7700000000136</v>
          </cell>
          <cell r="AP590">
            <v>1674.2199999999793</v>
          </cell>
          <cell r="AQ590">
            <v>2346.2100000000137</v>
          </cell>
          <cell r="AR590">
            <v>1696.9000000000176</v>
          </cell>
          <cell r="AS590">
            <v>2375.6599999999789</v>
          </cell>
          <cell r="AT590">
            <v>1719.5800000000208</v>
          </cell>
          <cell r="AU590">
            <v>2408.9499999999634</v>
          </cell>
          <cell r="AV590">
            <v>1742.260000000007</v>
          </cell>
          <cell r="AW590">
            <v>2438.3900000000226</v>
          </cell>
        </row>
        <row r="591">
          <cell r="A591">
            <v>586</v>
          </cell>
          <cell r="B591">
            <v>1253.560000000007</v>
          </cell>
          <cell r="C591">
            <v>1752.6600000000035</v>
          </cell>
          <cell r="D591">
            <v>1276.2799999999959</v>
          </cell>
          <cell r="E591">
            <v>1786.0199999999825</v>
          </cell>
          <cell r="F591">
            <v>1295.1400000000122</v>
          </cell>
          <cell r="G591">
            <v>1815.5099999999798</v>
          </cell>
          <cell r="H591">
            <v>1317.8600000000001</v>
          </cell>
          <cell r="I591">
            <v>1845.0000000000209</v>
          </cell>
          <cell r="J591">
            <v>1340.5799999999874</v>
          </cell>
          <cell r="K591">
            <v>1874.4900000000175</v>
          </cell>
          <cell r="L591">
            <v>1359.4400000000016</v>
          </cell>
          <cell r="M591">
            <v>1903.98</v>
          </cell>
          <cell r="N591">
            <v>1382.159999999988</v>
          </cell>
          <cell r="O591">
            <v>1933.4799999999825</v>
          </cell>
          <cell r="P591">
            <v>1401.0200000000127</v>
          </cell>
          <cell r="Q591">
            <v>1962.9699999999768</v>
          </cell>
          <cell r="R591">
            <v>1423.74</v>
          </cell>
          <cell r="S591">
            <v>1992.4600000000235</v>
          </cell>
          <cell r="T591">
            <v>1442.6000000000136</v>
          </cell>
          <cell r="U591">
            <v>2021.9500000000176</v>
          </cell>
          <cell r="V591">
            <v>1465.32</v>
          </cell>
          <cell r="W591">
            <v>2051.44</v>
          </cell>
          <cell r="X591">
            <v>1488.0399999999861</v>
          </cell>
          <cell r="Y591">
            <v>2080.9399999999846</v>
          </cell>
          <cell r="Z591">
            <v>1510.7599999999943</v>
          </cell>
          <cell r="AA591">
            <v>2114.289999999975</v>
          </cell>
          <cell r="AB591">
            <v>1529.6199999999833</v>
          </cell>
          <cell r="AC591">
            <v>2143.7800000000166</v>
          </cell>
          <cell r="AD591">
            <v>1552.340000000014</v>
          </cell>
          <cell r="AE591">
            <v>2173.2700000000141</v>
          </cell>
          <cell r="AF591">
            <v>1575.0600000000211</v>
          </cell>
          <cell r="AG591">
            <v>2202.7600000000061</v>
          </cell>
          <cell r="AH591">
            <v>1593.9200000000105</v>
          </cell>
          <cell r="AI591">
            <v>2232.2599999999793</v>
          </cell>
          <cell r="AJ591">
            <v>1616.6399999999965</v>
          </cell>
          <cell r="AK591">
            <v>2261.7499999999814</v>
          </cell>
          <cell r="AL591">
            <v>1635.4999999999859</v>
          </cell>
          <cell r="AM591">
            <v>2291.2400000000102</v>
          </cell>
          <cell r="AN591">
            <v>1658.2199999999903</v>
          </cell>
          <cell r="AO591">
            <v>2320.7300000000137</v>
          </cell>
          <cell r="AP591">
            <v>1677.0799999999792</v>
          </cell>
          <cell r="AQ591">
            <v>2350.2200000000139</v>
          </cell>
          <cell r="AR591">
            <v>1699.8000000000177</v>
          </cell>
          <cell r="AS591">
            <v>2379.7199999999789</v>
          </cell>
          <cell r="AT591">
            <v>1722.5200000000209</v>
          </cell>
          <cell r="AU591">
            <v>2413.0699999999633</v>
          </cell>
          <cell r="AV591">
            <v>1745.2400000000071</v>
          </cell>
          <cell r="AW591">
            <v>2442.5600000000227</v>
          </cell>
        </row>
        <row r="592">
          <cell r="A592">
            <v>587</v>
          </cell>
          <cell r="B592">
            <v>1255.7000000000071</v>
          </cell>
          <cell r="C592">
            <v>1755.6500000000035</v>
          </cell>
          <cell r="D592">
            <v>1278.4599999999959</v>
          </cell>
          <cell r="E592">
            <v>1789.0699999999824</v>
          </cell>
          <cell r="F592">
            <v>1297.3500000000122</v>
          </cell>
          <cell r="G592">
            <v>1818.6099999999797</v>
          </cell>
          <cell r="H592">
            <v>1320.1100000000001</v>
          </cell>
          <cell r="I592">
            <v>1848.150000000021</v>
          </cell>
          <cell r="J592">
            <v>1342.8699999999874</v>
          </cell>
          <cell r="K592">
            <v>1877.6900000000176</v>
          </cell>
          <cell r="L592">
            <v>1361.7600000000016</v>
          </cell>
          <cell r="M592">
            <v>1907.23</v>
          </cell>
          <cell r="N592">
            <v>1384.5199999999879</v>
          </cell>
          <cell r="O592">
            <v>1936.7799999999825</v>
          </cell>
          <cell r="P592">
            <v>1403.4100000000128</v>
          </cell>
          <cell r="Q592">
            <v>1966.3199999999767</v>
          </cell>
          <cell r="R592">
            <v>1426.17</v>
          </cell>
          <cell r="S592">
            <v>1995.8600000000235</v>
          </cell>
          <cell r="T592">
            <v>1445.0600000000136</v>
          </cell>
          <cell r="U592">
            <v>2025.4000000000176</v>
          </cell>
          <cell r="V592">
            <v>1467.82</v>
          </cell>
          <cell r="W592">
            <v>2054.94</v>
          </cell>
          <cell r="X592">
            <v>1490.5799999999861</v>
          </cell>
          <cell r="Y592">
            <v>2084.4899999999848</v>
          </cell>
          <cell r="Z592">
            <v>1513.3399999999942</v>
          </cell>
          <cell r="AA592">
            <v>2117.8999999999751</v>
          </cell>
          <cell r="AB592">
            <v>1532.2299999999832</v>
          </cell>
          <cell r="AC592">
            <v>2147.4400000000164</v>
          </cell>
          <cell r="AD592">
            <v>1554.9900000000141</v>
          </cell>
          <cell r="AE592">
            <v>2176.9800000000141</v>
          </cell>
          <cell r="AF592">
            <v>1577.7500000000211</v>
          </cell>
          <cell r="AG592">
            <v>2206.5200000000063</v>
          </cell>
          <cell r="AH592">
            <v>1596.6400000000106</v>
          </cell>
          <cell r="AI592">
            <v>2236.0699999999792</v>
          </cell>
          <cell r="AJ592">
            <v>1619.3999999999965</v>
          </cell>
          <cell r="AK592">
            <v>2265.6099999999815</v>
          </cell>
          <cell r="AL592">
            <v>1638.2899999999859</v>
          </cell>
          <cell r="AM592">
            <v>2295.1500000000101</v>
          </cell>
          <cell r="AN592">
            <v>1661.0499999999902</v>
          </cell>
          <cell r="AO592">
            <v>2324.6900000000137</v>
          </cell>
          <cell r="AP592">
            <v>1679.9399999999791</v>
          </cell>
          <cell r="AQ592">
            <v>2354.2300000000141</v>
          </cell>
          <cell r="AR592">
            <v>1702.7000000000178</v>
          </cell>
          <cell r="AS592">
            <v>2383.7799999999788</v>
          </cell>
          <cell r="AT592">
            <v>1725.460000000021</v>
          </cell>
          <cell r="AU592">
            <v>2417.1899999999632</v>
          </cell>
          <cell r="AV592">
            <v>1748.2200000000071</v>
          </cell>
          <cell r="AW592">
            <v>2446.7300000000228</v>
          </cell>
        </row>
        <row r="593">
          <cell r="A593">
            <v>588</v>
          </cell>
          <cell r="B593">
            <v>1257.8400000000072</v>
          </cell>
          <cell r="C593">
            <v>1758.6400000000035</v>
          </cell>
          <cell r="D593">
            <v>1280.639999999996</v>
          </cell>
          <cell r="E593">
            <v>1792.1199999999824</v>
          </cell>
          <cell r="F593">
            <v>1299.5600000000122</v>
          </cell>
          <cell r="G593">
            <v>1821.7099999999796</v>
          </cell>
          <cell r="H593">
            <v>1322.3600000000001</v>
          </cell>
          <cell r="I593">
            <v>1851.3000000000211</v>
          </cell>
          <cell r="J593">
            <v>1345.1599999999873</v>
          </cell>
          <cell r="K593">
            <v>1880.8900000000176</v>
          </cell>
          <cell r="L593">
            <v>1364.0800000000015</v>
          </cell>
          <cell r="M593">
            <v>1910.48</v>
          </cell>
          <cell r="N593">
            <v>1386.8799999999878</v>
          </cell>
          <cell r="O593">
            <v>1940.0799999999824</v>
          </cell>
          <cell r="P593">
            <v>1405.8000000000129</v>
          </cell>
          <cell r="Q593">
            <v>1969.6699999999767</v>
          </cell>
          <cell r="R593">
            <v>1428.6000000000001</v>
          </cell>
          <cell r="S593">
            <v>1999.2600000000236</v>
          </cell>
          <cell r="T593">
            <v>1447.5200000000136</v>
          </cell>
          <cell r="U593">
            <v>2028.8500000000176</v>
          </cell>
          <cell r="V593">
            <v>1470.32</v>
          </cell>
          <cell r="W593">
            <v>2058.44</v>
          </cell>
          <cell r="X593">
            <v>1493.119999999986</v>
          </cell>
          <cell r="Y593">
            <v>2088.039999999985</v>
          </cell>
          <cell r="Z593">
            <v>1515.9199999999942</v>
          </cell>
          <cell r="AA593">
            <v>2121.5099999999752</v>
          </cell>
          <cell r="AB593">
            <v>1534.8399999999831</v>
          </cell>
          <cell r="AC593">
            <v>2151.1000000000163</v>
          </cell>
          <cell r="AD593">
            <v>1557.6400000000142</v>
          </cell>
          <cell r="AE593">
            <v>2180.6900000000142</v>
          </cell>
          <cell r="AF593">
            <v>1580.4400000000212</v>
          </cell>
          <cell r="AG593">
            <v>2210.2800000000066</v>
          </cell>
          <cell r="AH593">
            <v>1599.3600000000106</v>
          </cell>
          <cell r="AI593">
            <v>2239.8799999999792</v>
          </cell>
          <cell r="AJ593">
            <v>1622.1599999999964</v>
          </cell>
          <cell r="AK593">
            <v>2269.4699999999816</v>
          </cell>
          <cell r="AL593">
            <v>1641.0799999999858</v>
          </cell>
          <cell r="AM593">
            <v>2299.0600000000099</v>
          </cell>
          <cell r="AN593">
            <v>1663.8799999999901</v>
          </cell>
          <cell r="AO593">
            <v>2328.6500000000137</v>
          </cell>
          <cell r="AP593">
            <v>1682.799999999979</v>
          </cell>
          <cell r="AQ593">
            <v>2358.2400000000143</v>
          </cell>
          <cell r="AR593">
            <v>1705.6000000000179</v>
          </cell>
          <cell r="AS593">
            <v>2387.8399999999788</v>
          </cell>
          <cell r="AT593">
            <v>1728.400000000021</v>
          </cell>
          <cell r="AU593">
            <v>2421.3099999999631</v>
          </cell>
          <cell r="AV593">
            <v>1751.2000000000071</v>
          </cell>
          <cell r="AW593">
            <v>2450.9000000000228</v>
          </cell>
        </row>
        <row r="594">
          <cell r="A594">
            <v>589</v>
          </cell>
          <cell r="B594">
            <v>1259.9800000000073</v>
          </cell>
          <cell r="C594">
            <v>1761.6300000000035</v>
          </cell>
          <cell r="D594">
            <v>1282.8199999999961</v>
          </cell>
          <cell r="E594">
            <v>1795.1699999999823</v>
          </cell>
          <cell r="F594">
            <v>1301.7700000000123</v>
          </cell>
          <cell r="G594">
            <v>1824.8099999999795</v>
          </cell>
          <cell r="H594">
            <v>1324.6100000000001</v>
          </cell>
          <cell r="I594">
            <v>1854.4500000000212</v>
          </cell>
          <cell r="J594">
            <v>1347.4499999999873</v>
          </cell>
          <cell r="K594">
            <v>1884.0900000000177</v>
          </cell>
          <cell r="L594">
            <v>1366.4000000000015</v>
          </cell>
          <cell r="M594">
            <v>1913.73</v>
          </cell>
          <cell r="N594">
            <v>1389.2399999999877</v>
          </cell>
          <cell r="O594">
            <v>1943.3799999999824</v>
          </cell>
          <cell r="P594">
            <v>1408.190000000013</v>
          </cell>
          <cell r="Q594">
            <v>1973.0199999999766</v>
          </cell>
          <cell r="R594">
            <v>1431.0300000000002</v>
          </cell>
          <cell r="S594">
            <v>2002.6600000000237</v>
          </cell>
          <cell r="T594">
            <v>1449.9800000000137</v>
          </cell>
          <cell r="U594">
            <v>2032.3000000000177</v>
          </cell>
          <cell r="V594">
            <v>1472.82</v>
          </cell>
          <cell r="W594">
            <v>2061.94</v>
          </cell>
          <cell r="X594">
            <v>1495.659999999986</v>
          </cell>
          <cell r="Y594">
            <v>2091.5899999999851</v>
          </cell>
          <cell r="Z594">
            <v>1518.4999999999941</v>
          </cell>
          <cell r="AA594">
            <v>2125.1199999999753</v>
          </cell>
          <cell r="AB594">
            <v>1537.449999999983</v>
          </cell>
          <cell r="AC594">
            <v>2154.7600000000161</v>
          </cell>
          <cell r="AD594">
            <v>1560.2900000000143</v>
          </cell>
          <cell r="AE594">
            <v>2184.4000000000142</v>
          </cell>
          <cell r="AF594">
            <v>1583.1300000000213</v>
          </cell>
          <cell r="AG594">
            <v>2214.0400000000068</v>
          </cell>
          <cell r="AH594">
            <v>1602.0800000000106</v>
          </cell>
          <cell r="AI594">
            <v>2243.6899999999791</v>
          </cell>
          <cell r="AJ594">
            <v>1624.9199999999964</v>
          </cell>
          <cell r="AK594">
            <v>2273.3299999999817</v>
          </cell>
          <cell r="AL594">
            <v>1643.8699999999858</v>
          </cell>
          <cell r="AM594">
            <v>2302.9700000000098</v>
          </cell>
          <cell r="AN594">
            <v>1666.70999999999</v>
          </cell>
          <cell r="AO594">
            <v>2332.6100000000138</v>
          </cell>
          <cell r="AP594">
            <v>1685.6599999999789</v>
          </cell>
          <cell r="AQ594">
            <v>2362.2500000000146</v>
          </cell>
          <cell r="AR594">
            <v>1708.500000000018</v>
          </cell>
          <cell r="AS594">
            <v>2391.8999999999787</v>
          </cell>
          <cell r="AT594">
            <v>1731.3400000000211</v>
          </cell>
          <cell r="AU594">
            <v>2425.429999999963</v>
          </cell>
          <cell r="AV594">
            <v>1754.1800000000071</v>
          </cell>
          <cell r="AW594">
            <v>2455.0700000000229</v>
          </cell>
        </row>
        <row r="595">
          <cell r="A595">
            <v>590</v>
          </cell>
          <cell r="B595">
            <v>1262.1200000000074</v>
          </cell>
          <cell r="C595">
            <v>1764.6200000000035</v>
          </cell>
          <cell r="D595">
            <v>1284.9999999999961</v>
          </cell>
          <cell r="E595">
            <v>1798.2199999999823</v>
          </cell>
          <cell r="F595">
            <v>1303.9800000000123</v>
          </cell>
          <cell r="G595">
            <v>1827.9099999999794</v>
          </cell>
          <cell r="H595">
            <v>1326.8600000000001</v>
          </cell>
          <cell r="I595">
            <v>1857.6000000000213</v>
          </cell>
          <cell r="J595">
            <v>1349.7399999999873</v>
          </cell>
          <cell r="K595">
            <v>1887.2900000000177</v>
          </cell>
          <cell r="L595">
            <v>1368.7200000000014</v>
          </cell>
          <cell r="M595">
            <v>1916.98</v>
          </cell>
          <cell r="N595">
            <v>1391.5999999999876</v>
          </cell>
          <cell r="O595">
            <v>1946.6799999999823</v>
          </cell>
          <cell r="P595">
            <v>1410.5800000000131</v>
          </cell>
          <cell r="Q595">
            <v>1976.3699999999765</v>
          </cell>
          <cell r="R595">
            <v>1433.4600000000003</v>
          </cell>
          <cell r="S595">
            <v>2006.0600000000238</v>
          </cell>
          <cell r="T595">
            <v>1452.4400000000137</v>
          </cell>
          <cell r="U595">
            <v>2035.7500000000177</v>
          </cell>
          <cell r="V595">
            <v>1475.32</v>
          </cell>
          <cell r="W595">
            <v>2065.44</v>
          </cell>
          <cell r="X595">
            <v>1498.1999999999859</v>
          </cell>
          <cell r="Y595">
            <v>2095.1399999999853</v>
          </cell>
          <cell r="Z595">
            <v>1521.079999999994</v>
          </cell>
          <cell r="AA595">
            <v>2128.7299999999755</v>
          </cell>
          <cell r="AB595">
            <v>1540.0599999999829</v>
          </cell>
          <cell r="AC595">
            <v>2158.420000000016</v>
          </cell>
          <cell r="AD595">
            <v>1562.9400000000144</v>
          </cell>
          <cell r="AE595">
            <v>2188.1100000000142</v>
          </cell>
          <cell r="AF595">
            <v>1585.8200000000213</v>
          </cell>
          <cell r="AG595">
            <v>2217.800000000007</v>
          </cell>
          <cell r="AH595">
            <v>1604.8000000000106</v>
          </cell>
          <cell r="AI595">
            <v>2247.4999999999791</v>
          </cell>
          <cell r="AJ595">
            <v>1627.6799999999964</v>
          </cell>
          <cell r="AK595">
            <v>2277.1899999999819</v>
          </cell>
          <cell r="AL595">
            <v>1646.6599999999858</v>
          </cell>
          <cell r="AM595">
            <v>2306.8800000000097</v>
          </cell>
          <cell r="AN595">
            <v>1669.53999999999</v>
          </cell>
          <cell r="AO595">
            <v>2336.5700000000138</v>
          </cell>
          <cell r="AP595">
            <v>1688.5199999999788</v>
          </cell>
          <cell r="AQ595">
            <v>2366.2600000000148</v>
          </cell>
          <cell r="AR595">
            <v>1711.4000000000181</v>
          </cell>
          <cell r="AS595">
            <v>2395.9599999999787</v>
          </cell>
          <cell r="AT595">
            <v>1734.2800000000211</v>
          </cell>
          <cell r="AU595">
            <v>2429.5499999999629</v>
          </cell>
          <cell r="AV595">
            <v>1757.1600000000071</v>
          </cell>
          <cell r="AW595">
            <v>2459.240000000023</v>
          </cell>
        </row>
        <row r="596">
          <cell r="A596">
            <v>591</v>
          </cell>
          <cell r="B596">
            <v>1264.2600000000075</v>
          </cell>
          <cell r="C596">
            <v>1767.6100000000035</v>
          </cell>
          <cell r="D596">
            <v>1287.1799999999962</v>
          </cell>
          <cell r="E596">
            <v>1801.2699999999822</v>
          </cell>
          <cell r="F596">
            <v>1306.1900000000123</v>
          </cell>
          <cell r="G596">
            <v>1831.0099999999793</v>
          </cell>
          <cell r="H596">
            <v>1329.1100000000001</v>
          </cell>
          <cell r="I596">
            <v>1860.7500000000214</v>
          </cell>
          <cell r="J596">
            <v>1352.0299999999872</v>
          </cell>
          <cell r="K596">
            <v>1890.4900000000177</v>
          </cell>
          <cell r="L596">
            <v>1371.0400000000013</v>
          </cell>
          <cell r="M596">
            <v>1920.23</v>
          </cell>
          <cell r="N596">
            <v>1393.9599999999875</v>
          </cell>
          <cell r="O596">
            <v>1949.9799999999823</v>
          </cell>
          <cell r="P596">
            <v>1412.9700000000132</v>
          </cell>
          <cell r="Q596">
            <v>1979.7199999999764</v>
          </cell>
          <cell r="R596">
            <v>1435.8900000000003</v>
          </cell>
          <cell r="S596">
            <v>2009.4600000000239</v>
          </cell>
          <cell r="T596">
            <v>1454.9000000000137</v>
          </cell>
          <cell r="U596">
            <v>2039.2000000000178</v>
          </cell>
          <cell r="V596">
            <v>1477.82</v>
          </cell>
          <cell r="W596">
            <v>2068.94</v>
          </cell>
          <cell r="X596">
            <v>1500.7399999999859</v>
          </cell>
          <cell r="Y596">
            <v>2098.6899999999855</v>
          </cell>
          <cell r="Z596">
            <v>1523.6599999999939</v>
          </cell>
          <cell r="AA596">
            <v>2132.3399999999756</v>
          </cell>
          <cell r="AB596">
            <v>1542.6699999999828</v>
          </cell>
          <cell r="AC596">
            <v>2162.0800000000158</v>
          </cell>
          <cell r="AD596">
            <v>1565.5900000000145</v>
          </cell>
          <cell r="AE596">
            <v>2191.8200000000143</v>
          </cell>
          <cell r="AF596">
            <v>1588.5100000000214</v>
          </cell>
          <cell r="AG596">
            <v>2221.5600000000072</v>
          </cell>
          <cell r="AH596">
            <v>1607.5200000000107</v>
          </cell>
          <cell r="AI596">
            <v>2251.309999999979</v>
          </cell>
          <cell r="AJ596">
            <v>1630.4399999999964</v>
          </cell>
          <cell r="AK596">
            <v>2281.049999999982</v>
          </cell>
          <cell r="AL596">
            <v>1649.4499999999857</v>
          </cell>
          <cell r="AM596">
            <v>2310.7900000000095</v>
          </cell>
          <cell r="AN596">
            <v>1672.3699999999899</v>
          </cell>
          <cell r="AO596">
            <v>2340.5300000000138</v>
          </cell>
          <cell r="AP596">
            <v>1691.3799999999787</v>
          </cell>
          <cell r="AQ596">
            <v>2370.270000000015</v>
          </cell>
          <cell r="AR596">
            <v>1714.3000000000181</v>
          </cell>
          <cell r="AS596">
            <v>2400.0199999999786</v>
          </cell>
          <cell r="AT596">
            <v>1737.2200000000212</v>
          </cell>
          <cell r="AU596">
            <v>2433.6699999999628</v>
          </cell>
          <cell r="AV596">
            <v>1760.1400000000071</v>
          </cell>
          <cell r="AW596">
            <v>2463.410000000023</v>
          </cell>
        </row>
        <row r="597">
          <cell r="A597">
            <v>592</v>
          </cell>
          <cell r="B597">
            <v>1266.4000000000076</v>
          </cell>
          <cell r="C597">
            <v>1770.6000000000035</v>
          </cell>
          <cell r="D597">
            <v>1289.3599999999963</v>
          </cell>
          <cell r="E597">
            <v>1804.3199999999822</v>
          </cell>
          <cell r="F597">
            <v>1308.4000000000124</v>
          </cell>
          <cell r="G597">
            <v>1834.1099999999792</v>
          </cell>
          <cell r="H597">
            <v>1331.3600000000001</v>
          </cell>
          <cell r="I597">
            <v>1863.9000000000215</v>
          </cell>
          <cell r="J597">
            <v>1354.3199999999872</v>
          </cell>
          <cell r="K597">
            <v>1893.6900000000178</v>
          </cell>
          <cell r="L597">
            <v>1373.3600000000013</v>
          </cell>
          <cell r="M597">
            <v>1923.48</v>
          </cell>
          <cell r="N597">
            <v>1396.3199999999874</v>
          </cell>
          <cell r="O597">
            <v>1953.2799999999822</v>
          </cell>
          <cell r="P597">
            <v>1415.3600000000133</v>
          </cell>
          <cell r="Q597">
            <v>1983.0699999999763</v>
          </cell>
          <cell r="R597">
            <v>1438.3200000000004</v>
          </cell>
          <cell r="S597">
            <v>2012.860000000024</v>
          </cell>
          <cell r="T597">
            <v>1457.3600000000138</v>
          </cell>
          <cell r="U597">
            <v>2042.6500000000178</v>
          </cell>
          <cell r="V597">
            <v>1480.32</v>
          </cell>
          <cell r="W597">
            <v>2072.44</v>
          </cell>
          <cell r="X597">
            <v>1503.2799999999859</v>
          </cell>
          <cell r="Y597">
            <v>2102.2399999999857</v>
          </cell>
          <cell r="Z597">
            <v>1526.2399999999939</v>
          </cell>
          <cell r="AA597">
            <v>2135.9499999999757</v>
          </cell>
          <cell r="AB597">
            <v>1545.2799999999827</v>
          </cell>
          <cell r="AC597">
            <v>2165.7400000000157</v>
          </cell>
          <cell r="AD597">
            <v>1568.2400000000146</v>
          </cell>
          <cell r="AE597">
            <v>2195.5300000000143</v>
          </cell>
          <cell r="AF597">
            <v>1591.2000000000214</v>
          </cell>
          <cell r="AG597">
            <v>2225.3200000000074</v>
          </cell>
          <cell r="AH597">
            <v>1610.2400000000107</v>
          </cell>
          <cell r="AI597">
            <v>2255.119999999979</v>
          </cell>
          <cell r="AJ597">
            <v>1633.1999999999964</v>
          </cell>
          <cell r="AK597">
            <v>2284.9099999999821</v>
          </cell>
          <cell r="AL597">
            <v>1652.2399999999857</v>
          </cell>
          <cell r="AM597">
            <v>2314.7000000000094</v>
          </cell>
          <cell r="AN597">
            <v>1675.1999999999898</v>
          </cell>
          <cell r="AO597">
            <v>2344.4900000000139</v>
          </cell>
          <cell r="AP597">
            <v>1694.2399999999786</v>
          </cell>
          <cell r="AQ597">
            <v>2374.2800000000152</v>
          </cell>
          <cell r="AR597">
            <v>1717.2000000000182</v>
          </cell>
          <cell r="AS597">
            <v>2404.0799999999786</v>
          </cell>
          <cell r="AT597">
            <v>1740.1600000000212</v>
          </cell>
          <cell r="AU597">
            <v>2437.7899999999627</v>
          </cell>
          <cell r="AV597">
            <v>1763.1200000000072</v>
          </cell>
          <cell r="AW597">
            <v>2467.5800000000231</v>
          </cell>
        </row>
        <row r="598">
          <cell r="A598">
            <v>593</v>
          </cell>
          <cell r="B598">
            <v>1268.5400000000077</v>
          </cell>
          <cell r="C598">
            <v>1773.5900000000036</v>
          </cell>
          <cell r="D598">
            <v>1291.5399999999963</v>
          </cell>
          <cell r="E598">
            <v>1807.3699999999822</v>
          </cell>
          <cell r="F598">
            <v>1310.6100000000124</v>
          </cell>
          <cell r="G598">
            <v>1837.2099999999791</v>
          </cell>
          <cell r="H598">
            <v>1333.6100000000001</v>
          </cell>
          <cell r="I598">
            <v>1867.0500000000216</v>
          </cell>
          <cell r="J598">
            <v>1356.6099999999872</v>
          </cell>
          <cell r="K598">
            <v>1896.8900000000178</v>
          </cell>
          <cell r="L598">
            <v>1375.6800000000012</v>
          </cell>
          <cell r="M598">
            <v>1926.73</v>
          </cell>
          <cell r="N598">
            <v>1398.6799999999873</v>
          </cell>
          <cell r="O598">
            <v>1956.5799999999822</v>
          </cell>
          <cell r="P598">
            <v>1417.7500000000134</v>
          </cell>
          <cell r="Q598">
            <v>1986.4199999999762</v>
          </cell>
          <cell r="R598">
            <v>1440.7500000000005</v>
          </cell>
          <cell r="S598">
            <v>2016.2600000000241</v>
          </cell>
          <cell r="T598">
            <v>1459.8200000000138</v>
          </cell>
          <cell r="U598">
            <v>2046.1000000000179</v>
          </cell>
          <cell r="V598">
            <v>1482.82</v>
          </cell>
          <cell r="W598">
            <v>2075.94</v>
          </cell>
          <cell r="X598">
            <v>1505.8199999999858</v>
          </cell>
          <cell r="Y598">
            <v>2105.7899999999859</v>
          </cell>
          <cell r="Z598">
            <v>1528.8199999999938</v>
          </cell>
          <cell r="AA598">
            <v>2139.5599999999758</v>
          </cell>
          <cell r="AB598">
            <v>1547.8899999999826</v>
          </cell>
          <cell r="AC598">
            <v>2169.4000000000156</v>
          </cell>
          <cell r="AD598">
            <v>1570.8900000000147</v>
          </cell>
          <cell r="AE598">
            <v>2199.2400000000143</v>
          </cell>
          <cell r="AF598">
            <v>1593.8900000000215</v>
          </cell>
          <cell r="AG598">
            <v>2229.0800000000077</v>
          </cell>
          <cell r="AH598">
            <v>1612.9600000000107</v>
          </cell>
          <cell r="AI598">
            <v>2258.9299999999789</v>
          </cell>
          <cell r="AJ598">
            <v>1635.9599999999964</v>
          </cell>
          <cell r="AK598">
            <v>2288.7699999999822</v>
          </cell>
          <cell r="AL598">
            <v>1655.0299999999856</v>
          </cell>
          <cell r="AM598">
            <v>2318.6100000000092</v>
          </cell>
          <cell r="AN598">
            <v>1678.0299999999897</v>
          </cell>
          <cell r="AO598">
            <v>2348.4500000000139</v>
          </cell>
          <cell r="AP598">
            <v>1697.0999999999785</v>
          </cell>
          <cell r="AQ598">
            <v>2378.2900000000154</v>
          </cell>
          <cell r="AR598">
            <v>1720.1000000000183</v>
          </cell>
          <cell r="AS598">
            <v>2408.1399999999785</v>
          </cell>
          <cell r="AT598">
            <v>1743.1000000000213</v>
          </cell>
          <cell r="AU598">
            <v>2441.9099999999626</v>
          </cell>
          <cell r="AV598">
            <v>1766.1000000000072</v>
          </cell>
          <cell r="AW598">
            <v>2471.7500000000232</v>
          </cell>
        </row>
        <row r="599">
          <cell r="A599">
            <v>594</v>
          </cell>
          <cell r="B599">
            <v>1270.6800000000078</v>
          </cell>
          <cell r="C599">
            <v>1776.5800000000036</v>
          </cell>
          <cell r="D599">
            <v>1293.7199999999964</v>
          </cell>
          <cell r="E599">
            <v>1810.4199999999821</v>
          </cell>
          <cell r="F599">
            <v>1312.8200000000124</v>
          </cell>
          <cell r="G599">
            <v>1840.309999999979</v>
          </cell>
          <cell r="H599">
            <v>1335.8600000000001</v>
          </cell>
          <cell r="I599">
            <v>1870.2000000000216</v>
          </cell>
          <cell r="J599">
            <v>1358.8999999999871</v>
          </cell>
          <cell r="K599">
            <v>1900.0900000000179</v>
          </cell>
          <cell r="L599">
            <v>1378.0000000000011</v>
          </cell>
          <cell r="M599">
            <v>1929.98</v>
          </cell>
          <cell r="N599">
            <v>1401.0399999999872</v>
          </cell>
          <cell r="O599">
            <v>1959.8799999999821</v>
          </cell>
          <cell r="P599">
            <v>1420.1400000000135</v>
          </cell>
          <cell r="Q599">
            <v>1989.7699999999761</v>
          </cell>
          <cell r="R599">
            <v>1443.1800000000005</v>
          </cell>
          <cell r="S599">
            <v>2019.6600000000242</v>
          </cell>
          <cell r="T599">
            <v>1462.2800000000138</v>
          </cell>
          <cell r="U599">
            <v>2049.5500000000179</v>
          </cell>
          <cell r="V599">
            <v>1485.32</v>
          </cell>
          <cell r="W599">
            <v>2079.44</v>
          </cell>
          <cell r="X599">
            <v>1508.3599999999858</v>
          </cell>
          <cell r="Y599">
            <v>2109.339999999986</v>
          </cell>
          <cell r="Z599">
            <v>1531.3999999999937</v>
          </cell>
          <cell r="AA599">
            <v>2143.169999999976</v>
          </cell>
          <cell r="AB599">
            <v>1550.4999999999825</v>
          </cell>
          <cell r="AC599">
            <v>2173.0600000000154</v>
          </cell>
          <cell r="AD599">
            <v>1573.5400000000147</v>
          </cell>
          <cell r="AE599">
            <v>2202.9500000000144</v>
          </cell>
          <cell r="AF599">
            <v>1596.5800000000215</v>
          </cell>
          <cell r="AG599">
            <v>2232.8400000000079</v>
          </cell>
          <cell r="AH599">
            <v>1615.6800000000108</v>
          </cell>
          <cell r="AI599">
            <v>2262.7399999999789</v>
          </cell>
          <cell r="AJ599">
            <v>1638.7199999999964</v>
          </cell>
          <cell r="AK599">
            <v>2292.6299999999824</v>
          </cell>
          <cell r="AL599">
            <v>1657.8199999999856</v>
          </cell>
          <cell r="AM599">
            <v>2322.5200000000091</v>
          </cell>
          <cell r="AN599">
            <v>1680.8599999999897</v>
          </cell>
          <cell r="AO599">
            <v>2352.410000000014</v>
          </cell>
          <cell r="AP599">
            <v>1699.9599999999784</v>
          </cell>
          <cell r="AQ599">
            <v>2382.3000000000156</v>
          </cell>
          <cell r="AR599">
            <v>1723.0000000000184</v>
          </cell>
          <cell r="AS599">
            <v>2412.1999999999784</v>
          </cell>
          <cell r="AT599">
            <v>1746.0400000000213</v>
          </cell>
          <cell r="AU599">
            <v>2446.0299999999625</v>
          </cell>
          <cell r="AV599">
            <v>1769.0800000000072</v>
          </cell>
          <cell r="AW599">
            <v>2475.9200000000233</v>
          </cell>
        </row>
        <row r="600">
          <cell r="A600">
            <v>595</v>
          </cell>
          <cell r="B600">
            <v>1272.8200000000079</v>
          </cell>
          <cell r="C600">
            <v>1779.5700000000036</v>
          </cell>
          <cell r="D600">
            <v>1295.8999999999965</v>
          </cell>
          <cell r="E600">
            <v>1813.4699999999821</v>
          </cell>
          <cell r="F600">
            <v>1315.0300000000125</v>
          </cell>
          <cell r="G600">
            <v>1843.4099999999789</v>
          </cell>
          <cell r="H600">
            <v>1338.1100000000001</v>
          </cell>
          <cell r="I600">
            <v>1873.3500000000217</v>
          </cell>
          <cell r="J600">
            <v>1361.1899999999871</v>
          </cell>
          <cell r="K600">
            <v>1903.2900000000179</v>
          </cell>
          <cell r="L600">
            <v>1380.3200000000011</v>
          </cell>
          <cell r="M600">
            <v>1933.23</v>
          </cell>
          <cell r="N600">
            <v>1403.3999999999871</v>
          </cell>
          <cell r="O600">
            <v>1963.1799999999821</v>
          </cell>
          <cell r="P600">
            <v>1422.5300000000136</v>
          </cell>
          <cell r="Q600">
            <v>1993.119999999976</v>
          </cell>
          <cell r="R600">
            <v>1445.6100000000006</v>
          </cell>
          <cell r="S600">
            <v>2023.0600000000243</v>
          </cell>
          <cell r="T600">
            <v>1464.7400000000139</v>
          </cell>
          <cell r="U600">
            <v>2053.0000000000177</v>
          </cell>
          <cell r="V600">
            <v>1487.82</v>
          </cell>
          <cell r="W600">
            <v>2082.94</v>
          </cell>
          <cell r="X600">
            <v>1510.8999999999858</v>
          </cell>
          <cell r="Y600">
            <v>2112.8899999999862</v>
          </cell>
          <cell r="Z600">
            <v>1533.9799999999937</v>
          </cell>
          <cell r="AA600">
            <v>2146.7799999999761</v>
          </cell>
          <cell r="AB600">
            <v>1553.1099999999824</v>
          </cell>
          <cell r="AC600">
            <v>2176.7200000000153</v>
          </cell>
          <cell r="AD600">
            <v>1576.1900000000148</v>
          </cell>
          <cell r="AE600">
            <v>2206.6600000000144</v>
          </cell>
          <cell r="AF600">
            <v>1599.2700000000216</v>
          </cell>
          <cell r="AG600">
            <v>2236.6000000000081</v>
          </cell>
          <cell r="AH600">
            <v>1618.4000000000108</v>
          </cell>
          <cell r="AI600">
            <v>2266.5499999999788</v>
          </cell>
          <cell r="AJ600">
            <v>1641.4799999999964</v>
          </cell>
          <cell r="AK600">
            <v>2296.4899999999825</v>
          </cell>
          <cell r="AL600">
            <v>1660.6099999999856</v>
          </cell>
          <cell r="AM600">
            <v>2326.4300000000089</v>
          </cell>
          <cell r="AN600">
            <v>1683.6899999999896</v>
          </cell>
          <cell r="AO600">
            <v>2356.370000000014</v>
          </cell>
          <cell r="AP600">
            <v>1702.8199999999783</v>
          </cell>
          <cell r="AQ600">
            <v>2386.3100000000159</v>
          </cell>
          <cell r="AR600">
            <v>1725.9000000000185</v>
          </cell>
          <cell r="AS600">
            <v>2416.2599999999784</v>
          </cell>
          <cell r="AT600">
            <v>1748.9800000000214</v>
          </cell>
          <cell r="AU600">
            <v>2450.1499999999623</v>
          </cell>
          <cell r="AV600">
            <v>1772.0600000000072</v>
          </cell>
          <cell r="AW600">
            <v>2480.0900000000233</v>
          </cell>
        </row>
        <row r="601">
          <cell r="A601">
            <v>596</v>
          </cell>
          <cell r="B601">
            <v>1274.960000000008</v>
          </cell>
          <cell r="C601">
            <v>1782.5600000000036</v>
          </cell>
          <cell r="D601">
            <v>1298.0799999999965</v>
          </cell>
          <cell r="E601">
            <v>1816.519999999982</v>
          </cell>
          <cell r="F601">
            <v>1317.2400000000125</v>
          </cell>
          <cell r="G601">
            <v>1846.5099999999788</v>
          </cell>
          <cell r="H601">
            <v>1340.3600000000001</v>
          </cell>
          <cell r="I601">
            <v>1876.5000000000218</v>
          </cell>
          <cell r="J601">
            <v>1363.4799999999871</v>
          </cell>
          <cell r="K601">
            <v>1906.490000000018</v>
          </cell>
          <cell r="L601">
            <v>1382.640000000001</v>
          </cell>
          <cell r="M601">
            <v>1936.48</v>
          </cell>
          <cell r="N601">
            <v>1405.759999999987</v>
          </cell>
          <cell r="O601">
            <v>1966.4799999999821</v>
          </cell>
          <cell r="P601">
            <v>1424.9200000000137</v>
          </cell>
          <cell r="Q601">
            <v>1996.4699999999759</v>
          </cell>
          <cell r="R601">
            <v>1448.0400000000006</v>
          </cell>
          <cell r="S601">
            <v>2026.4600000000244</v>
          </cell>
          <cell r="T601">
            <v>1467.2000000000139</v>
          </cell>
          <cell r="U601">
            <v>2056.4500000000176</v>
          </cell>
          <cell r="V601">
            <v>1490.32</v>
          </cell>
          <cell r="W601">
            <v>2086.44</v>
          </cell>
          <cell r="X601">
            <v>1513.4399999999857</v>
          </cell>
          <cell r="Y601">
            <v>2116.4399999999864</v>
          </cell>
          <cell r="Z601">
            <v>1536.5599999999936</v>
          </cell>
          <cell r="AA601">
            <v>2150.3899999999762</v>
          </cell>
          <cell r="AB601">
            <v>1555.7199999999823</v>
          </cell>
          <cell r="AC601">
            <v>2180.3800000000151</v>
          </cell>
          <cell r="AD601">
            <v>1578.8400000000149</v>
          </cell>
          <cell r="AE601">
            <v>2210.3700000000144</v>
          </cell>
          <cell r="AF601">
            <v>1601.9600000000216</v>
          </cell>
          <cell r="AG601">
            <v>2240.3600000000083</v>
          </cell>
          <cell r="AH601">
            <v>1621.1200000000108</v>
          </cell>
          <cell r="AI601">
            <v>2270.3599999999788</v>
          </cell>
          <cell r="AJ601">
            <v>1644.2399999999964</v>
          </cell>
          <cell r="AK601">
            <v>2300.3499999999826</v>
          </cell>
          <cell r="AL601">
            <v>1663.3999999999855</v>
          </cell>
          <cell r="AM601">
            <v>2330.3400000000088</v>
          </cell>
          <cell r="AN601">
            <v>1686.5199999999895</v>
          </cell>
          <cell r="AO601">
            <v>2360.330000000014</v>
          </cell>
          <cell r="AP601">
            <v>1705.6799999999782</v>
          </cell>
          <cell r="AQ601">
            <v>2390.3200000000161</v>
          </cell>
          <cell r="AR601">
            <v>1728.8000000000186</v>
          </cell>
          <cell r="AS601">
            <v>2420.3199999999783</v>
          </cell>
          <cell r="AT601">
            <v>1751.9200000000214</v>
          </cell>
          <cell r="AU601">
            <v>2454.2699999999622</v>
          </cell>
          <cell r="AV601">
            <v>1775.0400000000072</v>
          </cell>
          <cell r="AW601">
            <v>2484.2600000000234</v>
          </cell>
        </row>
        <row r="602">
          <cell r="A602">
            <v>597</v>
          </cell>
          <cell r="B602">
            <v>1277.1000000000081</v>
          </cell>
          <cell r="C602">
            <v>1785.5500000000036</v>
          </cell>
          <cell r="D602">
            <v>1300.2599999999966</v>
          </cell>
          <cell r="E602">
            <v>1819.569999999982</v>
          </cell>
          <cell r="F602">
            <v>1319.4500000000126</v>
          </cell>
          <cell r="G602">
            <v>1849.6099999999788</v>
          </cell>
          <cell r="H602">
            <v>1342.6100000000001</v>
          </cell>
          <cell r="I602">
            <v>1879.6500000000219</v>
          </cell>
          <cell r="J602">
            <v>1365.769999999987</v>
          </cell>
          <cell r="K602">
            <v>1909.690000000018</v>
          </cell>
          <cell r="L602">
            <v>1384.9600000000009</v>
          </cell>
          <cell r="M602">
            <v>1939.73</v>
          </cell>
          <cell r="N602">
            <v>1408.1199999999869</v>
          </cell>
          <cell r="O602">
            <v>1969.779999999982</v>
          </cell>
          <cell r="P602">
            <v>1427.3100000000138</v>
          </cell>
          <cell r="Q602">
            <v>1999.8199999999758</v>
          </cell>
          <cell r="R602">
            <v>1450.4700000000007</v>
          </cell>
          <cell r="S602">
            <v>2029.8600000000245</v>
          </cell>
          <cell r="T602">
            <v>1469.660000000014</v>
          </cell>
          <cell r="U602">
            <v>2059.9000000000174</v>
          </cell>
          <cell r="V602">
            <v>1492.82</v>
          </cell>
          <cell r="W602">
            <v>2089.94</v>
          </cell>
          <cell r="X602">
            <v>1515.9799999999857</v>
          </cell>
          <cell r="Y602">
            <v>2119.9899999999866</v>
          </cell>
          <cell r="Z602">
            <v>1539.1399999999935</v>
          </cell>
          <cell r="AA602">
            <v>2153.9999999999764</v>
          </cell>
          <cell r="AB602">
            <v>1558.3299999999822</v>
          </cell>
          <cell r="AC602">
            <v>2184.040000000015</v>
          </cell>
          <cell r="AD602">
            <v>1581.490000000015</v>
          </cell>
          <cell r="AE602">
            <v>2214.0800000000145</v>
          </cell>
          <cell r="AF602">
            <v>1604.6500000000217</v>
          </cell>
          <cell r="AG602">
            <v>2244.1200000000085</v>
          </cell>
          <cell r="AH602">
            <v>1623.8400000000108</v>
          </cell>
          <cell r="AI602">
            <v>2274.1699999999787</v>
          </cell>
          <cell r="AJ602">
            <v>1646.9999999999964</v>
          </cell>
          <cell r="AK602">
            <v>2304.2099999999828</v>
          </cell>
          <cell r="AL602">
            <v>1666.1899999999855</v>
          </cell>
          <cell r="AM602">
            <v>2334.2500000000086</v>
          </cell>
          <cell r="AN602">
            <v>1689.3499999999894</v>
          </cell>
          <cell r="AO602">
            <v>2364.2900000000141</v>
          </cell>
          <cell r="AP602">
            <v>1708.5399999999781</v>
          </cell>
          <cell r="AQ602">
            <v>2394.3300000000163</v>
          </cell>
          <cell r="AR602">
            <v>1731.7000000000187</v>
          </cell>
          <cell r="AS602">
            <v>2424.3799999999783</v>
          </cell>
          <cell r="AT602">
            <v>1754.8600000000215</v>
          </cell>
          <cell r="AU602">
            <v>2458.3899999999621</v>
          </cell>
          <cell r="AV602">
            <v>1778.0200000000073</v>
          </cell>
          <cell r="AW602">
            <v>2488.4300000000235</v>
          </cell>
        </row>
        <row r="603">
          <cell r="A603">
            <v>598</v>
          </cell>
          <cell r="B603">
            <v>1279.2400000000082</v>
          </cell>
          <cell r="C603">
            <v>1788.5400000000036</v>
          </cell>
          <cell r="D603">
            <v>1302.4399999999966</v>
          </cell>
          <cell r="E603">
            <v>1822.6199999999819</v>
          </cell>
          <cell r="F603">
            <v>1321.6600000000126</v>
          </cell>
          <cell r="G603">
            <v>1852.7099999999787</v>
          </cell>
          <cell r="H603">
            <v>1344.8600000000001</v>
          </cell>
          <cell r="I603">
            <v>1882.800000000022</v>
          </cell>
          <cell r="J603">
            <v>1368.059999999987</v>
          </cell>
          <cell r="K603">
            <v>1912.8900000000181</v>
          </cell>
          <cell r="L603">
            <v>1387.2800000000009</v>
          </cell>
          <cell r="M603">
            <v>1942.98</v>
          </cell>
          <cell r="N603">
            <v>1410.4799999999868</v>
          </cell>
          <cell r="O603">
            <v>1973.079999999982</v>
          </cell>
          <cell r="P603">
            <v>1429.7000000000139</v>
          </cell>
          <cell r="Q603">
            <v>2003.1699999999757</v>
          </cell>
          <cell r="R603">
            <v>1452.9000000000008</v>
          </cell>
          <cell r="S603">
            <v>2033.2600000000245</v>
          </cell>
          <cell r="T603">
            <v>1472.120000000014</v>
          </cell>
          <cell r="U603">
            <v>2063.3500000000172</v>
          </cell>
          <cell r="V603">
            <v>1495.32</v>
          </cell>
          <cell r="W603">
            <v>2093.44</v>
          </cell>
          <cell r="X603">
            <v>1518.5199999999857</v>
          </cell>
          <cell r="Y603">
            <v>2123.5399999999868</v>
          </cell>
          <cell r="Z603">
            <v>1541.7199999999934</v>
          </cell>
          <cell r="AA603">
            <v>2157.6099999999765</v>
          </cell>
          <cell r="AB603">
            <v>1560.9399999999821</v>
          </cell>
          <cell r="AC603">
            <v>2187.7000000000148</v>
          </cell>
          <cell r="AD603">
            <v>1584.1400000000151</v>
          </cell>
          <cell r="AE603">
            <v>2217.7900000000145</v>
          </cell>
          <cell r="AF603">
            <v>1607.3400000000217</v>
          </cell>
          <cell r="AG603">
            <v>2247.8800000000087</v>
          </cell>
          <cell r="AH603">
            <v>1626.5600000000109</v>
          </cell>
          <cell r="AI603">
            <v>2277.9799999999786</v>
          </cell>
          <cell r="AJ603">
            <v>1649.7599999999964</v>
          </cell>
          <cell r="AK603">
            <v>2308.0699999999829</v>
          </cell>
          <cell r="AL603">
            <v>1668.9799999999855</v>
          </cell>
          <cell r="AM603">
            <v>2338.1600000000085</v>
          </cell>
          <cell r="AN603">
            <v>1692.1799999999894</v>
          </cell>
          <cell r="AO603">
            <v>2368.2500000000141</v>
          </cell>
          <cell r="AP603">
            <v>1711.399999999978</v>
          </cell>
          <cell r="AQ603">
            <v>2398.3400000000165</v>
          </cell>
          <cell r="AR603">
            <v>1734.6000000000188</v>
          </cell>
          <cell r="AS603">
            <v>2428.4399999999782</v>
          </cell>
          <cell r="AT603">
            <v>1757.8000000000216</v>
          </cell>
          <cell r="AU603">
            <v>2462.509999999962</v>
          </cell>
          <cell r="AV603">
            <v>1781.0000000000073</v>
          </cell>
          <cell r="AW603">
            <v>2492.6000000000236</v>
          </cell>
        </row>
        <row r="604">
          <cell r="A604">
            <v>599</v>
          </cell>
          <cell r="B604">
            <v>1281.3800000000083</v>
          </cell>
          <cell r="C604">
            <v>1791.5300000000036</v>
          </cell>
          <cell r="D604">
            <v>1304.6199999999967</v>
          </cell>
          <cell r="E604">
            <v>1825.6699999999819</v>
          </cell>
          <cell r="F604">
            <v>1323.8700000000126</v>
          </cell>
          <cell r="G604">
            <v>1855.8099999999786</v>
          </cell>
          <cell r="H604">
            <v>1347.1100000000001</v>
          </cell>
          <cell r="I604">
            <v>1885.9500000000221</v>
          </cell>
          <cell r="J604">
            <v>1370.3499999999869</v>
          </cell>
          <cell r="K604">
            <v>1916.0900000000181</v>
          </cell>
          <cell r="L604">
            <v>1389.6000000000008</v>
          </cell>
          <cell r="M604">
            <v>1946.23</v>
          </cell>
          <cell r="N604">
            <v>1412.8399999999867</v>
          </cell>
          <cell r="O604">
            <v>1976.3799999999819</v>
          </cell>
          <cell r="P604">
            <v>1432.090000000014</v>
          </cell>
          <cell r="Q604">
            <v>2006.5199999999757</v>
          </cell>
          <cell r="R604">
            <v>1455.3300000000008</v>
          </cell>
          <cell r="S604">
            <v>2036.6600000000246</v>
          </cell>
          <cell r="T604">
            <v>1474.580000000014</v>
          </cell>
          <cell r="U604">
            <v>2066.800000000017</v>
          </cell>
          <cell r="V604">
            <v>1497.82</v>
          </cell>
          <cell r="W604">
            <v>2096.94</v>
          </cell>
          <cell r="X604">
            <v>1521.0599999999856</v>
          </cell>
          <cell r="Y604">
            <v>2127.089999999987</v>
          </cell>
          <cell r="Z604">
            <v>1544.2999999999934</v>
          </cell>
          <cell r="AA604">
            <v>2161.2199999999766</v>
          </cell>
          <cell r="AB604">
            <v>1563.549999999982</v>
          </cell>
          <cell r="AC604">
            <v>2191.3600000000147</v>
          </cell>
          <cell r="AD604">
            <v>1586.7900000000152</v>
          </cell>
          <cell r="AE604">
            <v>2221.5000000000146</v>
          </cell>
          <cell r="AF604">
            <v>1610.0300000000218</v>
          </cell>
          <cell r="AG604">
            <v>2251.640000000009</v>
          </cell>
          <cell r="AH604">
            <v>1629.2800000000109</v>
          </cell>
          <cell r="AI604">
            <v>2281.7899999999786</v>
          </cell>
          <cell r="AJ604">
            <v>1652.5199999999963</v>
          </cell>
          <cell r="AK604">
            <v>2311.929999999983</v>
          </cell>
          <cell r="AL604">
            <v>1671.7699999999854</v>
          </cell>
          <cell r="AM604">
            <v>2342.0700000000083</v>
          </cell>
          <cell r="AN604">
            <v>1695.0099999999893</v>
          </cell>
          <cell r="AO604">
            <v>2372.2100000000141</v>
          </cell>
          <cell r="AP604">
            <v>1714.2599999999779</v>
          </cell>
          <cell r="AQ604">
            <v>2402.3500000000167</v>
          </cell>
          <cell r="AR604">
            <v>1737.5000000000189</v>
          </cell>
          <cell r="AS604">
            <v>2432.4999999999782</v>
          </cell>
          <cell r="AT604">
            <v>1760.7400000000216</v>
          </cell>
          <cell r="AU604">
            <v>2466.6299999999619</v>
          </cell>
          <cell r="AV604">
            <v>1783.9800000000073</v>
          </cell>
          <cell r="AW604">
            <v>2496.7700000000236</v>
          </cell>
        </row>
        <row r="605">
          <cell r="A605">
            <v>600</v>
          </cell>
          <cell r="B605">
            <v>1283.5200000000084</v>
          </cell>
          <cell r="C605">
            <v>1794.5200000000036</v>
          </cell>
          <cell r="D605">
            <v>1306.7999999999968</v>
          </cell>
          <cell r="E605">
            <v>1828.7199999999818</v>
          </cell>
          <cell r="F605">
            <v>1326.0800000000127</v>
          </cell>
          <cell r="G605">
            <v>1858.9099999999785</v>
          </cell>
          <cell r="H605">
            <v>1349.3600000000001</v>
          </cell>
          <cell r="I605">
            <v>1889.1000000000222</v>
          </cell>
          <cell r="J605">
            <v>1372.6399999999869</v>
          </cell>
          <cell r="K605">
            <v>1919.2900000000182</v>
          </cell>
          <cell r="L605">
            <v>1391.9200000000008</v>
          </cell>
          <cell r="M605">
            <v>1949.48</v>
          </cell>
          <cell r="N605">
            <v>1415.1999999999866</v>
          </cell>
          <cell r="O605">
            <v>1979.6799999999819</v>
          </cell>
          <cell r="P605">
            <v>1434.4800000000141</v>
          </cell>
          <cell r="Q605">
            <v>2009.8699999999756</v>
          </cell>
          <cell r="R605">
            <v>1457.7600000000009</v>
          </cell>
          <cell r="S605">
            <v>2040.0600000000247</v>
          </cell>
          <cell r="T605">
            <v>1477.0400000000141</v>
          </cell>
          <cell r="U605">
            <v>2070.2500000000168</v>
          </cell>
          <cell r="V605">
            <v>1500.32</v>
          </cell>
          <cell r="W605">
            <v>2100.44</v>
          </cell>
          <cell r="X605">
            <v>1523.5999999999856</v>
          </cell>
          <cell r="Y605">
            <v>2130.6399999999871</v>
          </cell>
          <cell r="Z605">
            <v>1546.8799999999933</v>
          </cell>
          <cell r="AA605">
            <v>2164.8299999999767</v>
          </cell>
          <cell r="AB605">
            <v>1566.1599999999819</v>
          </cell>
          <cell r="AC605">
            <v>2195.0200000000145</v>
          </cell>
          <cell r="AD605">
            <v>1589.4400000000153</v>
          </cell>
          <cell r="AE605">
            <v>2225.2100000000146</v>
          </cell>
          <cell r="AF605">
            <v>1612.7200000000219</v>
          </cell>
          <cell r="AG605">
            <v>2255.4000000000092</v>
          </cell>
          <cell r="AH605">
            <v>1632.0000000000109</v>
          </cell>
          <cell r="AI605">
            <v>2285.5999999999785</v>
          </cell>
          <cell r="AJ605">
            <v>1655.2799999999963</v>
          </cell>
          <cell r="AK605">
            <v>2315.7899999999831</v>
          </cell>
          <cell r="AL605">
            <v>1674.5599999999854</v>
          </cell>
          <cell r="AM605">
            <v>2345.9800000000082</v>
          </cell>
          <cell r="AN605">
            <v>1697.8399999999892</v>
          </cell>
          <cell r="AO605">
            <v>2376.1700000000142</v>
          </cell>
          <cell r="AP605">
            <v>1717.1199999999778</v>
          </cell>
          <cell r="AQ605">
            <v>2406.360000000017</v>
          </cell>
          <cell r="AR605">
            <v>1740.400000000019</v>
          </cell>
          <cell r="AS605">
            <v>2436.5599999999781</v>
          </cell>
          <cell r="AT605">
            <v>1763.6800000000217</v>
          </cell>
          <cell r="AU605">
            <v>2470.7499999999618</v>
          </cell>
          <cell r="AV605">
            <v>1786.9600000000073</v>
          </cell>
          <cell r="AW605">
            <v>2500.9400000000237</v>
          </cell>
        </row>
        <row r="606">
          <cell r="A606">
            <v>601</v>
          </cell>
          <cell r="B606">
            <v>1285.6600000000085</v>
          </cell>
          <cell r="C606">
            <v>1797.5100000000036</v>
          </cell>
          <cell r="D606">
            <v>1308.9799999999968</v>
          </cell>
          <cell r="E606">
            <v>1831.7699999999818</v>
          </cell>
          <cell r="F606">
            <v>1328.2900000000127</v>
          </cell>
          <cell r="G606">
            <v>1862.0099999999784</v>
          </cell>
          <cell r="H606">
            <v>1351.6100000000001</v>
          </cell>
          <cell r="I606">
            <v>1892.2500000000223</v>
          </cell>
          <cell r="J606">
            <v>1374.9299999999869</v>
          </cell>
          <cell r="K606">
            <v>1922.4900000000182</v>
          </cell>
          <cell r="L606">
            <v>1394.2400000000007</v>
          </cell>
          <cell r="M606">
            <v>1952.73</v>
          </cell>
          <cell r="N606">
            <v>1417.5599999999865</v>
          </cell>
          <cell r="O606">
            <v>1982.9799999999818</v>
          </cell>
          <cell r="P606">
            <v>1436.8700000000142</v>
          </cell>
          <cell r="Q606">
            <v>2013.2199999999755</v>
          </cell>
          <cell r="R606">
            <v>1460.190000000001</v>
          </cell>
          <cell r="S606">
            <v>2043.4600000000248</v>
          </cell>
          <cell r="T606">
            <v>1479.5000000000141</v>
          </cell>
          <cell r="U606">
            <v>2073.7000000000166</v>
          </cell>
          <cell r="V606">
            <v>1502.82</v>
          </cell>
          <cell r="W606">
            <v>2103.94</v>
          </cell>
          <cell r="X606">
            <v>1526.1399999999855</v>
          </cell>
          <cell r="Y606">
            <v>2134.1899999999873</v>
          </cell>
          <cell r="Z606">
            <v>1549.4599999999932</v>
          </cell>
          <cell r="AA606">
            <v>2168.4399999999769</v>
          </cell>
          <cell r="AB606">
            <v>1568.7699999999818</v>
          </cell>
          <cell r="AC606">
            <v>2198.6800000000144</v>
          </cell>
          <cell r="AD606">
            <v>1592.0900000000154</v>
          </cell>
          <cell r="AE606">
            <v>2228.9200000000146</v>
          </cell>
          <cell r="AF606">
            <v>1615.4100000000219</v>
          </cell>
          <cell r="AG606">
            <v>2259.1600000000094</v>
          </cell>
          <cell r="AH606">
            <v>1634.7200000000109</v>
          </cell>
          <cell r="AI606">
            <v>2289.4099999999785</v>
          </cell>
          <cell r="AJ606">
            <v>1658.0399999999963</v>
          </cell>
          <cell r="AK606">
            <v>2319.6499999999833</v>
          </cell>
          <cell r="AL606">
            <v>1677.3499999999854</v>
          </cell>
          <cell r="AM606">
            <v>2349.8900000000081</v>
          </cell>
          <cell r="AN606">
            <v>1700.6699999999892</v>
          </cell>
          <cell r="AO606">
            <v>2380.1300000000142</v>
          </cell>
          <cell r="AP606">
            <v>1719.9799999999777</v>
          </cell>
          <cell r="AQ606">
            <v>2410.3700000000172</v>
          </cell>
          <cell r="AR606">
            <v>1743.3000000000191</v>
          </cell>
          <cell r="AS606">
            <v>2440.6199999999781</v>
          </cell>
          <cell r="AT606">
            <v>1766.6200000000217</v>
          </cell>
          <cell r="AU606">
            <v>2474.8699999999617</v>
          </cell>
          <cell r="AV606">
            <v>1789.9400000000073</v>
          </cell>
          <cell r="AW606">
            <v>2505.1100000000238</v>
          </cell>
        </row>
        <row r="607">
          <cell r="A607">
            <v>602</v>
          </cell>
          <cell r="B607">
            <v>1287.8000000000086</v>
          </cell>
          <cell r="C607">
            <v>1800.5000000000036</v>
          </cell>
          <cell r="D607">
            <v>1311.1599999999969</v>
          </cell>
          <cell r="E607">
            <v>1834.8199999999817</v>
          </cell>
          <cell r="F607">
            <v>1330.5000000000127</v>
          </cell>
          <cell r="G607">
            <v>1865.1099999999783</v>
          </cell>
          <cell r="H607">
            <v>1353.8600000000001</v>
          </cell>
          <cell r="I607">
            <v>1895.4000000000224</v>
          </cell>
          <cell r="J607">
            <v>1377.2199999999868</v>
          </cell>
          <cell r="K607">
            <v>1925.6900000000182</v>
          </cell>
          <cell r="L607">
            <v>1396.5600000000006</v>
          </cell>
          <cell r="M607">
            <v>1955.98</v>
          </cell>
          <cell r="N607">
            <v>1419.9199999999864</v>
          </cell>
          <cell r="O607">
            <v>1986.2799999999818</v>
          </cell>
          <cell r="P607">
            <v>1439.2600000000143</v>
          </cell>
          <cell r="Q607">
            <v>2016.5699999999754</v>
          </cell>
          <cell r="R607">
            <v>1462.620000000001</v>
          </cell>
          <cell r="S607">
            <v>2046.8600000000249</v>
          </cell>
          <cell r="T607">
            <v>1481.9600000000141</v>
          </cell>
          <cell r="U607">
            <v>2077.1500000000165</v>
          </cell>
          <cell r="V607">
            <v>1505.32</v>
          </cell>
          <cell r="W607">
            <v>2107.44</v>
          </cell>
          <cell r="X607">
            <v>1528.6799999999855</v>
          </cell>
          <cell r="Y607">
            <v>2137.7399999999875</v>
          </cell>
          <cell r="Z607">
            <v>1552.0399999999931</v>
          </cell>
          <cell r="AA607">
            <v>2172.049999999977</v>
          </cell>
          <cell r="AB607">
            <v>1571.3799999999817</v>
          </cell>
          <cell r="AC607">
            <v>2202.3400000000142</v>
          </cell>
          <cell r="AD607">
            <v>1594.7400000000155</v>
          </cell>
          <cell r="AE607">
            <v>2232.6300000000147</v>
          </cell>
          <cell r="AF607">
            <v>1618.100000000022</v>
          </cell>
          <cell r="AG607">
            <v>2262.9200000000096</v>
          </cell>
          <cell r="AH607">
            <v>1637.440000000011</v>
          </cell>
          <cell r="AI607">
            <v>2293.2199999999784</v>
          </cell>
          <cell r="AJ607">
            <v>1660.7999999999963</v>
          </cell>
          <cell r="AK607">
            <v>2323.5099999999834</v>
          </cell>
          <cell r="AL607">
            <v>1680.1399999999853</v>
          </cell>
          <cell r="AM607">
            <v>2353.8000000000079</v>
          </cell>
          <cell r="AN607">
            <v>1703.4999999999891</v>
          </cell>
          <cell r="AO607">
            <v>2384.0900000000142</v>
          </cell>
          <cell r="AP607">
            <v>1722.8399999999776</v>
          </cell>
          <cell r="AQ607">
            <v>2414.3800000000174</v>
          </cell>
          <cell r="AR607">
            <v>1746.2000000000191</v>
          </cell>
          <cell r="AS607">
            <v>2444.679999999978</v>
          </cell>
          <cell r="AT607">
            <v>1769.5600000000218</v>
          </cell>
          <cell r="AU607">
            <v>2478.9899999999616</v>
          </cell>
          <cell r="AV607">
            <v>1792.9200000000073</v>
          </cell>
          <cell r="AW607">
            <v>2509.2800000000238</v>
          </cell>
        </row>
        <row r="608">
          <cell r="A608">
            <v>603</v>
          </cell>
          <cell r="B608">
            <v>1289.9400000000087</v>
          </cell>
          <cell r="C608">
            <v>1803.4900000000036</v>
          </cell>
          <cell r="D608">
            <v>1313.339999999997</v>
          </cell>
          <cell r="E608">
            <v>1837.8699999999817</v>
          </cell>
          <cell r="F608">
            <v>1332.7100000000128</v>
          </cell>
          <cell r="G608">
            <v>1868.2099999999782</v>
          </cell>
          <cell r="H608">
            <v>1356.1100000000001</v>
          </cell>
          <cell r="I608">
            <v>1898.5500000000225</v>
          </cell>
          <cell r="J608">
            <v>1379.5099999999868</v>
          </cell>
          <cell r="K608">
            <v>1928.8900000000183</v>
          </cell>
          <cell r="L608">
            <v>1398.8800000000006</v>
          </cell>
          <cell r="M608">
            <v>1959.23</v>
          </cell>
          <cell r="N608">
            <v>1422.2799999999863</v>
          </cell>
          <cell r="O608">
            <v>1989.5799999999817</v>
          </cell>
          <cell r="P608">
            <v>1441.6500000000144</v>
          </cell>
          <cell r="Q608">
            <v>2019.9199999999753</v>
          </cell>
          <cell r="R608">
            <v>1465.0500000000011</v>
          </cell>
          <cell r="S608">
            <v>2050.2600000000248</v>
          </cell>
          <cell r="T608">
            <v>1484.4200000000142</v>
          </cell>
          <cell r="U608">
            <v>2080.6000000000163</v>
          </cell>
          <cell r="V608">
            <v>1507.82</v>
          </cell>
          <cell r="W608">
            <v>2110.94</v>
          </cell>
          <cell r="X608">
            <v>1531.2199999999855</v>
          </cell>
          <cell r="Y608">
            <v>2141.2899999999877</v>
          </cell>
          <cell r="Z608">
            <v>1554.6199999999931</v>
          </cell>
          <cell r="AA608">
            <v>2175.6599999999771</v>
          </cell>
          <cell r="AB608">
            <v>1573.9899999999816</v>
          </cell>
          <cell r="AC608">
            <v>2206.0000000000141</v>
          </cell>
          <cell r="AD608">
            <v>1597.3900000000156</v>
          </cell>
          <cell r="AE608">
            <v>2236.3400000000147</v>
          </cell>
          <cell r="AF608">
            <v>1620.790000000022</v>
          </cell>
          <cell r="AG608">
            <v>2266.6800000000098</v>
          </cell>
          <cell r="AH608">
            <v>1640.160000000011</v>
          </cell>
          <cell r="AI608">
            <v>2297.0299999999784</v>
          </cell>
          <cell r="AJ608">
            <v>1663.5599999999963</v>
          </cell>
          <cell r="AK608">
            <v>2327.3699999999835</v>
          </cell>
          <cell r="AL608">
            <v>1682.9299999999853</v>
          </cell>
          <cell r="AM608">
            <v>2357.7100000000078</v>
          </cell>
          <cell r="AN608">
            <v>1706.329999999989</v>
          </cell>
          <cell r="AO608">
            <v>2388.0500000000143</v>
          </cell>
          <cell r="AP608">
            <v>1725.6999999999775</v>
          </cell>
          <cell r="AQ608">
            <v>2418.3900000000176</v>
          </cell>
          <cell r="AR608">
            <v>1749.1000000000192</v>
          </cell>
          <cell r="AS608">
            <v>2448.739999999978</v>
          </cell>
          <cell r="AT608">
            <v>1772.5000000000218</v>
          </cell>
          <cell r="AU608">
            <v>2483.1099999999615</v>
          </cell>
          <cell r="AV608">
            <v>1795.9000000000074</v>
          </cell>
          <cell r="AW608">
            <v>2513.4500000000239</v>
          </cell>
        </row>
        <row r="609">
          <cell r="A609">
            <v>604</v>
          </cell>
          <cell r="B609">
            <v>1292.0800000000088</v>
          </cell>
          <cell r="C609">
            <v>1806.4800000000037</v>
          </cell>
          <cell r="D609">
            <v>1315.519999999997</v>
          </cell>
          <cell r="E609">
            <v>1840.9199999999817</v>
          </cell>
          <cell r="F609">
            <v>1334.9200000000128</v>
          </cell>
          <cell r="G609">
            <v>1871.3099999999781</v>
          </cell>
          <cell r="H609">
            <v>1358.3600000000001</v>
          </cell>
          <cell r="I609">
            <v>1901.7000000000226</v>
          </cell>
          <cell r="J609">
            <v>1381.7999999999868</v>
          </cell>
          <cell r="K609">
            <v>1932.0900000000183</v>
          </cell>
          <cell r="L609">
            <v>1401.2000000000005</v>
          </cell>
          <cell r="M609">
            <v>1962.48</v>
          </cell>
          <cell r="N609">
            <v>1424.6399999999862</v>
          </cell>
          <cell r="O609">
            <v>1992.8799999999817</v>
          </cell>
          <cell r="P609">
            <v>1444.0400000000145</v>
          </cell>
          <cell r="Q609">
            <v>2023.2699999999752</v>
          </cell>
          <cell r="R609">
            <v>1467.4800000000012</v>
          </cell>
          <cell r="S609">
            <v>2053.6600000000249</v>
          </cell>
          <cell r="T609">
            <v>1486.8800000000142</v>
          </cell>
          <cell r="U609">
            <v>2084.0500000000161</v>
          </cell>
          <cell r="V609">
            <v>1510.32</v>
          </cell>
          <cell r="W609">
            <v>2114.44</v>
          </cell>
          <cell r="X609">
            <v>1533.7599999999854</v>
          </cell>
          <cell r="Y609">
            <v>2144.8399999999879</v>
          </cell>
          <cell r="Z609">
            <v>1557.199999999993</v>
          </cell>
          <cell r="AA609">
            <v>2179.2699999999772</v>
          </cell>
          <cell r="AB609">
            <v>1576.5999999999815</v>
          </cell>
          <cell r="AC609">
            <v>2209.660000000014</v>
          </cell>
          <cell r="AD609">
            <v>1600.0400000000157</v>
          </cell>
          <cell r="AE609">
            <v>2240.0500000000147</v>
          </cell>
          <cell r="AF609">
            <v>1623.4800000000221</v>
          </cell>
          <cell r="AG609">
            <v>2270.4400000000101</v>
          </cell>
          <cell r="AH609">
            <v>1642.880000000011</v>
          </cell>
          <cell r="AI609">
            <v>2300.8399999999783</v>
          </cell>
          <cell r="AJ609">
            <v>1666.3199999999963</v>
          </cell>
          <cell r="AK609">
            <v>2331.2299999999836</v>
          </cell>
          <cell r="AL609">
            <v>1685.7199999999852</v>
          </cell>
          <cell r="AM609">
            <v>2361.6200000000076</v>
          </cell>
          <cell r="AN609">
            <v>1709.1599999999889</v>
          </cell>
          <cell r="AO609">
            <v>2392.0100000000143</v>
          </cell>
          <cell r="AP609">
            <v>1728.5599999999774</v>
          </cell>
          <cell r="AQ609">
            <v>2422.4000000000178</v>
          </cell>
          <cell r="AR609">
            <v>1752.0000000000193</v>
          </cell>
          <cell r="AS609">
            <v>2452.7999999999779</v>
          </cell>
          <cell r="AT609">
            <v>1775.4400000000219</v>
          </cell>
          <cell r="AU609">
            <v>2487.2299999999614</v>
          </cell>
          <cell r="AV609">
            <v>1798.8800000000074</v>
          </cell>
          <cell r="AW609">
            <v>2517.620000000024</v>
          </cell>
        </row>
        <row r="610">
          <cell r="A610">
            <v>605</v>
          </cell>
          <cell r="B610">
            <v>1294.2200000000089</v>
          </cell>
          <cell r="C610">
            <v>1809.4700000000037</v>
          </cell>
          <cell r="D610">
            <v>1317.6999999999971</v>
          </cell>
          <cell r="E610">
            <v>1843.9699999999816</v>
          </cell>
          <cell r="F610">
            <v>1337.1300000000128</v>
          </cell>
          <cell r="G610">
            <v>1874.409999999978</v>
          </cell>
          <cell r="H610">
            <v>1360.6100000000001</v>
          </cell>
          <cell r="I610">
            <v>1904.8500000000226</v>
          </cell>
          <cell r="J610">
            <v>1384.0899999999867</v>
          </cell>
          <cell r="K610">
            <v>1935.2900000000184</v>
          </cell>
          <cell r="L610">
            <v>1403.5200000000004</v>
          </cell>
          <cell r="M610">
            <v>1965.73</v>
          </cell>
          <cell r="N610">
            <v>1426.9999999999861</v>
          </cell>
          <cell r="O610">
            <v>1996.1799999999816</v>
          </cell>
          <cell r="P610">
            <v>1446.4300000000146</v>
          </cell>
          <cell r="Q610">
            <v>2026.6199999999751</v>
          </cell>
          <cell r="R610">
            <v>1469.9100000000012</v>
          </cell>
          <cell r="S610">
            <v>2057.060000000025</v>
          </cell>
          <cell r="T610">
            <v>1489.3400000000142</v>
          </cell>
          <cell r="U610">
            <v>2087.5000000000159</v>
          </cell>
          <cell r="V610">
            <v>1512.82</v>
          </cell>
          <cell r="W610">
            <v>2117.94</v>
          </cell>
          <cell r="X610">
            <v>1536.2999999999854</v>
          </cell>
          <cell r="Y610">
            <v>2148.389999999988</v>
          </cell>
          <cell r="Z610">
            <v>1559.7799999999929</v>
          </cell>
          <cell r="AA610">
            <v>2182.8799999999774</v>
          </cell>
          <cell r="AB610">
            <v>1579.2099999999814</v>
          </cell>
          <cell r="AC610">
            <v>2213.3200000000138</v>
          </cell>
          <cell r="AD610">
            <v>1602.6900000000157</v>
          </cell>
          <cell r="AE610">
            <v>2243.7600000000148</v>
          </cell>
          <cell r="AF610">
            <v>1626.1700000000221</v>
          </cell>
          <cell r="AG610">
            <v>2274.2000000000103</v>
          </cell>
          <cell r="AH610">
            <v>1645.6000000000111</v>
          </cell>
          <cell r="AI610">
            <v>2304.6499999999783</v>
          </cell>
          <cell r="AJ610">
            <v>1669.0799999999963</v>
          </cell>
          <cell r="AK610">
            <v>2335.0899999999838</v>
          </cell>
          <cell r="AL610">
            <v>1688.5099999999852</v>
          </cell>
          <cell r="AM610">
            <v>2365.5300000000075</v>
          </cell>
          <cell r="AN610">
            <v>1711.9899999999889</v>
          </cell>
          <cell r="AO610">
            <v>2395.9700000000144</v>
          </cell>
          <cell r="AP610">
            <v>1731.4199999999773</v>
          </cell>
          <cell r="AQ610">
            <v>2426.410000000018</v>
          </cell>
          <cell r="AR610">
            <v>1754.9000000000194</v>
          </cell>
          <cell r="AS610">
            <v>2456.8599999999778</v>
          </cell>
          <cell r="AT610">
            <v>1778.3800000000219</v>
          </cell>
          <cell r="AU610">
            <v>2491.3499999999613</v>
          </cell>
          <cell r="AV610">
            <v>1801.8600000000074</v>
          </cell>
          <cell r="AW610">
            <v>2521.7900000000241</v>
          </cell>
        </row>
        <row r="611">
          <cell r="A611">
            <v>606</v>
          </cell>
          <cell r="B611">
            <v>1296.360000000009</v>
          </cell>
          <cell r="C611">
            <v>1812.4600000000037</v>
          </cell>
          <cell r="D611">
            <v>1319.8799999999972</v>
          </cell>
          <cell r="E611">
            <v>1847.0199999999816</v>
          </cell>
          <cell r="F611">
            <v>1339.3400000000129</v>
          </cell>
          <cell r="G611">
            <v>1877.5099999999779</v>
          </cell>
          <cell r="H611">
            <v>1362.8600000000001</v>
          </cell>
          <cell r="I611">
            <v>1908.0000000000227</v>
          </cell>
          <cell r="J611">
            <v>1386.3799999999867</v>
          </cell>
          <cell r="K611">
            <v>1938.4900000000184</v>
          </cell>
          <cell r="L611">
            <v>1405.8400000000004</v>
          </cell>
          <cell r="M611">
            <v>1968.98</v>
          </cell>
          <cell r="N611">
            <v>1429.359999999986</v>
          </cell>
          <cell r="O611">
            <v>1999.4799999999816</v>
          </cell>
          <cell r="P611">
            <v>1448.8200000000147</v>
          </cell>
          <cell r="Q611">
            <v>2029.969999999975</v>
          </cell>
          <cell r="R611">
            <v>1472.3400000000013</v>
          </cell>
          <cell r="S611">
            <v>2060.460000000025</v>
          </cell>
          <cell r="T611">
            <v>1491.8000000000143</v>
          </cell>
          <cell r="U611">
            <v>2090.9500000000157</v>
          </cell>
          <cell r="V611">
            <v>1515.32</v>
          </cell>
          <cell r="W611">
            <v>2121.44</v>
          </cell>
          <cell r="X611">
            <v>1538.8399999999854</v>
          </cell>
          <cell r="Y611">
            <v>2151.9399999999882</v>
          </cell>
          <cell r="Z611">
            <v>1562.3599999999929</v>
          </cell>
          <cell r="AA611">
            <v>2186.4899999999775</v>
          </cell>
          <cell r="AB611">
            <v>1581.8199999999813</v>
          </cell>
          <cell r="AC611">
            <v>2216.9800000000137</v>
          </cell>
          <cell r="AD611">
            <v>1605.3400000000158</v>
          </cell>
          <cell r="AE611">
            <v>2247.4700000000148</v>
          </cell>
          <cell r="AF611">
            <v>1628.8600000000222</v>
          </cell>
          <cell r="AG611">
            <v>2277.9600000000105</v>
          </cell>
          <cell r="AH611">
            <v>1648.3200000000111</v>
          </cell>
          <cell r="AI611">
            <v>2308.4599999999782</v>
          </cell>
          <cell r="AJ611">
            <v>1671.8399999999963</v>
          </cell>
          <cell r="AK611">
            <v>2338.9499999999839</v>
          </cell>
          <cell r="AL611">
            <v>1691.2999999999852</v>
          </cell>
          <cell r="AM611">
            <v>2369.4400000000073</v>
          </cell>
          <cell r="AN611">
            <v>1714.8199999999888</v>
          </cell>
          <cell r="AO611">
            <v>2399.9300000000144</v>
          </cell>
          <cell r="AP611">
            <v>1734.2799999999772</v>
          </cell>
          <cell r="AQ611">
            <v>2430.4200000000183</v>
          </cell>
          <cell r="AR611">
            <v>1757.8000000000195</v>
          </cell>
          <cell r="AS611">
            <v>2460.9199999999778</v>
          </cell>
          <cell r="AT611">
            <v>1781.320000000022</v>
          </cell>
          <cell r="AU611">
            <v>2495.4699999999611</v>
          </cell>
          <cell r="AV611">
            <v>1804.8400000000074</v>
          </cell>
          <cell r="AW611">
            <v>2525.9600000000241</v>
          </cell>
        </row>
        <row r="612">
          <cell r="A612">
            <v>607</v>
          </cell>
          <cell r="B612">
            <v>1298.5000000000091</v>
          </cell>
          <cell r="C612">
            <v>1815.4500000000037</v>
          </cell>
          <cell r="D612">
            <v>1322.0599999999972</v>
          </cell>
          <cell r="E612">
            <v>1850.0699999999815</v>
          </cell>
          <cell r="F612">
            <v>1341.5500000000129</v>
          </cell>
          <cell r="G612">
            <v>1880.6099999999778</v>
          </cell>
          <cell r="H612">
            <v>1365.1100000000001</v>
          </cell>
          <cell r="I612">
            <v>1911.1500000000228</v>
          </cell>
          <cell r="J612">
            <v>1388.6699999999867</v>
          </cell>
          <cell r="K612">
            <v>1941.6900000000185</v>
          </cell>
          <cell r="L612">
            <v>1408.1600000000003</v>
          </cell>
          <cell r="M612">
            <v>1972.23</v>
          </cell>
          <cell r="N612">
            <v>1431.7199999999859</v>
          </cell>
          <cell r="O612">
            <v>2002.7799999999816</v>
          </cell>
          <cell r="P612">
            <v>1451.2100000000148</v>
          </cell>
          <cell r="Q612">
            <v>2033.3199999999749</v>
          </cell>
          <cell r="R612">
            <v>1474.7700000000013</v>
          </cell>
          <cell r="S612">
            <v>2063.8600000000251</v>
          </cell>
          <cell r="T612">
            <v>1494.2600000000143</v>
          </cell>
          <cell r="U612">
            <v>2094.4000000000156</v>
          </cell>
          <cell r="V612">
            <v>1517.82</v>
          </cell>
          <cell r="W612">
            <v>2124.94</v>
          </cell>
          <cell r="X612">
            <v>1541.3799999999853</v>
          </cell>
          <cell r="Y612">
            <v>2155.4899999999884</v>
          </cell>
          <cell r="Z612">
            <v>1564.9399999999928</v>
          </cell>
          <cell r="AA612">
            <v>2190.0999999999776</v>
          </cell>
          <cell r="AB612">
            <v>1584.4299999999812</v>
          </cell>
          <cell r="AC612">
            <v>2220.6400000000135</v>
          </cell>
          <cell r="AD612">
            <v>1607.9900000000159</v>
          </cell>
          <cell r="AE612">
            <v>2251.1800000000148</v>
          </cell>
          <cell r="AF612">
            <v>1631.5500000000222</v>
          </cell>
          <cell r="AG612">
            <v>2281.7200000000107</v>
          </cell>
          <cell r="AH612">
            <v>1651.0400000000111</v>
          </cell>
          <cell r="AI612">
            <v>2312.2699999999782</v>
          </cell>
          <cell r="AJ612">
            <v>1674.5999999999963</v>
          </cell>
          <cell r="AK612">
            <v>2342.809999999984</v>
          </cell>
          <cell r="AL612">
            <v>1694.0899999999851</v>
          </cell>
          <cell r="AM612">
            <v>2373.3500000000072</v>
          </cell>
          <cell r="AN612">
            <v>1717.6499999999887</v>
          </cell>
          <cell r="AO612">
            <v>2403.8900000000144</v>
          </cell>
          <cell r="AP612">
            <v>1737.1399999999771</v>
          </cell>
          <cell r="AQ612">
            <v>2434.4300000000185</v>
          </cell>
          <cell r="AR612">
            <v>1760.7000000000196</v>
          </cell>
          <cell r="AS612">
            <v>2464.9799999999777</v>
          </cell>
          <cell r="AT612">
            <v>1784.260000000022</v>
          </cell>
          <cell r="AU612">
            <v>2499.589999999961</v>
          </cell>
          <cell r="AV612">
            <v>1807.8200000000074</v>
          </cell>
          <cell r="AW612">
            <v>2530.1300000000242</v>
          </cell>
        </row>
        <row r="613">
          <cell r="A613">
            <v>608</v>
          </cell>
          <cell r="B613">
            <v>1300.6400000000092</v>
          </cell>
          <cell r="C613">
            <v>1818.4400000000037</v>
          </cell>
          <cell r="D613">
            <v>1324.2399999999973</v>
          </cell>
          <cell r="E613">
            <v>1853.1199999999815</v>
          </cell>
          <cell r="F613">
            <v>1343.760000000013</v>
          </cell>
          <cell r="G613">
            <v>1883.7099999999778</v>
          </cell>
          <cell r="H613">
            <v>1367.3600000000001</v>
          </cell>
          <cell r="I613">
            <v>1914.3000000000229</v>
          </cell>
          <cell r="J613">
            <v>1390.9599999999866</v>
          </cell>
          <cell r="K613">
            <v>1944.8900000000185</v>
          </cell>
          <cell r="L613">
            <v>1410.4800000000002</v>
          </cell>
          <cell r="M613">
            <v>1975.48</v>
          </cell>
          <cell r="N613">
            <v>1434.0799999999858</v>
          </cell>
          <cell r="O613">
            <v>2006.0799999999815</v>
          </cell>
          <cell r="P613">
            <v>1453.6000000000149</v>
          </cell>
          <cell r="Q613">
            <v>2036.6699999999748</v>
          </cell>
          <cell r="R613">
            <v>1477.2000000000014</v>
          </cell>
          <cell r="S613">
            <v>2067.2600000000252</v>
          </cell>
          <cell r="T613">
            <v>1496.7200000000144</v>
          </cell>
          <cell r="U613">
            <v>2097.8500000000154</v>
          </cell>
          <cell r="V613">
            <v>1520.32</v>
          </cell>
          <cell r="W613">
            <v>2128.44</v>
          </cell>
          <cell r="X613">
            <v>1543.9199999999853</v>
          </cell>
          <cell r="Y613">
            <v>2159.0399999999886</v>
          </cell>
          <cell r="Z613">
            <v>1567.5199999999927</v>
          </cell>
          <cell r="AA613">
            <v>2193.7099999999778</v>
          </cell>
          <cell r="AB613">
            <v>1587.0399999999811</v>
          </cell>
          <cell r="AC613">
            <v>2224.3000000000134</v>
          </cell>
          <cell r="AD613">
            <v>1610.640000000016</v>
          </cell>
          <cell r="AE613">
            <v>2254.8900000000149</v>
          </cell>
          <cell r="AF613">
            <v>1634.2400000000223</v>
          </cell>
          <cell r="AG613">
            <v>2285.4800000000109</v>
          </cell>
          <cell r="AH613">
            <v>1653.7600000000111</v>
          </cell>
          <cell r="AI613">
            <v>2316.0799999999781</v>
          </cell>
          <cell r="AJ613">
            <v>1677.3599999999963</v>
          </cell>
          <cell r="AK613">
            <v>2346.6699999999842</v>
          </cell>
          <cell r="AL613">
            <v>1696.8799999999851</v>
          </cell>
          <cell r="AM613">
            <v>2377.260000000007</v>
          </cell>
          <cell r="AN613">
            <v>1720.4799999999886</v>
          </cell>
          <cell r="AO613">
            <v>2407.8500000000145</v>
          </cell>
          <cell r="AP613">
            <v>1739.999999999977</v>
          </cell>
          <cell r="AQ613">
            <v>2438.4400000000187</v>
          </cell>
          <cell r="AR613">
            <v>1763.6000000000197</v>
          </cell>
          <cell r="AS613">
            <v>2469.0399999999777</v>
          </cell>
          <cell r="AT613">
            <v>1787.2000000000221</v>
          </cell>
          <cell r="AU613">
            <v>2503.7099999999609</v>
          </cell>
          <cell r="AV613">
            <v>1810.8000000000075</v>
          </cell>
          <cell r="AW613">
            <v>2534.3000000000243</v>
          </cell>
        </row>
        <row r="614">
          <cell r="A614">
            <v>609</v>
          </cell>
          <cell r="B614">
            <v>1302.7800000000093</v>
          </cell>
          <cell r="C614">
            <v>1821.4300000000037</v>
          </cell>
          <cell r="D614">
            <v>1326.4199999999973</v>
          </cell>
          <cell r="E614">
            <v>1856.1699999999814</v>
          </cell>
          <cell r="F614">
            <v>1345.970000000013</v>
          </cell>
          <cell r="G614">
            <v>1886.8099999999777</v>
          </cell>
          <cell r="H614">
            <v>1369.6100000000001</v>
          </cell>
          <cell r="I614">
            <v>1917.450000000023</v>
          </cell>
          <cell r="J614">
            <v>1393.2499999999866</v>
          </cell>
          <cell r="K614">
            <v>1948.0900000000186</v>
          </cell>
          <cell r="L614">
            <v>1412.8000000000002</v>
          </cell>
          <cell r="M614">
            <v>1978.73</v>
          </cell>
          <cell r="N614">
            <v>1436.4399999999857</v>
          </cell>
          <cell r="O614">
            <v>2009.3799999999815</v>
          </cell>
          <cell r="P614">
            <v>1455.990000000015</v>
          </cell>
          <cell r="Q614">
            <v>2040.0199999999747</v>
          </cell>
          <cell r="R614">
            <v>1479.6300000000015</v>
          </cell>
          <cell r="S614">
            <v>2070.6600000000253</v>
          </cell>
          <cell r="T614">
            <v>1499.1800000000144</v>
          </cell>
          <cell r="U614">
            <v>2101.3000000000152</v>
          </cell>
          <cell r="V614">
            <v>1522.82</v>
          </cell>
          <cell r="W614">
            <v>2131.94</v>
          </cell>
          <cell r="X614">
            <v>1546.4599999999853</v>
          </cell>
          <cell r="Y614">
            <v>2162.5899999999888</v>
          </cell>
          <cell r="Z614">
            <v>1570.0999999999926</v>
          </cell>
          <cell r="AA614">
            <v>2197.3199999999779</v>
          </cell>
          <cell r="AB614">
            <v>1589.649999999981</v>
          </cell>
          <cell r="AC614">
            <v>2227.9600000000132</v>
          </cell>
          <cell r="AD614">
            <v>1613.2900000000161</v>
          </cell>
          <cell r="AE614">
            <v>2258.6000000000149</v>
          </cell>
          <cell r="AF614">
            <v>1636.9300000000223</v>
          </cell>
          <cell r="AG614">
            <v>2289.2400000000112</v>
          </cell>
          <cell r="AH614">
            <v>1656.4800000000112</v>
          </cell>
          <cell r="AI614">
            <v>2319.889999999978</v>
          </cell>
          <cell r="AJ614">
            <v>1680.1199999999963</v>
          </cell>
          <cell r="AK614">
            <v>2350.5299999999843</v>
          </cell>
          <cell r="AL614">
            <v>1699.6699999999851</v>
          </cell>
          <cell r="AM614">
            <v>2381.1700000000069</v>
          </cell>
          <cell r="AN614">
            <v>1723.3099999999886</v>
          </cell>
          <cell r="AO614">
            <v>2411.8100000000145</v>
          </cell>
          <cell r="AP614">
            <v>1742.8599999999769</v>
          </cell>
          <cell r="AQ614">
            <v>2442.4500000000189</v>
          </cell>
          <cell r="AR614">
            <v>1766.5000000000198</v>
          </cell>
          <cell r="AS614">
            <v>2473.0999999999776</v>
          </cell>
          <cell r="AT614">
            <v>1790.1400000000222</v>
          </cell>
          <cell r="AU614">
            <v>2507.8299999999608</v>
          </cell>
          <cell r="AV614">
            <v>1813.7800000000075</v>
          </cell>
          <cell r="AW614">
            <v>2538.4700000000244</v>
          </cell>
        </row>
        <row r="615">
          <cell r="A615">
            <v>610</v>
          </cell>
          <cell r="B615">
            <v>1304.9200000000094</v>
          </cell>
          <cell r="C615">
            <v>1824.4200000000037</v>
          </cell>
          <cell r="D615">
            <v>1328.5999999999974</v>
          </cell>
          <cell r="E615">
            <v>1859.2199999999814</v>
          </cell>
          <cell r="F615">
            <v>1348.180000000013</v>
          </cell>
          <cell r="G615">
            <v>1889.9099999999776</v>
          </cell>
          <cell r="H615">
            <v>1371.8600000000001</v>
          </cell>
          <cell r="I615">
            <v>1920.6000000000231</v>
          </cell>
          <cell r="J615">
            <v>1395.5399999999865</v>
          </cell>
          <cell r="K615">
            <v>1951.2900000000186</v>
          </cell>
          <cell r="L615">
            <v>1415.1200000000001</v>
          </cell>
          <cell r="M615">
            <v>1981.98</v>
          </cell>
          <cell r="N615">
            <v>1438.7999999999856</v>
          </cell>
          <cell r="O615">
            <v>2012.6799999999814</v>
          </cell>
          <cell r="P615">
            <v>1458.3800000000151</v>
          </cell>
          <cell r="Q615">
            <v>2043.3699999999747</v>
          </cell>
          <cell r="R615">
            <v>1482.0600000000015</v>
          </cell>
          <cell r="S615">
            <v>2074.0600000000254</v>
          </cell>
          <cell r="T615">
            <v>1501.6400000000144</v>
          </cell>
          <cell r="U615">
            <v>2104.750000000015</v>
          </cell>
          <cell r="V615">
            <v>1525.32</v>
          </cell>
          <cell r="W615">
            <v>2135.44</v>
          </cell>
          <cell r="X615">
            <v>1548.9999999999852</v>
          </cell>
          <cell r="Y615">
            <v>2166.139999999989</v>
          </cell>
          <cell r="Z615">
            <v>1572.6799999999926</v>
          </cell>
          <cell r="AA615">
            <v>2200.929999999978</v>
          </cell>
          <cell r="AB615">
            <v>1592.2599999999809</v>
          </cell>
          <cell r="AC615">
            <v>2231.6200000000131</v>
          </cell>
          <cell r="AD615">
            <v>1615.9400000000162</v>
          </cell>
          <cell r="AE615">
            <v>2262.310000000015</v>
          </cell>
          <cell r="AF615">
            <v>1639.6200000000224</v>
          </cell>
          <cell r="AG615">
            <v>2293.0000000000114</v>
          </cell>
          <cell r="AH615">
            <v>1659.2000000000112</v>
          </cell>
          <cell r="AI615">
            <v>2323.699999999978</v>
          </cell>
          <cell r="AJ615">
            <v>1682.8799999999962</v>
          </cell>
          <cell r="AK615">
            <v>2354.3899999999844</v>
          </cell>
          <cell r="AL615">
            <v>1702.459999999985</v>
          </cell>
          <cell r="AM615">
            <v>2385.0800000000067</v>
          </cell>
          <cell r="AN615">
            <v>1726.1399999999885</v>
          </cell>
          <cell r="AO615">
            <v>2415.7700000000145</v>
          </cell>
          <cell r="AP615">
            <v>1745.7199999999768</v>
          </cell>
          <cell r="AQ615">
            <v>2446.4600000000191</v>
          </cell>
          <cell r="AR615">
            <v>1769.4000000000199</v>
          </cell>
          <cell r="AS615">
            <v>2477.1599999999776</v>
          </cell>
          <cell r="AT615">
            <v>1793.0800000000222</v>
          </cell>
          <cell r="AU615">
            <v>2511.9499999999607</v>
          </cell>
          <cell r="AV615">
            <v>1816.7600000000075</v>
          </cell>
          <cell r="AW615">
            <v>2542.6400000000244</v>
          </cell>
        </row>
        <row r="616">
          <cell r="A616">
            <v>611</v>
          </cell>
          <cell r="B616">
            <v>1307.0600000000095</v>
          </cell>
          <cell r="C616">
            <v>1827.4100000000037</v>
          </cell>
          <cell r="D616">
            <v>1330.7799999999975</v>
          </cell>
          <cell r="E616">
            <v>1862.2699999999813</v>
          </cell>
          <cell r="F616">
            <v>1350.3900000000131</v>
          </cell>
          <cell r="G616">
            <v>1893.0099999999775</v>
          </cell>
          <cell r="H616">
            <v>1374.1100000000001</v>
          </cell>
          <cell r="I616">
            <v>1923.7500000000232</v>
          </cell>
          <cell r="J616">
            <v>1397.8299999999865</v>
          </cell>
          <cell r="K616">
            <v>1954.4900000000187</v>
          </cell>
          <cell r="L616">
            <v>1417.44</v>
          </cell>
          <cell r="M616">
            <v>1985.23</v>
          </cell>
          <cell r="N616">
            <v>1441.1599999999855</v>
          </cell>
          <cell r="O616">
            <v>2015.9799999999814</v>
          </cell>
          <cell r="P616">
            <v>1460.7700000000152</v>
          </cell>
          <cell r="Q616">
            <v>2046.7199999999746</v>
          </cell>
          <cell r="R616">
            <v>1484.4900000000016</v>
          </cell>
          <cell r="S616">
            <v>2077.4600000000255</v>
          </cell>
          <cell r="T616">
            <v>1504.1000000000145</v>
          </cell>
          <cell r="U616">
            <v>2108.2000000000148</v>
          </cell>
          <cell r="V616">
            <v>1527.82</v>
          </cell>
          <cell r="W616">
            <v>2138.94</v>
          </cell>
          <cell r="X616">
            <v>1551.5399999999852</v>
          </cell>
          <cell r="Y616">
            <v>2169.6899999999891</v>
          </cell>
          <cell r="Z616">
            <v>1575.2599999999925</v>
          </cell>
          <cell r="AA616">
            <v>2204.5399999999781</v>
          </cell>
          <cell r="AB616">
            <v>1594.8699999999808</v>
          </cell>
          <cell r="AC616">
            <v>2235.2800000000129</v>
          </cell>
          <cell r="AD616">
            <v>1618.5900000000163</v>
          </cell>
          <cell r="AE616">
            <v>2266.020000000015</v>
          </cell>
          <cell r="AF616">
            <v>1642.3100000000225</v>
          </cell>
          <cell r="AG616">
            <v>2296.7600000000116</v>
          </cell>
          <cell r="AH616">
            <v>1661.9200000000112</v>
          </cell>
          <cell r="AI616">
            <v>2327.5099999999779</v>
          </cell>
          <cell r="AJ616">
            <v>1685.6399999999962</v>
          </cell>
          <cell r="AK616">
            <v>2358.2499999999845</v>
          </cell>
          <cell r="AL616">
            <v>1705.249999999985</v>
          </cell>
          <cell r="AM616">
            <v>2388.9900000000066</v>
          </cell>
          <cell r="AN616">
            <v>1728.9699999999884</v>
          </cell>
          <cell r="AO616">
            <v>2419.7300000000146</v>
          </cell>
          <cell r="AP616">
            <v>1748.5799999999767</v>
          </cell>
          <cell r="AQ616">
            <v>2450.4700000000194</v>
          </cell>
          <cell r="AR616">
            <v>1772.30000000002</v>
          </cell>
          <cell r="AS616">
            <v>2481.2199999999775</v>
          </cell>
          <cell r="AT616">
            <v>1796.0200000000223</v>
          </cell>
          <cell r="AU616">
            <v>2516.0699999999606</v>
          </cell>
          <cell r="AV616">
            <v>1819.7400000000075</v>
          </cell>
          <cell r="AW616">
            <v>2546.8100000000245</v>
          </cell>
        </row>
        <row r="617">
          <cell r="A617">
            <v>612</v>
          </cell>
          <cell r="B617">
            <v>1309.2000000000096</v>
          </cell>
          <cell r="C617">
            <v>1830.4000000000037</v>
          </cell>
          <cell r="D617">
            <v>1332.9599999999975</v>
          </cell>
          <cell r="E617">
            <v>1865.3199999999813</v>
          </cell>
          <cell r="F617">
            <v>1352.6000000000131</v>
          </cell>
          <cell r="G617">
            <v>1896.1099999999774</v>
          </cell>
          <cell r="H617">
            <v>1376.3600000000001</v>
          </cell>
          <cell r="I617">
            <v>1926.9000000000233</v>
          </cell>
          <cell r="J617">
            <v>1400.1199999999865</v>
          </cell>
          <cell r="K617">
            <v>1957.6900000000187</v>
          </cell>
          <cell r="L617">
            <v>1419.76</v>
          </cell>
          <cell r="M617">
            <v>1988.48</v>
          </cell>
          <cell r="N617">
            <v>1443.5199999999854</v>
          </cell>
          <cell r="O617">
            <v>2019.2799999999813</v>
          </cell>
          <cell r="P617">
            <v>1463.1600000000153</v>
          </cell>
          <cell r="Q617">
            <v>2050.0699999999747</v>
          </cell>
          <cell r="R617">
            <v>1486.9200000000017</v>
          </cell>
          <cell r="S617">
            <v>2080.8600000000256</v>
          </cell>
          <cell r="T617">
            <v>1506.5600000000145</v>
          </cell>
          <cell r="U617">
            <v>2111.6500000000146</v>
          </cell>
          <cell r="V617">
            <v>1530.32</v>
          </cell>
          <cell r="W617">
            <v>2142.44</v>
          </cell>
          <cell r="X617">
            <v>1554.0799999999851</v>
          </cell>
          <cell r="Y617">
            <v>2173.2399999999893</v>
          </cell>
          <cell r="Z617">
            <v>1577.8399999999924</v>
          </cell>
          <cell r="AA617">
            <v>2208.1499999999783</v>
          </cell>
          <cell r="AB617">
            <v>1597.4799999999807</v>
          </cell>
          <cell r="AC617">
            <v>2238.9400000000128</v>
          </cell>
          <cell r="AD617">
            <v>1621.2400000000164</v>
          </cell>
          <cell r="AE617">
            <v>2269.730000000015</v>
          </cell>
          <cell r="AF617">
            <v>1645.0000000000225</v>
          </cell>
          <cell r="AG617">
            <v>2300.5200000000118</v>
          </cell>
          <cell r="AH617">
            <v>1664.6400000000112</v>
          </cell>
          <cell r="AI617">
            <v>2331.3199999999779</v>
          </cell>
          <cell r="AJ617">
            <v>1688.3999999999962</v>
          </cell>
          <cell r="AK617">
            <v>2362.1099999999847</v>
          </cell>
          <cell r="AL617">
            <v>1708.039999999985</v>
          </cell>
          <cell r="AM617">
            <v>2392.9000000000065</v>
          </cell>
          <cell r="AN617">
            <v>1731.7999999999884</v>
          </cell>
          <cell r="AO617">
            <v>2423.6900000000146</v>
          </cell>
          <cell r="AP617">
            <v>1751.4399999999766</v>
          </cell>
          <cell r="AQ617">
            <v>2454.4800000000196</v>
          </cell>
          <cell r="AR617">
            <v>1775.2000000000201</v>
          </cell>
          <cell r="AS617">
            <v>2485.2799999999775</v>
          </cell>
          <cell r="AT617">
            <v>1798.9600000000223</v>
          </cell>
          <cell r="AU617">
            <v>2520.1899999999605</v>
          </cell>
          <cell r="AV617">
            <v>1822.7200000000075</v>
          </cell>
          <cell r="AW617">
            <v>2550.9800000000246</v>
          </cell>
        </row>
        <row r="618">
          <cell r="A618">
            <v>613</v>
          </cell>
          <cell r="B618">
            <v>1311.3400000000097</v>
          </cell>
          <cell r="C618">
            <v>1833.3900000000037</v>
          </cell>
          <cell r="D618">
            <v>1335.1399999999976</v>
          </cell>
          <cell r="E618">
            <v>1868.3699999999812</v>
          </cell>
          <cell r="F618">
            <v>1354.8100000000131</v>
          </cell>
          <cell r="G618">
            <v>1899.2099999999773</v>
          </cell>
          <cell r="H618">
            <v>1378.6100000000001</v>
          </cell>
          <cell r="I618">
            <v>1930.0500000000234</v>
          </cell>
          <cell r="J618">
            <v>1402.4099999999864</v>
          </cell>
          <cell r="K618">
            <v>1960.8900000000187</v>
          </cell>
          <cell r="L618">
            <v>1422.08</v>
          </cell>
          <cell r="M618">
            <v>1991.73</v>
          </cell>
          <cell r="N618">
            <v>1445.8799999999853</v>
          </cell>
          <cell r="O618">
            <v>2022.5799999999813</v>
          </cell>
          <cell r="P618">
            <v>1465.5500000000154</v>
          </cell>
          <cell r="Q618">
            <v>2053.4199999999746</v>
          </cell>
          <cell r="R618">
            <v>1489.3500000000017</v>
          </cell>
          <cell r="S618">
            <v>2084.2600000000257</v>
          </cell>
          <cell r="T618">
            <v>1509.0200000000145</v>
          </cell>
          <cell r="U618">
            <v>2115.1000000000145</v>
          </cell>
          <cell r="V618">
            <v>1532.82</v>
          </cell>
          <cell r="W618">
            <v>2145.94</v>
          </cell>
          <cell r="X618">
            <v>1556.6199999999851</v>
          </cell>
          <cell r="Y618">
            <v>2176.7899999999895</v>
          </cell>
          <cell r="Z618">
            <v>1580.4199999999923</v>
          </cell>
          <cell r="AA618">
            <v>2211.7599999999784</v>
          </cell>
          <cell r="AB618">
            <v>1600.0899999999806</v>
          </cell>
          <cell r="AC618">
            <v>2242.6000000000126</v>
          </cell>
          <cell r="AD618">
            <v>1623.8900000000165</v>
          </cell>
          <cell r="AE618">
            <v>2273.4400000000151</v>
          </cell>
          <cell r="AF618">
            <v>1647.6900000000226</v>
          </cell>
          <cell r="AG618">
            <v>2304.280000000012</v>
          </cell>
          <cell r="AH618">
            <v>1667.3600000000113</v>
          </cell>
          <cell r="AI618">
            <v>2335.1299999999778</v>
          </cell>
          <cell r="AJ618">
            <v>1691.1599999999962</v>
          </cell>
          <cell r="AK618">
            <v>2365.9699999999848</v>
          </cell>
          <cell r="AL618">
            <v>1710.8299999999849</v>
          </cell>
          <cell r="AM618">
            <v>2396.8100000000063</v>
          </cell>
          <cell r="AN618">
            <v>1734.6299999999883</v>
          </cell>
          <cell r="AO618">
            <v>2427.6500000000146</v>
          </cell>
          <cell r="AP618">
            <v>1754.2999999999765</v>
          </cell>
          <cell r="AQ618">
            <v>2458.4900000000198</v>
          </cell>
          <cell r="AR618">
            <v>1778.1000000000201</v>
          </cell>
          <cell r="AS618">
            <v>2489.3399999999774</v>
          </cell>
          <cell r="AT618">
            <v>1801.9000000000224</v>
          </cell>
          <cell r="AU618">
            <v>2524.3099999999604</v>
          </cell>
          <cell r="AV618">
            <v>1825.7000000000075</v>
          </cell>
          <cell r="AW618">
            <v>2555.1500000000246</v>
          </cell>
        </row>
        <row r="619">
          <cell r="A619">
            <v>614</v>
          </cell>
          <cell r="B619">
            <v>1313.4800000000098</v>
          </cell>
          <cell r="C619">
            <v>1836.3800000000037</v>
          </cell>
          <cell r="D619">
            <v>1337.3199999999977</v>
          </cell>
          <cell r="E619">
            <v>1871.4199999999812</v>
          </cell>
          <cell r="F619">
            <v>1357.0200000000132</v>
          </cell>
          <cell r="G619">
            <v>1902.3099999999772</v>
          </cell>
          <cell r="H619">
            <v>1380.8600000000001</v>
          </cell>
          <cell r="I619">
            <v>1933.2000000000235</v>
          </cell>
          <cell r="J619">
            <v>1404.6999999999864</v>
          </cell>
          <cell r="K619">
            <v>1964.0900000000188</v>
          </cell>
          <cell r="L619">
            <v>1424.3999999999999</v>
          </cell>
          <cell r="M619">
            <v>1994.98</v>
          </cell>
          <cell r="N619">
            <v>1448.2399999999852</v>
          </cell>
          <cell r="O619">
            <v>2025.8799999999812</v>
          </cell>
          <cell r="P619">
            <v>1467.9400000000155</v>
          </cell>
          <cell r="Q619">
            <v>2056.7699999999745</v>
          </cell>
          <cell r="R619">
            <v>1491.7800000000018</v>
          </cell>
          <cell r="S619">
            <v>2087.6600000000258</v>
          </cell>
          <cell r="T619">
            <v>1511.4800000000146</v>
          </cell>
          <cell r="U619">
            <v>2118.5500000000143</v>
          </cell>
          <cell r="V619">
            <v>1535.32</v>
          </cell>
          <cell r="W619">
            <v>2149.44</v>
          </cell>
          <cell r="X619">
            <v>1559.1599999999851</v>
          </cell>
          <cell r="Y619">
            <v>2180.3399999999897</v>
          </cell>
          <cell r="Z619">
            <v>1582.9999999999923</v>
          </cell>
          <cell r="AA619">
            <v>2215.3699999999785</v>
          </cell>
          <cell r="AB619">
            <v>1602.6999999999805</v>
          </cell>
          <cell r="AC619">
            <v>2246.2600000000125</v>
          </cell>
          <cell r="AD619">
            <v>1626.5400000000166</v>
          </cell>
          <cell r="AE619">
            <v>2277.1500000000151</v>
          </cell>
          <cell r="AF619">
            <v>1650.3800000000226</v>
          </cell>
          <cell r="AG619">
            <v>2308.0400000000122</v>
          </cell>
          <cell r="AH619">
            <v>1670.0800000000113</v>
          </cell>
          <cell r="AI619">
            <v>2338.9399999999778</v>
          </cell>
          <cell r="AJ619">
            <v>1693.9199999999962</v>
          </cell>
          <cell r="AK619">
            <v>2369.8299999999849</v>
          </cell>
          <cell r="AL619">
            <v>1713.6199999999849</v>
          </cell>
          <cell r="AM619">
            <v>2400.7200000000062</v>
          </cell>
          <cell r="AN619">
            <v>1737.4599999999882</v>
          </cell>
          <cell r="AO619">
            <v>2431.6100000000147</v>
          </cell>
          <cell r="AP619">
            <v>1757.1599999999764</v>
          </cell>
          <cell r="AQ619">
            <v>2462.50000000002</v>
          </cell>
          <cell r="AR619">
            <v>1781.0000000000202</v>
          </cell>
          <cell r="AS619">
            <v>2493.3999999999774</v>
          </cell>
          <cell r="AT619">
            <v>1804.8400000000224</v>
          </cell>
          <cell r="AU619">
            <v>2528.4299999999603</v>
          </cell>
          <cell r="AV619">
            <v>1828.6800000000076</v>
          </cell>
          <cell r="AW619">
            <v>2559.3200000000247</v>
          </cell>
        </row>
        <row r="620">
          <cell r="A620">
            <v>615</v>
          </cell>
          <cell r="B620">
            <v>1315.6200000000099</v>
          </cell>
          <cell r="C620">
            <v>1839.3700000000038</v>
          </cell>
          <cell r="D620">
            <v>1339.4999999999977</v>
          </cell>
          <cell r="E620">
            <v>1874.4699999999812</v>
          </cell>
          <cell r="F620">
            <v>1359.2300000000132</v>
          </cell>
          <cell r="G620">
            <v>1905.4099999999771</v>
          </cell>
          <cell r="H620">
            <v>1383.1100000000001</v>
          </cell>
          <cell r="I620">
            <v>1936.3500000000236</v>
          </cell>
          <cell r="J620">
            <v>1406.9899999999864</v>
          </cell>
          <cell r="K620">
            <v>1967.2900000000188</v>
          </cell>
          <cell r="L620">
            <v>1426.7199999999998</v>
          </cell>
          <cell r="M620">
            <v>1998.23</v>
          </cell>
          <cell r="N620">
            <v>1450.5999999999851</v>
          </cell>
          <cell r="O620">
            <v>2029.1799999999812</v>
          </cell>
          <cell r="P620">
            <v>1470.3300000000156</v>
          </cell>
          <cell r="Q620">
            <v>2060.1199999999744</v>
          </cell>
          <cell r="R620">
            <v>1494.2100000000019</v>
          </cell>
          <cell r="S620">
            <v>2091.0600000000259</v>
          </cell>
          <cell r="T620">
            <v>1513.9400000000146</v>
          </cell>
          <cell r="U620">
            <v>2122.0000000000141</v>
          </cell>
          <cell r="V620">
            <v>1537.82</v>
          </cell>
          <cell r="W620">
            <v>2152.94</v>
          </cell>
          <cell r="X620">
            <v>1561.699999999985</v>
          </cell>
          <cell r="Y620">
            <v>2183.8899999999899</v>
          </cell>
          <cell r="Z620">
            <v>1585.5799999999922</v>
          </cell>
          <cell r="AA620">
            <v>2218.9799999999786</v>
          </cell>
          <cell r="AB620">
            <v>1605.3099999999804</v>
          </cell>
          <cell r="AC620">
            <v>2249.9200000000124</v>
          </cell>
          <cell r="AD620">
            <v>1629.1900000000167</v>
          </cell>
          <cell r="AE620">
            <v>2280.8600000000151</v>
          </cell>
          <cell r="AF620">
            <v>1653.0700000000227</v>
          </cell>
          <cell r="AG620">
            <v>2311.8000000000125</v>
          </cell>
          <cell r="AH620">
            <v>1672.8000000000113</v>
          </cell>
          <cell r="AI620">
            <v>2342.7499999999777</v>
          </cell>
          <cell r="AJ620">
            <v>1696.6799999999962</v>
          </cell>
          <cell r="AK620">
            <v>2373.689999999985</v>
          </cell>
          <cell r="AL620">
            <v>1716.4099999999848</v>
          </cell>
          <cell r="AM620">
            <v>2404.630000000006</v>
          </cell>
          <cell r="AN620">
            <v>1740.2899999999881</v>
          </cell>
          <cell r="AO620">
            <v>2435.5700000000147</v>
          </cell>
          <cell r="AP620">
            <v>1760.0199999999763</v>
          </cell>
          <cell r="AQ620">
            <v>2466.5100000000202</v>
          </cell>
          <cell r="AR620">
            <v>1783.9000000000203</v>
          </cell>
          <cell r="AS620">
            <v>2497.4599999999773</v>
          </cell>
          <cell r="AT620">
            <v>1807.7800000000225</v>
          </cell>
          <cell r="AU620">
            <v>2532.5499999999602</v>
          </cell>
          <cell r="AV620">
            <v>1831.6600000000076</v>
          </cell>
          <cell r="AW620">
            <v>2563.4900000000248</v>
          </cell>
        </row>
        <row r="621">
          <cell r="A621">
            <v>616</v>
          </cell>
          <cell r="B621">
            <v>1317.76000000001</v>
          </cell>
          <cell r="C621">
            <v>1842.3600000000038</v>
          </cell>
          <cell r="D621">
            <v>1341.6799999999978</v>
          </cell>
          <cell r="E621">
            <v>1877.5199999999811</v>
          </cell>
          <cell r="F621">
            <v>1361.4400000000132</v>
          </cell>
          <cell r="G621">
            <v>1908.509999999977</v>
          </cell>
          <cell r="H621">
            <v>1385.3600000000001</v>
          </cell>
          <cell r="I621">
            <v>1939.5000000000236</v>
          </cell>
          <cell r="J621">
            <v>1409.2799999999863</v>
          </cell>
          <cell r="K621">
            <v>1970.4900000000189</v>
          </cell>
          <cell r="L621">
            <v>1429.0399999999997</v>
          </cell>
          <cell r="M621">
            <v>2001.48</v>
          </cell>
          <cell r="N621">
            <v>1452.959999999985</v>
          </cell>
          <cell r="O621">
            <v>2032.4799999999811</v>
          </cell>
          <cell r="P621">
            <v>1472.7200000000157</v>
          </cell>
          <cell r="Q621">
            <v>2063.4699999999743</v>
          </cell>
          <cell r="R621">
            <v>1496.6400000000019</v>
          </cell>
          <cell r="S621">
            <v>2094.460000000026</v>
          </cell>
          <cell r="T621">
            <v>1516.4000000000146</v>
          </cell>
          <cell r="U621">
            <v>2125.4500000000139</v>
          </cell>
          <cell r="V621">
            <v>1540.32</v>
          </cell>
          <cell r="W621">
            <v>2156.44</v>
          </cell>
          <cell r="X621">
            <v>1564.239999999985</v>
          </cell>
          <cell r="Y621">
            <v>2187.4399999999901</v>
          </cell>
          <cell r="Z621">
            <v>1588.1599999999921</v>
          </cell>
          <cell r="AA621">
            <v>2222.5899999999788</v>
          </cell>
          <cell r="AB621">
            <v>1607.9199999999803</v>
          </cell>
          <cell r="AC621">
            <v>2253.5800000000122</v>
          </cell>
          <cell r="AD621">
            <v>1631.8400000000167</v>
          </cell>
          <cell r="AE621">
            <v>2284.5700000000152</v>
          </cell>
          <cell r="AF621">
            <v>1655.7600000000227</v>
          </cell>
          <cell r="AG621">
            <v>2315.5600000000127</v>
          </cell>
          <cell r="AH621">
            <v>1675.5200000000114</v>
          </cell>
          <cell r="AI621">
            <v>2346.5599999999777</v>
          </cell>
          <cell r="AJ621">
            <v>1699.4399999999962</v>
          </cell>
          <cell r="AK621">
            <v>2377.5499999999852</v>
          </cell>
          <cell r="AL621">
            <v>1719.1999999999848</v>
          </cell>
          <cell r="AM621">
            <v>2408.5400000000059</v>
          </cell>
          <cell r="AN621">
            <v>1743.1199999999881</v>
          </cell>
          <cell r="AO621">
            <v>2439.5300000000148</v>
          </cell>
          <cell r="AP621">
            <v>1762.8799999999762</v>
          </cell>
          <cell r="AQ621">
            <v>2470.5200000000204</v>
          </cell>
          <cell r="AR621">
            <v>1786.8000000000204</v>
          </cell>
          <cell r="AS621">
            <v>2501.5199999999772</v>
          </cell>
          <cell r="AT621">
            <v>1810.7200000000225</v>
          </cell>
          <cell r="AU621">
            <v>2536.6699999999601</v>
          </cell>
          <cell r="AV621">
            <v>1834.6400000000076</v>
          </cell>
          <cell r="AW621">
            <v>2567.6600000000249</v>
          </cell>
        </row>
        <row r="622">
          <cell r="A622">
            <v>617</v>
          </cell>
          <cell r="B622">
            <v>1319.9000000000101</v>
          </cell>
          <cell r="C622">
            <v>1845.3500000000038</v>
          </cell>
          <cell r="D622">
            <v>1343.8599999999979</v>
          </cell>
          <cell r="E622">
            <v>1880.5699999999811</v>
          </cell>
          <cell r="F622">
            <v>1363.6500000000133</v>
          </cell>
          <cell r="G622">
            <v>1911.6099999999769</v>
          </cell>
          <cell r="H622">
            <v>1387.6100000000001</v>
          </cell>
          <cell r="I622">
            <v>1942.6500000000237</v>
          </cell>
          <cell r="J622">
            <v>1411.5699999999863</v>
          </cell>
          <cell r="K622">
            <v>1973.6900000000189</v>
          </cell>
          <cell r="L622">
            <v>1431.3599999999997</v>
          </cell>
          <cell r="M622">
            <v>2004.73</v>
          </cell>
          <cell r="N622">
            <v>1455.3199999999849</v>
          </cell>
          <cell r="O622">
            <v>2035.7799999999811</v>
          </cell>
          <cell r="P622">
            <v>1475.1100000000158</v>
          </cell>
          <cell r="Q622">
            <v>2066.8199999999742</v>
          </cell>
          <cell r="R622">
            <v>1499.070000000002</v>
          </cell>
          <cell r="S622">
            <v>2097.860000000026</v>
          </cell>
          <cell r="T622">
            <v>1518.8600000000147</v>
          </cell>
          <cell r="U622">
            <v>2128.9000000000137</v>
          </cell>
          <cell r="V622">
            <v>1542.82</v>
          </cell>
          <cell r="W622">
            <v>2159.94</v>
          </cell>
          <cell r="X622">
            <v>1566.779999999985</v>
          </cell>
          <cell r="Y622">
            <v>2190.9899999999902</v>
          </cell>
          <cell r="Z622">
            <v>1590.7399999999921</v>
          </cell>
          <cell r="AA622">
            <v>2226.1999999999789</v>
          </cell>
          <cell r="AB622">
            <v>1610.5299999999802</v>
          </cell>
          <cell r="AC622">
            <v>2257.2400000000121</v>
          </cell>
          <cell r="AD622">
            <v>1634.4900000000168</v>
          </cell>
          <cell r="AE622">
            <v>2288.2800000000152</v>
          </cell>
          <cell r="AF622">
            <v>1658.4500000000228</v>
          </cell>
          <cell r="AG622">
            <v>2319.3200000000129</v>
          </cell>
          <cell r="AH622">
            <v>1678.2400000000114</v>
          </cell>
          <cell r="AI622">
            <v>2350.3699999999776</v>
          </cell>
          <cell r="AJ622">
            <v>1702.1999999999962</v>
          </cell>
          <cell r="AK622">
            <v>2381.4099999999853</v>
          </cell>
          <cell r="AL622">
            <v>1721.9899999999848</v>
          </cell>
          <cell r="AM622">
            <v>2412.4500000000057</v>
          </cell>
          <cell r="AN622">
            <v>1745.949999999988</v>
          </cell>
          <cell r="AO622">
            <v>2443.4900000000148</v>
          </cell>
          <cell r="AP622">
            <v>1765.7399999999761</v>
          </cell>
          <cell r="AQ622">
            <v>2474.5300000000207</v>
          </cell>
          <cell r="AR622">
            <v>1789.7000000000205</v>
          </cell>
          <cell r="AS622">
            <v>2505.5799999999772</v>
          </cell>
          <cell r="AT622">
            <v>1813.6600000000226</v>
          </cell>
          <cell r="AU622">
            <v>2540.7899999999599</v>
          </cell>
          <cell r="AV622">
            <v>1837.6200000000076</v>
          </cell>
          <cell r="AW622">
            <v>2571.8300000000249</v>
          </cell>
        </row>
        <row r="623">
          <cell r="A623">
            <v>618</v>
          </cell>
          <cell r="B623">
            <v>1322.0400000000102</v>
          </cell>
          <cell r="C623">
            <v>1848.3400000000038</v>
          </cell>
          <cell r="D623">
            <v>1346.0399999999979</v>
          </cell>
          <cell r="E623">
            <v>1883.619999999981</v>
          </cell>
          <cell r="F623">
            <v>1365.8600000000133</v>
          </cell>
          <cell r="G623">
            <v>1914.7099999999768</v>
          </cell>
          <cell r="H623">
            <v>1389.8600000000001</v>
          </cell>
          <cell r="I623">
            <v>1945.8000000000238</v>
          </cell>
          <cell r="J623">
            <v>1413.8599999999863</v>
          </cell>
          <cell r="K623">
            <v>1976.890000000019</v>
          </cell>
          <cell r="L623">
            <v>1433.6799999999996</v>
          </cell>
          <cell r="M623">
            <v>2007.98</v>
          </cell>
          <cell r="N623">
            <v>1457.6799999999848</v>
          </cell>
          <cell r="O623">
            <v>2039.0799999999811</v>
          </cell>
          <cell r="P623">
            <v>1477.5000000000159</v>
          </cell>
          <cell r="Q623">
            <v>2070.1699999999742</v>
          </cell>
          <cell r="R623">
            <v>1501.500000000002</v>
          </cell>
          <cell r="S623">
            <v>2101.2600000000261</v>
          </cell>
          <cell r="T623">
            <v>1521.3200000000147</v>
          </cell>
          <cell r="U623">
            <v>2132.3500000000136</v>
          </cell>
          <cell r="V623">
            <v>1545.32</v>
          </cell>
          <cell r="W623">
            <v>2163.44</v>
          </cell>
          <cell r="X623">
            <v>1569.3199999999849</v>
          </cell>
          <cell r="Y623">
            <v>2194.5399999999904</v>
          </cell>
          <cell r="Z623">
            <v>1593.319999999992</v>
          </cell>
          <cell r="AA623">
            <v>2229.809999999979</v>
          </cell>
          <cell r="AB623">
            <v>1613.1399999999801</v>
          </cell>
          <cell r="AC623">
            <v>2260.9000000000119</v>
          </cell>
          <cell r="AD623">
            <v>1637.1400000000169</v>
          </cell>
          <cell r="AE623">
            <v>2291.9900000000152</v>
          </cell>
          <cell r="AF623">
            <v>1661.1400000000228</v>
          </cell>
          <cell r="AG623">
            <v>2323.0800000000131</v>
          </cell>
          <cell r="AH623">
            <v>1680.9600000000114</v>
          </cell>
          <cell r="AI623">
            <v>2354.1799999999776</v>
          </cell>
          <cell r="AJ623">
            <v>1704.9599999999962</v>
          </cell>
          <cell r="AK623">
            <v>2385.2699999999854</v>
          </cell>
          <cell r="AL623">
            <v>1724.7799999999847</v>
          </cell>
          <cell r="AM623">
            <v>2416.3600000000056</v>
          </cell>
          <cell r="AN623">
            <v>1748.7799999999879</v>
          </cell>
          <cell r="AO623">
            <v>2447.4500000000148</v>
          </cell>
          <cell r="AP623">
            <v>1768.599999999976</v>
          </cell>
          <cell r="AQ623">
            <v>2478.5400000000209</v>
          </cell>
          <cell r="AR623">
            <v>1792.6000000000206</v>
          </cell>
          <cell r="AS623">
            <v>2509.6399999999771</v>
          </cell>
          <cell r="AT623">
            <v>1816.6000000000226</v>
          </cell>
          <cell r="AU623">
            <v>2544.9099999999598</v>
          </cell>
          <cell r="AV623">
            <v>1840.6000000000076</v>
          </cell>
          <cell r="AW623">
            <v>2576.000000000025</v>
          </cell>
        </row>
        <row r="624">
          <cell r="A624">
            <v>619</v>
          </cell>
          <cell r="B624">
            <v>1324.1800000000103</v>
          </cell>
          <cell r="C624">
            <v>1851.3300000000038</v>
          </cell>
          <cell r="D624">
            <v>1348.219999999998</v>
          </cell>
          <cell r="E624">
            <v>1886.669999999981</v>
          </cell>
          <cell r="F624">
            <v>1368.0700000000134</v>
          </cell>
          <cell r="G624">
            <v>1917.8099999999768</v>
          </cell>
          <cell r="H624">
            <v>1392.1100000000001</v>
          </cell>
          <cell r="I624">
            <v>1948.9500000000239</v>
          </cell>
          <cell r="J624">
            <v>1416.1499999999862</v>
          </cell>
          <cell r="K624">
            <v>1980.090000000019</v>
          </cell>
          <cell r="L624">
            <v>1435.9999999999995</v>
          </cell>
          <cell r="M624">
            <v>2011.23</v>
          </cell>
          <cell r="N624">
            <v>1460.0399999999847</v>
          </cell>
          <cell r="O624">
            <v>2042.379999999981</v>
          </cell>
          <cell r="P624">
            <v>1479.890000000016</v>
          </cell>
          <cell r="Q624">
            <v>2073.5199999999741</v>
          </cell>
          <cell r="R624">
            <v>1503.9300000000021</v>
          </cell>
          <cell r="S624">
            <v>2104.6600000000262</v>
          </cell>
          <cell r="T624">
            <v>1523.7800000000148</v>
          </cell>
          <cell r="U624">
            <v>2135.8000000000134</v>
          </cell>
          <cell r="V624">
            <v>1547.82</v>
          </cell>
          <cell r="W624">
            <v>2166.94</v>
          </cell>
          <cell r="X624">
            <v>1571.8599999999849</v>
          </cell>
          <cell r="Y624">
            <v>2198.0899999999906</v>
          </cell>
          <cell r="Z624">
            <v>1595.8999999999919</v>
          </cell>
          <cell r="AA624">
            <v>2233.4199999999792</v>
          </cell>
          <cell r="AB624">
            <v>1615.74999999998</v>
          </cell>
          <cell r="AC624">
            <v>2264.5600000000118</v>
          </cell>
          <cell r="AD624">
            <v>1639.790000000017</v>
          </cell>
          <cell r="AE624">
            <v>2295.7000000000153</v>
          </cell>
          <cell r="AF624">
            <v>1663.8300000000229</v>
          </cell>
          <cell r="AG624">
            <v>2326.8400000000133</v>
          </cell>
          <cell r="AH624">
            <v>1683.6800000000114</v>
          </cell>
          <cell r="AI624">
            <v>2357.9899999999775</v>
          </cell>
          <cell r="AJ624">
            <v>1707.7199999999962</v>
          </cell>
          <cell r="AK624">
            <v>2389.1299999999856</v>
          </cell>
          <cell r="AL624">
            <v>1727.5699999999847</v>
          </cell>
          <cell r="AM624">
            <v>2420.2700000000054</v>
          </cell>
          <cell r="AN624">
            <v>1751.6099999999878</v>
          </cell>
          <cell r="AO624">
            <v>2451.4100000000149</v>
          </cell>
          <cell r="AP624">
            <v>1771.4599999999759</v>
          </cell>
          <cell r="AQ624">
            <v>2482.5500000000211</v>
          </cell>
          <cell r="AR624">
            <v>1795.5000000000207</v>
          </cell>
          <cell r="AS624">
            <v>2513.6999999999771</v>
          </cell>
          <cell r="AT624">
            <v>1819.5400000000227</v>
          </cell>
          <cell r="AU624">
            <v>2549.0299999999597</v>
          </cell>
          <cell r="AV624">
            <v>1843.5800000000077</v>
          </cell>
          <cell r="AW624">
            <v>2580.1700000000251</v>
          </cell>
        </row>
        <row r="625">
          <cell r="A625">
            <v>620</v>
          </cell>
          <cell r="B625">
            <v>1326.3200000000104</v>
          </cell>
          <cell r="C625">
            <v>1854.3200000000038</v>
          </cell>
          <cell r="D625">
            <v>1350.399999999998</v>
          </cell>
          <cell r="E625">
            <v>1889.7199999999809</v>
          </cell>
          <cell r="F625">
            <v>1370.2800000000134</v>
          </cell>
          <cell r="G625">
            <v>1920.9099999999767</v>
          </cell>
          <cell r="H625">
            <v>1394.3600000000001</v>
          </cell>
          <cell r="I625">
            <v>1952.100000000024</v>
          </cell>
          <cell r="J625">
            <v>1418.4399999999862</v>
          </cell>
          <cell r="K625">
            <v>1983.2900000000191</v>
          </cell>
          <cell r="L625">
            <v>1438.3199999999995</v>
          </cell>
          <cell r="M625">
            <v>2014.48</v>
          </cell>
          <cell r="N625">
            <v>1462.3999999999846</v>
          </cell>
          <cell r="O625">
            <v>2045.679999999981</v>
          </cell>
          <cell r="P625">
            <v>1482.2800000000161</v>
          </cell>
          <cell r="Q625">
            <v>2076.869999999974</v>
          </cell>
          <cell r="R625">
            <v>1506.3600000000022</v>
          </cell>
          <cell r="S625">
            <v>2108.0600000000263</v>
          </cell>
          <cell r="T625">
            <v>1526.2400000000148</v>
          </cell>
          <cell r="U625">
            <v>2139.2500000000132</v>
          </cell>
          <cell r="V625">
            <v>1550.32</v>
          </cell>
          <cell r="W625">
            <v>2170.44</v>
          </cell>
          <cell r="X625">
            <v>1574.3999999999849</v>
          </cell>
          <cell r="Y625">
            <v>2201.6399999999908</v>
          </cell>
          <cell r="Z625">
            <v>1598.4799999999918</v>
          </cell>
          <cell r="AA625">
            <v>2237.0299999999793</v>
          </cell>
          <cell r="AB625">
            <v>1618.3599999999799</v>
          </cell>
          <cell r="AC625">
            <v>2268.2200000000116</v>
          </cell>
          <cell r="AD625">
            <v>1642.4400000000171</v>
          </cell>
          <cell r="AE625">
            <v>2299.4100000000153</v>
          </cell>
          <cell r="AF625">
            <v>1666.5200000000229</v>
          </cell>
          <cell r="AG625">
            <v>2330.6000000000136</v>
          </cell>
          <cell r="AH625">
            <v>1686.4000000000115</v>
          </cell>
          <cell r="AI625">
            <v>2361.7999999999774</v>
          </cell>
          <cell r="AJ625">
            <v>1710.4799999999962</v>
          </cell>
          <cell r="AK625">
            <v>2392.9899999999857</v>
          </cell>
          <cell r="AL625">
            <v>1730.3599999999847</v>
          </cell>
          <cell r="AM625">
            <v>2424.1800000000053</v>
          </cell>
          <cell r="AN625">
            <v>1754.4399999999878</v>
          </cell>
          <cell r="AO625">
            <v>2455.3700000000149</v>
          </cell>
          <cell r="AP625">
            <v>1774.3199999999758</v>
          </cell>
          <cell r="AQ625">
            <v>2486.5600000000213</v>
          </cell>
          <cell r="AR625">
            <v>1798.4000000000208</v>
          </cell>
          <cell r="AS625">
            <v>2517.759999999977</v>
          </cell>
          <cell r="AT625">
            <v>1822.4800000000228</v>
          </cell>
          <cell r="AU625">
            <v>2553.1499999999596</v>
          </cell>
          <cell r="AV625">
            <v>1846.5600000000077</v>
          </cell>
          <cell r="AW625">
            <v>2584.3400000000252</v>
          </cell>
        </row>
        <row r="626">
          <cell r="A626">
            <v>621</v>
          </cell>
          <cell r="B626">
            <v>1328.4600000000105</v>
          </cell>
          <cell r="C626">
            <v>1857.3100000000038</v>
          </cell>
          <cell r="D626">
            <v>1352.5799999999981</v>
          </cell>
          <cell r="E626">
            <v>1892.7699999999809</v>
          </cell>
          <cell r="F626">
            <v>1372.4900000000134</v>
          </cell>
          <cell r="G626">
            <v>1924.0099999999766</v>
          </cell>
          <cell r="H626">
            <v>1396.6100000000001</v>
          </cell>
          <cell r="I626">
            <v>1955.2500000000241</v>
          </cell>
          <cell r="J626">
            <v>1420.7299999999861</v>
          </cell>
          <cell r="K626">
            <v>1986.4900000000191</v>
          </cell>
          <cell r="L626">
            <v>1440.6399999999994</v>
          </cell>
          <cell r="M626">
            <v>2017.73</v>
          </cell>
          <cell r="N626">
            <v>1464.7599999999845</v>
          </cell>
          <cell r="O626">
            <v>2048.9799999999809</v>
          </cell>
          <cell r="P626">
            <v>1484.6700000000162</v>
          </cell>
          <cell r="Q626">
            <v>2080.2199999999739</v>
          </cell>
          <cell r="R626">
            <v>1508.7900000000022</v>
          </cell>
          <cell r="S626">
            <v>2111.4600000000264</v>
          </cell>
          <cell r="T626">
            <v>1528.7000000000148</v>
          </cell>
          <cell r="U626">
            <v>2142.700000000013</v>
          </cell>
          <cell r="V626">
            <v>1552.82</v>
          </cell>
          <cell r="W626">
            <v>2173.94</v>
          </cell>
          <cell r="X626">
            <v>1576.9399999999848</v>
          </cell>
          <cell r="Y626">
            <v>2205.189999999991</v>
          </cell>
          <cell r="Z626">
            <v>1601.0599999999918</v>
          </cell>
          <cell r="AA626">
            <v>2240.6399999999794</v>
          </cell>
          <cell r="AB626">
            <v>1620.9699999999798</v>
          </cell>
          <cell r="AC626">
            <v>2271.8800000000115</v>
          </cell>
          <cell r="AD626">
            <v>1645.0900000000172</v>
          </cell>
          <cell r="AE626">
            <v>2303.1200000000154</v>
          </cell>
          <cell r="AF626">
            <v>1669.210000000023</v>
          </cell>
          <cell r="AG626">
            <v>2334.3600000000138</v>
          </cell>
          <cell r="AH626">
            <v>1689.1200000000115</v>
          </cell>
          <cell r="AI626">
            <v>2365.6099999999774</v>
          </cell>
          <cell r="AJ626">
            <v>1713.2399999999961</v>
          </cell>
          <cell r="AK626">
            <v>2396.8499999999858</v>
          </cell>
          <cell r="AL626">
            <v>1733.1499999999846</v>
          </cell>
          <cell r="AM626">
            <v>2428.0900000000051</v>
          </cell>
          <cell r="AN626">
            <v>1757.2699999999877</v>
          </cell>
          <cell r="AO626">
            <v>2459.3300000000149</v>
          </cell>
          <cell r="AP626">
            <v>1777.1799999999757</v>
          </cell>
          <cell r="AQ626">
            <v>2490.5700000000215</v>
          </cell>
          <cell r="AR626">
            <v>1801.3000000000209</v>
          </cell>
          <cell r="AS626">
            <v>2521.819999999977</v>
          </cell>
          <cell r="AT626">
            <v>1825.4200000000228</v>
          </cell>
          <cell r="AU626">
            <v>2557.2699999999595</v>
          </cell>
          <cell r="AV626">
            <v>1849.5400000000077</v>
          </cell>
          <cell r="AW626">
            <v>2588.5100000000252</v>
          </cell>
        </row>
        <row r="627">
          <cell r="A627">
            <v>622</v>
          </cell>
          <cell r="B627">
            <v>1330.6000000000106</v>
          </cell>
          <cell r="C627">
            <v>1860.3000000000038</v>
          </cell>
          <cell r="D627">
            <v>1354.7599999999982</v>
          </cell>
          <cell r="E627">
            <v>1895.8199999999808</v>
          </cell>
          <cell r="F627">
            <v>1374.7000000000135</v>
          </cell>
          <cell r="G627">
            <v>1927.1099999999765</v>
          </cell>
          <cell r="H627">
            <v>1398.8600000000001</v>
          </cell>
          <cell r="I627">
            <v>1958.4000000000242</v>
          </cell>
          <cell r="J627">
            <v>1423.0199999999861</v>
          </cell>
          <cell r="K627">
            <v>1989.6900000000192</v>
          </cell>
          <cell r="L627">
            <v>1442.9599999999994</v>
          </cell>
          <cell r="M627">
            <v>2020.98</v>
          </cell>
          <cell r="N627">
            <v>1467.1199999999844</v>
          </cell>
          <cell r="O627">
            <v>2052.2799999999811</v>
          </cell>
          <cell r="P627">
            <v>1487.0600000000163</v>
          </cell>
          <cell r="Q627">
            <v>2083.5699999999738</v>
          </cell>
          <cell r="R627">
            <v>1511.2200000000023</v>
          </cell>
          <cell r="S627">
            <v>2114.8600000000265</v>
          </cell>
          <cell r="T627">
            <v>1531.1600000000149</v>
          </cell>
          <cell r="U627">
            <v>2146.1500000000128</v>
          </cell>
          <cell r="V627">
            <v>1555.32</v>
          </cell>
          <cell r="W627">
            <v>2177.44</v>
          </cell>
          <cell r="X627">
            <v>1579.4799999999848</v>
          </cell>
          <cell r="Y627">
            <v>2208.7399999999911</v>
          </cell>
          <cell r="Z627">
            <v>1603.6399999999917</v>
          </cell>
          <cell r="AA627">
            <v>2244.2499999999795</v>
          </cell>
          <cell r="AB627">
            <v>1623.5799999999797</v>
          </cell>
          <cell r="AC627">
            <v>2275.5400000000113</v>
          </cell>
          <cell r="AD627">
            <v>1647.7400000000173</v>
          </cell>
          <cell r="AE627">
            <v>2306.8300000000154</v>
          </cell>
          <cell r="AF627">
            <v>1671.9000000000231</v>
          </cell>
          <cell r="AG627">
            <v>2338.120000000014</v>
          </cell>
          <cell r="AH627">
            <v>1691.8400000000115</v>
          </cell>
          <cell r="AI627">
            <v>2369.4199999999773</v>
          </cell>
          <cell r="AJ627">
            <v>1715.9999999999961</v>
          </cell>
          <cell r="AK627">
            <v>2400.7099999999859</v>
          </cell>
          <cell r="AL627">
            <v>1735.9399999999846</v>
          </cell>
          <cell r="AM627">
            <v>2432.000000000005</v>
          </cell>
          <cell r="AN627">
            <v>1760.0999999999876</v>
          </cell>
          <cell r="AO627">
            <v>2463.290000000015</v>
          </cell>
          <cell r="AP627">
            <v>1780.0399999999756</v>
          </cell>
          <cell r="AQ627">
            <v>2494.5800000000218</v>
          </cell>
          <cell r="AR627">
            <v>1804.200000000021</v>
          </cell>
          <cell r="AS627">
            <v>2525.8799999999769</v>
          </cell>
          <cell r="AT627">
            <v>1828.3600000000229</v>
          </cell>
          <cell r="AU627">
            <v>2561.3899999999594</v>
          </cell>
          <cell r="AV627">
            <v>1852.5200000000077</v>
          </cell>
          <cell r="AW627">
            <v>2592.6800000000253</v>
          </cell>
        </row>
        <row r="628">
          <cell r="A628">
            <v>623</v>
          </cell>
          <cell r="B628">
            <v>1332.7400000000107</v>
          </cell>
          <cell r="C628">
            <v>1863.2900000000038</v>
          </cell>
          <cell r="D628">
            <v>1356.9399999999982</v>
          </cell>
          <cell r="E628">
            <v>1898.8699999999808</v>
          </cell>
          <cell r="F628">
            <v>1376.9100000000135</v>
          </cell>
          <cell r="G628">
            <v>1930.2099999999764</v>
          </cell>
          <cell r="H628">
            <v>1401.1100000000001</v>
          </cell>
          <cell r="I628">
            <v>1961.5500000000243</v>
          </cell>
          <cell r="J628">
            <v>1425.3099999999861</v>
          </cell>
          <cell r="K628">
            <v>1992.8900000000192</v>
          </cell>
          <cell r="L628">
            <v>1445.2799999999993</v>
          </cell>
          <cell r="M628">
            <v>2024.23</v>
          </cell>
          <cell r="N628">
            <v>1469.4799999999843</v>
          </cell>
          <cell r="O628">
            <v>2055.5799999999813</v>
          </cell>
          <cell r="P628">
            <v>1489.4500000000164</v>
          </cell>
          <cell r="Q628">
            <v>2086.9199999999737</v>
          </cell>
          <cell r="R628">
            <v>1513.6500000000024</v>
          </cell>
          <cell r="S628">
            <v>2118.2600000000266</v>
          </cell>
          <cell r="T628">
            <v>1533.6200000000149</v>
          </cell>
          <cell r="U628">
            <v>2149.6000000000126</v>
          </cell>
          <cell r="V628">
            <v>1557.82</v>
          </cell>
          <cell r="W628">
            <v>2180.94</v>
          </cell>
          <cell r="X628">
            <v>1582.0199999999847</v>
          </cell>
          <cell r="Y628">
            <v>2212.2899999999913</v>
          </cell>
          <cell r="Z628">
            <v>1606.2199999999916</v>
          </cell>
          <cell r="AA628">
            <v>2247.8599999999797</v>
          </cell>
          <cell r="AB628">
            <v>1626.1899999999796</v>
          </cell>
          <cell r="AC628">
            <v>2279.2000000000112</v>
          </cell>
          <cell r="AD628">
            <v>1650.3900000000174</v>
          </cell>
          <cell r="AE628">
            <v>2310.5400000000154</v>
          </cell>
          <cell r="AF628">
            <v>1674.5900000000231</v>
          </cell>
          <cell r="AG628">
            <v>2341.8800000000142</v>
          </cell>
          <cell r="AH628">
            <v>1694.5600000000115</v>
          </cell>
          <cell r="AI628">
            <v>2373.2299999999773</v>
          </cell>
          <cell r="AJ628">
            <v>1718.7599999999961</v>
          </cell>
          <cell r="AK628">
            <v>2404.5699999999861</v>
          </cell>
          <cell r="AL628">
            <v>1738.7299999999846</v>
          </cell>
          <cell r="AM628">
            <v>2435.9100000000049</v>
          </cell>
          <cell r="AN628">
            <v>1762.9299999999876</v>
          </cell>
          <cell r="AO628">
            <v>2467.250000000015</v>
          </cell>
          <cell r="AP628">
            <v>1782.8999999999755</v>
          </cell>
          <cell r="AQ628">
            <v>2498.590000000022</v>
          </cell>
          <cell r="AR628">
            <v>1807.1000000000211</v>
          </cell>
          <cell r="AS628">
            <v>2529.9399999999769</v>
          </cell>
          <cell r="AT628">
            <v>1831.3000000000229</v>
          </cell>
          <cell r="AU628">
            <v>2565.5099999999593</v>
          </cell>
          <cell r="AV628">
            <v>1855.5000000000077</v>
          </cell>
          <cell r="AW628">
            <v>2596.8500000000254</v>
          </cell>
        </row>
        <row r="629">
          <cell r="A629">
            <v>624</v>
          </cell>
          <cell r="B629">
            <v>1334.8800000000108</v>
          </cell>
          <cell r="C629">
            <v>1866.2800000000038</v>
          </cell>
          <cell r="D629">
            <v>1359.1199999999983</v>
          </cell>
          <cell r="E629">
            <v>1901.9199999999807</v>
          </cell>
          <cell r="F629">
            <v>1379.1200000000135</v>
          </cell>
          <cell r="G629">
            <v>1933.3099999999763</v>
          </cell>
          <cell r="H629">
            <v>1403.3600000000001</v>
          </cell>
          <cell r="I629">
            <v>1964.7000000000244</v>
          </cell>
          <cell r="J629">
            <v>1427.599999999986</v>
          </cell>
          <cell r="K629">
            <v>1996.0900000000192</v>
          </cell>
          <cell r="L629">
            <v>1447.5999999999992</v>
          </cell>
          <cell r="M629">
            <v>2027.48</v>
          </cell>
          <cell r="N629">
            <v>1471.8399999999842</v>
          </cell>
          <cell r="O629">
            <v>2058.8799999999815</v>
          </cell>
          <cell r="P629">
            <v>1491.8400000000165</v>
          </cell>
          <cell r="Q629">
            <v>2090.2699999999736</v>
          </cell>
          <cell r="R629">
            <v>1516.0800000000024</v>
          </cell>
          <cell r="S629">
            <v>2121.6600000000267</v>
          </cell>
          <cell r="T629">
            <v>1536.0800000000149</v>
          </cell>
          <cell r="U629">
            <v>2153.0500000000125</v>
          </cell>
          <cell r="V629">
            <v>1560.32</v>
          </cell>
          <cell r="W629">
            <v>2184.44</v>
          </cell>
          <cell r="X629">
            <v>1584.5599999999847</v>
          </cell>
          <cell r="Y629">
            <v>2215.8399999999915</v>
          </cell>
          <cell r="Z629">
            <v>1608.7999999999915</v>
          </cell>
          <cell r="AA629">
            <v>2251.4699999999798</v>
          </cell>
          <cell r="AB629">
            <v>1628.7999999999795</v>
          </cell>
          <cell r="AC629">
            <v>2282.860000000011</v>
          </cell>
          <cell r="AD629">
            <v>1653.0400000000175</v>
          </cell>
          <cell r="AE629">
            <v>2314.2500000000155</v>
          </cell>
          <cell r="AF629">
            <v>1677.2800000000232</v>
          </cell>
          <cell r="AG629">
            <v>2345.6400000000144</v>
          </cell>
          <cell r="AH629">
            <v>1697.2800000000116</v>
          </cell>
          <cell r="AI629">
            <v>2377.0399999999772</v>
          </cell>
          <cell r="AJ629">
            <v>1721.5199999999961</v>
          </cell>
          <cell r="AK629">
            <v>2408.4299999999862</v>
          </cell>
          <cell r="AL629">
            <v>1741.5199999999845</v>
          </cell>
          <cell r="AM629">
            <v>2439.8200000000047</v>
          </cell>
          <cell r="AN629">
            <v>1765.7599999999875</v>
          </cell>
          <cell r="AO629">
            <v>2471.210000000015</v>
          </cell>
          <cell r="AP629">
            <v>1785.7599999999754</v>
          </cell>
          <cell r="AQ629">
            <v>2502.6000000000222</v>
          </cell>
          <cell r="AR629">
            <v>1810.0000000000211</v>
          </cell>
          <cell r="AS629">
            <v>2533.9999999999768</v>
          </cell>
          <cell r="AT629">
            <v>1834.240000000023</v>
          </cell>
          <cell r="AU629">
            <v>2569.6299999999592</v>
          </cell>
          <cell r="AV629">
            <v>1858.4800000000077</v>
          </cell>
          <cell r="AW629">
            <v>2601.0200000000254</v>
          </cell>
        </row>
        <row r="630">
          <cell r="A630">
            <v>625</v>
          </cell>
          <cell r="B630">
            <v>1337.0200000000109</v>
          </cell>
          <cell r="C630">
            <v>1869.2700000000038</v>
          </cell>
          <cell r="D630">
            <v>1361.2999999999984</v>
          </cell>
          <cell r="E630">
            <v>1904.9699999999807</v>
          </cell>
          <cell r="F630">
            <v>1381.3300000000136</v>
          </cell>
          <cell r="G630">
            <v>1936.4099999999762</v>
          </cell>
          <cell r="H630">
            <v>1405.6100000000001</v>
          </cell>
          <cell r="I630">
            <v>1967.8500000000245</v>
          </cell>
          <cell r="J630">
            <v>1429.889999999986</v>
          </cell>
          <cell r="K630">
            <v>1999.2900000000193</v>
          </cell>
          <cell r="L630">
            <v>1449.9199999999992</v>
          </cell>
          <cell r="M630">
            <v>2030.73</v>
          </cell>
          <cell r="N630">
            <v>1474.1999999999841</v>
          </cell>
          <cell r="O630">
            <v>2062.1799999999816</v>
          </cell>
          <cell r="P630">
            <v>1494.2300000000166</v>
          </cell>
          <cell r="Q630">
            <v>2093.6199999999735</v>
          </cell>
          <cell r="R630">
            <v>1518.5100000000025</v>
          </cell>
          <cell r="S630">
            <v>2125.0600000000268</v>
          </cell>
          <cell r="T630">
            <v>1538.540000000015</v>
          </cell>
          <cell r="U630">
            <v>2156.5000000000123</v>
          </cell>
          <cell r="V630">
            <v>1562.82</v>
          </cell>
          <cell r="W630">
            <v>2187.94</v>
          </cell>
          <cell r="X630">
            <v>1587.0999999999847</v>
          </cell>
          <cell r="Y630">
            <v>2219.3899999999917</v>
          </cell>
          <cell r="Z630">
            <v>1611.3799999999915</v>
          </cell>
          <cell r="AA630">
            <v>2255.0799999999799</v>
          </cell>
          <cell r="AB630">
            <v>1631.4099999999794</v>
          </cell>
          <cell r="AC630">
            <v>2286.5200000000109</v>
          </cell>
          <cell r="AD630">
            <v>1655.6900000000176</v>
          </cell>
          <cell r="AE630">
            <v>2317.9600000000155</v>
          </cell>
          <cell r="AF630">
            <v>1679.9700000000232</v>
          </cell>
          <cell r="AG630">
            <v>2349.4000000000146</v>
          </cell>
          <cell r="AH630">
            <v>1700.0000000000116</v>
          </cell>
          <cell r="AI630">
            <v>2380.8499999999772</v>
          </cell>
          <cell r="AJ630">
            <v>1724.2799999999961</v>
          </cell>
          <cell r="AK630">
            <v>2412.2899999999863</v>
          </cell>
          <cell r="AL630">
            <v>1744.3099999999845</v>
          </cell>
          <cell r="AM630">
            <v>2443.7300000000046</v>
          </cell>
          <cell r="AN630">
            <v>1768.5899999999874</v>
          </cell>
          <cell r="AO630">
            <v>2475.1700000000151</v>
          </cell>
          <cell r="AP630">
            <v>1788.6199999999753</v>
          </cell>
          <cell r="AQ630">
            <v>2506.6100000000224</v>
          </cell>
          <cell r="AR630">
            <v>1812.9000000000212</v>
          </cell>
          <cell r="AS630">
            <v>2538.0599999999768</v>
          </cell>
          <cell r="AT630">
            <v>1837.180000000023</v>
          </cell>
          <cell r="AU630">
            <v>2573.7499999999591</v>
          </cell>
          <cell r="AV630">
            <v>1861.4600000000078</v>
          </cell>
          <cell r="AW630">
            <v>2605.1900000000255</v>
          </cell>
        </row>
        <row r="631">
          <cell r="A631">
            <v>626</v>
          </cell>
          <cell r="B631">
            <v>1339.160000000011</v>
          </cell>
          <cell r="C631">
            <v>1872.2600000000039</v>
          </cell>
          <cell r="D631">
            <v>1363.4799999999984</v>
          </cell>
          <cell r="E631">
            <v>1908.0199999999807</v>
          </cell>
          <cell r="F631">
            <v>1383.5400000000136</v>
          </cell>
          <cell r="G631">
            <v>1939.5099999999761</v>
          </cell>
          <cell r="H631">
            <v>1407.8600000000001</v>
          </cell>
          <cell r="I631">
            <v>1971.0000000000246</v>
          </cell>
          <cell r="J631">
            <v>1432.179999999986</v>
          </cell>
          <cell r="K631">
            <v>2002.4900000000193</v>
          </cell>
          <cell r="L631">
            <v>1452.2399999999991</v>
          </cell>
          <cell r="M631">
            <v>2033.98</v>
          </cell>
          <cell r="N631">
            <v>1476.559999999984</v>
          </cell>
          <cell r="O631">
            <v>2065.4799999999818</v>
          </cell>
          <cell r="P631">
            <v>1496.6200000000167</v>
          </cell>
          <cell r="Q631">
            <v>2096.9699999999734</v>
          </cell>
          <cell r="R631">
            <v>1520.9400000000026</v>
          </cell>
          <cell r="S631">
            <v>2128.4600000000269</v>
          </cell>
          <cell r="T631">
            <v>1541.000000000015</v>
          </cell>
          <cell r="U631">
            <v>2159.9500000000121</v>
          </cell>
          <cell r="V631">
            <v>1565.32</v>
          </cell>
          <cell r="W631">
            <v>2191.44</v>
          </cell>
          <cell r="X631">
            <v>1589.6399999999846</v>
          </cell>
          <cell r="Y631">
            <v>2222.9399999999919</v>
          </cell>
          <cell r="Z631">
            <v>1613.9599999999914</v>
          </cell>
          <cell r="AA631">
            <v>2258.68999999998</v>
          </cell>
          <cell r="AB631">
            <v>1634.0199999999793</v>
          </cell>
          <cell r="AC631">
            <v>2290.1800000000108</v>
          </cell>
          <cell r="AD631">
            <v>1658.3400000000177</v>
          </cell>
          <cell r="AE631">
            <v>2321.6700000000155</v>
          </cell>
          <cell r="AF631">
            <v>1682.6600000000233</v>
          </cell>
          <cell r="AG631">
            <v>2353.1600000000149</v>
          </cell>
          <cell r="AH631">
            <v>1702.7200000000116</v>
          </cell>
          <cell r="AI631">
            <v>2384.6599999999771</v>
          </cell>
          <cell r="AJ631">
            <v>1727.0399999999961</v>
          </cell>
          <cell r="AK631">
            <v>2416.1499999999864</v>
          </cell>
          <cell r="AL631">
            <v>1747.0999999999844</v>
          </cell>
          <cell r="AM631">
            <v>2447.6400000000044</v>
          </cell>
          <cell r="AN631">
            <v>1771.4199999999873</v>
          </cell>
          <cell r="AO631">
            <v>2479.1300000000151</v>
          </cell>
          <cell r="AP631">
            <v>1791.4799999999752</v>
          </cell>
          <cell r="AQ631">
            <v>2510.6200000000226</v>
          </cell>
          <cell r="AR631">
            <v>1815.8000000000213</v>
          </cell>
          <cell r="AS631">
            <v>2542.1199999999767</v>
          </cell>
          <cell r="AT631">
            <v>1840.1200000000231</v>
          </cell>
          <cell r="AU631">
            <v>2577.869999999959</v>
          </cell>
          <cell r="AV631">
            <v>1864.4400000000078</v>
          </cell>
          <cell r="AW631">
            <v>2609.3600000000256</v>
          </cell>
        </row>
        <row r="632">
          <cell r="A632">
            <v>627</v>
          </cell>
          <cell r="B632">
            <v>1341.3000000000111</v>
          </cell>
          <cell r="C632">
            <v>1875.2500000000039</v>
          </cell>
          <cell r="D632">
            <v>1365.6599999999985</v>
          </cell>
          <cell r="E632">
            <v>1911.0699999999806</v>
          </cell>
          <cell r="F632">
            <v>1385.7500000000136</v>
          </cell>
          <cell r="G632">
            <v>1942.609999999976</v>
          </cell>
          <cell r="H632">
            <v>1410.1100000000001</v>
          </cell>
          <cell r="I632">
            <v>1974.1500000000246</v>
          </cell>
          <cell r="J632">
            <v>1434.4699999999859</v>
          </cell>
          <cell r="K632">
            <v>2005.6900000000194</v>
          </cell>
          <cell r="L632">
            <v>1454.559999999999</v>
          </cell>
          <cell r="M632">
            <v>2037.23</v>
          </cell>
          <cell r="N632">
            <v>1478.9199999999839</v>
          </cell>
          <cell r="O632">
            <v>2068.779999999982</v>
          </cell>
          <cell r="P632">
            <v>1499.0100000000168</v>
          </cell>
          <cell r="Q632">
            <v>2100.3199999999733</v>
          </cell>
          <cell r="R632">
            <v>1523.3700000000026</v>
          </cell>
          <cell r="S632">
            <v>2131.860000000027</v>
          </cell>
          <cell r="T632">
            <v>1543.460000000015</v>
          </cell>
          <cell r="U632">
            <v>2163.4000000000119</v>
          </cell>
          <cell r="V632">
            <v>1567.82</v>
          </cell>
          <cell r="W632">
            <v>2194.94</v>
          </cell>
          <cell r="X632">
            <v>1592.1799999999846</v>
          </cell>
          <cell r="Y632">
            <v>2226.4899999999921</v>
          </cell>
          <cell r="Z632">
            <v>1616.5399999999913</v>
          </cell>
          <cell r="AA632">
            <v>2262.2999999999802</v>
          </cell>
          <cell r="AB632">
            <v>1636.6299999999792</v>
          </cell>
          <cell r="AC632">
            <v>2293.8400000000106</v>
          </cell>
          <cell r="AD632">
            <v>1660.9900000000177</v>
          </cell>
          <cell r="AE632">
            <v>2325.3800000000156</v>
          </cell>
          <cell r="AF632">
            <v>1685.3500000000233</v>
          </cell>
          <cell r="AG632">
            <v>2356.9200000000151</v>
          </cell>
          <cell r="AH632">
            <v>1705.4400000000117</v>
          </cell>
          <cell r="AI632">
            <v>2388.4699999999771</v>
          </cell>
          <cell r="AJ632">
            <v>1729.7999999999961</v>
          </cell>
          <cell r="AK632">
            <v>2420.0099999999866</v>
          </cell>
          <cell r="AL632">
            <v>1749.8899999999844</v>
          </cell>
          <cell r="AM632">
            <v>2451.5500000000043</v>
          </cell>
          <cell r="AN632">
            <v>1774.2499999999873</v>
          </cell>
          <cell r="AO632">
            <v>2483.0900000000152</v>
          </cell>
          <cell r="AP632">
            <v>1794.3399999999751</v>
          </cell>
          <cell r="AQ632">
            <v>2514.6300000000228</v>
          </cell>
          <cell r="AR632">
            <v>1818.7000000000214</v>
          </cell>
          <cell r="AS632">
            <v>2546.1799999999766</v>
          </cell>
          <cell r="AT632">
            <v>1843.0600000000231</v>
          </cell>
          <cell r="AU632">
            <v>2581.9899999999589</v>
          </cell>
          <cell r="AV632">
            <v>1867.4200000000078</v>
          </cell>
          <cell r="AW632">
            <v>2613.5300000000257</v>
          </cell>
        </row>
        <row r="633">
          <cell r="A633">
            <v>628</v>
          </cell>
          <cell r="B633">
            <v>1343.4400000000112</v>
          </cell>
          <cell r="C633">
            <v>1878.2400000000039</v>
          </cell>
          <cell r="D633">
            <v>1367.8399999999986</v>
          </cell>
          <cell r="E633">
            <v>1914.1199999999806</v>
          </cell>
          <cell r="F633">
            <v>1387.9600000000137</v>
          </cell>
          <cell r="G633">
            <v>1945.7099999999759</v>
          </cell>
          <cell r="H633">
            <v>1412.3600000000001</v>
          </cell>
          <cell r="I633">
            <v>1977.3000000000247</v>
          </cell>
          <cell r="J633">
            <v>1436.7599999999859</v>
          </cell>
          <cell r="K633">
            <v>2008.8900000000194</v>
          </cell>
          <cell r="L633">
            <v>1456.879999999999</v>
          </cell>
          <cell r="M633">
            <v>2040.48</v>
          </cell>
          <cell r="N633">
            <v>1481.2799999999838</v>
          </cell>
          <cell r="O633">
            <v>2072.0799999999822</v>
          </cell>
          <cell r="P633">
            <v>1501.4000000000169</v>
          </cell>
          <cell r="Q633">
            <v>2103.6699999999732</v>
          </cell>
          <cell r="R633">
            <v>1525.8000000000027</v>
          </cell>
          <cell r="S633">
            <v>2135.260000000027</v>
          </cell>
          <cell r="T633">
            <v>1545.9200000000151</v>
          </cell>
          <cell r="U633">
            <v>2166.8500000000117</v>
          </cell>
          <cell r="V633">
            <v>1570.32</v>
          </cell>
          <cell r="W633">
            <v>2198.44</v>
          </cell>
          <cell r="X633">
            <v>1594.7199999999846</v>
          </cell>
          <cell r="Y633">
            <v>2230.0399999999922</v>
          </cell>
          <cell r="Z633">
            <v>1619.1199999999913</v>
          </cell>
          <cell r="AA633">
            <v>2265.9099999999803</v>
          </cell>
          <cell r="AB633">
            <v>1639.2399999999791</v>
          </cell>
          <cell r="AC633">
            <v>2297.5000000000105</v>
          </cell>
          <cell r="AD633">
            <v>1663.6400000000178</v>
          </cell>
          <cell r="AE633">
            <v>2329.0900000000156</v>
          </cell>
          <cell r="AF633">
            <v>1688.0400000000234</v>
          </cell>
          <cell r="AG633">
            <v>2360.6800000000153</v>
          </cell>
          <cell r="AH633">
            <v>1708.1600000000117</v>
          </cell>
          <cell r="AI633">
            <v>2392.279999999977</v>
          </cell>
          <cell r="AJ633">
            <v>1732.5599999999961</v>
          </cell>
          <cell r="AK633">
            <v>2423.8699999999867</v>
          </cell>
          <cell r="AL633">
            <v>1752.6799999999844</v>
          </cell>
          <cell r="AM633">
            <v>2455.4600000000041</v>
          </cell>
          <cell r="AN633">
            <v>1777.0799999999872</v>
          </cell>
          <cell r="AO633">
            <v>2487.0500000000152</v>
          </cell>
          <cell r="AP633">
            <v>1797.199999999975</v>
          </cell>
          <cell r="AQ633">
            <v>2518.6400000000231</v>
          </cell>
          <cell r="AR633">
            <v>1821.6000000000215</v>
          </cell>
          <cell r="AS633">
            <v>2550.2399999999766</v>
          </cell>
          <cell r="AT633">
            <v>1846.0000000000232</v>
          </cell>
          <cell r="AU633">
            <v>2586.1099999999587</v>
          </cell>
          <cell r="AV633">
            <v>1870.4000000000078</v>
          </cell>
          <cell r="AW633">
            <v>2617.7000000000257</v>
          </cell>
        </row>
        <row r="634">
          <cell r="A634">
            <v>629</v>
          </cell>
          <cell r="B634">
            <v>1345.5800000000113</v>
          </cell>
          <cell r="C634">
            <v>1881.2300000000039</v>
          </cell>
          <cell r="D634">
            <v>1370.0199999999986</v>
          </cell>
          <cell r="E634">
            <v>1917.1699999999805</v>
          </cell>
          <cell r="F634">
            <v>1390.1700000000137</v>
          </cell>
          <cell r="G634">
            <v>1948.8099999999758</v>
          </cell>
          <cell r="H634">
            <v>1414.6100000000001</v>
          </cell>
          <cell r="I634">
            <v>1980.4500000000248</v>
          </cell>
          <cell r="J634">
            <v>1439.0499999999859</v>
          </cell>
          <cell r="K634">
            <v>2012.0900000000195</v>
          </cell>
          <cell r="L634">
            <v>1459.1999999999989</v>
          </cell>
          <cell r="M634">
            <v>2043.73</v>
          </cell>
          <cell r="N634">
            <v>1483.6399999999837</v>
          </cell>
          <cell r="O634">
            <v>2075.3799999999824</v>
          </cell>
          <cell r="P634">
            <v>1503.790000000017</v>
          </cell>
          <cell r="Q634">
            <v>2107.0199999999732</v>
          </cell>
          <cell r="R634">
            <v>1528.2300000000027</v>
          </cell>
          <cell r="S634">
            <v>2138.6600000000271</v>
          </cell>
          <cell r="T634">
            <v>1548.3800000000151</v>
          </cell>
          <cell r="U634">
            <v>2170.3000000000116</v>
          </cell>
          <cell r="V634">
            <v>1572.82</v>
          </cell>
          <cell r="W634">
            <v>2201.94</v>
          </cell>
          <cell r="X634">
            <v>1597.2599999999845</v>
          </cell>
          <cell r="Y634">
            <v>2233.5899999999924</v>
          </cell>
          <cell r="Z634">
            <v>1621.6999999999912</v>
          </cell>
          <cell r="AA634">
            <v>2269.5199999999804</v>
          </cell>
          <cell r="AB634">
            <v>1641.849999999979</v>
          </cell>
          <cell r="AC634">
            <v>2301.1600000000103</v>
          </cell>
          <cell r="AD634">
            <v>1666.2900000000179</v>
          </cell>
          <cell r="AE634">
            <v>2332.8000000000156</v>
          </cell>
          <cell r="AF634">
            <v>1690.7300000000234</v>
          </cell>
          <cell r="AG634">
            <v>2364.4400000000155</v>
          </cell>
          <cell r="AH634">
            <v>1710.8800000000117</v>
          </cell>
          <cell r="AI634">
            <v>2396.089999999977</v>
          </cell>
          <cell r="AJ634">
            <v>1735.3199999999961</v>
          </cell>
          <cell r="AK634">
            <v>2427.7299999999868</v>
          </cell>
          <cell r="AL634">
            <v>1755.4699999999843</v>
          </cell>
          <cell r="AM634">
            <v>2459.370000000004</v>
          </cell>
          <cell r="AN634">
            <v>1779.9099999999871</v>
          </cell>
          <cell r="AO634">
            <v>2491.0100000000152</v>
          </cell>
          <cell r="AP634">
            <v>1800.0599999999749</v>
          </cell>
          <cell r="AQ634">
            <v>2522.6500000000233</v>
          </cell>
          <cell r="AR634">
            <v>1824.5000000000216</v>
          </cell>
          <cell r="AS634">
            <v>2554.2999999999765</v>
          </cell>
          <cell r="AT634">
            <v>1848.9400000000232</v>
          </cell>
          <cell r="AU634">
            <v>2590.2299999999586</v>
          </cell>
          <cell r="AV634">
            <v>1873.3800000000078</v>
          </cell>
          <cell r="AW634">
            <v>2621.8700000000258</v>
          </cell>
        </row>
        <row r="635">
          <cell r="A635">
            <v>630</v>
          </cell>
          <cell r="B635">
            <v>1347.7200000000114</v>
          </cell>
          <cell r="C635">
            <v>1884.2200000000039</v>
          </cell>
          <cell r="D635">
            <v>1372.1999999999987</v>
          </cell>
          <cell r="E635">
            <v>1920.2199999999805</v>
          </cell>
          <cell r="F635">
            <v>1392.3800000000138</v>
          </cell>
          <cell r="G635">
            <v>1951.9099999999758</v>
          </cell>
          <cell r="H635">
            <v>1416.8600000000001</v>
          </cell>
          <cell r="I635">
            <v>1983.6000000000249</v>
          </cell>
          <cell r="J635">
            <v>1441.3399999999858</v>
          </cell>
          <cell r="K635">
            <v>2015.2900000000195</v>
          </cell>
          <cell r="L635">
            <v>1461.5199999999988</v>
          </cell>
          <cell r="M635">
            <v>2046.98</v>
          </cell>
          <cell r="N635">
            <v>1485.9999999999836</v>
          </cell>
          <cell r="O635">
            <v>2078.6799999999826</v>
          </cell>
          <cell r="P635">
            <v>1506.1800000000171</v>
          </cell>
          <cell r="Q635">
            <v>2110.3699999999731</v>
          </cell>
          <cell r="R635">
            <v>1530.6600000000028</v>
          </cell>
          <cell r="S635">
            <v>2142.0600000000272</v>
          </cell>
          <cell r="T635">
            <v>1550.8400000000152</v>
          </cell>
          <cell r="U635">
            <v>2173.7500000000114</v>
          </cell>
          <cell r="V635">
            <v>1575.32</v>
          </cell>
          <cell r="W635">
            <v>2205.44</v>
          </cell>
          <cell r="X635">
            <v>1599.7999999999845</v>
          </cell>
          <cell r="Y635">
            <v>2237.1399999999926</v>
          </cell>
          <cell r="Z635">
            <v>1624.2799999999911</v>
          </cell>
          <cell r="AA635">
            <v>2273.1299999999806</v>
          </cell>
          <cell r="AB635">
            <v>1644.4599999999789</v>
          </cell>
          <cell r="AC635">
            <v>2304.8200000000102</v>
          </cell>
          <cell r="AD635">
            <v>1668.940000000018</v>
          </cell>
          <cell r="AE635">
            <v>2336.5100000000157</v>
          </cell>
          <cell r="AF635">
            <v>1693.4200000000235</v>
          </cell>
          <cell r="AG635">
            <v>2368.2000000000157</v>
          </cell>
          <cell r="AH635">
            <v>1713.6000000000117</v>
          </cell>
          <cell r="AI635">
            <v>2399.8999999999769</v>
          </cell>
          <cell r="AJ635">
            <v>1738.0799999999961</v>
          </cell>
          <cell r="AK635">
            <v>2431.589999999987</v>
          </cell>
          <cell r="AL635">
            <v>1758.2599999999843</v>
          </cell>
          <cell r="AM635">
            <v>2463.2800000000038</v>
          </cell>
          <cell r="AN635">
            <v>1782.739999999987</v>
          </cell>
          <cell r="AO635">
            <v>2494.9700000000153</v>
          </cell>
          <cell r="AP635">
            <v>1802.9199999999748</v>
          </cell>
          <cell r="AQ635">
            <v>2526.6600000000235</v>
          </cell>
          <cell r="AR635">
            <v>1827.4000000000217</v>
          </cell>
          <cell r="AS635">
            <v>2558.3599999999765</v>
          </cell>
          <cell r="AT635">
            <v>1851.8800000000233</v>
          </cell>
          <cell r="AU635">
            <v>2594.3499999999585</v>
          </cell>
          <cell r="AV635">
            <v>1876.3600000000079</v>
          </cell>
          <cell r="AW635">
            <v>2626.0400000000259</v>
          </cell>
        </row>
        <row r="636">
          <cell r="A636">
            <v>631</v>
          </cell>
          <cell r="B636">
            <v>1349.8600000000115</v>
          </cell>
          <cell r="C636">
            <v>1887.2100000000039</v>
          </cell>
          <cell r="D636">
            <v>1374.3799999999987</v>
          </cell>
          <cell r="E636">
            <v>1923.2699999999804</v>
          </cell>
          <cell r="F636">
            <v>1394.5900000000138</v>
          </cell>
          <cell r="G636">
            <v>1955.0099999999757</v>
          </cell>
          <cell r="H636">
            <v>1419.1100000000001</v>
          </cell>
          <cell r="I636">
            <v>1986.750000000025</v>
          </cell>
          <cell r="J636">
            <v>1443.6299999999858</v>
          </cell>
          <cell r="K636">
            <v>2018.4900000000196</v>
          </cell>
          <cell r="L636">
            <v>1463.8399999999988</v>
          </cell>
          <cell r="M636">
            <v>2050.23</v>
          </cell>
          <cell r="N636">
            <v>1488.3599999999835</v>
          </cell>
          <cell r="O636">
            <v>2081.9799999999827</v>
          </cell>
          <cell r="P636">
            <v>1508.5700000000172</v>
          </cell>
          <cell r="Q636">
            <v>2113.719999999973</v>
          </cell>
          <cell r="R636">
            <v>1533.0900000000029</v>
          </cell>
          <cell r="S636">
            <v>2145.4600000000273</v>
          </cell>
          <cell r="T636">
            <v>1553.3000000000152</v>
          </cell>
          <cell r="U636">
            <v>2177.2000000000112</v>
          </cell>
          <cell r="V636">
            <v>1577.82</v>
          </cell>
          <cell r="W636">
            <v>2208.94</v>
          </cell>
          <cell r="X636">
            <v>1602.3399999999845</v>
          </cell>
          <cell r="Y636">
            <v>2240.6899999999928</v>
          </cell>
          <cell r="Z636">
            <v>1626.859999999991</v>
          </cell>
          <cell r="AA636">
            <v>2276.7399999999807</v>
          </cell>
          <cell r="AB636">
            <v>1647.0699999999788</v>
          </cell>
          <cell r="AC636">
            <v>2308.48000000001</v>
          </cell>
          <cell r="AD636">
            <v>1671.5900000000181</v>
          </cell>
          <cell r="AE636">
            <v>2340.2200000000157</v>
          </cell>
          <cell r="AF636">
            <v>1696.1100000000235</v>
          </cell>
          <cell r="AG636">
            <v>2371.960000000016</v>
          </cell>
          <cell r="AH636">
            <v>1716.3200000000118</v>
          </cell>
          <cell r="AI636">
            <v>2403.7099999999768</v>
          </cell>
          <cell r="AJ636">
            <v>1740.8399999999961</v>
          </cell>
          <cell r="AK636">
            <v>2435.4499999999871</v>
          </cell>
          <cell r="AL636">
            <v>1761.0499999999843</v>
          </cell>
          <cell r="AM636">
            <v>2467.1900000000037</v>
          </cell>
          <cell r="AN636">
            <v>1785.569999999987</v>
          </cell>
          <cell r="AO636">
            <v>2498.9300000000153</v>
          </cell>
          <cell r="AP636">
            <v>1805.7799999999747</v>
          </cell>
          <cell r="AQ636">
            <v>2530.6700000000237</v>
          </cell>
          <cell r="AR636">
            <v>1830.3000000000218</v>
          </cell>
          <cell r="AS636">
            <v>2562.4199999999764</v>
          </cell>
          <cell r="AT636">
            <v>1854.8200000000234</v>
          </cell>
          <cell r="AU636">
            <v>2598.4699999999584</v>
          </cell>
          <cell r="AV636">
            <v>1879.3400000000079</v>
          </cell>
          <cell r="AW636">
            <v>2630.210000000026</v>
          </cell>
        </row>
        <row r="637">
          <cell r="A637">
            <v>632</v>
          </cell>
          <cell r="B637">
            <v>1352.0000000000116</v>
          </cell>
          <cell r="C637">
            <v>1890.2000000000039</v>
          </cell>
          <cell r="D637">
            <v>1376.5599999999988</v>
          </cell>
          <cell r="E637">
            <v>1926.3199999999804</v>
          </cell>
          <cell r="F637">
            <v>1396.8000000000138</v>
          </cell>
          <cell r="G637">
            <v>1958.1099999999756</v>
          </cell>
          <cell r="H637">
            <v>1421.3600000000001</v>
          </cell>
          <cell r="I637">
            <v>1989.9000000000251</v>
          </cell>
          <cell r="J637">
            <v>1445.9199999999857</v>
          </cell>
          <cell r="K637">
            <v>2021.6900000000196</v>
          </cell>
          <cell r="L637">
            <v>1466.1599999999987</v>
          </cell>
          <cell r="M637">
            <v>2053.48</v>
          </cell>
          <cell r="N637">
            <v>1490.7199999999834</v>
          </cell>
          <cell r="O637">
            <v>2085.2799999999829</v>
          </cell>
          <cell r="P637">
            <v>1510.9600000000173</v>
          </cell>
          <cell r="Q637">
            <v>2117.0699999999729</v>
          </cell>
          <cell r="R637">
            <v>1535.5200000000029</v>
          </cell>
          <cell r="S637">
            <v>2148.8600000000274</v>
          </cell>
          <cell r="T637">
            <v>1555.7600000000152</v>
          </cell>
          <cell r="U637">
            <v>2180.650000000011</v>
          </cell>
          <cell r="V637">
            <v>1580.32</v>
          </cell>
          <cell r="W637">
            <v>2212.44</v>
          </cell>
          <cell r="X637">
            <v>1604.8799999999844</v>
          </cell>
          <cell r="Y637">
            <v>2244.239999999993</v>
          </cell>
          <cell r="Z637">
            <v>1629.439999999991</v>
          </cell>
          <cell r="AA637">
            <v>2280.3499999999808</v>
          </cell>
          <cell r="AB637">
            <v>1649.6799999999787</v>
          </cell>
          <cell r="AC637">
            <v>2312.1400000000099</v>
          </cell>
          <cell r="AD637">
            <v>1674.2400000000182</v>
          </cell>
          <cell r="AE637">
            <v>2343.9300000000158</v>
          </cell>
          <cell r="AF637">
            <v>1698.8000000000236</v>
          </cell>
          <cell r="AG637">
            <v>2375.7200000000162</v>
          </cell>
          <cell r="AH637">
            <v>1719.0400000000118</v>
          </cell>
          <cell r="AI637">
            <v>2407.5199999999768</v>
          </cell>
          <cell r="AJ637">
            <v>1743.599999999996</v>
          </cell>
          <cell r="AK637">
            <v>2439.3099999999872</v>
          </cell>
          <cell r="AL637">
            <v>1763.8399999999842</v>
          </cell>
          <cell r="AM637">
            <v>2471.1000000000035</v>
          </cell>
          <cell r="AN637">
            <v>1788.3999999999869</v>
          </cell>
          <cell r="AO637">
            <v>2502.8900000000153</v>
          </cell>
          <cell r="AP637">
            <v>1808.6399999999746</v>
          </cell>
          <cell r="AQ637">
            <v>2534.6800000000239</v>
          </cell>
          <cell r="AR637">
            <v>1833.2000000000219</v>
          </cell>
          <cell r="AS637">
            <v>2566.4799999999764</v>
          </cell>
          <cell r="AT637">
            <v>1857.7600000000234</v>
          </cell>
          <cell r="AU637">
            <v>2602.5899999999583</v>
          </cell>
          <cell r="AV637">
            <v>1882.3200000000079</v>
          </cell>
          <cell r="AW637">
            <v>2634.380000000026</v>
          </cell>
        </row>
        <row r="638">
          <cell r="A638">
            <v>633</v>
          </cell>
          <cell r="B638">
            <v>1354.1400000000117</v>
          </cell>
          <cell r="C638">
            <v>1893.1900000000039</v>
          </cell>
          <cell r="D638">
            <v>1378.7399999999989</v>
          </cell>
          <cell r="E638">
            <v>1929.3699999999803</v>
          </cell>
          <cell r="F638">
            <v>1399.0100000000139</v>
          </cell>
          <cell r="G638">
            <v>1961.2099999999755</v>
          </cell>
          <cell r="H638">
            <v>1423.6100000000001</v>
          </cell>
          <cell r="I638">
            <v>1993.0500000000252</v>
          </cell>
          <cell r="J638">
            <v>1448.2099999999857</v>
          </cell>
          <cell r="K638">
            <v>2024.8900000000197</v>
          </cell>
          <cell r="L638">
            <v>1468.4799999999987</v>
          </cell>
          <cell r="M638">
            <v>2056.73</v>
          </cell>
          <cell r="N638">
            <v>1493.0799999999833</v>
          </cell>
          <cell r="O638">
            <v>2088.5799999999831</v>
          </cell>
          <cell r="P638">
            <v>1513.3500000000174</v>
          </cell>
          <cell r="Q638">
            <v>2120.4199999999728</v>
          </cell>
          <cell r="R638">
            <v>1537.950000000003</v>
          </cell>
          <cell r="S638">
            <v>2152.2600000000275</v>
          </cell>
          <cell r="T638">
            <v>1558.2200000000153</v>
          </cell>
          <cell r="U638">
            <v>2184.1000000000108</v>
          </cell>
          <cell r="V638">
            <v>1582.82</v>
          </cell>
          <cell r="W638">
            <v>2215.94</v>
          </cell>
          <cell r="X638">
            <v>1607.4199999999844</v>
          </cell>
          <cell r="Y638">
            <v>2247.7899999999931</v>
          </cell>
          <cell r="Z638">
            <v>1632.0199999999909</v>
          </cell>
          <cell r="AA638">
            <v>2283.9599999999809</v>
          </cell>
          <cell r="AB638">
            <v>1652.2899999999786</v>
          </cell>
          <cell r="AC638">
            <v>2315.8000000000097</v>
          </cell>
          <cell r="AD638">
            <v>1676.8900000000183</v>
          </cell>
          <cell r="AE638">
            <v>2347.6400000000158</v>
          </cell>
          <cell r="AF638">
            <v>1701.4900000000237</v>
          </cell>
          <cell r="AG638">
            <v>2379.4800000000164</v>
          </cell>
          <cell r="AH638">
            <v>1721.7600000000118</v>
          </cell>
          <cell r="AI638">
            <v>2411.3299999999767</v>
          </cell>
          <cell r="AJ638">
            <v>1746.359999999996</v>
          </cell>
          <cell r="AK638">
            <v>2443.1699999999873</v>
          </cell>
          <cell r="AL638">
            <v>1766.6299999999842</v>
          </cell>
          <cell r="AM638">
            <v>2475.0100000000034</v>
          </cell>
          <cell r="AN638">
            <v>1791.2299999999868</v>
          </cell>
          <cell r="AO638">
            <v>2506.8500000000154</v>
          </cell>
          <cell r="AP638">
            <v>1811.4999999999745</v>
          </cell>
          <cell r="AQ638">
            <v>2538.6900000000242</v>
          </cell>
          <cell r="AR638">
            <v>1836.100000000022</v>
          </cell>
          <cell r="AS638">
            <v>2570.5399999999763</v>
          </cell>
          <cell r="AT638">
            <v>1860.7000000000235</v>
          </cell>
          <cell r="AU638">
            <v>2606.7099999999582</v>
          </cell>
          <cell r="AV638">
            <v>1885.3000000000079</v>
          </cell>
          <cell r="AW638">
            <v>2638.5500000000261</v>
          </cell>
        </row>
        <row r="639">
          <cell r="A639">
            <v>634</v>
          </cell>
          <cell r="B639">
            <v>1356.2800000000118</v>
          </cell>
          <cell r="C639">
            <v>1896.1800000000039</v>
          </cell>
          <cell r="D639">
            <v>1380.9199999999989</v>
          </cell>
          <cell r="E639">
            <v>1932.4199999999803</v>
          </cell>
          <cell r="F639">
            <v>1401.2200000000139</v>
          </cell>
          <cell r="G639">
            <v>1964.3099999999754</v>
          </cell>
          <cell r="H639">
            <v>1425.8600000000001</v>
          </cell>
          <cell r="I639">
            <v>1996.2000000000253</v>
          </cell>
          <cell r="J639">
            <v>1450.4999999999857</v>
          </cell>
          <cell r="K639">
            <v>2028.0900000000197</v>
          </cell>
          <cell r="L639">
            <v>1470.7999999999986</v>
          </cell>
          <cell r="M639">
            <v>2059.98</v>
          </cell>
          <cell r="N639">
            <v>1495.4399999999832</v>
          </cell>
          <cell r="O639">
            <v>2091.8799999999833</v>
          </cell>
          <cell r="P639">
            <v>1515.7400000000175</v>
          </cell>
          <cell r="Q639">
            <v>2123.7699999999727</v>
          </cell>
          <cell r="R639">
            <v>1540.3800000000031</v>
          </cell>
          <cell r="S639">
            <v>2155.6600000000276</v>
          </cell>
          <cell r="T639">
            <v>1560.6800000000153</v>
          </cell>
          <cell r="U639">
            <v>2187.5500000000106</v>
          </cell>
          <cell r="V639">
            <v>1585.32</v>
          </cell>
          <cell r="W639">
            <v>2219.44</v>
          </cell>
          <cell r="X639">
            <v>1609.9599999999843</v>
          </cell>
          <cell r="Y639">
            <v>2251.3399999999933</v>
          </cell>
          <cell r="Z639">
            <v>1634.5999999999908</v>
          </cell>
          <cell r="AA639">
            <v>2287.5699999999811</v>
          </cell>
          <cell r="AB639">
            <v>1654.8999999999785</v>
          </cell>
          <cell r="AC639">
            <v>2319.4600000000096</v>
          </cell>
          <cell r="AD639">
            <v>1679.5400000000184</v>
          </cell>
          <cell r="AE639">
            <v>2351.3500000000158</v>
          </cell>
          <cell r="AF639">
            <v>1704.1800000000237</v>
          </cell>
          <cell r="AG639">
            <v>2383.2400000000166</v>
          </cell>
          <cell r="AH639">
            <v>1724.4800000000118</v>
          </cell>
          <cell r="AI639">
            <v>2415.1399999999767</v>
          </cell>
          <cell r="AJ639">
            <v>1749.119999999996</v>
          </cell>
          <cell r="AK639">
            <v>2447.0299999999875</v>
          </cell>
          <cell r="AL639">
            <v>1769.4199999999842</v>
          </cell>
          <cell r="AM639">
            <v>2478.9200000000033</v>
          </cell>
          <cell r="AN639">
            <v>1794.0599999999868</v>
          </cell>
          <cell r="AO639">
            <v>2510.8100000000154</v>
          </cell>
          <cell r="AP639">
            <v>1814.3599999999744</v>
          </cell>
          <cell r="AQ639">
            <v>2542.7000000000244</v>
          </cell>
          <cell r="AR639">
            <v>1839.0000000000221</v>
          </cell>
          <cell r="AS639">
            <v>2574.5999999999763</v>
          </cell>
          <cell r="AT639">
            <v>1863.6400000000235</v>
          </cell>
          <cell r="AU639">
            <v>2610.8299999999581</v>
          </cell>
          <cell r="AV639">
            <v>1888.2800000000079</v>
          </cell>
          <cell r="AW639">
            <v>2642.7200000000262</v>
          </cell>
        </row>
        <row r="640">
          <cell r="A640">
            <v>635</v>
          </cell>
          <cell r="B640">
            <v>1358.4200000000119</v>
          </cell>
          <cell r="C640">
            <v>1899.1700000000039</v>
          </cell>
          <cell r="D640">
            <v>1383.099999999999</v>
          </cell>
          <cell r="E640">
            <v>1935.4699999999802</v>
          </cell>
          <cell r="F640">
            <v>1403.4300000000139</v>
          </cell>
          <cell r="G640">
            <v>1967.4099999999753</v>
          </cell>
          <cell r="H640">
            <v>1428.1100000000001</v>
          </cell>
          <cell r="I640">
            <v>1999.3500000000254</v>
          </cell>
          <cell r="J640">
            <v>1452.7899999999856</v>
          </cell>
          <cell r="K640">
            <v>2031.2900000000197</v>
          </cell>
          <cell r="L640">
            <v>1473.1199999999985</v>
          </cell>
          <cell r="M640">
            <v>2063.23</v>
          </cell>
          <cell r="N640">
            <v>1497.7999999999831</v>
          </cell>
          <cell r="O640">
            <v>2095.1799999999835</v>
          </cell>
          <cell r="P640">
            <v>1518.1300000000176</v>
          </cell>
          <cell r="Q640">
            <v>2127.1199999999726</v>
          </cell>
          <cell r="R640">
            <v>1542.8100000000031</v>
          </cell>
          <cell r="S640">
            <v>2159.0600000000277</v>
          </cell>
          <cell r="T640">
            <v>1563.1400000000153</v>
          </cell>
          <cell r="U640">
            <v>2191.0000000000105</v>
          </cell>
          <cell r="V640">
            <v>1587.82</v>
          </cell>
          <cell r="W640">
            <v>2222.94</v>
          </cell>
          <cell r="X640">
            <v>1612.4999999999843</v>
          </cell>
          <cell r="Y640">
            <v>2254.8899999999935</v>
          </cell>
          <cell r="Z640">
            <v>1637.1799999999907</v>
          </cell>
          <cell r="AA640">
            <v>2291.1799999999812</v>
          </cell>
          <cell r="AB640">
            <v>1657.5099999999784</v>
          </cell>
          <cell r="AC640">
            <v>2323.1200000000094</v>
          </cell>
          <cell r="AD640">
            <v>1682.1900000000185</v>
          </cell>
          <cell r="AE640">
            <v>2355.0600000000159</v>
          </cell>
          <cell r="AF640">
            <v>1706.8700000000238</v>
          </cell>
          <cell r="AG640">
            <v>2387.0000000000168</v>
          </cell>
          <cell r="AH640">
            <v>1727.2000000000119</v>
          </cell>
          <cell r="AI640">
            <v>2418.9499999999766</v>
          </cell>
          <cell r="AJ640">
            <v>1751.879999999996</v>
          </cell>
          <cell r="AK640">
            <v>2450.8899999999876</v>
          </cell>
          <cell r="AL640">
            <v>1772.2099999999841</v>
          </cell>
          <cell r="AM640">
            <v>2482.8300000000031</v>
          </cell>
          <cell r="AN640">
            <v>1796.8899999999867</v>
          </cell>
          <cell r="AO640">
            <v>2514.7700000000154</v>
          </cell>
          <cell r="AP640">
            <v>1817.2199999999743</v>
          </cell>
          <cell r="AQ640">
            <v>2546.7100000000246</v>
          </cell>
          <cell r="AR640">
            <v>1841.9000000000221</v>
          </cell>
          <cell r="AS640">
            <v>2578.6599999999762</v>
          </cell>
          <cell r="AT640">
            <v>1866.5800000000236</v>
          </cell>
          <cell r="AU640">
            <v>2614.949999999958</v>
          </cell>
          <cell r="AV640">
            <v>1891.2600000000079</v>
          </cell>
          <cell r="AW640">
            <v>2646.8900000000262</v>
          </cell>
        </row>
        <row r="641">
          <cell r="A641">
            <v>636</v>
          </cell>
          <cell r="B641">
            <v>1360.560000000012</v>
          </cell>
          <cell r="C641">
            <v>1902.1600000000039</v>
          </cell>
          <cell r="D641">
            <v>1385.2799999999991</v>
          </cell>
          <cell r="E641">
            <v>1938.5199999999802</v>
          </cell>
          <cell r="F641">
            <v>1405.640000000014</v>
          </cell>
          <cell r="G641">
            <v>1970.5099999999752</v>
          </cell>
          <cell r="H641">
            <v>1430.3600000000001</v>
          </cell>
          <cell r="I641">
            <v>2002.5000000000255</v>
          </cell>
          <cell r="J641">
            <v>1455.0799999999856</v>
          </cell>
          <cell r="K641">
            <v>2034.4900000000198</v>
          </cell>
          <cell r="L641">
            <v>1475.4399999999985</v>
          </cell>
          <cell r="M641">
            <v>2066.48</v>
          </cell>
          <cell r="N641">
            <v>1500.159999999983</v>
          </cell>
          <cell r="O641">
            <v>2098.4799999999836</v>
          </cell>
          <cell r="P641">
            <v>1520.5200000000177</v>
          </cell>
          <cell r="Q641">
            <v>2130.4699999999725</v>
          </cell>
          <cell r="R641">
            <v>1545.2400000000032</v>
          </cell>
          <cell r="S641">
            <v>2162.4600000000278</v>
          </cell>
          <cell r="T641">
            <v>1565.6000000000154</v>
          </cell>
          <cell r="U641">
            <v>2194.4500000000103</v>
          </cell>
          <cell r="V641">
            <v>1590.32</v>
          </cell>
          <cell r="W641">
            <v>2226.44</v>
          </cell>
          <cell r="X641">
            <v>1615.0399999999843</v>
          </cell>
          <cell r="Y641">
            <v>2258.4399999999937</v>
          </cell>
          <cell r="Z641">
            <v>1639.7599999999907</v>
          </cell>
          <cell r="AA641">
            <v>2294.7899999999813</v>
          </cell>
          <cell r="AB641">
            <v>1660.1199999999783</v>
          </cell>
          <cell r="AC641">
            <v>2326.7800000000093</v>
          </cell>
          <cell r="AD641">
            <v>1684.8400000000186</v>
          </cell>
          <cell r="AE641">
            <v>2358.7700000000159</v>
          </cell>
          <cell r="AF641">
            <v>1709.5600000000238</v>
          </cell>
          <cell r="AG641">
            <v>2390.760000000017</v>
          </cell>
          <cell r="AH641">
            <v>1729.9200000000119</v>
          </cell>
          <cell r="AI641">
            <v>2422.7599999999766</v>
          </cell>
          <cell r="AJ641">
            <v>1754.639999999996</v>
          </cell>
          <cell r="AK641">
            <v>2454.7499999999877</v>
          </cell>
          <cell r="AL641">
            <v>1774.9999999999841</v>
          </cell>
          <cell r="AM641">
            <v>2486.740000000003</v>
          </cell>
          <cell r="AN641">
            <v>1799.7199999999866</v>
          </cell>
          <cell r="AO641">
            <v>2518.7300000000155</v>
          </cell>
          <cell r="AP641">
            <v>1820.0799999999742</v>
          </cell>
          <cell r="AQ641">
            <v>2550.7200000000248</v>
          </cell>
          <cell r="AR641">
            <v>1844.8000000000222</v>
          </cell>
          <cell r="AS641">
            <v>2582.7199999999762</v>
          </cell>
          <cell r="AT641">
            <v>1869.5200000000236</v>
          </cell>
          <cell r="AU641">
            <v>2619.0699999999579</v>
          </cell>
          <cell r="AV641">
            <v>1894.240000000008</v>
          </cell>
          <cell r="AW641">
            <v>2651.0600000000263</v>
          </cell>
        </row>
        <row r="642">
          <cell r="A642">
            <v>637</v>
          </cell>
          <cell r="B642">
            <v>1362.7000000000121</v>
          </cell>
          <cell r="C642">
            <v>1905.150000000004</v>
          </cell>
          <cell r="D642">
            <v>1387.4599999999991</v>
          </cell>
          <cell r="E642">
            <v>1941.5699999999802</v>
          </cell>
          <cell r="F642">
            <v>1407.850000000014</v>
          </cell>
          <cell r="G642">
            <v>1973.6099999999751</v>
          </cell>
          <cell r="H642">
            <v>1432.6100000000001</v>
          </cell>
          <cell r="I642">
            <v>2005.6500000000256</v>
          </cell>
          <cell r="J642">
            <v>1457.3699999999856</v>
          </cell>
          <cell r="K642">
            <v>2037.6900000000198</v>
          </cell>
          <cell r="L642">
            <v>1477.7599999999984</v>
          </cell>
          <cell r="M642">
            <v>2069.73</v>
          </cell>
          <cell r="N642">
            <v>1502.5199999999829</v>
          </cell>
          <cell r="O642">
            <v>2101.7799999999838</v>
          </cell>
          <cell r="P642">
            <v>1522.9100000000178</v>
          </cell>
          <cell r="Q642">
            <v>2133.8199999999724</v>
          </cell>
          <cell r="R642">
            <v>1547.6700000000033</v>
          </cell>
          <cell r="S642">
            <v>2165.8600000000279</v>
          </cell>
          <cell r="T642">
            <v>1568.0600000000154</v>
          </cell>
          <cell r="U642">
            <v>2197.9000000000101</v>
          </cell>
          <cell r="V642">
            <v>1592.82</v>
          </cell>
          <cell r="W642">
            <v>2229.94</v>
          </cell>
          <cell r="X642">
            <v>1617.5799999999842</v>
          </cell>
          <cell r="Y642">
            <v>2261.9899999999939</v>
          </cell>
          <cell r="Z642">
            <v>1642.3399999999906</v>
          </cell>
          <cell r="AA642">
            <v>2298.3999999999814</v>
          </cell>
          <cell r="AB642">
            <v>1662.7299999999782</v>
          </cell>
          <cell r="AC642">
            <v>2330.4400000000091</v>
          </cell>
          <cell r="AD642">
            <v>1687.4900000000187</v>
          </cell>
          <cell r="AE642">
            <v>2362.4800000000159</v>
          </cell>
          <cell r="AF642">
            <v>1712.2500000000239</v>
          </cell>
          <cell r="AG642">
            <v>2394.5200000000173</v>
          </cell>
          <cell r="AH642">
            <v>1732.6400000000119</v>
          </cell>
          <cell r="AI642">
            <v>2426.5699999999765</v>
          </cell>
          <cell r="AJ642">
            <v>1757.399999999996</v>
          </cell>
          <cell r="AK642">
            <v>2458.6099999999878</v>
          </cell>
          <cell r="AL642">
            <v>1777.789999999984</v>
          </cell>
          <cell r="AM642">
            <v>2490.6500000000028</v>
          </cell>
          <cell r="AN642">
            <v>1802.5499999999865</v>
          </cell>
          <cell r="AO642">
            <v>2522.6900000000155</v>
          </cell>
          <cell r="AP642">
            <v>1822.9399999999741</v>
          </cell>
          <cell r="AQ642">
            <v>2554.730000000025</v>
          </cell>
          <cell r="AR642">
            <v>1847.7000000000223</v>
          </cell>
          <cell r="AS642">
            <v>2586.7799999999761</v>
          </cell>
          <cell r="AT642">
            <v>1872.4600000000237</v>
          </cell>
          <cell r="AU642">
            <v>2623.1899999999578</v>
          </cell>
          <cell r="AV642">
            <v>1897.220000000008</v>
          </cell>
          <cell r="AW642">
            <v>2655.2300000000264</v>
          </cell>
        </row>
        <row r="643">
          <cell r="A643">
            <v>638</v>
          </cell>
          <cell r="B643">
            <v>1364.8400000000122</v>
          </cell>
          <cell r="C643">
            <v>1908.140000000004</v>
          </cell>
          <cell r="D643">
            <v>1389.6399999999992</v>
          </cell>
          <cell r="E643">
            <v>1944.6199999999801</v>
          </cell>
          <cell r="F643">
            <v>1410.060000000014</v>
          </cell>
          <cell r="G643">
            <v>1976.709999999975</v>
          </cell>
          <cell r="H643">
            <v>1434.8600000000001</v>
          </cell>
          <cell r="I643">
            <v>2008.8000000000256</v>
          </cell>
          <cell r="J643">
            <v>1459.6599999999855</v>
          </cell>
          <cell r="K643">
            <v>2040.8900000000199</v>
          </cell>
          <cell r="L643">
            <v>1480.0799999999983</v>
          </cell>
          <cell r="M643">
            <v>2072.98</v>
          </cell>
          <cell r="N643">
            <v>1504.8799999999828</v>
          </cell>
          <cell r="O643">
            <v>2105.079999999984</v>
          </cell>
          <cell r="P643">
            <v>1525.3000000000179</v>
          </cell>
          <cell r="Q643">
            <v>2137.1699999999723</v>
          </cell>
          <cell r="R643">
            <v>1550.1000000000033</v>
          </cell>
          <cell r="S643">
            <v>2169.260000000028</v>
          </cell>
          <cell r="T643">
            <v>1570.5200000000154</v>
          </cell>
          <cell r="U643">
            <v>2201.3500000000099</v>
          </cell>
          <cell r="V643">
            <v>1595.32</v>
          </cell>
          <cell r="W643">
            <v>2233.44</v>
          </cell>
          <cell r="X643">
            <v>1620.1199999999842</v>
          </cell>
          <cell r="Y643">
            <v>2265.5399999999941</v>
          </cell>
          <cell r="Z643">
            <v>1644.9199999999905</v>
          </cell>
          <cell r="AA643">
            <v>2302.0099999999816</v>
          </cell>
          <cell r="AB643">
            <v>1665.3399999999781</v>
          </cell>
          <cell r="AC643">
            <v>2334.100000000009</v>
          </cell>
          <cell r="AD643">
            <v>1690.1400000000187</v>
          </cell>
          <cell r="AE643">
            <v>2366.190000000016</v>
          </cell>
          <cell r="AF643">
            <v>1714.9400000000239</v>
          </cell>
          <cell r="AG643">
            <v>2398.2800000000175</v>
          </cell>
          <cell r="AH643">
            <v>1735.360000000012</v>
          </cell>
          <cell r="AI643">
            <v>2430.3799999999765</v>
          </cell>
          <cell r="AJ643">
            <v>1760.159999999996</v>
          </cell>
          <cell r="AK643">
            <v>2462.469999999988</v>
          </cell>
          <cell r="AL643">
            <v>1780.579999999984</v>
          </cell>
          <cell r="AM643">
            <v>2494.5600000000027</v>
          </cell>
          <cell r="AN643">
            <v>1805.3799999999865</v>
          </cell>
          <cell r="AO643">
            <v>2526.6500000000156</v>
          </cell>
          <cell r="AP643">
            <v>1825.799999999974</v>
          </cell>
          <cell r="AQ643">
            <v>2558.7400000000252</v>
          </cell>
          <cell r="AR643">
            <v>1850.6000000000224</v>
          </cell>
          <cell r="AS643">
            <v>2590.839999999976</v>
          </cell>
          <cell r="AT643">
            <v>1875.4000000000237</v>
          </cell>
          <cell r="AU643">
            <v>2627.3099999999577</v>
          </cell>
          <cell r="AV643">
            <v>1900.200000000008</v>
          </cell>
          <cell r="AW643">
            <v>2659.4000000000265</v>
          </cell>
        </row>
        <row r="644">
          <cell r="A644">
            <v>639</v>
          </cell>
          <cell r="B644">
            <v>1366.9800000000123</v>
          </cell>
          <cell r="C644">
            <v>1911.130000000004</v>
          </cell>
          <cell r="D644">
            <v>1391.8199999999993</v>
          </cell>
          <cell r="E644">
            <v>1947.6699999999801</v>
          </cell>
          <cell r="F644">
            <v>1412.2700000000141</v>
          </cell>
          <cell r="G644">
            <v>1979.8099999999749</v>
          </cell>
          <cell r="H644">
            <v>1437.1100000000001</v>
          </cell>
          <cell r="I644">
            <v>2011.9500000000257</v>
          </cell>
          <cell r="J644">
            <v>1461.9499999999855</v>
          </cell>
          <cell r="K644">
            <v>2044.0900000000199</v>
          </cell>
          <cell r="L644">
            <v>1482.3999999999983</v>
          </cell>
          <cell r="M644">
            <v>2076.23</v>
          </cell>
          <cell r="N644">
            <v>1507.2399999999827</v>
          </cell>
          <cell r="O644">
            <v>2108.3799999999842</v>
          </cell>
          <cell r="P644">
            <v>1527.690000000018</v>
          </cell>
          <cell r="Q644">
            <v>2140.5199999999722</v>
          </cell>
          <cell r="R644">
            <v>1552.5300000000034</v>
          </cell>
          <cell r="S644">
            <v>2172.660000000028</v>
          </cell>
          <cell r="T644">
            <v>1572.9800000000155</v>
          </cell>
          <cell r="U644">
            <v>2204.8000000000097</v>
          </cell>
          <cell r="V644">
            <v>1597.82</v>
          </cell>
          <cell r="W644">
            <v>2236.94</v>
          </cell>
          <cell r="X644">
            <v>1622.6599999999842</v>
          </cell>
          <cell r="Y644">
            <v>2269.0899999999942</v>
          </cell>
          <cell r="Z644">
            <v>1647.4999999999905</v>
          </cell>
          <cell r="AA644">
            <v>2305.6199999999817</v>
          </cell>
          <cell r="AB644">
            <v>1667.949999999978</v>
          </cell>
          <cell r="AC644">
            <v>2337.7600000000089</v>
          </cell>
          <cell r="AD644">
            <v>1692.7900000000188</v>
          </cell>
          <cell r="AE644">
            <v>2369.900000000016</v>
          </cell>
          <cell r="AF644">
            <v>1717.630000000024</v>
          </cell>
          <cell r="AG644">
            <v>2402.0400000000177</v>
          </cell>
          <cell r="AH644">
            <v>1738.080000000012</v>
          </cell>
          <cell r="AI644">
            <v>2434.1899999999764</v>
          </cell>
          <cell r="AJ644">
            <v>1762.919999999996</v>
          </cell>
          <cell r="AK644">
            <v>2466.3299999999881</v>
          </cell>
          <cell r="AL644">
            <v>1783.369999999984</v>
          </cell>
          <cell r="AM644">
            <v>2498.4700000000025</v>
          </cell>
          <cell r="AN644">
            <v>1808.2099999999864</v>
          </cell>
          <cell r="AO644">
            <v>2530.6100000000156</v>
          </cell>
          <cell r="AP644">
            <v>1828.6599999999739</v>
          </cell>
          <cell r="AQ644">
            <v>2562.7500000000255</v>
          </cell>
          <cell r="AR644">
            <v>1853.5000000000225</v>
          </cell>
          <cell r="AS644">
            <v>2594.899999999976</v>
          </cell>
          <cell r="AT644">
            <v>1878.3400000000238</v>
          </cell>
          <cell r="AU644">
            <v>2631.4299999999575</v>
          </cell>
          <cell r="AV644">
            <v>1903.180000000008</v>
          </cell>
          <cell r="AW644">
            <v>2663.5700000000265</v>
          </cell>
        </row>
        <row r="645">
          <cell r="A645">
            <v>640</v>
          </cell>
          <cell r="B645">
            <v>1369.1200000000124</v>
          </cell>
          <cell r="C645">
            <v>1914.120000000004</v>
          </cell>
          <cell r="D645">
            <v>1393.9999999999993</v>
          </cell>
          <cell r="E645">
            <v>1950.71999999998</v>
          </cell>
          <cell r="F645">
            <v>1414.4800000000141</v>
          </cell>
          <cell r="G645">
            <v>1982.9099999999748</v>
          </cell>
          <cell r="H645">
            <v>1439.3600000000001</v>
          </cell>
          <cell r="I645">
            <v>2015.1000000000258</v>
          </cell>
          <cell r="J645">
            <v>1464.2399999999855</v>
          </cell>
          <cell r="K645">
            <v>2047.29000000002</v>
          </cell>
          <cell r="L645">
            <v>1484.7199999999982</v>
          </cell>
          <cell r="M645">
            <v>2079.48</v>
          </cell>
          <cell r="N645">
            <v>1509.5999999999826</v>
          </cell>
          <cell r="O645">
            <v>2111.6799999999844</v>
          </cell>
          <cell r="P645">
            <v>1530.0800000000181</v>
          </cell>
          <cell r="Q645">
            <v>2143.8699999999722</v>
          </cell>
          <cell r="R645">
            <v>1554.9600000000034</v>
          </cell>
          <cell r="S645">
            <v>2176.0600000000281</v>
          </cell>
          <cell r="T645">
            <v>1575.4400000000155</v>
          </cell>
          <cell r="U645">
            <v>2208.2500000000095</v>
          </cell>
          <cell r="V645">
            <v>1600.32</v>
          </cell>
          <cell r="W645">
            <v>2240.44</v>
          </cell>
          <cell r="X645">
            <v>1625.1999999999841</v>
          </cell>
          <cell r="Y645">
            <v>2272.6399999999944</v>
          </cell>
          <cell r="Z645">
            <v>1650.0799999999904</v>
          </cell>
          <cell r="AA645">
            <v>2309.2299999999818</v>
          </cell>
          <cell r="AB645">
            <v>1670.5599999999779</v>
          </cell>
          <cell r="AC645">
            <v>2341.4200000000087</v>
          </cell>
          <cell r="AD645">
            <v>1695.4400000000189</v>
          </cell>
          <cell r="AE645">
            <v>2373.610000000016</v>
          </cell>
          <cell r="AF645">
            <v>1720.320000000024</v>
          </cell>
          <cell r="AG645">
            <v>2405.8000000000179</v>
          </cell>
          <cell r="AH645">
            <v>1740.800000000012</v>
          </cell>
          <cell r="AI645">
            <v>2437.9999999999764</v>
          </cell>
          <cell r="AJ645">
            <v>1765.679999999996</v>
          </cell>
          <cell r="AK645">
            <v>2470.1899999999882</v>
          </cell>
          <cell r="AL645">
            <v>1786.1599999999839</v>
          </cell>
          <cell r="AM645">
            <v>2502.3800000000024</v>
          </cell>
          <cell r="AN645">
            <v>1811.0399999999863</v>
          </cell>
          <cell r="AO645">
            <v>2534.5700000000156</v>
          </cell>
          <cell r="AP645">
            <v>1831.5199999999738</v>
          </cell>
          <cell r="AQ645">
            <v>2566.7600000000257</v>
          </cell>
          <cell r="AR645">
            <v>1856.4000000000226</v>
          </cell>
          <cell r="AS645">
            <v>2598.9599999999759</v>
          </cell>
          <cell r="AT645">
            <v>1881.2800000000238</v>
          </cell>
          <cell r="AU645">
            <v>2635.5499999999574</v>
          </cell>
          <cell r="AV645">
            <v>1906.160000000008</v>
          </cell>
          <cell r="AW645">
            <v>2667.7400000000266</v>
          </cell>
        </row>
        <row r="646">
          <cell r="A646">
            <v>641</v>
          </cell>
          <cell r="B646">
            <v>1371.2600000000125</v>
          </cell>
          <cell r="C646">
            <v>1917.110000000004</v>
          </cell>
          <cell r="D646">
            <v>1396.1799999999994</v>
          </cell>
          <cell r="E646">
            <v>1953.76999999998</v>
          </cell>
          <cell r="F646">
            <v>1416.6900000000142</v>
          </cell>
          <cell r="G646">
            <v>1986.0099999999748</v>
          </cell>
          <cell r="H646">
            <v>1441.6100000000001</v>
          </cell>
          <cell r="I646">
            <v>2018.2500000000259</v>
          </cell>
          <cell r="J646">
            <v>1466.5299999999854</v>
          </cell>
          <cell r="K646">
            <v>2050.4900000000198</v>
          </cell>
          <cell r="L646">
            <v>1487.0399999999981</v>
          </cell>
          <cell r="M646">
            <v>2082.73</v>
          </cell>
          <cell r="N646">
            <v>1511.9599999999825</v>
          </cell>
          <cell r="O646">
            <v>2114.9799999999846</v>
          </cell>
          <cell r="P646">
            <v>1532.4700000000182</v>
          </cell>
          <cell r="Q646">
            <v>2147.2199999999721</v>
          </cell>
          <cell r="R646">
            <v>1557.3900000000035</v>
          </cell>
          <cell r="S646">
            <v>2179.4600000000282</v>
          </cell>
          <cell r="T646">
            <v>1577.9000000000156</v>
          </cell>
          <cell r="U646">
            <v>2211.7000000000094</v>
          </cell>
          <cell r="V646">
            <v>1602.82</v>
          </cell>
          <cell r="W646">
            <v>2243.94</v>
          </cell>
          <cell r="X646">
            <v>1627.7399999999841</v>
          </cell>
          <cell r="Y646">
            <v>2276.1899999999946</v>
          </cell>
          <cell r="Z646">
            <v>1652.6599999999903</v>
          </cell>
          <cell r="AA646">
            <v>2312.839999999982</v>
          </cell>
          <cell r="AB646">
            <v>1673.1699999999778</v>
          </cell>
          <cell r="AC646">
            <v>2345.0800000000086</v>
          </cell>
          <cell r="AD646">
            <v>1698.090000000019</v>
          </cell>
          <cell r="AE646">
            <v>2377.3200000000161</v>
          </cell>
          <cell r="AF646">
            <v>1723.0100000000241</v>
          </cell>
          <cell r="AG646">
            <v>2409.5600000000181</v>
          </cell>
          <cell r="AH646">
            <v>1743.520000000012</v>
          </cell>
          <cell r="AI646">
            <v>2441.8099999999763</v>
          </cell>
          <cell r="AJ646">
            <v>1768.439999999996</v>
          </cell>
          <cell r="AK646">
            <v>2474.0499999999884</v>
          </cell>
          <cell r="AL646">
            <v>1788.9499999999839</v>
          </cell>
          <cell r="AM646">
            <v>2506.2900000000022</v>
          </cell>
          <cell r="AN646">
            <v>1813.8699999999862</v>
          </cell>
          <cell r="AO646">
            <v>2538.5300000000157</v>
          </cell>
          <cell r="AP646">
            <v>1834.3799999999737</v>
          </cell>
          <cell r="AQ646">
            <v>2570.7700000000259</v>
          </cell>
          <cell r="AR646">
            <v>1859.3000000000227</v>
          </cell>
          <cell r="AS646">
            <v>2603.0199999999759</v>
          </cell>
          <cell r="AT646">
            <v>1884.2200000000239</v>
          </cell>
          <cell r="AU646">
            <v>2639.6699999999573</v>
          </cell>
          <cell r="AV646">
            <v>1909.1400000000081</v>
          </cell>
          <cell r="AW646">
            <v>2671.9100000000267</v>
          </cell>
        </row>
        <row r="647">
          <cell r="A647">
            <v>642</v>
          </cell>
          <cell r="B647">
            <v>1373.4000000000126</v>
          </cell>
          <cell r="C647">
            <v>1920.100000000004</v>
          </cell>
          <cell r="D647">
            <v>1398.3599999999994</v>
          </cell>
          <cell r="E647">
            <v>1956.8199999999799</v>
          </cell>
          <cell r="F647">
            <v>1418.9000000000142</v>
          </cell>
          <cell r="G647">
            <v>1989.1099999999747</v>
          </cell>
          <cell r="H647">
            <v>1443.8600000000001</v>
          </cell>
          <cell r="I647">
            <v>2021.400000000026</v>
          </cell>
          <cell r="J647">
            <v>1468.8199999999854</v>
          </cell>
          <cell r="K647">
            <v>2053.6900000000196</v>
          </cell>
          <cell r="L647">
            <v>1489.3599999999981</v>
          </cell>
          <cell r="M647">
            <v>2085.98</v>
          </cell>
          <cell r="N647">
            <v>1514.3199999999824</v>
          </cell>
          <cell r="O647">
            <v>2118.2799999999847</v>
          </cell>
          <cell r="P647">
            <v>1534.8600000000183</v>
          </cell>
          <cell r="Q647">
            <v>2150.569999999972</v>
          </cell>
          <cell r="R647">
            <v>1559.8200000000036</v>
          </cell>
          <cell r="S647">
            <v>2182.8600000000283</v>
          </cell>
          <cell r="T647">
            <v>1580.3600000000156</v>
          </cell>
          <cell r="U647">
            <v>2215.1500000000092</v>
          </cell>
          <cell r="V647">
            <v>1605.32</v>
          </cell>
          <cell r="W647">
            <v>2247.44</v>
          </cell>
          <cell r="X647">
            <v>1630.2799999999841</v>
          </cell>
          <cell r="Y647">
            <v>2279.7399999999948</v>
          </cell>
          <cell r="Z647">
            <v>1655.2399999999902</v>
          </cell>
          <cell r="AA647">
            <v>2316.4499999999821</v>
          </cell>
          <cell r="AB647">
            <v>1675.7799999999777</v>
          </cell>
          <cell r="AC647">
            <v>2348.7400000000084</v>
          </cell>
          <cell r="AD647">
            <v>1700.7400000000191</v>
          </cell>
          <cell r="AE647">
            <v>2381.0300000000161</v>
          </cell>
          <cell r="AF647">
            <v>1725.7000000000241</v>
          </cell>
          <cell r="AG647">
            <v>2413.3200000000184</v>
          </cell>
          <cell r="AH647">
            <v>1746.2400000000121</v>
          </cell>
          <cell r="AI647">
            <v>2445.6199999999762</v>
          </cell>
          <cell r="AJ647">
            <v>1771.199999999996</v>
          </cell>
          <cell r="AK647">
            <v>2477.9099999999885</v>
          </cell>
          <cell r="AL647">
            <v>1791.7399999999839</v>
          </cell>
          <cell r="AM647">
            <v>2510.2000000000021</v>
          </cell>
          <cell r="AN647">
            <v>1816.6999999999862</v>
          </cell>
          <cell r="AO647">
            <v>2542.4900000000157</v>
          </cell>
          <cell r="AP647">
            <v>1837.2399999999736</v>
          </cell>
          <cell r="AQ647">
            <v>2574.7800000000261</v>
          </cell>
          <cell r="AR647">
            <v>1862.2000000000228</v>
          </cell>
          <cell r="AS647">
            <v>2607.0799999999758</v>
          </cell>
          <cell r="AT647">
            <v>1887.160000000024</v>
          </cell>
          <cell r="AU647">
            <v>2643.7899999999572</v>
          </cell>
          <cell r="AV647">
            <v>1912.1200000000081</v>
          </cell>
          <cell r="AW647">
            <v>2676.0800000000268</v>
          </cell>
        </row>
        <row r="648">
          <cell r="A648">
            <v>643</v>
          </cell>
          <cell r="B648">
            <v>1375.5400000000127</v>
          </cell>
          <cell r="C648">
            <v>1923.090000000004</v>
          </cell>
          <cell r="D648">
            <v>1400.5399999999995</v>
          </cell>
          <cell r="E648">
            <v>1959.8699999999799</v>
          </cell>
          <cell r="F648">
            <v>1421.1100000000142</v>
          </cell>
          <cell r="G648">
            <v>1992.2099999999746</v>
          </cell>
          <cell r="H648">
            <v>1446.1100000000001</v>
          </cell>
          <cell r="I648">
            <v>2024.5500000000261</v>
          </cell>
          <cell r="J648">
            <v>1471.1099999999853</v>
          </cell>
          <cell r="K648">
            <v>2056.8900000000194</v>
          </cell>
          <cell r="L648">
            <v>1491.679999999998</v>
          </cell>
          <cell r="M648">
            <v>2089.23</v>
          </cell>
          <cell r="N648">
            <v>1516.6799999999823</v>
          </cell>
          <cell r="O648">
            <v>2121.5799999999849</v>
          </cell>
          <cell r="P648">
            <v>1537.2500000000184</v>
          </cell>
          <cell r="Q648">
            <v>2153.9199999999719</v>
          </cell>
          <cell r="R648">
            <v>1562.2500000000036</v>
          </cell>
          <cell r="S648">
            <v>2186.2600000000284</v>
          </cell>
          <cell r="T648">
            <v>1582.8200000000156</v>
          </cell>
          <cell r="U648">
            <v>2218.600000000009</v>
          </cell>
          <cell r="V648">
            <v>1607.82</v>
          </cell>
          <cell r="W648">
            <v>2250.94</v>
          </cell>
          <cell r="X648">
            <v>1632.819999999984</v>
          </cell>
          <cell r="Y648">
            <v>2283.289999999995</v>
          </cell>
          <cell r="Z648">
            <v>1657.8199999999902</v>
          </cell>
          <cell r="AA648">
            <v>2320.0599999999822</v>
          </cell>
          <cell r="AB648">
            <v>1678.3899999999776</v>
          </cell>
          <cell r="AC648">
            <v>2352.4000000000083</v>
          </cell>
          <cell r="AD648">
            <v>1703.3900000000192</v>
          </cell>
          <cell r="AE648">
            <v>2384.7400000000162</v>
          </cell>
          <cell r="AF648">
            <v>1728.3900000000242</v>
          </cell>
          <cell r="AG648">
            <v>2417.0800000000186</v>
          </cell>
          <cell r="AH648">
            <v>1748.9600000000121</v>
          </cell>
          <cell r="AI648">
            <v>2449.4299999999762</v>
          </cell>
          <cell r="AJ648">
            <v>1773.9599999999959</v>
          </cell>
          <cell r="AK648">
            <v>2481.7699999999886</v>
          </cell>
          <cell r="AL648">
            <v>1794.5299999999838</v>
          </cell>
          <cell r="AM648">
            <v>2514.1100000000019</v>
          </cell>
          <cell r="AN648">
            <v>1819.5299999999861</v>
          </cell>
          <cell r="AO648">
            <v>2546.4500000000157</v>
          </cell>
          <cell r="AP648">
            <v>1840.0999999999735</v>
          </cell>
          <cell r="AQ648">
            <v>2578.7900000000263</v>
          </cell>
          <cell r="AR648">
            <v>1865.1000000000229</v>
          </cell>
          <cell r="AS648">
            <v>2611.1399999999758</v>
          </cell>
          <cell r="AT648">
            <v>1890.100000000024</v>
          </cell>
          <cell r="AU648">
            <v>2647.9099999999571</v>
          </cell>
          <cell r="AV648">
            <v>1915.1000000000081</v>
          </cell>
          <cell r="AW648">
            <v>2680.2500000000268</v>
          </cell>
        </row>
        <row r="649">
          <cell r="A649">
            <v>644</v>
          </cell>
          <cell r="B649">
            <v>1377.6800000000128</v>
          </cell>
          <cell r="C649">
            <v>1926.080000000004</v>
          </cell>
          <cell r="D649">
            <v>1402.7199999999996</v>
          </cell>
          <cell r="E649">
            <v>1962.9199999999798</v>
          </cell>
          <cell r="F649">
            <v>1423.3200000000143</v>
          </cell>
          <cell r="G649">
            <v>1995.3099999999745</v>
          </cell>
          <cell r="H649">
            <v>1448.3600000000001</v>
          </cell>
          <cell r="I649">
            <v>2027.7000000000262</v>
          </cell>
          <cell r="J649">
            <v>1473.3999999999853</v>
          </cell>
          <cell r="K649">
            <v>2060.0900000000192</v>
          </cell>
          <cell r="L649">
            <v>1493.999999999998</v>
          </cell>
          <cell r="M649">
            <v>2092.48</v>
          </cell>
          <cell r="N649">
            <v>1519.0399999999822</v>
          </cell>
          <cell r="O649">
            <v>2124.8799999999851</v>
          </cell>
          <cell r="P649">
            <v>1539.6400000000185</v>
          </cell>
          <cell r="Q649">
            <v>2157.2699999999718</v>
          </cell>
          <cell r="R649">
            <v>1564.6800000000037</v>
          </cell>
          <cell r="S649">
            <v>2189.6600000000285</v>
          </cell>
          <cell r="T649">
            <v>1585.2800000000157</v>
          </cell>
          <cell r="U649">
            <v>2222.0500000000088</v>
          </cell>
          <cell r="V649">
            <v>1610.32</v>
          </cell>
          <cell r="W649">
            <v>2254.44</v>
          </cell>
          <cell r="X649">
            <v>1635.359999999984</v>
          </cell>
          <cell r="Y649">
            <v>2286.8399999999951</v>
          </cell>
          <cell r="Z649">
            <v>1660.3999999999901</v>
          </cell>
          <cell r="AA649">
            <v>2323.6699999999823</v>
          </cell>
          <cell r="AB649">
            <v>1680.9999999999775</v>
          </cell>
          <cell r="AC649">
            <v>2356.0600000000081</v>
          </cell>
          <cell r="AD649">
            <v>1706.0400000000193</v>
          </cell>
          <cell r="AE649">
            <v>2388.4500000000162</v>
          </cell>
          <cell r="AF649">
            <v>1731.0800000000243</v>
          </cell>
          <cell r="AG649">
            <v>2420.8400000000188</v>
          </cell>
          <cell r="AH649">
            <v>1751.6800000000121</v>
          </cell>
          <cell r="AI649">
            <v>2453.2399999999761</v>
          </cell>
          <cell r="AJ649">
            <v>1776.7199999999959</v>
          </cell>
          <cell r="AK649">
            <v>2485.6299999999887</v>
          </cell>
          <cell r="AL649">
            <v>1797.3199999999838</v>
          </cell>
          <cell r="AM649">
            <v>2518.0200000000018</v>
          </cell>
          <cell r="AN649">
            <v>1822.359999999986</v>
          </cell>
          <cell r="AO649">
            <v>2550.4100000000158</v>
          </cell>
          <cell r="AP649">
            <v>1842.9599999999734</v>
          </cell>
          <cell r="AQ649">
            <v>2582.8000000000266</v>
          </cell>
          <cell r="AR649">
            <v>1868.000000000023</v>
          </cell>
          <cell r="AS649">
            <v>2615.1999999999757</v>
          </cell>
          <cell r="AT649">
            <v>1893.0400000000241</v>
          </cell>
          <cell r="AU649">
            <v>2652.029999999957</v>
          </cell>
          <cell r="AV649">
            <v>1918.0800000000081</v>
          </cell>
          <cell r="AW649">
            <v>2684.4200000000269</v>
          </cell>
        </row>
        <row r="650">
          <cell r="A650">
            <v>645</v>
          </cell>
          <cell r="B650">
            <v>1379.8200000000129</v>
          </cell>
          <cell r="C650">
            <v>1929.070000000004</v>
          </cell>
          <cell r="D650">
            <v>1404.8999999999996</v>
          </cell>
          <cell r="E650">
            <v>1965.9699999999798</v>
          </cell>
          <cell r="F650">
            <v>1425.5300000000143</v>
          </cell>
          <cell r="G650">
            <v>1998.4099999999744</v>
          </cell>
          <cell r="H650">
            <v>1450.6100000000001</v>
          </cell>
          <cell r="I650">
            <v>2030.8500000000263</v>
          </cell>
          <cell r="J650">
            <v>1475.6899999999853</v>
          </cell>
          <cell r="K650">
            <v>2063.2900000000191</v>
          </cell>
          <cell r="L650">
            <v>1496.3199999999979</v>
          </cell>
          <cell r="M650">
            <v>2095.73</v>
          </cell>
          <cell r="N650">
            <v>1521.3999999999821</v>
          </cell>
          <cell r="O650">
            <v>2128.1799999999853</v>
          </cell>
          <cell r="P650">
            <v>1542.0300000000186</v>
          </cell>
          <cell r="Q650">
            <v>2160.6199999999717</v>
          </cell>
          <cell r="R650">
            <v>1567.1100000000038</v>
          </cell>
          <cell r="S650">
            <v>2193.0600000000286</v>
          </cell>
          <cell r="T650">
            <v>1587.7400000000157</v>
          </cell>
          <cell r="U650">
            <v>2225.5000000000086</v>
          </cell>
          <cell r="V650">
            <v>1612.82</v>
          </cell>
          <cell r="W650">
            <v>2257.94</v>
          </cell>
          <cell r="X650">
            <v>1637.8999999999839</v>
          </cell>
          <cell r="Y650">
            <v>2290.3899999999953</v>
          </cell>
          <cell r="Z650">
            <v>1662.97999999999</v>
          </cell>
          <cell r="AA650">
            <v>2327.2799999999825</v>
          </cell>
          <cell r="AB650">
            <v>1683.6099999999774</v>
          </cell>
          <cell r="AC650">
            <v>2359.720000000008</v>
          </cell>
          <cell r="AD650">
            <v>1708.6900000000194</v>
          </cell>
          <cell r="AE650">
            <v>2392.1600000000162</v>
          </cell>
          <cell r="AF650">
            <v>1733.7700000000243</v>
          </cell>
          <cell r="AG650">
            <v>2424.600000000019</v>
          </cell>
          <cell r="AH650">
            <v>1754.4000000000121</v>
          </cell>
          <cell r="AI650">
            <v>2457.0499999999761</v>
          </cell>
          <cell r="AJ650">
            <v>1779.4799999999959</v>
          </cell>
          <cell r="AK650">
            <v>2489.4899999999889</v>
          </cell>
          <cell r="AL650">
            <v>1800.1099999999838</v>
          </cell>
          <cell r="AM650">
            <v>2521.9300000000017</v>
          </cell>
          <cell r="AN650">
            <v>1825.189999999986</v>
          </cell>
          <cell r="AO650">
            <v>2554.3700000000158</v>
          </cell>
          <cell r="AP650">
            <v>1845.8199999999733</v>
          </cell>
          <cell r="AQ650">
            <v>2586.8100000000268</v>
          </cell>
          <cell r="AR650">
            <v>1870.9000000000231</v>
          </cell>
          <cell r="AS650">
            <v>2619.2599999999757</v>
          </cell>
          <cell r="AT650">
            <v>1895.9800000000241</v>
          </cell>
          <cell r="AU650">
            <v>2656.1499999999569</v>
          </cell>
          <cell r="AV650">
            <v>1921.0600000000081</v>
          </cell>
          <cell r="AW650">
            <v>2688.590000000027</v>
          </cell>
        </row>
        <row r="651">
          <cell r="A651">
            <v>646</v>
          </cell>
          <cell r="B651">
            <v>1381.960000000013</v>
          </cell>
          <cell r="C651">
            <v>1932.060000000004</v>
          </cell>
          <cell r="D651">
            <v>1407.0799999999997</v>
          </cell>
          <cell r="E651">
            <v>1969.0199999999797</v>
          </cell>
          <cell r="F651">
            <v>1427.7400000000143</v>
          </cell>
          <cell r="G651">
            <v>2001.5099999999743</v>
          </cell>
          <cell r="H651">
            <v>1452.8600000000001</v>
          </cell>
          <cell r="I651">
            <v>2034.0000000000264</v>
          </cell>
          <cell r="J651">
            <v>1477.9799999999852</v>
          </cell>
          <cell r="K651">
            <v>2066.4900000000189</v>
          </cell>
          <cell r="L651">
            <v>1498.6399999999978</v>
          </cell>
          <cell r="M651">
            <v>2098.98</v>
          </cell>
          <cell r="N651">
            <v>1523.759999999982</v>
          </cell>
          <cell r="O651">
            <v>2131.4799999999855</v>
          </cell>
          <cell r="P651">
            <v>1544.4200000000187</v>
          </cell>
          <cell r="Q651">
            <v>2163.9699999999716</v>
          </cell>
          <cell r="R651">
            <v>1569.5400000000038</v>
          </cell>
          <cell r="S651">
            <v>2196.4600000000287</v>
          </cell>
          <cell r="T651">
            <v>1590.2000000000157</v>
          </cell>
          <cell r="U651">
            <v>2228.9500000000085</v>
          </cell>
          <cell r="V651">
            <v>1615.32</v>
          </cell>
          <cell r="W651">
            <v>2261.44</v>
          </cell>
          <cell r="X651">
            <v>1640.4399999999839</v>
          </cell>
          <cell r="Y651">
            <v>2293.9399999999955</v>
          </cell>
          <cell r="Z651">
            <v>1665.5599999999899</v>
          </cell>
          <cell r="AA651">
            <v>2330.8899999999826</v>
          </cell>
          <cell r="AB651">
            <v>1686.2199999999773</v>
          </cell>
          <cell r="AC651">
            <v>2363.3800000000078</v>
          </cell>
          <cell r="AD651">
            <v>1711.3400000000195</v>
          </cell>
          <cell r="AE651">
            <v>2395.8700000000163</v>
          </cell>
          <cell r="AF651">
            <v>1736.4600000000244</v>
          </cell>
          <cell r="AG651">
            <v>2428.3600000000192</v>
          </cell>
          <cell r="AH651">
            <v>1757.1200000000122</v>
          </cell>
          <cell r="AI651">
            <v>2460.859999999976</v>
          </cell>
          <cell r="AJ651">
            <v>1782.2399999999959</v>
          </cell>
          <cell r="AK651">
            <v>2493.349999999989</v>
          </cell>
          <cell r="AL651">
            <v>1802.8999999999837</v>
          </cell>
          <cell r="AM651">
            <v>2525.8400000000015</v>
          </cell>
          <cell r="AN651">
            <v>1828.0199999999859</v>
          </cell>
          <cell r="AO651">
            <v>2558.3300000000158</v>
          </cell>
          <cell r="AP651">
            <v>1848.6799999999732</v>
          </cell>
          <cell r="AQ651">
            <v>2590.820000000027</v>
          </cell>
          <cell r="AR651">
            <v>1873.8000000000231</v>
          </cell>
          <cell r="AS651">
            <v>2623.3199999999756</v>
          </cell>
          <cell r="AT651">
            <v>1898.9200000000242</v>
          </cell>
          <cell r="AU651">
            <v>2660.2699999999568</v>
          </cell>
          <cell r="AV651">
            <v>1924.0400000000081</v>
          </cell>
          <cell r="AW651">
            <v>2692.760000000027</v>
          </cell>
        </row>
        <row r="652">
          <cell r="A652">
            <v>647</v>
          </cell>
          <cell r="B652">
            <v>1384.1000000000131</v>
          </cell>
          <cell r="C652">
            <v>1935.050000000004</v>
          </cell>
          <cell r="D652">
            <v>1409.2599999999998</v>
          </cell>
          <cell r="E652">
            <v>1972.0699999999797</v>
          </cell>
          <cell r="F652">
            <v>1429.9500000000144</v>
          </cell>
          <cell r="G652">
            <v>2004.6099999999742</v>
          </cell>
          <cell r="H652">
            <v>1455.1100000000001</v>
          </cell>
          <cell r="I652">
            <v>2037.1500000000265</v>
          </cell>
          <cell r="J652">
            <v>1480.2699999999852</v>
          </cell>
          <cell r="K652">
            <v>2069.6900000000187</v>
          </cell>
          <cell r="L652">
            <v>1500.9599999999978</v>
          </cell>
          <cell r="M652">
            <v>2102.23</v>
          </cell>
          <cell r="N652">
            <v>1526.1199999999819</v>
          </cell>
          <cell r="O652">
            <v>2134.7799999999856</v>
          </cell>
          <cell r="P652">
            <v>1546.8100000000188</v>
          </cell>
          <cell r="Q652">
            <v>2167.3199999999715</v>
          </cell>
          <cell r="R652">
            <v>1571.9700000000039</v>
          </cell>
          <cell r="S652">
            <v>2199.8600000000288</v>
          </cell>
          <cell r="T652">
            <v>1592.6600000000158</v>
          </cell>
          <cell r="U652">
            <v>2232.4000000000083</v>
          </cell>
          <cell r="V652">
            <v>1617.82</v>
          </cell>
          <cell r="W652">
            <v>2264.94</v>
          </cell>
          <cell r="X652">
            <v>1642.9799999999839</v>
          </cell>
          <cell r="Y652">
            <v>2297.4899999999957</v>
          </cell>
          <cell r="Z652">
            <v>1668.1399999999899</v>
          </cell>
          <cell r="AA652">
            <v>2334.4999999999827</v>
          </cell>
          <cell r="AB652">
            <v>1688.8299999999772</v>
          </cell>
          <cell r="AC652">
            <v>2367.0400000000077</v>
          </cell>
          <cell r="AD652">
            <v>1713.9900000000196</v>
          </cell>
          <cell r="AE652">
            <v>2399.5800000000163</v>
          </cell>
          <cell r="AF652">
            <v>1739.1500000000244</v>
          </cell>
          <cell r="AG652">
            <v>2432.1200000000194</v>
          </cell>
          <cell r="AH652">
            <v>1759.8400000000122</v>
          </cell>
          <cell r="AI652">
            <v>2464.669999999976</v>
          </cell>
          <cell r="AJ652">
            <v>1784.9999999999959</v>
          </cell>
          <cell r="AK652">
            <v>2497.2099999999891</v>
          </cell>
          <cell r="AL652">
            <v>1805.6899999999837</v>
          </cell>
          <cell r="AM652">
            <v>2529.7500000000014</v>
          </cell>
          <cell r="AN652">
            <v>1830.8499999999858</v>
          </cell>
          <cell r="AO652">
            <v>2562.2900000000159</v>
          </cell>
          <cell r="AP652">
            <v>1851.5399999999731</v>
          </cell>
          <cell r="AQ652">
            <v>2594.8300000000272</v>
          </cell>
          <cell r="AR652">
            <v>1876.7000000000232</v>
          </cell>
          <cell r="AS652">
            <v>2627.3799999999756</v>
          </cell>
          <cell r="AT652">
            <v>1901.8600000000242</v>
          </cell>
          <cell r="AU652">
            <v>2664.3899999999567</v>
          </cell>
          <cell r="AV652">
            <v>1927.0200000000082</v>
          </cell>
          <cell r="AW652">
            <v>2696.9300000000271</v>
          </cell>
        </row>
        <row r="653">
          <cell r="A653">
            <v>648</v>
          </cell>
          <cell r="B653">
            <v>1386.2400000000132</v>
          </cell>
          <cell r="C653">
            <v>1938.0400000000041</v>
          </cell>
          <cell r="D653">
            <v>1411.4399999999998</v>
          </cell>
          <cell r="E653">
            <v>1975.1199999999797</v>
          </cell>
          <cell r="F653">
            <v>1432.1600000000144</v>
          </cell>
          <cell r="G653">
            <v>2007.7099999999741</v>
          </cell>
          <cell r="H653">
            <v>1457.3600000000001</v>
          </cell>
          <cell r="I653">
            <v>2040.3000000000266</v>
          </cell>
          <cell r="J653">
            <v>1482.5599999999852</v>
          </cell>
          <cell r="K653">
            <v>2072.8900000000185</v>
          </cell>
          <cell r="L653">
            <v>1503.2799999999977</v>
          </cell>
          <cell r="M653">
            <v>2105.48</v>
          </cell>
          <cell r="N653">
            <v>1528.4799999999818</v>
          </cell>
          <cell r="O653">
            <v>2138.0799999999858</v>
          </cell>
          <cell r="P653">
            <v>1549.2000000000189</v>
          </cell>
          <cell r="Q653">
            <v>2170.6699999999714</v>
          </cell>
          <cell r="R653">
            <v>1574.400000000004</v>
          </cell>
          <cell r="S653">
            <v>2203.2600000000289</v>
          </cell>
          <cell r="T653">
            <v>1595.1200000000158</v>
          </cell>
          <cell r="U653">
            <v>2235.8500000000081</v>
          </cell>
          <cell r="V653">
            <v>1620.32</v>
          </cell>
          <cell r="W653">
            <v>2268.44</v>
          </cell>
          <cell r="X653">
            <v>1645.5199999999838</v>
          </cell>
          <cell r="Y653">
            <v>2301.0399999999959</v>
          </cell>
          <cell r="Z653">
            <v>1670.7199999999898</v>
          </cell>
          <cell r="AA653">
            <v>2338.1099999999828</v>
          </cell>
          <cell r="AB653">
            <v>1691.4399999999771</v>
          </cell>
          <cell r="AC653">
            <v>2370.7000000000075</v>
          </cell>
          <cell r="AD653">
            <v>1716.6400000000197</v>
          </cell>
          <cell r="AE653">
            <v>2403.2900000000163</v>
          </cell>
          <cell r="AF653">
            <v>1741.8400000000245</v>
          </cell>
          <cell r="AG653">
            <v>2435.8800000000197</v>
          </cell>
          <cell r="AH653">
            <v>1762.5600000000122</v>
          </cell>
          <cell r="AI653">
            <v>2468.4799999999759</v>
          </cell>
          <cell r="AJ653">
            <v>1787.7599999999959</v>
          </cell>
          <cell r="AK653">
            <v>2501.0699999999892</v>
          </cell>
          <cell r="AL653">
            <v>1808.4799999999836</v>
          </cell>
          <cell r="AM653">
            <v>2533.6600000000012</v>
          </cell>
          <cell r="AN653">
            <v>1833.6799999999857</v>
          </cell>
          <cell r="AO653">
            <v>2566.2500000000159</v>
          </cell>
          <cell r="AP653">
            <v>1854.399999999973</v>
          </cell>
          <cell r="AQ653">
            <v>2598.8400000000274</v>
          </cell>
          <cell r="AR653">
            <v>1879.6000000000233</v>
          </cell>
          <cell r="AS653">
            <v>2631.4399999999755</v>
          </cell>
          <cell r="AT653">
            <v>1904.8000000000243</v>
          </cell>
          <cell r="AU653">
            <v>2668.5099999999566</v>
          </cell>
          <cell r="AV653">
            <v>1930.0000000000082</v>
          </cell>
          <cell r="AW653">
            <v>2701.1000000000272</v>
          </cell>
        </row>
        <row r="654">
          <cell r="A654">
            <v>649</v>
          </cell>
          <cell r="B654">
            <v>1388.3800000000133</v>
          </cell>
          <cell r="C654">
            <v>1941.0300000000041</v>
          </cell>
          <cell r="D654">
            <v>1413.62</v>
          </cell>
          <cell r="E654">
            <v>1978.1699999999796</v>
          </cell>
          <cell r="F654">
            <v>1434.3700000000144</v>
          </cell>
          <cell r="G654">
            <v>2010.809999999974</v>
          </cell>
          <cell r="H654">
            <v>1459.6100000000001</v>
          </cell>
          <cell r="I654">
            <v>2043.4500000000266</v>
          </cell>
          <cell r="J654">
            <v>1484.8499999999851</v>
          </cell>
          <cell r="K654">
            <v>2076.0900000000183</v>
          </cell>
          <cell r="L654">
            <v>1505.5999999999976</v>
          </cell>
          <cell r="M654">
            <v>2108.73</v>
          </cell>
          <cell r="N654">
            <v>1530.8399999999817</v>
          </cell>
          <cell r="O654">
            <v>2141.379999999986</v>
          </cell>
          <cell r="P654">
            <v>1551.590000000019</v>
          </cell>
          <cell r="Q654">
            <v>2174.0199999999713</v>
          </cell>
          <cell r="R654">
            <v>1576.830000000004</v>
          </cell>
          <cell r="S654">
            <v>2206.660000000029</v>
          </cell>
          <cell r="T654">
            <v>1597.5800000000158</v>
          </cell>
          <cell r="U654">
            <v>2239.3000000000079</v>
          </cell>
          <cell r="V654">
            <v>1622.82</v>
          </cell>
          <cell r="W654">
            <v>2271.94</v>
          </cell>
          <cell r="X654">
            <v>1648.0599999999838</v>
          </cell>
          <cell r="Y654">
            <v>2304.5899999999961</v>
          </cell>
          <cell r="Z654">
            <v>1673.2999999999897</v>
          </cell>
          <cell r="AA654">
            <v>2341.719999999983</v>
          </cell>
          <cell r="AB654">
            <v>1694.049999999977</v>
          </cell>
          <cell r="AC654">
            <v>2374.3600000000074</v>
          </cell>
          <cell r="AD654">
            <v>1719.2900000000197</v>
          </cell>
          <cell r="AE654">
            <v>2407.0000000000164</v>
          </cell>
          <cell r="AF654">
            <v>1744.5300000000245</v>
          </cell>
          <cell r="AG654">
            <v>2439.6400000000199</v>
          </cell>
          <cell r="AH654">
            <v>1765.2800000000123</v>
          </cell>
          <cell r="AI654">
            <v>2472.2899999999759</v>
          </cell>
          <cell r="AJ654">
            <v>1790.5199999999959</v>
          </cell>
          <cell r="AK654">
            <v>2504.9299999999894</v>
          </cell>
          <cell r="AL654">
            <v>1811.2699999999836</v>
          </cell>
          <cell r="AM654">
            <v>2537.5700000000011</v>
          </cell>
          <cell r="AN654">
            <v>1836.5099999999857</v>
          </cell>
          <cell r="AO654">
            <v>2570.210000000016</v>
          </cell>
          <cell r="AP654">
            <v>1857.2599999999729</v>
          </cell>
          <cell r="AQ654">
            <v>2602.8500000000276</v>
          </cell>
          <cell r="AR654">
            <v>1882.5000000000234</v>
          </cell>
          <cell r="AS654">
            <v>2635.4999999999754</v>
          </cell>
          <cell r="AT654">
            <v>1907.7400000000243</v>
          </cell>
          <cell r="AU654">
            <v>2672.6299999999565</v>
          </cell>
          <cell r="AV654">
            <v>1932.9800000000082</v>
          </cell>
          <cell r="AW654">
            <v>2705.2700000000273</v>
          </cell>
        </row>
        <row r="655">
          <cell r="A655">
            <v>650</v>
          </cell>
          <cell r="B655">
            <v>1390.5200000000134</v>
          </cell>
          <cell r="C655">
            <v>1944.0200000000041</v>
          </cell>
          <cell r="D655">
            <v>1415.8</v>
          </cell>
          <cell r="E655">
            <v>1981.2199999999796</v>
          </cell>
          <cell r="F655">
            <v>1436.5800000000145</v>
          </cell>
          <cell r="G655">
            <v>2013.9099999999739</v>
          </cell>
          <cell r="H655">
            <v>1461.8600000000001</v>
          </cell>
          <cell r="I655">
            <v>2046.6000000000267</v>
          </cell>
          <cell r="J655">
            <v>1487.1399999999851</v>
          </cell>
          <cell r="K655">
            <v>2079.2900000000182</v>
          </cell>
          <cell r="L655">
            <v>1507.9199999999976</v>
          </cell>
          <cell r="M655">
            <v>2111.98</v>
          </cell>
          <cell r="N655">
            <v>1533.1999999999816</v>
          </cell>
          <cell r="O655">
            <v>2144.6799999999862</v>
          </cell>
          <cell r="P655">
            <v>1553.9800000000191</v>
          </cell>
          <cell r="Q655">
            <v>2177.3699999999712</v>
          </cell>
          <cell r="R655">
            <v>1579.2600000000041</v>
          </cell>
          <cell r="S655">
            <v>2210.060000000029</v>
          </cell>
          <cell r="T655">
            <v>1600.0400000000159</v>
          </cell>
          <cell r="U655">
            <v>2242.7500000000077</v>
          </cell>
          <cell r="V655">
            <v>1625.32</v>
          </cell>
          <cell r="W655">
            <v>2275.44</v>
          </cell>
          <cell r="X655">
            <v>1650.5999999999838</v>
          </cell>
          <cell r="Y655">
            <v>2308.1399999999962</v>
          </cell>
          <cell r="Z655">
            <v>1675.8799999999896</v>
          </cell>
          <cell r="AA655">
            <v>2345.3299999999831</v>
          </cell>
          <cell r="AB655">
            <v>1696.6599999999769</v>
          </cell>
          <cell r="AC655">
            <v>2378.0200000000073</v>
          </cell>
          <cell r="AD655">
            <v>1721.9400000000198</v>
          </cell>
          <cell r="AE655">
            <v>2410.7100000000164</v>
          </cell>
          <cell r="AF655">
            <v>1747.2200000000246</v>
          </cell>
          <cell r="AG655">
            <v>2443.4000000000201</v>
          </cell>
          <cell r="AH655">
            <v>1768.0000000000123</v>
          </cell>
          <cell r="AI655">
            <v>2476.0999999999758</v>
          </cell>
          <cell r="AJ655">
            <v>1793.2799999999959</v>
          </cell>
          <cell r="AK655">
            <v>2508.7899999999895</v>
          </cell>
          <cell r="AL655">
            <v>1814.0599999999836</v>
          </cell>
          <cell r="AM655">
            <v>2541.4800000000009</v>
          </cell>
          <cell r="AN655">
            <v>1839.3399999999856</v>
          </cell>
          <cell r="AO655">
            <v>2574.170000000016</v>
          </cell>
          <cell r="AP655">
            <v>1860.1199999999728</v>
          </cell>
          <cell r="AQ655">
            <v>2606.8600000000279</v>
          </cell>
          <cell r="AR655">
            <v>1885.4000000000235</v>
          </cell>
          <cell r="AS655">
            <v>2639.5599999999754</v>
          </cell>
          <cell r="AT655">
            <v>1910.6800000000244</v>
          </cell>
          <cell r="AU655">
            <v>2676.7499999999563</v>
          </cell>
          <cell r="AV655">
            <v>1935.9600000000082</v>
          </cell>
          <cell r="AW655">
            <v>2709.4400000000273</v>
          </cell>
        </row>
        <row r="656">
          <cell r="A656">
            <v>651</v>
          </cell>
          <cell r="B656">
            <v>1392.6600000000135</v>
          </cell>
          <cell r="C656">
            <v>1947.0100000000041</v>
          </cell>
          <cell r="D656">
            <v>1417.98</v>
          </cell>
          <cell r="E656">
            <v>1984.2699999999795</v>
          </cell>
          <cell r="F656">
            <v>1438.7900000000145</v>
          </cell>
          <cell r="G656">
            <v>2017.0099999999738</v>
          </cell>
          <cell r="H656">
            <v>1464.1100000000001</v>
          </cell>
          <cell r="I656">
            <v>2049.7500000000268</v>
          </cell>
          <cell r="J656">
            <v>1489.4299999999851</v>
          </cell>
          <cell r="K656">
            <v>2082.490000000018</v>
          </cell>
          <cell r="L656">
            <v>1510.2399999999975</v>
          </cell>
          <cell r="M656">
            <v>2115.23</v>
          </cell>
          <cell r="N656">
            <v>1535.5599999999815</v>
          </cell>
          <cell r="O656">
            <v>2147.9799999999864</v>
          </cell>
          <cell r="P656">
            <v>1556.3700000000192</v>
          </cell>
          <cell r="Q656">
            <v>2180.7199999999712</v>
          </cell>
          <cell r="R656">
            <v>1581.6900000000041</v>
          </cell>
          <cell r="S656">
            <v>2213.4600000000291</v>
          </cell>
          <cell r="T656">
            <v>1602.5000000000159</v>
          </cell>
          <cell r="U656">
            <v>2246.2000000000075</v>
          </cell>
          <cell r="V656">
            <v>1627.82</v>
          </cell>
          <cell r="W656">
            <v>2278.94</v>
          </cell>
          <cell r="X656">
            <v>1653.1399999999837</v>
          </cell>
          <cell r="Y656">
            <v>2311.6899999999964</v>
          </cell>
          <cell r="Z656">
            <v>1678.4599999999896</v>
          </cell>
          <cell r="AA656">
            <v>2348.9399999999832</v>
          </cell>
          <cell r="AB656">
            <v>1699.2699999999768</v>
          </cell>
          <cell r="AC656">
            <v>2381.6800000000071</v>
          </cell>
          <cell r="AD656">
            <v>1724.5900000000199</v>
          </cell>
          <cell r="AE656">
            <v>2414.4200000000164</v>
          </cell>
          <cell r="AF656">
            <v>1749.9100000000246</v>
          </cell>
          <cell r="AG656">
            <v>2447.1600000000203</v>
          </cell>
          <cell r="AH656">
            <v>1770.7200000000123</v>
          </cell>
          <cell r="AI656">
            <v>2479.9099999999758</v>
          </cell>
          <cell r="AJ656">
            <v>1796.0399999999959</v>
          </cell>
          <cell r="AK656">
            <v>2512.6499999999896</v>
          </cell>
          <cell r="AL656">
            <v>1816.8499999999835</v>
          </cell>
          <cell r="AM656">
            <v>2545.3900000000008</v>
          </cell>
          <cell r="AN656">
            <v>1842.1699999999855</v>
          </cell>
          <cell r="AO656">
            <v>2578.130000000016</v>
          </cell>
          <cell r="AP656">
            <v>1862.9799999999727</v>
          </cell>
          <cell r="AQ656">
            <v>2610.8700000000281</v>
          </cell>
          <cell r="AR656">
            <v>1888.3000000000236</v>
          </cell>
          <cell r="AS656">
            <v>2643.6199999999753</v>
          </cell>
          <cell r="AT656">
            <v>1913.6200000000244</v>
          </cell>
          <cell r="AU656">
            <v>2680.8699999999562</v>
          </cell>
          <cell r="AV656">
            <v>1938.9400000000082</v>
          </cell>
          <cell r="AW656">
            <v>2713.6100000000274</v>
          </cell>
        </row>
        <row r="657">
          <cell r="A657">
            <v>652</v>
          </cell>
          <cell r="B657">
            <v>1394.8000000000136</v>
          </cell>
          <cell r="C657">
            <v>1950.0000000000041</v>
          </cell>
          <cell r="D657">
            <v>1420.16</v>
          </cell>
          <cell r="E657">
            <v>1987.3199999999795</v>
          </cell>
          <cell r="F657">
            <v>1441.0000000000146</v>
          </cell>
          <cell r="G657">
            <v>2020.1099999999738</v>
          </cell>
          <cell r="H657">
            <v>1466.3600000000001</v>
          </cell>
          <cell r="I657">
            <v>2052.9000000000269</v>
          </cell>
          <cell r="J657">
            <v>1491.719999999985</v>
          </cell>
          <cell r="K657">
            <v>2085.6900000000178</v>
          </cell>
          <cell r="L657">
            <v>1512.5599999999974</v>
          </cell>
          <cell r="M657">
            <v>2118.48</v>
          </cell>
          <cell r="N657">
            <v>1537.9199999999814</v>
          </cell>
          <cell r="O657">
            <v>2151.2799999999866</v>
          </cell>
          <cell r="P657">
            <v>1558.7600000000193</v>
          </cell>
          <cell r="Q657">
            <v>2184.0699999999711</v>
          </cell>
          <cell r="R657">
            <v>1584.1200000000042</v>
          </cell>
          <cell r="S657">
            <v>2216.8600000000292</v>
          </cell>
          <cell r="T657">
            <v>1604.960000000016</v>
          </cell>
          <cell r="U657">
            <v>2249.6500000000074</v>
          </cell>
          <cell r="V657">
            <v>1630.32</v>
          </cell>
          <cell r="W657">
            <v>2282.44</v>
          </cell>
          <cell r="X657">
            <v>1655.6799999999837</v>
          </cell>
          <cell r="Y657">
            <v>2315.2399999999966</v>
          </cell>
          <cell r="Z657">
            <v>1681.0399999999895</v>
          </cell>
          <cell r="AA657">
            <v>2352.5499999999834</v>
          </cell>
          <cell r="AB657">
            <v>1701.8799999999767</v>
          </cell>
          <cell r="AC657">
            <v>2385.340000000007</v>
          </cell>
          <cell r="AD657">
            <v>1727.24000000002</v>
          </cell>
          <cell r="AE657">
            <v>2418.1300000000165</v>
          </cell>
          <cell r="AF657">
            <v>1752.6000000000247</v>
          </cell>
          <cell r="AG657">
            <v>2450.9200000000205</v>
          </cell>
          <cell r="AH657">
            <v>1773.4400000000123</v>
          </cell>
          <cell r="AI657">
            <v>2483.7199999999757</v>
          </cell>
          <cell r="AJ657">
            <v>1798.7999999999959</v>
          </cell>
          <cell r="AK657">
            <v>2516.5099999999898</v>
          </cell>
          <cell r="AL657">
            <v>1819.6399999999835</v>
          </cell>
          <cell r="AM657">
            <v>2549.3000000000006</v>
          </cell>
          <cell r="AN657">
            <v>1844.9999999999854</v>
          </cell>
          <cell r="AO657">
            <v>2582.0900000000161</v>
          </cell>
          <cell r="AP657">
            <v>1865.8399999999726</v>
          </cell>
          <cell r="AQ657">
            <v>2614.8800000000283</v>
          </cell>
          <cell r="AR657">
            <v>1891.2000000000237</v>
          </cell>
          <cell r="AS657">
            <v>2647.6799999999753</v>
          </cell>
          <cell r="AT657">
            <v>1916.5600000000245</v>
          </cell>
          <cell r="AU657">
            <v>2684.9899999999561</v>
          </cell>
          <cell r="AV657">
            <v>1941.9200000000083</v>
          </cell>
          <cell r="AW657">
            <v>2717.7800000000275</v>
          </cell>
        </row>
        <row r="658">
          <cell r="A658">
            <v>653</v>
          </cell>
          <cell r="B658">
            <v>1396.9400000000137</v>
          </cell>
          <cell r="C658">
            <v>1952.9900000000041</v>
          </cell>
          <cell r="D658">
            <v>1422.3400000000001</v>
          </cell>
          <cell r="E658">
            <v>1990.3699999999794</v>
          </cell>
          <cell r="F658">
            <v>1443.2100000000146</v>
          </cell>
          <cell r="G658">
            <v>2023.2099999999737</v>
          </cell>
          <cell r="H658">
            <v>1468.6100000000001</v>
          </cell>
          <cell r="I658">
            <v>2056.050000000027</v>
          </cell>
          <cell r="J658">
            <v>1494.009999999985</v>
          </cell>
          <cell r="K658">
            <v>2088.8900000000176</v>
          </cell>
          <cell r="L658">
            <v>1514.8799999999974</v>
          </cell>
          <cell r="M658">
            <v>2121.73</v>
          </cell>
          <cell r="N658">
            <v>1540.2799999999813</v>
          </cell>
          <cell r="O658">
            <v>2154.5799999999867</v>
          </cell>
          <cell r="P658">
            <v>1561.1500000000194</v>
          </cell>
          <cell r="Q658">
            <v>2187.419999999971</v>
          </cell>
          <cell r="R658">
            <v>1586.5500000000043</v>
          </cell>
          <cell r="S658">
            <v>2220.2600000000293</v>
          </cell>
          <cell r="T658">
            <v>1607.420000000016</v>
          </cell>
          <cell r="U658">
            <v>2253.1000000000072</v>
          </cell>
          <cell r="V658">
            <v>1632.82</v>
          </cell>
          <cell r="W658">
            <v>2285.94</v>
          </cell>
          <cell r="X658">
            <v>1658.2199999999837</v>
          </cell>
          <cell r="Y658">
            <v>2318.7899999999968</v>
          </cell>
          <cell r="Z658">
            <v>1683.6199999999894</v>
          </cell>
          <cell r="AA658">
            <v>2356.1599999999835</v>
          </cell>
          <cell r="AB658">
            <v>1704.4899999999766</v>
          </cell>
          <cell r="AC658">
            <v>2389.0000000000068</v>
          </cell>
          <cell r="AD658">
            <v>1729.8900000000201</v>
          </cell>
          <cell r="AE658">
            <v>2421.8400000000165</v>
          </cell>
          <cell r="AF658">
            <v>1755.2900000000247</v>
          </cell>
          <cell r="AG658">
            <v>2454.6800000000208</v>
          </cell>
          <cell r="AH658">
            <v>1776.1600000000124</v>
          </cell>
          <cell r="AI658">
            <v>2487.5299999999756</v>
          </cell>
          <cell r="AJ658">
            <v>1801.5599999999959</v>
          </cell>
          <cell r="AK658">
            <v>2520.3699999999899</v>
          </cell>
          <cell r="AL658">
            <v>1822.4299999999835</v>
          </cell>
          <cell r="AM658">
            <v>2553.2100000000005</v>
          </cell>
          <cell r="AN658">
            <v>1847.8299999999854</v>
          </cell>
          <cell r="AO658">
            <v>2586.0500000000161</v>
          </cell>
          <cell r="AP658">
            <v>1868.6999999999725</v>
          </cell>
          <cell r="AQ658">
            <v>2618.8900000000285</v>
          </cell>
          <cell r="AR658">
            <v>1894.1000000000238</v>
          </cell>
          <cell r="AS658">
            <v>2651.7399999999752</v>
          </cell>
          <cell r="AT658">
            <v>1919.5000000000246</v>
          </cell>
          <cell r="AU658">
            <v>2689.109999999956</v>
          </cell>
          <cell r="AV658">
            <v>1944.9000000000083</v>
          </cell>
          <cell r="AW658">
            <v>2721.9500000000276</v>
          </cell>
        </row>
        <row r="659">
          <cell r="A659">
            <v>654</v>
          </cell>
          <cell r="B659">
            <v>1399.0800000000138</v>
          </cell>
          <cell r="C659">
            <v>1955.9800000000041</v>
          </cell>
          <cell r="D659">
            <v>1424.5200000000002</v>
          </cell>
          <cell r="E659">
            <v>1993.4199999999794</v>
          </cell>
          <cell r="F659">
            <v>1445.4200000000146</v>
          </cell>
          <cell r="G659">
            <v>2026.3099999999736</v>
          </cell>
          <cell r="H659">
            <v>1470.8600000000001</v>
          </cell>
          <cell r="I659">
            <v>2059.2000000000271</v>
          </cell>
          <cell r="J659">
            <v>1496.2999999999849</v>
          </cell>
          <cell r="K659">
            <v>2092.0900000000174</v>
          </cell>
          <cell r="L659">
            <v>1517.1999999999973</v>
          </cell>
          <cell r="M659">
            <v>2124.98</v>
          </cell>
          <cell r="N659">
            <v>1542.6399999999812</v>
          </cell>
          <cell r="O659">
            <v>2157.8799999999869</v>
          </cell>
          <cell r="P659">
            <v>1563.5400000000195</v>
          </cell>
          <cell r="Q659">
            <v>2190.7699999999709</v>
          </cell>
          <cell r="R659">
            <v>1588.9800000000043</v>
          </cell>
          <cell r="S659">
            <v>2223.6600000000294</v>
          </cell>
          <cell r="T659">
            <v>1609.880000000016</v>
          </cell>
          <cell r="U659">
            <v>2256.550000000007</v>
          </cell>
          <cell r="V659">
            <v>1635.32</v>
          </cell>
          <cell r="W659">
            <v>2289.44</v>
          </cell>
          <cell r="X659">
            <v>1660.7599999999836</v>
          </cell>
          <cell r="Y659">
            <v>2322.339999999997</v>
          </cell>
          <cell r="Z659">
            <v>1686.1999999999894</v>
          </cell>
          <cell r="AA659">
            <v>2359.7699999999836</v>
          </cell>
          <cell r="AB659">
            <v>1707.0999999999765</v>
          </cell>
          <cell r="AC659">
            <v>2392.6600000000067</v>
          </cell>
          <cell r="AD659">
            <v>1732.5400000000202</v>
          </cell>
          <cell r="AE659">
            <v>2425.5500000000166</v>
          </cell>
          <cell r="AF659">
            <v>1757.9800000000248</v>
          </cell>
          <cell r="AG659">
            <v>2458.440000000021</v>
          </cell>
          <cell r="AH659">
            <v>1778.8800000000124</v>
          </cell>
          <cell r="AI659">
            <v>2491.3399999999756</v>
          </cell>
          <cell r="AJ659">
            <v>1804.3199999999958</v>
          </cell>
          <cell r="AK659">
            <v>2524.22999999999</v>
          </cell>
          <cell r="AL659">
            <v>1825.2199999999834</v>
          </cell>
          <cell r="AM659">
            <v>2557.1200000000003</v>
          </cell>
          <cell r="AN659">
            <v>1850.6599999999853</v>
          </cell>
          <cell r="AO659">
            <v>2590.0100000000161</v>
          </cell>
          <cell r="AP659">
            <v>1871.5599999999724</v>
          </cell>
          <cell r="AQ659">
            <v>2622.9000000000287</v>
          </cell>
          <cell r="AR659">
            <v>1897.0000000000239</v>
          </cell>
          <cell r="AS659">
            <v>2655.7999999999752</v>
          </cell>
          <cell r="AT659">
            <v>1922.4400000000246</v>
          </cell>
          <cell r="AU659">
            <v>2693.2299999999559</v>
          </cell>
          <cell r="AV659">
            <v>1947.8800000000083</v>
          </cell>
          <cell r="AW659">
            <v>2726.1200000000276</v>
          </cell>
        </row>
        <row r="660">
          <cell r="A660">
            <v>655</v>
          </cell>
          <cell r="B660">
            <v>1401.2200000000139</v>
          </cell>
          <cell r="C660">
            <v>1958.9700000000041</v>
          </cell>
          <cell r="D660">
            <v>1426.7000000000003</v>
          </cell>
          <cell r="E660">
            <v>1996.4699999999793</v>
          </cell>
          <cell r="F660">
            <v>1447.6300000000147</v>
          </cell>
          <cell r="G660">
            <v>2029.4099999999735</v>
          </cell>
          <cell r="H660">
            <v>1473.1100000000001</v>
          </cell>
          <cell r="I660">
            <v>2062.3500000000272</v>
          </cell>
          <cell r="J660">
            <v>1498.5899999999849</v>
          </cell>
          <cell r="K660">
            <v>2095.2900000000172</v>
          </cell>
          <cell r="L660">
            <v>1519.5199999999973</v>
          </cell>
          <cell r="M660">
            <v>2128.23</v>
          </cell>
          <cell r="N660">
            <v>1544.9999999999811</v>
          </cell>
          <cell r="O660">
            <v>2161.1799999999871</v>
          </cell>
          <cell r="P660">
            <v>1565.9300000000196</v>
          </cell>
          <cell r="Q660">
            <v>2194.1199999999708</v>
          </cell>
          <cell r="R660">
            <v>1591.4100000000044</v>
          </cell>
          <cell r="S660">
            <v>2227.0600000000295</v>
          </cell>
          <cell r="T660">
            <v>1612.3400000000161</v>
          </cell>
          <cell r="U660">
            <v>2260.0000000000068</v>
          </cell>
          <cell r="V660">
            <v>1637.82</v>
          </cell>
          <cell r="W660">
            <v>2292.94</v>
          </cell>
          <cell r="X660">
            <v>1663.2999999999836</v>
          </cell>
          <cell r="Y660">
            <v>2325.8899999999971</v>
          </cell>
          <cell r="Z660">
            <v>1688.7799999999893</v>
          </cell>
          <cell r="AA660">
            <v>2363.3799999999837</v>
          </cell>
          <cell r="AB660">
            <v>1709.7099999999764</v>
          </cell>
          <cell r="AC660">
            <v>2396.3200000000065</v>
          </cell>
          <cell r="AD660">
            <v>1735.1900000000203</v>
          </cell>
          <cell r="AE660">
            <v>2429.2600000000166</v>
          </cell>
          <cell r="AF660">
            <v>1760.6700000000249</v>
          </cell>
          <cell r="AG660">
            <v>2462.2000000000212</v>
          </cell>
          <cell r="AH660">
            <v>1781.6000000000124</v>
          </cell>
          <cell r="AI660">
            <v>2495.1499999999755</v>
          </cell>
          <cell r="AJ660">
            <v>1807.0799999999958</v>
          </cell>
          <cell r="AK660">
            <v>2528.0899999999901</v>
          </cell>
          <cell r="AL660">
            <v>1828.0099999999834</v>
          </cell>
          <cell r="AM660">
            <v>2561.0300000000002</v>
          </cell>
          <cell r="AN660">
            <v>1853.4899999999852</v>
          </cell>
          <cell r="AO660">
            <v>2593.9700000000162</v>
          </cell>
          <cell r="AP660">
            <v>1874.4199999999723</v>
          </cell>
          <cell r="AQ660">
            <v>2626.910000000029</v>
          </cell>
          <cell r="AR660">
            <v>1899.900000000024</v>
          </cell>
          <cell r="AS660">
            <v>2659.8599999999751</v>
          </cell>
          <cell r="AT660">
            <v>1925.3800000000247</v>
          </cell>
          <cell r="AU660">
            <v>2697.3499999999558</v>
          </cell>
          <cell r="AV660">
            <v>1950.8600000000083</v>
          </cell>
          <cell r="AW660">
            <v>2730.2900000000277</v>
          </cell>
        </row>
        <row r="661">
          <cell r="A661">
            <v>656</v>
          </cell>
          <cell r="B661">
            <v>1403.360000000014</v>
          </cell>
          <cell r="C661">
            <v>1961.9600000000041</v>
          </cell>
          <cell r="D661">
            <v>1428.8800000000003</v>
          </cell>
          <cell r="E661">
            <v>1999.5199999999793</v>
          </cell>
          <cell r="F661">
            <v>1449.8400000000147</v>
          </cell>
          <cell r="G661">
            <v>2032.5099999999734</v>
          </cell>
          <cell r="H661">
            <v>1475.3600000000001</v>
          </cell>
          <cell r="I661">
            <v>2065.5000000000273</v>
          </cell>
          <cell r="J661">
            <v>1500.8799999999849</v>
          </cell>
          <cell r="K661">
            <v>2098.4900000000171</v>
          </cell>
          <cell r="L661">
            <v>1521.8399999999972</v>
          </cell>
          <cell r="M661">
            <v>2131.48</v>
          </cell>
          <cell r="N661">
            <v>1547.359999999981</v>
          </cell>
          <cell r="O661">
            <v>2164.4799999999873</v>
          </cell>
          <cell r="P661">
            <v>1568.3200000000197</v>
          </cell>
          <cell r="Q661">
            <v>2197.4699999999707</v>
          </cell>
          <cell r="R661">
            <v>1593.8400000000045</v>
          </cell>
          <cell r="S661">
            <v>2230.4600000000296</v>
          </cell>
          <cell r="T661">
            <v>1614.8000000000161</v>
          </cell>
          <cell r="U661">
            <v>2263.4500000000066</v>
          </cell>
          <cell r="V661">
            <v>1640.32</v>
          </cell>
          <cell r="W661">
            <v>2296.44</v>
          </cell>
          <cell r="X661">
            <v>1665.8399999999835</v>
          </cell>
          <cell r="Y661">
            <v>2329.4399999999973</v>
          </cell>
          <cell r="Z661">
            <v>1691.3599999999892</v>
          </cell>
          <cell r="AA661">
            <v>2366.9899999999839</v>
          </cell>
          <cell r="AB661">
            <v>1712.3199999999763</v>
          </cell>
          <cell r="AC661">
            <v>2399.9800000000064</v>
          </cell>
          <cell r="AD661">
            <v>1737.8400000000204</v>
          </cell>
          <cell r="AE661">
            <v>2432.9700000000166</v>
          </cell>
          <cell r="AF661">
            <v>1763.3600000000249</v>
          </cell>
          <cell r="AG661">
            <v>2465.9600000000214</v>
          </cell>
          <cell r="AH661">
            <v>1784.3200000000124</v>
          </cell>
          <cell r="AI661">
            <v>2498.9599999999755</v>
          </cell>
          <cell r="AJ661">
            <v>1809.8399999999958</v>
          </cell>
          <cell r="AK661">
            <v>2531.9499999999903</v>
          </cell>
          <cell r="AL661">
            <v>1830.7999999999834</v>
          </cell>
          <cell r="AM661">
            <v>2564.94</v>
          </cell>
          <cell r="AN661">
            <v>1856.3199999999852</v>
          </cell>
          <cell r="AO661">
            <v>2597.9300000000162</v>
          </cell>
          <cell r="AP661">
            <v>1877.2799999999722</v>
          </cell>
          <cell r="AQ661">
            <v>2630.9200000000292</v>
          </cell>
          <cell r="AR661">
            <v>1902.8000000000241</v>
          </cell>
          <cell r="AS661">
            <v>2663.9199999999751</v>
          </cell>
          <cell r="AT661">
            <v>1928.3200000000247</v>
          </cell>
          <cell r="AU661">
            <v>2701.4699999999557</v>
          </cell>
          <cell r="AV661">
            <v>1953.8400000000083</v>
          </cell>
          <cell r="AW661">
            <v>2734.4600000000278</v>
          </cell>
        </row>
        <row r="662">
          <cell r="A662">
            <v>657</v>
          </cell>
          <cell r="B662">
            <v>1405.5000000000141</v>
          </cell>
          <cell r="C662">
            <v>1964.9500000000041</v>
          </cell>
          <cell r="D662">
            <v>1431.0600000000004</v>
          </cell>
          <cell r="E662">
            <v>2002.5699999999792</v>
          </cell>
          <cell r="F662">
            <v>1452.0500000000147</v>
          </cell>
          <cell r="G662">
            <v>2035.6099999999733</v>
          </cell>
          <cell r="H662">
            <v>1477.6100000000001</v>
          </cell>
          <cell r="I662">
            <v>2068.6500000000274</v>
          </cell>
          <cell r="J662">
            <v>1503.1699999999848</v>
          </cell>
          <cell r="K662">
            <v>2101.6900000000169</v>
          </cell>
          <cell r="L662">
            <v>1524.1599999999971</v>
          </cell>
          <cell r="M662">
            <v>2134.73</v>
          </cell>
          <cell r="N662">
            <v>1549.7199999999809</v>
          </cell>
          <cell r="O662">
            <v>2167.7799999999875</v>
          </cell>
          <cell r="P662">
            <v>1570.7100000000198</v>
          </cell>
          <cell r="Q662">
            <v>2200.8199999999706</v>
          </cell>
          <cell r="R662">
            <v>1596.2700000000045</v>
          </cell>
          <cell r="S662">
            <v>2233.8600000000297</v>
          </cell>
          <cell r="T662">
            <v>1617.2600000000161</v>
          </cell>
          <cell r="U662">
            <v>2266.9000000000065</v>
          </cell>
          <cell r="V662">
            <v>1642.82</v>
          </cell>
          <cell r="W662">
            <v>2299.94</v>
          </cell>
          <cell r="X662">
            <v>1668.3799999999835</v>
          </cell>
          <cell r="Y662">
            <v>2332.9899999999975</v>
          </cell>
          <cell r="Z662">
            <v>1693.9399999999891</v>
          </cell>
          <cell r="AA662">
            <v>2370.599999999984</v>
          </cell>
          <cell r="AB662">
            <v>1714.9299999999762</v>
          </cell>
          <cell r="AC662">
            <v>2403.6400000000062</v>
          </cell>
          <cell r="AD662">
            <v>1740.4900000000205</v>
          </cell>
          <cell r="AE662">
            <v>2436.6800000000167</v>
          </cell>
          <cell r="AF662">
            <v>1766.050000000025</v>
          </cell>
          <cell r="AG662">
            <v>2469.7200000000216</v>
          </cell>
          <cell r="AH662">
            <v>1787.0400000000125</v>
          </cell>
          <cell r="AI662">
            <v>2502.7699999999754</v>
          </cell>
          <cell r="AJ662">
            <v>1812.5999999999958</v>
          </cell>
          <cell r="AK662">
            <v>2535.8099999999904</v>
          </cell>
          <cell r="AL662">
            <v>1833.5899999999833</v>
          </cell>
          <cell r="AM662">
            <v>2568.85</v>
          </cell>
          <cell r="AN662">
            <v>1859.1499999999851</v>
          </cell>
          <cell r="AO662">
            <v>2601.8900000000162</v>
          </cell>
          <cell r="AP662">
            <v>1880.1399999999721</v>
          </cell>
          <cell r="AQ662">
            <v>2634.9300000000294</v>
          </cell>
          <cell r="AR662">
            <v>1905.7000000000241</v>
          </cell>
          <cell r="AS662">
            <v>2667.979999999975</v>
          </cell>
          <cell r="AT662">
            <v>1931.2600000000248</v>
          </cell>
          <cell r="AU662">
            <v>2705.5899999999556</v>
          </cell>
          <cell r="AV662">
            <v>1956.8200000000083</v>
          </cell>
          <cell r="AW662">
            <v>2738.6300000000278</v>
          </cell>
        </row>
        <row r="663">
          <cell r="A663">
            <v>658</v>
          </cell>
          <cell r="B663">
            <v>1407.6400000000142</v>
          </cell>
          <cell r="C663">
            <v>1967.9400000000041</v>
          </cell>
          <cell r="D663">
            <v>1433.2400000000005</v>
          </cell>
          <cell r="E663">
            <v>2005.6199999999792</v>
          </cell>
          <cell r="F663">
            <v>1454.2600000000148</v>
          </cell>
          <cell r="G663">
            <v>2038.7099999999732</v>
          </cell>
          <cell r="H663">
            <v>1479.8600000000001</v>
          </cell>
          <cell r="I663">
            <v>2071.8000000000275</v>
          </cell>
          <cell r="J663">
            <v>1505.4599999999848</v>
          </cell>
          <cell r="K663">
            <v>2104.8900000000167</v>
          </cell>
          <cell r="L663">
            <v>1526.4799999999971</v>
          </cell>
          <cell r="M663">
            <v>2137.98</v>
          </cell>
          <cell r="N663">
            <v>1552.0799999999808</v>
          </cell>
          <cell r="O663">
            <v>2171.0799999999876</v>
          </cell>
          <cell r="P663">
            <v>1573.1000000000199</v>
          </cell>
          <cell r="Q663">
            <v>2204.1699999999705</v>
          </cell>
          <cell r="R663">
            <v>1598.7000000000046</v>
          </cell>
          <cell r="S663">
            <v>2237.2600000000298</v>
          </cell>
          <cell r="T663">
            <v>1619.7200000000162</v>
          </cell>
          <cell r="U663">
            <v>2270.3500000000063</v>
          </cell>
          <cell r="V663">
            <v>1645.32</v>
          </cell>
          <cell r="W663">
            <v>2303.44</v>
          </cell>
          <cell r="X663">
            <v>1670.9199999999835</v>
          </cell>
          <cell r="Y663">
            <v>2336.5399999999977</v>
          </cell>
          <cell r="Z663">
            <v>1696.5199999999891</v>
          </cell>
          <cell r="AA663">
            <v>2374.2099999999841</v>
          </cell>
          <cell r="AB663">
            <v>1717.5399999999761</v>
          </cell>
          <cell r="AC663">
            <v>2407.3000000000061</v>
          </cell>
          <cell r="AD663">
            <v>1743.1400000000206</v>
          </cell>
          <cell r="AE663">
            <v>2440.3900000000167</v>
          </cell>
          <cell r="AF663">
            <v>1768.740000000025</v>
          </cell>
          <cell r="AG663">
            <v>2473.4800000000218</v>
          </cell>
          <cell r="AH663">
            <v>1789.7600000000125</v>
          </cell>
          <cell r="AI663">
            <v>2506.5799999999754</v>
          </cell>
          <cell r="AJ663">
            <v>1815.3599999999958</v>
          </cell>
          <cell r="AK663">
            <v>2539.6699999999905</v>
          </cell>
          <cell r="AL663">
            <v>1836.3799999999833</v>
          </cell>
          <cell r="AM663">
            <v>2572.7599999999998</v>
          </cell>
          <cell r="AN663">
            <v>1861.979999999985</v>
          </cell>
          <cell r="AO663">
            <v>2605.8500000000163</v>
          </cell>
          <cell r="AP663">
            <v>1882.999999999972</v>
          </cell>
          <cell r="AQ663">
            <v>2638.9400000000296</v>
          </cell>
          <cell r="AR663">
            <v>1908.6000000000242</v>
          </cell>
          <cell r="AS663">
            <v>2672.039999999975</v>
          </cell>
          <cell r="AT663">
            <v>1934.2000000000248</v>
          </cell>
          <cell r="AU663">
            <v>2709.7099999999555</v>
          </cell>
          <cell r="AV663">
            <v>1959.8000000000084</v>
          </cell>
          <cell r="AW663">
            <v>2742.8000000000279</v>
          </cell>
        </row>
        <row r="664">
          <cell r="A664">
            <v>659</v>
          </cell>
          <cell r="B664">
            <v>1409.7800000000143</v>
          </cell>
          <cell r="C664">
            <v>1970.9300000000042</v>
          </cell>
          <cell r="D664">
            <v>1435.4200000000005</v>
          </cell>
          <cell r="E664">
            <v>2008.6699999999792</v>
          </cell>
          <cell r="F664">
            <v>1456.4700000000148</v>
          </cell>
          <cell r="G664">
            <v>2041.8099999999731</v>
          </cell>
          <cell r="H664">
            <v>1482.1100000000001</v>
          </cell>
          <cell r="I664">
            <v>2074.9500000000276</v>
          </cell>
          <cell r="J664">
            <v>1507.7499999999848</v>
          </cell>
          <cell r="K664">
            <v>2108.0900000000165</v>
          </cell>
          <cell r="L664">
            <v>1528.799999999997</v>
          </cell>
          <cell r="M664">
            <v>2141.23</v>
          </cell>
          <cell r="N664">
            <v>1554.4399999999807</v>
          </cell>
          <cell r="O664">
            <v>2174.3799999999878</v>
          </cell>
          <cell r="P664">
            <v>1575.49000000002</v>
          </cell>
          <cell r="Q664">
            <v>2207.5199999999704</v>
          </cell>
          <cell r="R664">
            <v>1601.1300000000047</v>
          </cell>
          <cell r="S664">
            <v>2240.6600000000299</v>
          </cell>
          <cell r="T664">
            <v>1622.1800000000162</v>
          </cell>
          <cell r="U664">
            <v>2273.8000000000061</v>
          </cell>
          <cell r="V664">
            <v>1647.82</v>
          </cell>
          <cell r="W664">
            <v>2306.94</v>
          </cell>
          <cell r="X664">
            <v>1673.4599999999834</v>
          </cell>
          <cell r="Y664">
            <v>2340.0899999999979</v>
          </cell>
          <cell r="Z664">
            <v>1699.099999999989</v>
          </cell>
          <cell r="AA664">
            <v>2377.8199999999842</v>
          </cell>
          <cell r="AB664">
            <v>1720.149999999976</v>
          </cell>
          <cell r="AC664">
            <v>2410.9600000000059</v>
          </cell>
          <cell r="AD664">
            <v>1745.7900000000207</v>
          </cell>
          <cell r="AE664">
            <v>2444.1000000000167</v>
          </cell>
          <cell r="AF664">
            <v>1771.4300000000251</v>
          </cell>
          <cell r="AG664">
            <v>2477.2400000000221</v>
          </cell>
          <cell r="AH664">
            <v>1792.4800000000125</v>
          </cell>
          <cell r="AI664">
            <v>2510.3899999999753</v>
          </cell>
          <cell r="AJ664">
            <v>1818.1199999999958</v>
          </cell>
          <cell r="AK664">
            <v>2543.5299999999907</v>
          </cell>
          <cell r="AL664">
            <v>1839.1699999999832</v>
          </cell>
          <cell r="AM664">
            <v>2576.6699999999996</v>
          </cell>
          <cell r="AN664">
            <v>1864.8099999999849</v>
          </cell>
          <cell r="AO664">
            <v>2609.8100000000163</v>
          </cell>
          <cell r="AP664">
            <v>1885.8599999999719</v>
          </cell>
          <cell r="AQ664">
            <v>2642.9500000000298</v>
          </cell>
          <cell r="AR664">
            <v>1911.5000000000243</v>
          </cell>
          <cell r="AS664">
            <v>2676.0999999999749</v>
          </cell>
          <cell r="AT664">
            <v>1937.1400000000249</v>
          </cell>
          <cell r="AU664">
            <v>2713.8299999999554</v>
          </cell>
          <cell r="AV664">
            <v>1962.7800000000084</v>
          </cell>
          <cell r="AW664">
            <v>2746.970000000028</v>
          </cell>
        </row>
        <row r="665">
          <cell r="A665">
            <v>660</v>
          </cell>
          <cell r="B665">
            <v>1411.9200000000144</v>
          </cell>
          <cell r="C665">
            <v>1973.9200000000042</v>
          </cell>
          <cell r="D665">
            <v>1437.6000000000006</v>
          </cell>
          <cell r="E665">
            <v>2011.7199999999791</v>
          </cell>
          <cell r="F665">
            <v>1458.6800000000148</v>
          </cell>
          <cell r="G665">
            <v>2044.909999999973</v>
          </cell>
          <cell r="H665">
            <v>1484.3600000000001</v>
          </cell>
          <cell r="I665">
            <v>2078.1000000000276</v>
          </cell>
          <cell r="J665">
            <v>1510.0399999999847</v>
          </cell>
          <cell r="K665">
            <v>2111.2900000000163</v>
          </cell>
          <cell r="L665">
            <v>1531.1199999999969</v>
          </cell>
          <cell r="M665">
            <v>2144.48</v>
          </cell>
          <cell r="N665">
            <v>1556.7999999999806</v>
          </cell>
          <cell r="O665">
            <v>2177.679999999988</v>
          </cell>
          <cell r="P665">
            <v>1577.8800000000201</v>
          </cell>
          <cell r="Q665">
            <v>2210.8699999999703</v>
          </cell>
          <cell r="R665">
            <v>1603.5600000000047</v>
          </cell>
          <cell r="S665">
            <v>2244.06000000003</v>
          </cell>
          <cell r="T665">
            <v>1624.6400000000162</v>
          </cell>
          <cell r="U665">
            <v>2277.2500000000059</v>
          </cell>
          <cell r="V665">
            <v>1650.32</v>
          </cell>
          <cell r="W665">
            <v>2310.44</v>
          </cell>
          <cell r="X665">
            <v>1675.9999999999834</v>
          </cell>
          <cell r="Y665">
            <v>2343.6399999999981</v>
          </cell>
          <cell r="Z665">
            <v>1701.6799999999889</v>
          </cell>
          <cell r="AA665">
            <v>2381.4299999999844</v>
          </cell>
          <cell r="AB665">
            <v>1722.7599999999759</v>
          </cell>
          <cell r="AC665">
            <v>2414.6200000000058</v>
          </cell>
          <cell r="AD665">
            <v>1748.4400000000207</v>
          </cell>
          <cell r="AE665">
            <v>2447.8100000000168</v>
          </cell>
          <cell r="AF665">
            <v>1774.1200000000251</v>
          </cell>
          <cell r="AG665">
            <v>2481.0000000000223</v>
          </cell>
          <cell r="AH665">
            <v>1795.2000000000126</v>
          </cell>
          <cell r="AI665">
            <v>2514.1999999999753</v>
          </cell>
          <cell r="AJ665">
            <v>1820.8799999999958</v>
          </cell>
          <cell r="AK665">
            <v>2547.3899999999908</v>
          </cell>
          <cell r="AL665">
            <v>1841.9599999999832</v>
          </cell>
          <cell r="AM665">
            <v>2580.5799999999995</v>
          </cell>
          <cell r="AN665">
            <v>1867.6399999999849</v>
          </cell>
          <cell r="AO665">
            <v>2613.7700000000164</v>
          </cell>
          <cell r="AP665">
            <v>1888.7199999999718</v>
          </cell>
          <cell r="AQ665">
            <v>2646.96000000003</v>
          </cell>
          <cell r="AR665">
            <v>1914.4000000000244</v>
          </cell>
          <cell r="AS665">
            <v>2680.1599999999748</v>
          </cell>
          <cell r="AT665">
            <v>1940.0800000000249</v>
          </cell>
          <cell r="AU665">
            <v>2717.9499999999553</v>
          </cell>
          <cell r="AV665">
            <v>1965.7600000000084</v>
          </cell>
          <cell r="AW665">
            <v>2751.1400000000281</v>
          </cell>
        </row>
        <row r="666">
          <cell r="A666">
            <v>661</v>
          </cell>
          <cell r="B666">
            <v>1414.0600000000145</v>
          </cell>
          <cell r="C666">
            <v>1976.9100000000042</v>
          </cell>
          <cell r="D666">
            <v>1439.7800000000007</v>
          </cell>
          <cell r="E666">
            <v>2014.7699999999791</v>
          </cell>
          <cell r="F666">
            <v>1460.8900000000149</v>
          </cell>
          <cell r="G666">
            <v>2048.0099999999729</v>
          </cell>
          <cell r="H666">
            <v>1486.6100000000001</v>
          </cell>
          <cell r="I666">
            <v>2081.2500000000277</v>
          </cell>
          <cell r="J666">
            <v>1512.3299999999847</v>
          </cell>
          <cell r="K666">
            <v>2114.4900000000162</v>
          </cell>
          <cell r="L666">
            <v>1533.4399999999969</v>
          </cell>
          <cell r="M666">
            <v>2147.73</v>
          </cell>
          <cell r="N666">
            <v>1559.1599999999805</v>
          </cell>
          <cell r="O666">
            <v>2180.9799999999882</v>
          </cell>
          <cell r="P666">
            <v>1580.2700000000202</v>
          </cell>
          <cell r="Q666">
            <v>2214.2199999999702</v>
          </cell>
          <cell r="R666">
            <v>1605.9900000000048</v>
          </cell>
          <cell r="S666">
            <v>2247.46000000003</v>
          </cell>
          <cell r="T666">
            <v>1627.1000000000163</v>
          </cell>
          <cell r="U666">
            <v>2280.7000000000057</v>
          </cell>
          <cell r="V666">
            <v>1652.82</v>
          </cell>
          <cell r="W666">
            <v>2313.94</v>
          </cell>
          <cell r="X666">
            <v>1678.5399999999834</v>
          </cell>
          <cell r="Y666">
            <v>2347.1899999999982</v>
          </cell>
          <cell r="Z666">
            <v>1704.2599999999888</v>
          </cell>
          <cell r="AA666">
            <v>2385.0399999999845</v>
          </cell>
          <cell r="AB666">
            <v>1725.3699999999758</v>
          </cell>
          <cell r="AC666">
            <v>2418.2800000000057</v>
          </cell>
          <cell r="AD666">
            <v>1751.0900000000208</v>
          </cell>
          <cell r="AE666">
            <v>2451.5200000000168</v>
          </cell>
          <cell r="AF666">
            <v>1776.8100000000252</v>
          </cell>
          <cell r="AG666">
            <v>2484.7600000000225</v>
          </cell>
          <cell r="AH666">
            <v>1797.9200000000126</v>
          </cell>
          <cell r="AI666">
            <v>2518.0099999999752</v>
          </cell>
          <cell r="AJ666">
            <v>1823.6399999999958</v>
          </cell>
          <cell r="AK666">
            <v>2551.2499999999909</v>
          </cell>
          <cell r="AL666">
            <v>1844.7499999999832</v>
          </cell>
          <cell r="AM666">
            <v>2584.4899999999993</v>
          </cell>
          <cell r="AN666">
            <v>1870.4699999999848</v>
          </cell>
          <cell r="AO666">
            <v>2617.7300000000164</v>
          </cell>
          <cell r="AP666">
            <v>1891.5799999999717</v>
          </cell>
          <cell r="AQ666">
            <v>2650.9700000000303</v>
          </cell>
          <cell r="AR666">
            <v>1917.3000000000245</v>
          </cell>
          <cell r="AS666">
            <v>2684.2199999999748</v>
          </cell>
          <cell r="AT666">
            <v>1943.020000000025</v>
          </cell>
          <cell r="AU666">
            <v>2722.0699999999551</v>
          </cell>
          <cell r="AV666">
            <v>1968.7400000000084</v>
          </cell>
          <cell r="AW666">
            <v>2755.3100000000281</v>
          </cell>
        </row>
        <row r="667">
          <cell r="A667">
            <v>662</v>
          </cell>
          <cell r="B667">
            <v>1416.2000000000146</v>
          </cell>
          <cell r="C667">
            <v>1979.9000000000042</v>
          </cell>
          <cell r="D667">
            <v>1441.9600000000007</v>
          </cell>
          <cell r="E667">
            <v>2017.819999999979</v>
          </cell>
          <cell r="F667">
            <v>1463.1000000000149</v>
          </cell>
          <cell r="G667">
            <v>2051.1099999999728</v>
          </cell>
          <cell r="H667">
            <v>1488.8600000000001</v>
          </cell>
          <cell r="I667">
            <v>2084.4000000000278</v>
          </cell>
          <cell r="J667">
            <v>1514.6199999999847</v>
          </cell>
          <cell r="K667">
            <v>2117.690000000016</v>
          </cell>
          <cell r="L667">
            <v>1535.7599999999968</v>
          </cell>
          <cell r="M667">
            <v>2150.98</v>
          </cell>
          <cell r="N667">
            <v>1561.5199999999804</v>
          </cell>
          <cell r="O667">
            <v>2184.2799999999884</v>
          </cell>
          <cell r="P667">
            <v>1582.6600000000203</v>
          </cell>
          <cell r="Q667">
            <v>2217.5699999999702</v>
          </cell>
          <cell r="R667">
            <v>1608.4200000000048</v>
          </cell>
          <cell r="S667">
            <v>2250.8600000000301</v>
          </cell>
          <cell r="T667">
            <v>1629.5600000000163</v>
          </cell>
          <cell r="U667">
            <v>2284.1500000000055</v>
          </cell>
          <cell r="V667">
            <v>1655.32</v>
          </cell>
          <cell r="W667">
            <v>2317.44</v>
          </cell>
          <cell r="X667">
            <v>1681.0799999999833</v>
          </cell>
          <cell r="Y667">
            <v>2350.7399999999984</v>
          </cell>
          <cell r="Z667">
            <v>1706.8399999999888</v>
          </cell>
          <cell r="AA667">
            <v>2388.6499999999846</v>
          </cell>
          <cell r="AB667">
            <v>1727.9799999999757</v>
          </cell>
          <cell r="AC667">
            <v>2421.9400000000055</v>
          </cell>
          <cell r="AD667">
            <v>1753.7400000000209</v>
          </cell>
          <cell r="AE667">
            <v>2455.2300000000168</v>
          </cell>
          <cell r="AF667">
            <v>1779.5000000000252</v>
          </cell>
          <cell r="AG667">
            <v>2488.5200000000227</v>
          </cell>
          <cell r="AH667">
            <v>1800.6400000000126</v>
          </cell>
          <cell r="AI667">
            <v>2521.8199999999752</v>
          </cell>
          <cell r="AJ667">
            <v>1826.3999999999958</v>
          </cell>
          <cell r="AK667">
            <v>2555.109999999991</v>
          </cell>
          <cell r="AL667">
            <v>1847.5399999999831</v>
          </cell>
          <cell r="AM667">
            <v>2588.3999999999992</v>
          </cell>
          <cell r="AN667">
            <v>1873.2999999999847</v>
          </cell>
          <cell r="AO667">
            <v>2621.6900000000164</v>
          </cell>
          <cell r="AP667">
            <v>1894.4399999999716</v>
          </cell>
          <cell r="AQ667">
            <v>2654.9800000000305</v>
          </cell>
          <cell r="AR667">
            <v>1920.2000000000246</v>
          </cell>
          <cell r="AS667">
            <v>2688.2799999999747</v>
          </cell>
          <cell r="AT667">
            <v>1945.960000000025</v>
          </cell>
          <cell r="AU667">
            <v>2726.189999999955</v>
          </cell>
          <cell r="AV667">
            <v>1971.7200000000084</v>
          </cell>
          <cell r="AW667">
            <v>2759.4800000000282</v>
          </cell>
        </row>
        <row r="668">
          <cell r="A668">
            <v>663</v>
          </cell>
          <cell r="B668">
            <v>1418.3400000000147</v>
          </cell>
          <cell r="C668">
            <v>1982.8900000000042</v>
          </cell>
          <cell r="D668">
            <v>1444.1400000000008</v>
          </cell>
          <cell r="E668">
            <v>2020.869999999979</v>
          </cell>
          <cell r="F668">
            <v>1465.310000000015</v>
          </cell>
          <cell r="G668">
            <v>2054.2099999999728</v>
          </cell>
          <cell r="H668">
            <v>1491.1100000000001</v>
          </cell>
          <cell r="I668">
            <v>2087.5500000000279</v>
          </cell>
          <cell r="J668">
            <v>1516.9099999999846</v>
          </cell>
          <cell r="K668">
            <v>2120.8900000000158</v>
          </cell>
          <cell r="L668">
            <v>1538.0799999999967</v>
          </cell>
          <cell r="M668">
            <v>2154.23</v>
          </cell>
          <cell r="N668">
            <v>1563.8799999999803</v>
          </cell>
          <cell r="O668">
            <v>2187.5799999999886</v>
          </cell>
          <cell r="P668">
            <v>1585.0500000000204</v>
          </cell>
          <cell r="Q668">
            <v>2220.9199999999701</v>
          </cell>
          <cell r="R668">
            <v>1610.8500000000049</v>
          </cell>
          <cell r="S668">
            <v>2254.2600000000302</v>
          </cell>
          <cell r="T668">
            <v>1632.0200000000164</v>
          </cell>
          <cell r="U668">
            <v>2287.6000000000054</v>
          </cell>
          <cell r="V668">
            <v>1657.82</v>
          </cell>
          <cell r="W668">
            <v>2320.94</v>
          </cell>
          <cell r="X668">
            <v>1683.6199999999833</v>
          </cell>
          <cell r="Y668">
            <v>2354.2899999999986</v>
          </cell>
          <cell r="Z668">
            <v>1709.4199999999887</v>
          </cell>
          <cell r="AA668">
            <v>2392.2599999999848</v>
          </cell>
          <cell r="AB668">
            <v>1730.5899999999756</v>
          </cell>
          <cell r="AC668">
            <v>2425.6000000000054</v>
          </cell>
          <cell r="AD668">
            <v>1756.390000000021</v>
          </cell>
          <cell r="AE668">
            <v>2458.9400000000169</v>
          </cell>
          <cell r="AF668">
            <v>1782.1900000000253</v>
          </cell>
          <cell r="AG668">
            <v>2492.2800000000229</v>
          </cell>
          <cell r="AH668">
            <v>1803.3600000000126</v>
          </cell>
          <cell r="AI668">
            <v>2525.6299999999751</v>
          </cell>
          <cell r="AJ668">
            <v>1829.1599999999958</v>
          </cell>
          <cell r="AK668">
            <v>2558.9699999999912</v>
          </cell>
          <cell r="AL668">
            <v>1850.3299999999831</v>
          </cell>
          <cell r="AM668">
            <v>2592.309999999999</v>
          </cell>
          <cell r="AN668">
            <v>1876.1299999999846</v>
          </cell>
          <cell r="AO668">
            <v>2625.6500000000165</v>
          </cell>
          <cell r="AP668">
            <v>1897.2999999999715</v>
          </cell>
          <cell r="AQ668">
            <v>2658.9900000000307</v>
          </cell>
          <cell r="AR668">
            <v>1923.1000000000247</v>
          </cell>
          <cell r="AS668">
            <v>2692.3399999999747</v>
          </cell>
          <cell r="AT668">
            <v>1948.9000000000251</v>
          </cell>
          <cell r="AU668">
            <v>2730.3099999999549</v>
          </cell>
          <cell r="AV668">
            <v>1974.7000000000085</v>
          </cell>
          <cell r="AW668">
            <v>2763.6500000000283</v>
          </cell>
        </row>
        <row r="669">
          <cell r="A669">
            <v>664</v>
          </cell>
          <cell r="B669">
            <v>1420.4800000000148</v>
          </cell>
          <cell r="C669">
            <v>1985.8800000000042</v>
          </cell>
          <cell r="D669">
            <v>1446.3200000000008</v>
          </cell>
          <cell r="E669">
            <v>2023.9199999999789</v>
          </cell>
          <cell r="F669">
            <v>1467.520000000015</v>
          </cell>
          <cell r="G669">
            <v>2057.3099999999727</v>
          </cell>
          <cell r="H669">
            <v>1493.3600000000001</v>
          </cell>
          <cell r="I669">
            <v>2090.700000000028</v>
          </cell>
          <cell r="J669">
            <v>1519.1999999999846</v>
          </cell>
          <cell r="K669">
            <v>2124.0900000000156</v>
          </cell>
          <cell r="L669">
            <v>1540.3999999999967</v>
          </cell>
          <cell r="M669">
            <v>2157.48</v>
          </cell>
          <cell r="N669">
            <v>1566.2399999999802</v>
          </cell>
          <cell r="O669">
            <v>2190.8799999999887</v>
          </cell>
          <cell r="P669">
            <v>1587.4400000000205</v>
          </cell>
          <cell r="Q669">
            <v>2224.26999999997</v>
          </cell>
          <cell r="R669">
            <v>1613.280000000005</v>
          </cell>
          <cell r="S669">
            <v>2257.6600000000303</v>
          </cell>
          <cell r="T669">
            <v>1634.4800000000164</v>
          </cell>
          <cell r="U669">
            <v>2291.0500000000052</v>
          </cell>
          <cell r="V669">
            <v>1660.32</v>
          </cell>
          <cell r="W669">
            <v>2324.44</v>
          </cell>
          <cell r="X669">
            <v>1686.1599999999833</v>
          </cell>
          <cell r="Y669">
            <v>2357.8399999999988</v>
          </cell>
          <cell r="Z669">
            <v>1711.9999999999886</v>
          </cell>
          <cell r="AA669">
            <v>2395.8699999999849</v>
          </cell>
          <cell r="AB669">
            <v>1733.1999999999755</v>
          </cell>
          <cell r="AC669">
            <v>2429.2600000000052</v>
          </cell>
          <cell r="AD669">
            <v>1759.0400000000211</v>
          </cell>
          <cell r="AE669">
            <v>2462.6500000000169</v>
          </cell>
          <cell r="AF669">
            <v>1784.8800000000253</v>
          </cell>
          <cell r="AG669">
            <v>2496.0400000000232</v>
          </cell>
          <cell r="AH669">
            <v>1806.0800000000127</v>
          </cell>
          <cell r="AI669">
            <v>2529.439999999975</v>
          </cell>
          <cell r="AJ669">
            <v>1831.9199999999958</v>
          </cell>
          <cell r="AK669">
            <v>2562.8299999999913</v>
          </cell>
          <cell r="AL669">
            <v>1853.1199999999831</v>
          </cell>
          <cell r="AM669">
            <v>2596.2199999999989</v>
          </cell>
          <cell r="AN669">
            <v>1878.9599999999846</v>
          </cell>
          <cell r="AO669">
            <v>2629.6100000000165</v>
          </cell>
          <cell r="AP669">
            <v>1900.1599999999714</v>
          </cell>
          <cell r="AQ669">
            <v>2663.0000000000309</v>
          </cell>
          <cell r="AR669">
            <v>1926.0000000000248</v>
          </cell>
          <cell r="AS669">
            <v>2696.3999999999746</v>
          </cell>
          <cell r="AT669">
            <v>1951.8400000000252</v>
          </cell>
          <cell r="AU669">
            <v>2734.4299999999548</v>
          </cell>
          <cell r="AV669">
            <v>1977.6800000000085</v>
          </cell>
          <cell r="AW669">
            <v>2767.8200000000284</v>
          </cell>
        </row>
        <row r="670">
          <cell r="A670">
            <v>665</v>
          </cell>
          <cell r="B670">
            <v>1422.6200000000149</v>
          </cell>
          <cell r="C670">
            <v>1988.8700000000042</v>
          </cell>
          <cell r="D670">
            <v>1448.5000000000009</v>
          </cell>
          <cell r="E670">
            <v>2026.9699999999789</v>
          </cell>
          <cell r="F670">
            <v>1469.730000000015</v>
          </cell>
          <cell r="G670">
            <v>2060.4099999999726</v>
          </cell>
          <cell r="H670">
            <v>1495.6100000000001</v>
          </cell>
          <cell r="I670">
            <v>2093.8500000000281</v>
          </cell>
          <cell r="J670">
            <v>1521.4899999999845</v>
          </cell>
          <cell r="K670">
            <v>2127.2900000000154</v>
          </cell>
          <cell r="L670">
            <v>1542.7199999999966</v>
          </cell>
          <cell r="M670">
            <v>2160.73</v>
          </cell>
          <cell r="N670">
            <v>1568.5999999999801</v>
          </cell>
          <cell r="O670">
            <v>2194.1799999999889</v>
          </cell>
          <cell r="P670">
            <v>1589.8300000000206</v>
          </cell>
          <cell r="Q670">
            <v>2227.6199999999699</v>
          </cell>
          <cell r="R670">
            <v>1615.710000000005</v>
          </cell>
          <cell r="S670">
            <v>2261.0600000000304</v>
          </cell>
          <cell r="T670">
            <v>1636.9400000000164</v>
          </cell>
          <cell r="U670">
            <v>2294.500000000005</v>
          </cell>
          <cell r="V670">
            <v>1662.82</v>
          </cell>
          <cell r="W670">
            <v>2327.94</v>
          </cell>
          <cell r="X670">
            <v>1688.6999999999832</v>
          </cell>
          <cell r="Y670">
            <v>2361.389999999999</v>
          </cell>
          <cell r="Z670">
            <v>1714.5799999999886</v>
          </cell>
          <cell r="AA670">
            <v>2399.479999999985</v>
          </cell>
          <cell r="AB670">
            <v>1735.8099999999754</v>
          </cell>
          <cell r="AC670">
            <v>2432.9200000000051</v>
          </cell>
          <cell r="AD670">
            <v>1761.6900000000212</v>
          </cell>
          <cell r="AE670">
            <v>2466.360000000017</v>
          </cell>
          <cell r="AF670">
            <v>1787.5700000000254</v>
          </cell>
          <cell r="AG670">
            <v>2499.8000000000234</v>
          </cell>
          <cell r="AH670">
            <v>1808.8000000000127</v>
          </cell>
          <cell r="AI670">
            <v>2533.249999999975</v>
          </cell>
          <cell r="AJ670">
            <v>1834.6799999999957</v>
          </cell>
          <cell r="AK670">
            <v>2566.6899999999914</v>
          </cell>
          <cell r="AL670">
            <v>1855.909999999983</v>
          </cell>
          <cell r="AM670">
            <v>2600.1299999999987</v>
          </cell>
          <cell r="AN670">
            <v>1881.7899999999845</v>
          </cell>
          <cell r="AO670">
            <v>2633.5700000000165</v>
          </cell>
          <cell r="AP670">
            <v>1903.0199999999713</v>
          </cell>
          <cell r="AQ670">
            <v>2667.0100000000311</v>
          </cell>
          <cell r="AR670">
            <v>1928.9000000000249</v>
          </cell>
          <cell r="AS670">
            <v>2700.4599999999746</v>
          </cell>
          <cell r="AT670">
            <v>1954.7800000000252</v>
          </cell>
          <cell r="AU670">
            <v>2738.5499999999547</v>
          </cell>
          <cell r="AV670">
            <v>1980.6600000000085</v>
          </cell>
          <cell r="AW670">
            <v>2771.9900000000284</v>
          </cell>
        </row>
        <row r="671">
          <cell r="A671">
            <v>666</v>
          </cell>
          <cell r="B671">
            <v>1424.760000000015</v>
          </cell>
          <cell r="C671">
            <v>1991.8600000000042</v>
          </cell>
          <cell r="D671">
            <v>1450.680000000001</v>
          </cell>
          <cell r="E671">
            <v>2030.0199999999788</v>
          </cell>
          <cell r="F671">
            <v>1471.9400000000151</v>
          </cell>
          <cell r="G671">
            <v>2063.5099999999725</v>
          </cell>
          <cell r="H671">
            <v>1497.8600000000001</v>
          </cell>
          <cell r="I671">
            <v>2097.0000000000282</v>
          </cell>
          <cell r="J671">
            <v>1523.7799999999845</v>
          </cell>
          <cell r="K671">
            <v>2130.4900000000152</v>
          </cell>
          <cell r="L671">
            <v>1545.0399999999966</v>
          </cell>
          <cell r="M671">
            <v>2163.98</v>
          </cell>
          <cell r="N671">
            <v>1570.95999999998</v>
          </cell>
          <cell r="O671">
            <v>2197.4799999999891</v>
          </cell>
          <cell r="P671">
            <v>1592.2200000000207</v>
          </cell>
          <cell r="Q671">
            <v>2230.9699999999698</v>
          </cell>
          <cell r="R671">
            <v>1618.1400000000051</v>
          </cell>
          <cell r="S671">
            <v>2264.4600000000305</v>
          </cell>
          <cell r="T671">
            <v>1639.4000000000165</v>
          </cell>
          <cell r="U671">
            <v>2297.9500000000048</v>
          </cell>
          <cell r="V671">
            <v>1665.32</v>
          </cell>
          <cell r="W671">
            <v>2331.44</v>
          </cell>
          <cell r="X671">
            <v>1691.2399999999832</v>
          </cell>
          <cell r="Y671">
            <v>2364.9399999999991</v>
          </cell>
          <cell r="Z671">
            <v>1717.1599999999885</v>
          </cell>
          <cell r="AA671">
            <v>2403.0899999999851</v>
          </cell>
          <cell r="AB671">
            <v>1738.4199999999753</v>
          </cell>
          <cell r="AC671">
            <v>2436.5800000000049</v>
          </cell>
          <cell r="AD671">
            <v>1764.3400000000213</v>
          </cell>
          <cell r="AE671">
            <v>2470.070000000017</v>
          </cell>
          <cell r="AF671">
            <v>1790.2600000000255</v>
          </cell>
          <cell r="AG671">
            <v>2503.5600000000236</v>
          </cell>
          <cell r="AH671">
            <v>1811.5200000000127</v>
          </cell>
          <cell r="AI671">
            <v>2537.0599999999749</v>
          </cell>
          <cell r="AJ671">
            <v>1837.4399999999957</v>
          </cell>
          <cell r="AK671">
            <v>2570.5499999999915</v>
          </cell>
          <cell r="AL671">
            <v>1858.699999999983</v>
          </cell>
          <cell r="AM671">
            <v>2604.0399999999986</v>
          </cell>
          <cell r="AN671">
            <v>1884.6199999999844</v>
          </cell>
          <cell r="AO671">
            <v>2637.5300000000166</v>
          </cell>
          <cell r="AP671">
            <v>1905.8799999999712</v>
          </cell>
          <cell r="AQ671">
            <v>2671.0200000000314</v>
          </cell>
          <cell r="AR671">
            <v>1931.800000000025</v>
          </cell>
          <cell r="AS671">
            <v>2704.5199999999745</v>
          </cell>
          <cell r="AT671">
            <v>1957.7200000000253</v>
          </cell>
          <cell r="AU671">
            <v>2742.6699999999546</v>
          </cell>
          <cell r="AV671">
            <v>1983.6400000000085</v>
          </cell>
          <cell r="AW671">
            <v>2776.1600000000285</v>
          </cell>
        </row>
        <row r="672">
          <cell r="A672">
            <v>667</v>
          </cell>
          <cell r="B672">
            <v>1426.9000000000151</v>
          </cell>
          <cell r="C672">
            <v>1994.8500000000042</v>
          </cell>
          <cell r="D672">
            <v>1452.860000000001</v>
          </cell>
          <cell r="E672">
            <v>2033.0699999999788</v>
          </cell>
          <cell r="F672">
            <v>1474.1500000000151</v>
          </cell>
          <cell r="G672">
            <v>2066.6099999999724</v>
          </cell>
          <cell r="H672">
            <v>1500.1100000000001</v>
          </cell>
          <cell r="I672">
            <v>2100.1500000000283</v>
          </cell>
          <cell r="J672">
            <v>1526.0699999999845</v>
          </cell>
          <cell r="K672">
            <v>2133.6900000000151</v>
          </cell>
          <cell r="L672">
            <v>1547.3599999999965</v>
          </cell>
          <cell r="M672">
            <v>2167.23</v>
          </cell>
          <cell r="N672">
            <v>1573.3199999999799</v>
          </cell>
          <cell r="O672">
            <v>2200.7799999999893</v>
          </cell>
          <cell r="P672">
            <v>1594.6100000000208</v>
          </cell>
          <cell r="Q672">
            <v>2234.3199999999697</v>
          </cell>
          <cell r="R672">
            <v>1620.5700000000052</v>
          </cell>
          <cell r="S672">
            <v>2267.8600000000306</v>
          </cell>
          <cell r="T672">
            <v>1641.8600000000165</v>
          </cell>
          <cell r="U672">
            <v>2301.4000000000046</v>
          </cell>
          <cell r="V672">
            <v>1667.82</v>
          </cell>
          <cell r="W672">
            <v>2334.94</v>
          </cell>
          <cell r="X672">
            <v>1693.7799999999831</v>
          </cell>
          <cell r="Y672">
            <v>2368.4899999999993</v>
          </cell>
          <cell r="Z672">
            <v>1719.7399999999884</v>
          </cell>
          <cell r="AA672">
            <v>2406.6999999999853</v>
          </cell>
          <cell r="AB672">
            <v>1741.0299999999752</v>
          </cell>
          <cell r="AC672">
            <v>2440.2400000000048</v>
          </cell>
          <cell r="AD672">
            <v>1766.9900000000214</v>
          </cell>
          <cell r="AE672">
            <v>2473.780000000017</v>
          </cell>
          <cell r="AF672">
            <v>1792.9500000000255</v>
          </cell>
          <cell r="AG672">
            <v>2507.3200000000238</v>
          </cell>
          <cell r="AH672">
            <v>1814.2400000000127</v>
          </cell>
          <cell r="AI672">
            <v>2540.8699999999749</v>
          </cell>
          <cell r="AJ672">
            <v>1840.1999999999957</v>
          </cell>
          <cell r="AK672">
            <v>2574.4099999999917</v>
          </cell>
          <cell r="AL672">
            <v>1861.489999999983</v>
          </cell>
          <cell r="AM672">
            <v>2607.9499999999985</v>
          </cell>
          <cell r="AN672">
            <v>1887.4499999999844</v>
          </cell>
          <cell r="AO672">
            <v>2641.4900000000166</v>
          </cell>
          <cell r="AP672">
            <v>1908.7399999999711</v>
          </cell>
          <cell r="AQ672">
            <v>2675.0300000000316</v>
          </cell>
          <cell r="AR672">
            <v>1934.7000000000251</v>
          </cell>
          <cell r="AS672">
            <v>2708.5799999999745</v>
          </cell>
          <cell r="AT672">
            <v>1960.6600000000253</v>
          </cell>
          <cell r="AU672">
            <v>2746.7899999999545</v>
          </cell>
          <cell r="AV672">
            <v>1986.6200000000085</v>
          </cell>
          <cell r="AW672">
            <v>2780.3300000000286</v>
          </cell>
        </row>
        <row r="673">
          <cell r="A673">
            <v>668</v>
          </cell>
          <cell r="B673">
            <v>1429.0400000000152</v>
          </cell>
          <cell r="C673">
            <v>1997.8400000000042</v>
          </cell>
          <cell r="D673">
            <v>1455.0400000000011</v>
          </cell>
          <cell r="E673">
            <v>2036.1199999999787</v>
          </cell>
          <cell r="F673">
            <v>1476.3600000000151</v>
          </cell>
          <cell r="G673">
            <v>2069.7099999999723</v>
          </cell>
          <cell r="H673">
            <v>1502.3600000000001</v>
          </cell>
          <cell r="I673">
            <v>2103.3000000000284</v>
          </cell>
          <cell r="J673">
            <v>1528.3599999999844</v>
          </cell>
          <cell r="K673">
            <v>2136.8900000000149</v>
          </cell>
          <cell r="L673">
            <v>1549.6799999999964</v>
          </cell>
          <cell r="M673">
            <v>2170.48</v>
          </cell>
          <cell r="N673">
            <v>1575.6799999999798</v>
          </cell>
          <cell r="O673">
            <v>2204.0799999999895</v>
          </cell>
          <cell r="P673">
            <v>1597.0000000000209</v>
          </cell>
          <cell r="Q673">
            <v>2237.6699999999696</v>
          </cell>
          <cell r="R673">
            <v>1623.0000000000052</v>
          </cell>
          <cell r="S673">
            <v>2271.2600000000307</v>
          </cell>
          <cell r="T673">
            <v>1644.3200000000165</v>
          </cell>
          <cell r="U673">
            <v>2304.8500000000045</v>
          </cell>
          <cell r="V673">
            <v>1670.32</v>
          </cell>
          <cell r="W673">
            <v>2338.44</v>
          </cell>
          <cell r="X673">
            <v>1696.3199999999831</v>
          </cell>
          <cell r="Y673">
            <v>2372.0399999999995</v>
          </cell>
          <cell r="Z673">
            <v>1722.3199999999883</v>
          </cell>
          <cell r="AA673">
            <v>2410.3099999999854</v>
          </cell>
          <cell r="AB673">
            <v>1743.6399999999751</v>
          </cell>
          <cell r="AC673">
            <v>2443.9000000000046</v>
          </cell>
          <cell r="AD673">
            <v>1769.6400000000215</v>
          </cell>
          <cell r="AE673">
            <v>2477.4900000000171</v>
          </cell>
          <cell r="AF673">
            <v>1795.6400000000256</v>
          </cell>
          <cell r="AG673">
            <v>2511.080000000024</v>
          </cell>
          <cell r="AH673">
            <v>1816.9600000000128</v>
          </cell>
          <cell r="AI673">
            <v>2544.6799999999748</v>
          </cell>
          <cell r="AJ673">
            <v>1842.9599999999957</v>
          </cell>
          <cell r="AK673">
            <v>2578.2699999999918</v>
          </cell>
          <cell r="AL673">
            <v>1864.2799999999829</v>
          </cell>
          <cell r="AM673">
            <v>2611.8599999999983</v>
          </cell>
          <cell r="AN673">
            <v>1890.2799999999843</v>
          </cell>
          <cell r="AO673">
            <v>2645.4500000000166</v>
          </cell>
          <cell r="AP673">
            <v>1911.599999999971</v>
          </cell>
          <cell r="AQ673">
            <v>2679.0400000000318</v>
          </cell>
          <cell r="AR673">
            <v>1937.6000000000251</v>
          </cell>
          <cell r="AS673">
            <v>2712.6399999999744</v>
          </cell>
          <cell r="AT673">
            <v>1963.6000000000254</v>
          </cell>
          <cell r="AU673">
            <v>2750.9099999999544</v>
          </cell>
          <cell r="AV673">
            <v>1989.6000000000085</v>
          </cell>
          <cell r="AW673">
            <v>2784.5000000000286</v>
          </cell>
        </row>
        <row r="674">
          <cell r="A674">
            <v>669</v>
          </cell>
          <cell r="B674">
            <v>1431.1800000000153</v>
          </cell>
          <cell r="C674">
            <v>2000.8300000000042</v>
          </cell>
          <cell r="D674">
            <v>1457.2200000000012</v>
          </cell>
          <cell r="E674">
            <v>2039.1699999999787</v>
          </cell>
          <cell r="F674">
            <v>1478.5700000000152</v>
          </cell>
          <cell r="G674">
            <v>2072.8099999999722</v>
          </cell>
          <cell r="H674">
            <v>1504.6100000000001</v>
          </cell>
          <cell r="I674">
            <v>2106.4500000000285</v>
          </cell>
          <cell r="J674">
            <v>1530.6499999999844</v>
          </cell>
          <cell r="K674">
            <v>2140.0900000000147</v>
          </cell>
          <cell r="L674">
            <v>1551.9999999999964</v>
          </cell>
          <cell r="M674">
            <v>2173.73</v>
          </cell>
          <cell r="N674">
            <v>1578.0399999999797</v>
          </cell>
          <cell r="O674">
            <v>2207.3799999999896</v>
          </cell>
          <cell r="P674">
            <v>1599.390000000021</v>
          </cell>
          <cell r="Q674">
            <v>2241.0199999999695</v>
          </cell>
          <cell r="R674">
            <v>1625.4300000000053</v>
          </cell>
          <cell r="S674">
            <v>2274.6600000000308</v>
          </cell>
          <cell r="T674">
            <v>1646.7800000000166</v>
          </cell>
          <cell r="U674">
            <v>2308.3000000000043</v>
          </cell>
          <cell r="V674">
            <v>1672.82</v>
          </cell>
          <cell r="W674">
            <v>2341.94</v>
          </cell>
          <cell r="X674">
            <v>1698.8599999999831</v>
          </cell>
          <cell r="Y674">
            <v>2375.5899999999997</v>
          </cell>
          <cell r="Z674">
            <v>1724.8999999999883</v>
          </cell>
          <cell r="AA674">
            <v>2413.9199999999855</v>
          </cell>
          <cell r="AB674">
            <v>1746.249999999975</v>
          </cell>
          <cell r="AC674">
            <v>2447.5600000000045</v>
          </cell>
          <cell r="AD674">
            <v>1772.2900000000216</v>
          </cell>
          <cell r="AE674">
            <v>2481.2000000000171</v>
          </cell>
          <cell r="AF674">
            <v>1798.3300000000256</v>
          </cell>
          <cell r="AG674">
            <v>2514.8400000000242</v>
          </cell>
          <cell r="AH674">
            <v>1819.6800000000128</v>
          </cell>
          <cell r="AI674">
            <v>2548.4899999999748</v>
          </cell>
          <cell r="AJ674">
            <v>1845.7199999999957</v>
          </cell>
          <cell r="AK674">
            <v>2582.1299999999919</v>
          </cell>
          <cell r="AL674">
            <v>1867.0699999999829</v>
          </cell>
          <cell r="AM674">
            <v>2615.7699999999982</v>
          </cell>
          <cell r="AN674">
            <v>1893.1099999999842</v>
          </cell>
          <cell r="AO674">
            <v>2649.4100000000167</v>
          </cell>
          <cell r="AP674">
            <v>1914.4599999999709</v>
          </cell>
          <cell r="AQ674">
            <v>2683.050000000032</v>
          </cell>
          <cell r="AR674">
            <v>1940.5000000000252</v>
          </cell>
          <cell r="AS674">
            <v>2716.6999999999744</v>
          </cell>
          <cell r="AT674">
            <v>1966.5400000000254</v>
          </cell>
          <cell r="AU674">
            <v>2755.0299999999543</v>
          </cell>
          <cell r="AV674">
            <v>1992.5800000000086</v>
          </cell>
          <cell r="AW674">
            <v>2788.6700000000287</v>
          </cell>
        </row>
        <row r="675">
          <cell r="A675">
            <v>670</v>
          </cell>
          <cell r="B675">
            <v>1433.3200000000154</v>
          </cell>
          <cell r="C675">
            <v>2003.8200000000043</v>
          </cell>
          <cell r="D675">
            <v>1459.4000000000012</v>
          </cell>
          <cell r="E675">
            <v>2042.2199999999787</v>
          </cell>
          <cell r="F675">
            <v>1480.7800000000152</v>
          </cell>
          <cell r="G675">
            <v>2075.9099999999721</v>
          </cell>
          <cell r="H675">
            <v>1506.8600000000001</v>
          </cell>
          <cell r="I675">
            <v>2109.6000000000286</v>
          </cell>
          <cell r="J675">
            <v>1532.9399999999844</v>
          </cell>
          <cell r="K675">
            <v>2143.2900000000145</v>
          </cell>
          <cell r="L675">
            <v>1554.3199999999963</v>
          </cell>
          <cell r="M675">
            <v>2176.98</v>
          </cell>
          <cell r="N675">
            <v>1580.3999999999796</v>
          </cell>
          <cell r="O675">
            <v>2210.6799999999898</v>
          </cell>
          <cell r="P675">
            <v>1601.7800000000211</v>
          </cell>
          <cell r="Q675">
            <v>2244.3699999999694</v>
          </cell>
          <cell r="R675">
            <v>1627.8600000000054</v>
          </cell>
          <cell r="S675">
            <v>2278.0600000000309</v>
          </cell>
          <cell r="T675">
            <v>1649.2400000000166</v>
          </cell>
          <cell r="U675">
            <v>2311.7500000000041</v>
          </cell>
          <cell r="V675">
            <v>1675.32</v>
          </cell>
          <cell r="W675">
            <v>2345.44</v>
          </cell>
          <cell r="X675">
            <v>1701.399999999983</v>
          </cell>
          <cell r="Y675">
            <v>2379.14</v>
          </cell>
          <cell r="Z675">
            <v>1727.4799999999882</v>
          </cell>
          <cell r="AA675">
            <v>2417.5299999999856</v>
          </cell>
          <cell r="AB675">
            <v>1748.8599999999749</v>
          </cell>
          <cell r="AC675">
            <v>2451.2200000000043</v>
          </cell>
          <cell r="AD675">
            <v>1774.9400000000217</v>
          </cell>
          <cell r="AE675">
            <v>2484.9100000000171</v>
          </cell>
          <cell r="AF675">
            <v>1801.0200000000257</v>
          </cell>
          <cell r="AG675">
            <v>2518.6000000000245</v>
          </cell>
          <cell r="AH675">
            <v>1822.4000000000128</v>
          </cell>
          <cell r="AI675">
            <v>2552.2999999999747</v>
          </cell>
          <cell r="AJ675">
            <v>1848.4799999999957</v>
          </cell>
          <cell r="AK675">
            <v>2585.9899999999921</v>
          </cell>
          <cell r="AL675">
            <v>1869.8599999999828</v>
          </cell>
          <cell r="AM675">
            <v>2619.679999999998</v>
          </cell>
          <cell r="AN675">
            <v>1895.9399999999841</v>
          </cell>
          <cell r="AO675">
            <v>2653.3700000000167</v>
          </cell>
          <cell r="AP675">
            <v>1917.3199999999708</v>
          </cell>
          <cell r="AQ675">
            <v>2687.0600000000322</v>
          </cell>
          <cell r="AR675">
            <v>1943.4000000000253</v>
          </cell>
          <cell r="AS675">
            <v>2720.7599999999743</v>
          </cell>
          <cell r="AT675">
            <v>1969.4800000000255</v>
          </cell>
          <cell r="AU675">
            <v>2759.1499999999542</v>
          </cell>
          <cell r="AV675">
            <v>1995.5600000000086</v>
          </cell>
          <cell r="AW675">
            <v>2792.8400000000288</v>
          </cell>
        </row>
        <row r="676">
          <cell r="A676">
            <v>671</v>
          </cell>
          <cell r="B676">
            <v>1435.4600000000155</v>
          </cell>
          <cell r="C676">
            <v>2006.8100000000043</v>
          </cell>
          <cell r="D676">
            <v>1461.5800000000013</v>
          </cell>
          <cell r="E676">
            <v>2045.2699999999786</v>
          </cell>
          <cell r="F676">
            <v>1482.9900000000152</v>
          </cell>
          <cell r="G676">
            <v>2079.009999999972</v>
          </cell>
          <cell r="H676">
            <v>1509.1100000000001</v>
          </cell>
          <cell r="I676">
            <v>2112.7500000000286</v>
          </cell>
          <cell r="J676">
            <v>1535.2299999999843</v>
          </cell>
          <cell r="K676">
            <v>2146.4900000000143</v>
          </cell>
          <cell r="L676">
            <v>1556.6399999999962</v>
          </cell>
          <cell r="M676">
            <v>2180.23</v>
          </cell>
          <cell r="N676">
            <v>1582.7599999999795</v>
          </cell>
          <cell r="O676">
            <v>2213.97999999999</v>
          </cell>
          <cell r="P676">
            <v>1604.1700000000212</v>
          </cell>
          <cell r="Q676">
            <v>2247.7199999999693</v>
          </cell>
          <cell r="R676">
            <v>1630.2900000000054</v>
          </cell>
          <cell r="S676">
            <v>2281.460000000031</v>
          </cell>
          <cell r="T676">
            <v>1651.7000000000166</v>
          </cell>
          <cell r="U676">
            <v>2315.2000000000039</v>
          </cell>
          <cell r="V676">
            <v>1677.82</v>
          </cell>
          <cell r="W676">
            <v>2348.94</v>
          </cell>
          <cell r="X676">
            <v>1703.939999999983</v>
          </cell>
          <cell r="Y676">
            <v>2382.69</v>
          </cell>
          <cell r="Z676">
            <v>1730.0599999999881</v>
          </cell>
          <cell r="AA676">
            <v>2421.1399999999858</v>
          </cell>
          <cell r="AB676">
            <v>1751.4699999999748</v>
          </cell>
          <cell r="AC676">
            <v>2454.8800000000042</v>
          </cell>
          <cell r="AD676">
            <v>1777.5900000000217</v>
          </cell>
          <cell r="AE676">
            <v>2488.6200000000172</v>
          </cell>
          <cell r="AF676">
            <v>1803.7100000000257</v>
          </cell>
          <cell r="AG676">
            <v>2522.3600000000247</v>
          </cell>
          <cell r="AH676">
            <v>1825.1200000000129</v>
          </cell>
          <cell r="AI676">
            <v>2556.1099999999747</v>
          </cell>
          <cell r="AJ676">
            <v>1851.2399999999957</v>
          </cell>
          <cell r="AK676">
            <v>2589.8499999999922</v>
          </cell>
          <cell r="AL676">
            <v>1872.6499999999828</v>
          </cell>
          <cell r="AM676">
            <v>2623.5899999999979</v>
          </cell>
          <cell r="AN676">
            <v>1898.7699999999841</v>
          </cell>
          <cell r="AO676">
            <v>2657.3300000000168</v>
          </cell>
          <cell r="AP676">
            <v>1920.1799999999707</v>
          </cell>
          <cell r="AQ676">
            <v>2691.0700000000325</v>
          </cell>
          <cell r="AR676">
            <v>1946.3000000000254</v>
          </cell>
          <cell r="AS676">
            <v>2724.8199999999742</v>
          </cell>
          <cell r="AT676">
            <v>1972.4200000000255</v>
          </cell>
          <cell r="AU676">
            <v>2763.2699999999541</v>
          </cell>
          <cell r="AV676">
            <v>1998.5400000000086</v>
          </cell>
          <cell r="AW676">
            <v>2797.0100000000289</v>
          </cell>
        </row>
        <row r="677">
          <cell r="A677">
            <v>672</v>
          </cell>
          <cell r="B677">
            <v>1437.6000000000156</v>
          </cell>
          <cell r="C677">
            <v>2009.8000000000043</v>
          </cell>
          <cell r="D677">
            <v>1463.7600000000014</v>
          </cell>
          <cell r="E677">
            <v>2048.3199999999788</v>
          </cell>
          <cell r="F677">
            <v>1485.2000000000153</v>
          </cell>
          <cell r="G677">
            <v>2082.1099999999719</v>
          </cell>
          <cell r="H677">
            <v>1511.3600000000001</v>
          </cell>
          <cell r="I677">
            <v>2115.9000000000287</v>
          </cell>
          <cell r="J677">
            <v>1537.5199999999843</v>
          </cell>
          <cell r="K677">
            <v>2149.6900000000142</v>
          </cell>
          <cell r="L677">
            <v>1558.9599999999962</v>
          </cell>
          <cell r="M677">
            <v>2183.48</v>
          </cell>
          <cell r="N677">
            <v>1585.1199999999794</v>
          </cell>
          <cell r="O677">
            <v>2217.2799999999902</v>
          </cell>
          <cell r="P677">
            <v>1606.5600000000213</v>
          </cell>
          <cell r="Q677">
            <v>2251.0699999999692</v>
          </cell>
          <cell r="R677">
            <v>1632.7200000000055</v>
          </cell>
          <cell r="S677">
            <v>2284.8600000000311</v>
          </cell>
          <cell r="T677">
            <v>1654.1600000000167</v>
          </cell>
          <cell r="U677">
            <v>2318.6500000000037</v>
          </cell>
          <cell r="V677">
            <v>1680.32</v>
          </cell>
          <cell r="W677">
            <v>2352.44</v>
          </cell>
          <cell r="X677">
            <v>1706.479999999983</v>
          </cell>
          <cell r="Y677">
            <v>2386.2400000000002</v>
          </cell>
          <cell r="Z677">
            <v>1732.639999999988</v>
          </cell>
          <cell r="AA677">
            <v>2424.7499999999859</v>
          </cell>
          <cell r="AB677">
            <v>1754.0799999999747</v>
          </cell>
          <cell r="AC677">
            <v>2458.5400000000041</v>
          </cell>
          <cell r="AD677">
            <v>1780.2400000000218</v>
          </cell>
          <cell r="AE677">
            <v>2492.3300000000172</v>
          </cell>
          <cell r="AF677">
            <v>1806.4000000000258</v>
          </cell>
          <cell r="AG677">
            <v>2526.1200000000249</v>
          </cell>
          <cell r="AH677">
            <v>1827.8400000000129</v>
          </cell>
          <cell r="AI677">
            <v>2559.9199999999746</v>
          </cell>
          <cell r="AJ677">
            <v>1853.9999999999957</v>
          </cell>
          <cell r="AK677">
            <v>2593.7099999999923</v>
          </cell>
          <cell r="AL677">
            <v>1875.4399999999828</v>
          </cell>
          <cell r="AM677">
            <v>2627.4999999999977</v>
          </cell>
          <cell r="AN677">
            <v>1901.599999999984</v>
          </cell>
          <cell r="AO677">
            <v>2661.2900000000168</v>
          </cell>
          <cell r="AP677">
            <v>1923.0399999999706</v>
          </cell>
          <cell r="AQ677">
            <v>2695.0800000000327</v>
          </cell>
          <cell r="AR677">
            <v>1949.2000000000255</v>
          </cell>
          <cell r="AS677">
            <v>2728.8799999999742</v>
          </cell>
          <cell r="AT677">
            <v>1975.3600000000256</v>
          </cell>
          <cell r="AU677">
            <v>2767.3899999999539</v>
          </cell>
          <cell r="AV677">
            <v>2001.5200000000086</v>
          </cell>
          <cell r="AW677">
            <v>2801.1800000000289</v>
          </cell>
        </row>
        <row r="678">
          <cell r="A678">
            <v>673</v>
          </cell>
          <cell r="B678">
            <v>1439.7400000000157</v>
          </cell>
          <cell r="C678">
            <v>2012.7900000000043</v>
          </cell>
          <cell r="D678">
            <v>1465.9400000000014</v>
          </cell>
          <cell r="E678">
            <v>2051.369999999979</v>
          </cell>
          <cell r="F678">
            <v>1487.4100000000153</v>
          </cell>
          <cell r="G678">
            <v>2085.2099999999718</v>
          </cell>
          <cell r="H678">
            <v>1513.6100000000001</v>
          </cell>
          <cell r="I678">
            <v>2119.0500000000288</v>
          </cell>
          <cell r="J678">
            <v>1539.8099999999843</v>
          </cell>
          <cell r="K678">
            <v>2152.890000000014</v>
          </cell>
          <cell r="L678">
            <v>1561.2799999999961</v>
          </cell>
          <cell r="M678">
            <v>2186.73</v>
          </cell>
          <cell r="N678">
            <v>1587.4799999999793</v>
          </cell>
          <cell r="O678">
            <v>2220.5799999999904</v>
          </cell>
          <cell r="P678">
            <v>1608.9500000000214</v>
          </cell>
          <cell r="Q678">
            <v>2254.4199999999691</v>
          </cell>
          <cell r="R678">
            <v>1635.1500000000055</v>
          </cell>
          <cell r="S678">
            <v>2288.2600000000311</v>
          </cell>
          <cell r="T678">
            <v>1656.6200000000167</v>
          </cell>
          <cell r="U678">
            <v>2322.1000000000035</v>
          </cell>
          <cell r="V678">
            <v>1682.82</v>
          </cell>
          <cell r="W678">
            <v>2355.94</v>
          </cell>
          <cell r="X678">
            <v>1709.0199999999829</v>
          </cell>
          <cell r="Y678">
            <v>2389.7900000000004</v>
          </cell>
          <cell r="Z678">
            <v>1735.219999999988</v>
          </cell>
          <cell r="AA678">
            <v>2428.359999999986</v>
          </cell>
          <cell r="AB678">
            <v>1756.6899999999746</v>
          </cell>
          <cell r="AC678">
            <v>2462.2000000000039</v>
          </cell>
          <cell r="AD678">
            <v>1782.8900000000219</v>
          </cell>
          <cell r="AE678">
            <v>2496.0400000000172</v>
          </cell>
          <cell r="AF678">
            <v>1809.0900000000258</v>
          </cell>
          <cell r="AG678">
            <v>2529.8800000000251</v>
          </cell>
          <cell r="AH678">
            <v>1830.5600000000129</v>
          </cell>
          <cell r="AI678">
            <v>2563.7299999999746</v>
          </cell>
          <cell r="AJ678">
            <v>1856.7599999999957</v>
          </cell>
          <cell r="AK678">
            <v>2597.5699999999924</v>
          </cell>
          <cell r="AL678">
            <v>1878.2299999999827</v>
          </cell>
          <cell r="AM678">
            <v>2631.4099999999976</v>
          </cell>
          <cell r="AN678">
            <v>1904.4299999999839</v>
          </cell>
          <cell r="AO678">
            <v>2665.2500000000168</v>
          </cell>
          <cell r="AP678">
            <v>1925.8999999999705</v>
          </cell>
          <cell r="AQ678">
            <v>2699.0900000000329</v>
          </cell>
          <cell r="AR678">
            <v>1952.1000000000256</v>
          </cell>
          <cell r="AS678">
            <v>2732.9399999999741</v>
          </cell>
          <cell r="AT678">
            <v>1978.3000000000256</v>
          </cell>
          <cell r="AU678">
            <v>2771.5099999999538</v>
          </cell>
          <cell r="AV678">
            <v>2004.5000000000086</v>
          </cell>
          <cell r="AW678">
            <v>2805.350000000029</v>
          </cell>
        </row>
        <row r="679">
          <cell r="A679">
            <v>674</v>
          </cell>
          <cell r="B679">
            <v>1441.8800000000158</v>
          </cell>
          <cell r="C679">
            <v>2015.7800000000043</v>
          </cell>
          <cell r="D679">
            <v>1468.1200000000015</v>
          </cell>
          <cell r="E679">
            <v>2054.4199999999792</v>
          </cell>
          <cell r="F679">
            <v>1489.6200000000154</v>
          </cell>
          <cell r="G679">
            <v>2088.3099999999718</v>
          </cell>
          <cell r="H679">
            <v>1515.8600000000001</v>
          </cell>
          <cell r="I679">
            <v>2122.2000000000289</v>
          </cell>
          <cell r="J679">
            <v>1542.0999999999842</v>
          </cell>
          <cell r="K679">
            <v>2156.0900000000138</v>
          </cell>
          <cell r="L679">
            <v>1563.599999999996</v>
          </cell>
          <cell r="M679">
            <v>2189.98</v>
          </cell>
          <cell r="N679">
            <v>1589.8399999999792</v>
          </cell>
          <cell r="O679">
            <v>2223.8799999999906</v>
          </cell>
          <cell r="P679">
            <v>1611.3400000000215</v>
          </cell>
          <cell r="Q679">
            <v>2257.7699999999691</v>
          </cell>
          <cell r="R679">
            <v>1637.5800000000056</v>
          </cell>
          <cell r="S679">
            <v>2291.6600000000312</v>
          </cell>
          <cell r="T679">
            <v>1659.0800000000168</v>
          </cell>
          <cell r="U679">
            <v>2325.5500000000034</v>
          </cell>
          <cell r="V679">
            <v>1685.32</v>
          </cell>
          <cell r="W679">
            <v>2359.44</v>
          </cell>
          <cell r="X679">
            <v>1711.5599999999829</v>
          </cell>
          <cell r="Y679">
            <v>2393.3400000000006</v>
          </cell>
          <cell r="Z679">
            <v>1737.7999999999879</v>
          </cell>
          <cell r="AA679">
            <v>2431.9699999999862</v>
          </cell>
          <cell r="AB679">
            <v>1759.2999999999745</v>
          </cell>
          <cell r="AC679">
            <v>2465.8600000000038</v>
          </cell>
          <cell r="AD679">
            <v>1785.540000000022</v>
          </cell>
          <cell r="AE679">
            <v>2499.7500000000173</v>
          </cell>
          <cell r="AF679">
            <v>1811.7800000000259</v>
          </cell>
          <cell r="AG679">
            <v>2533.6400000000253</v>
          </cell>
          <cell r="AH679">
            <v>1833.2800000000129</v>
          </cell>
          <cell r="AI679">
            <v>2567.5399999999745</v>
          </cell>
          <cell r="AJ679">
            <v>1859.5199999999957</v>
          </cell>
          <cell r="AK679">
            <v>2601.4299999999926</v>
          </cell>
          <cell r="AL679">
            <v>1881.0199999999827</v>
          </cell>
          <cell r="AM679">
            <v>2635.3199999999974</v>
          </cell>
          <cell r="AN679">
            <v>1907.2599999999838</v>
          </cell>
          <cell r="AO679">
            <v>2669.2100000000169</v>
          </cell>
          <cell r="AP679">
            <v>1928.7599999999704</v>
          </cell>
          <cell r="AQ679">
            <v>2703.1000000000331</v>
          </cell>
          <cell r="AR679">
            <v>1955.0000000000257</v>
          </cell>
          <cell r="AS679">
            <v>2736.9999999999741</v>
          </cell>
          <cell r="AT679">
            <v>1981.2400000000257</v>
          </cell>
          <cell r="AU679">
            <v>2775.6299999999537</v>
          </cell>
          <cell r="AV679">
            <v>2007.4800000000087</v>
          </cell>
          <cell r="AW679">
            <v>2809.5200000000291</v>
          </cell>
        </row>
        <row r="680">
          <cell r="A680">
            <v>675</v>
          </cell>
          <cell r="B680">
            <v>1444.0200000000159</v>
          </cell>
          <cell r="C680">
            <v>2018.7700000000043</v>
          </cell>
          <cell r="D680">
            <v>1470.3000000000015</v>
          </cell>
          <cell r="E680">
            <v>2057.4699999999793</v>
          </cell>
          <cell r="F680">
            <v>1491.8300000000154</v>
          </cell>
          <cell r="G680">
            <v>2091.4099999999717</v>
          </cell>
          <cell r="H680">
            <v>1518.1100000000001</v>
          </cell>
          <cell r="I680">
            <v>2125.350000000029</v>
          </cell>
          <cell r="J680">
            <v>1544.3899999999842</v>
          </cell>
          <cell r="K680">
            <v>2159.2900000000136</v>
          </cell>
          <cell r="L680">
            <v>1565.919999999996</v>
          </cell>
          <cell r="M680">
            <v>2193.23</v>
          </cell>
          <cell r="N680">
            <v>1592.1999999999791</v>
          </cell>
          <cell r="O680">
            <v>2227.1799999999907</v>
          </cell>
          <cell r="P680">
            <v>1613.7300000000216</v>
          </cell>
          <cell r="Q680">
            <v>2261.119999999969</v>
          </cell>
          <cell r="R680">
            <v>1640.0100000000057</v>
          </cell>
          <cell r="S680">
            <v>2295.0600000000313</v>
          </cell>
          <cell r="T680">
            <v>1661.5400000000168</v>
          </cell>
          <cell r="U680">
            <v>2329.0000000000032</v>
          </cell>
          <cell r="V680">
            <v>1687.82</v>
          </cell>
          <cell r="W680">
            <v>2362.94</v>
          </cell>
          <cell r="X680">
            <v>1714.0999999999829</v>
          </cell>
          <cell r="Y680">
            <v>2396.8900000000008</v>
          </cell>
          <cell r="Z680">
            <v>1740.3799999999878</v>
          </cell>
          <cell r="AA680">
            <v>2435.5799999999863</v>
          </cell>
          <cell r="AB680">
            <v>1761.9099999999744</v>
          </cell>
          <cell r="AC680">
            <v>2469.5200000000036</v>
          </cell>
          <cell r="AD680">
            <v>1788.1900000000221</v>
          </cell>
          <cell r="AE680">
            <v>2503.4600000000173</v>
          </cell>
          <cell r="AF680">
            <v>1814.4700000000259</v>
          </cell>
          <cell r="AG680">
            <v>2537.4000000000256</v>
          </cell>
          <cell r="AH680">
            <v>1836.000000000013</v>
          </cell>
          <cell r="AI680">
            <v>2571.3499999999744</v>
          </cell>
          <cell r="AJ680">
            <v>1862.2799999999957</v>
          </cell>
          <cell r="AK680">
            <v>2605.2899999999927</v>
          </cell>
          <cell r="AL680">
            <v>1883.8099999999827</v>
          </cell>
          <cell r="AM680">
            <v>2639.2299999999973</v>
          </cell>
          <cell r="AN680">
            <v>1910.0899999999838</v>
          </cell>
          <cell r="AO680">
            <v>2673.1700000000169</v>
          </cell>
          <cell r="AP680">
            <v>1931.6199999999703</v>
          </cell>
          <cell r="AQ680">
            <v>2707.1100000000333</v>
          </cell>
          <cell r="AR680">
            <v>1957.9000000000258</v>
          </cell>
          <cell r="AS680">
            <v>2741.059999999974</v>
          </cell>
          <cell r="AT680">
            <v>1984.1800000000258</v>
          </cell>
          <cell r="AU680">
            <v>2779.7499999999536</v>
          </cell>
          <cell r="AV680">
            <v>2010.4600000000087</v>
          </cell>
          <cell r="AW680">
            <v>2813.6900000000292</v>
          </cell>
        </row>
        <row r="681">
          <cell r="A681">
            <v>676</v>
          </cell>
          <cell r="B681">
            <v>1446.160000000016</v>
          </cell>
          <cell r="C681">
            <v>2021.7600000000043</v>
          </cell>
          <cell r="D681">
            <v>1472.4800000000016</v>
          </cell>
          <cell r="E681">
            <v>2060.5199999999795</v>
          </cell>
          <cell r="F681">
            <v>1494.0400000000154</v>
          </cell>
          <cell r="G681">
            <v>2094.5099999999716</v>
          </cell>
          <cell r="H681">
            <v>1520.3600000000001</v>
          </cell>
          <cell r="I681">
            <v>2128.5000000000291</v>
          </cell>
          <cell r="J681">
            <v>1546.6799999999841</v>
          </cell>
          <cell r="K681">
            <v>2162.4900000000134</v>
          </cell>
          <cell r="L681">
            <v>1568.2399999999959</v>
          </cell>
          <cell r="M681">
            <v>2196.48</v>
          </cell>
          <cell r="N681">
            <v>1594.559999999979</v>
          </cell>
          <cell r="O681">
            <v>2230.4799999999909</v>
          </cell>
          <cell r="P681">
            <v>1616.1200000000217</v>
          </cell>
          <cell r="Q681">
            <v>2264.4699999999689</v>
          </cell>
          <cell r="R681">
            <v>1642.4400000000057</v>
          </cell>
          <cell r="S681">
            <v>2298.4600000000314</v>
          </cell>
          <cell r="T681">
            <v>1664.0000000000168</v>
          </cell>
          <cell r="U681">
            <v>2332.450000000003</v>
          </cell>
          <cell r="V681">
            <v>1690.32</v>
          </cell>
          <cell r="W681">
            <v>2366.44</v>
          </cell>
          <cell r="X681">
            <v>1716.6399999999828</v>
          </cell>
          <cell r="Y681">
            <v>2400.440000000001</v>
          </cell>
          <cell r="Z681">
            <v>1742.9599999999878</v>
          </cell>
          <cell r="AA681">
            <v>2439.1899999999864</v>
          </cell>
          <cell r="AB681">
            <v>1764.5199999999743</v>
          </cell>
          <cell r="AC681">
            <v>2473.1800000000035</v>
          </cell>
          <cell r="AD681">
            <v>1790.8400000000222</v>
          </cell>
          <cell r="AE681">
            <v>2507.1700000000174</v>
          </cell>
          <cell r="AF681">
            <v>1817.160000000026</v>
          </cell>
          <cell r="AG681">
            <v>2541.1600000000258</v>
          </cell>
          <cell r="AH681">
            <v>1838.720000000013</v>
          </cell>
          <cell r="AI681">
            <v>2575.1599999999744</v>
          </cell>
          <cell r="AJ681">
            <v>1865.0399999999956</v>
          </cell>
          <cell r="AK681">
            <v>2609.1499999999928</v>
          </cell>
          <cell r="AL681">
            <v>1886.5999999999826</v>
          </cell>
          <cell r="AM681">
            <v>2643.1399999999971</v>
          </cell>
          <cell r="AN681">
            <v>1912.9199999999837</v>
          </cell>
          <cell r="AO681">
            <v>2677.1300000000169</v>
          </cell>
          <cell r="AP681">
            <v>1934.4799999999702</v>
          </cell>
          <cell r="AQ681">
            <v>2711.1200000000335</v>
          </cell>
          <cell r="AR681">
            <v>1960.8000000000259</v>
          </cell>
          <cell r="AS681">
            <v>2745.119999999974</v>
          </cell>
          <cell r="AT681">
            <v>1987.1200000000258</v>
          </cell>
          <cell r="AU681">
            <v>2783.8699999999535</v>
          </cell>
          <cell r="AV681">
            <v>2013.4400000000087</v>
          </cell>
          <cell r="AW681">
            <v>2817.8600000000292</v>
          </cell>
        </row>
        <row r="682">
          <cell r="A682">
            <v>677</v>
          </cell>
          <cell r="B682">
            <v>1448.3000000000161</v>
          </cell>
          <cell r="C682">
            <v>2024.7500000000043</v>
          </cell>
          <cell r="D682">
            <v>1474.6600000000017</v>
          </cell>
          <cell r="E682">
            <v>2063.5699999999797</v>
          </cell>
          <cell r="F682">
            <v>1496.2500000000155</v>
          </cell>
          <cell r="G682">
            <v>2097.6099999999715</v>
          </cell>
          <cell r="H682">
            <v>1522.6100000000001</v>
          </cell>
          <cell r="I682">
            <v>2131.6500000000292</v>
          </cell>
          <cell r="J682">
            <v>1548.9699999999841</v>
          </cell>
          <cell r="K682">
            <v>2165.6900000000132</v>
          </cell>
          <cell r="L682">
            <v>1570.5599999999959</v>
          </cell>
          <cell r="M682">
            <v>2199.73</v>
          </cell>
          <cell r="N682">
            <v>1596.9199999999789</v>
          </cell>
          <cell r="O682">
            <v>2233.7799999999911</v>
          </cell>
          <cell r="P682">
            <v>1618.5100000000218</v>
          </cell>
          <cell r="Q682">
            <v>2267.8199999999688</v>
          </cell>
          <cell r="R682">
            <v>1644.8700000000058</v>
          </cell>
          <cell r="S682">
            <v>2301.8600000000315</v>
          </cell>
          <cell r="T682">
            <v>1666.4600000000169</v>
          </cell>
          <cell r="U682">
            <v>2335.9000000000028</v>
          </cell>
          <cell r="V682">
            <v>1692.82</v>
          </cell>
          <cell r="W682">
            <v>2369.94</v>
          </cell>
          <cell r="X682">
            <v>1719.1799999999828</v>
          </cell>
          <cell r="Y682">
            <v>2403.9900000000011</v>
          </cell>
          <cell r="Z682">
            <v>1745.5399999999877</v>
          </cell>
          <cell r="AA682">
            <v>2442.7999999999865</v>
          </cell>
          <cell r="AB682">
            <v>1767.1299999999742</v>
          </cell>
          <cell r="AC682">
            <v>2476.8400000000033</v>
          </cell>
          <cell r="AD682">
            <v>1793.4900000000223</v>
          </cell>
          <cell r="AE682">
            <v>2510.8800000000174</v>
          </cell>
          <cell r="AF682">
            <v>1819.8500000000261</v>
          </cell>
          <cell r="AG682">
            <v>2544.920000000026</v>
          </cell>
          <cell r="AH682">
            <v>1841.440000000013</v>
          </cell>
          <cell r="AI682">
            <v>2578.9699999999743</v>
          </cell>
          <cell r="AJ682">
            <v>1867.7999999999956</v>
          </cell>
          <cell r="AK682">
            <v>2613.0099999999929</v>
          </cell>
          <cell r="AL682">
            <v>1889.3899999999826</v>
          </cell>
          <cell r="AM682">
            <v>2647.049999999997</v>
          </cell>
          <cell r="AN682">
            <v>1915.7499999999836</v>
          </cell>
          <cell r="AO682">
            <v>2681.090000000017</v>
          </cell>
          <cell r="AP682">
            <v>1937.3399999999701</v>
          </cell>
          <cell r="AQ682">
            <v>2715.1300000000338</v>
          </cell>
          <cell r="AR682">
            <v>1963.700000000026</v>
          </cell>
          <cell r="AS682">
            <v>2749.1799999999739</v>
          </cell>
          <cell r="AT682">
            <v>1990.0600000000259</v>
          </cell>
          <cell r="AU682">
            <v>2787.9899999999534</v>
          </cell>
          <cell r="AV682">
            <v>2016.4200000000087</v>
          </cell>
          <cell r="AW682">
            <v>2822.0300000000293</v>
          </cell>
        </row>
        <row r="683">
          <cell r="A683">
            <v>678</v>
          </cell>
          <cell r="B683">
            <v>1450.4400000000162</v>
          </cell>
          <cell r="C683">
            <v>2027.7400000000043</v>
          </cell>
          <cell r="D683">
            <v>1476.8400000000017</v>
          </cell>
          <cell r="E683">
            <v>2066.6199999999799</v>
          </cell>
          <cell r="F683">
            <v>1498.4600000000155</v>
          </cell>
          <cell r="G683">
            <v>2100.7099999999714</v>
          </cell>
          <cell r="H683">
            <v>1524.8600000000001</v>
          </cell>
          <cell r="I683">
            <v>2134.8000000000293</v>
          </cell>
          <cell r="J683">
            <v>1551.2599999999841</v>
          </cell>
          <cell r="K683">
            <v>2168.8900000000131</v>
          </cell>
          <cell r="L683">
            <v>1572.8799999999958</v>
          </cell>
          <cell r="M683">
            <v>2202.98</v>
          </cell>
          <cell r="N683">
            <v>1599.2799999999788</v>
          </cell>
          <cell r="O683">
            <v>2237.0799999999913</v>
          </cell>
          <cell r="P683">
            <v>1620.9000000000219</v>
          </cell>
          <cell r="Q683">
            <v>2271.1699999999687</v>
          </cell>
          <cell r="R683">
            <v>1647.3000000000059</v>
          </cell>
          <cell r="S683">
            <v>2305.2600000000316</v>
          </cell>
          <cell r="T683">
            <v>1668.9200000000169</v>
          </cell>
          <cell r="U683">
            <v>2339.3500000000026</v>
          </cell>
          <cell r="V683">
            <v>1695.32</v>
          </cell>
          <cell r="W683">
            <v>2373.44</v>
          </cell>
          <cell r="X683">
            <v>1721.7199999999827</v>
          </cell>
          <cell r="Y683">
            <v>2407.5400000000013</v>
          </cell>
          <cell r="Z683">
            <v>1748.1199999999876</v>
          </cell>
          <cell r="AA683">
            <v>2446.4099999999867</v>
          </cell>
          <cell r="AB683">
            <v>1769.7399999999741</v>
          </cell>
          <cell r="AC683">
            <v>2480.5000000000032</v>
          </cell>
          <cell r="AD683">
            <v>1796.1400000000224</v>
          </cell>
          <cell r="AE683">
            <v>2514.5900000000174</v>
          </cell>
          <cell r="AF683">
            <v>1822.5400000000261</v>
          </cell>
          <cell r="AG683">
            <v>2548.6800000000262</v>
          </cell>
          <cell r="AH683">
            <v>1844.160000000013</v>
          </cell>
          <cell r="AI683">
            <v>2582.7799999999743</v>
          </cell>
          <cell r="AJ683">
            <v>1870.5599999999956</v>
          </cell>
          <cell r="AK683">
            <v>2616.8699999999931</v>
          </cell>
          <cell r="AL683">
            <v>1892.1799999999826</v>
          </cell>
          <cell r="AM683">
            <v>2650.9599999999969</v>
          </cell>
          <cell r="AN683">
            <v>1918.5799999999836</v>
          </cell>
          <cell r="AO683">
            <v>2685.050000000017</v>
          </cell>
          <cell r="AP683">
            <v>1940.19999999997</v>
          </cell>
          <cell r="AQ683">
            <v>2719.140000000034</v>
          </cell>
          <cell r="AR683">
            <v>1966.6000000000261</v>
          </cell>
          <cell r="AS683">
            <v>2753.2399999999739</v>
          </cell>
          <cell r="AT683">
            <v>1993.0000000000259</v>
          </cell>
          <cell r="AU683">
            <v>2792.1099999999533</v>
          </cell>
          <cell r="AV683">
            <v>2019.4000000000087</v>
          </cell>
          <cell r="AW683">
            <v>2826.2000000000294</v>
          </cell>
        </row>
        <row r="684">
          <cell r="A684">
            <v>679</v>
          </cell>
          <cell r="B684">
            <v>1452.5800000000163</v>
          </cell>
          <cell r="C684">
            <v>2030.7300000000043</v>
          </cell>
          <cell r="D684">
            <v>1479.0200000000018</v>
          </cell>
          <cell r="E684">
            <v>2069.6699999999801</v>
          </cell>
          <cell r="F684">
            <v>1500.6700000000155</v>
          </cell>
          <cell r="G684">
            <v>2103.8099999999713</v>
          </cell>
          <cell r="H684">
            <v>1527.1100000000001</v>
          </cell>
          <cell r="I684">
            <v>2137.9500000000294</v>
          </cell>
          <cell r="J684">
            <v>1553.549999999984</v>
          </cell>
          <cell r="K684">
            <v>2172.0900000000129</v>
          </cell>
          <cell r="L684">
            <v>1575.1999999999957</v>
          </cell>
          <cell r="M684">
            <v>2206.23</v>
          </cell>
          <cell r="N684">
            <v>1601.6399999999787</v>
          </cell>
          <cell r="O684">
            <v>2240.3799999999915</v>
          </cell>
          <cell r="P684">
            <v>1623.290000000022</v>
          </cell>
          <cell r="Q684">
            <v>2274.5199999999686</v>
          </cell>
          <cell r="R684">
            <v>1649.7300000000059</v>
          </cell>
          <cell r="S684">
            <v>2308.6600000000317</v>
          </cell>
          <cell r="T684">
            <v>1671.3800000000169</v>
          </cell>
          <cell r="U684">
            <v>2342.8000000000025</v>
          </cell>
          <cell r="V684">
            <v>1697.82</v>
          </cell>
          <cell r="W684">
            <v>2376.94</v>
          </cell>
          <cell r="X684">
            <v>1724.2599999999827</v>
          </cell>
          <cell r="Y684">
            <v>2411.0900000000015</v>
          </cell>
          <cell r="Z684">
            <v>1750.6999999999875</v>
          </cell>
          <cell r="AA684">
            <v>2450.0199999999868</v>
          </cell>
          <cell r="AB684">
            <v>1772.349999999974</v>
          </cell>
          <cell r="AC684">
            <v>2484.160000000003</v>
          </cell>
          <cell r="AD684">
            <v>1798.7900000000225</v>
          </cell>
          <cell r="AE684">
            <v>2518.3000000000175</v>
          </cell>
          <cell r="AF684">
            <v>1825.2300000000262</v>
          </cell>
          <cell r="AG684">
            <v>2552.4400000000264</v>
          </cell>
          <cell r="AH684">
            <v>1846.8800000000131</v>
          </cell>
          <cell r="AI684">
            <v>2586.5899999999742</v>
          </cell>
          <cell r="AJ684">
            <v>1873.3199999999956</v>
          </cell>
          <cell r="AK684">
            <v>2620.7299999999932</v>
          </cell>
          <cell r="AL684">
            <v>1894.9699999999825</v>
          </cell>
          <cell r="AM684">
            <v>2654.8699999999967</v>
          </cell>
          <cell r="AN684">
            <v>1921.4099999999835</v>
          </cell>
          <cell r="AO684">
            <v>2689.010000000017</v>
          </cell>
          <cell r="AP684">
            <v>1943.0599999999699</v>
          </cell>
          <cell r="AQ684">
            <v>2723.1500000000342</v>
          </cell>
          <cell r="AR684">
            <v>1969.5000000000261</v>
          </cell>
          <cell r="AS684">
            <v>2757.2999999999738</v>
          </cell>
          <cell r="AT684">
            <v>1995.940000000026</v>
          </cell>
          <cell r="AU684">
            <v>2796.2299999999532</v>
          </cell>
          <cell r="AV684">
            <v>2022.3800000000087</v>
          </cell>
          <cell r="AW684">
            <v>2830.3700000000294</v>
          </cell>
        </row>
        <row r="685">
          <cell r="A685">
            <v>680</v>
          </cell>
          <cell r="B685">
            <v>1454.7200000000164</v>
          </cell>
          <cell r="C685">
            <v>2033.7200000000043</v>
          </cell>
          <cell r="D685">
            <v>1481.2000000000019</v>
          </cell>
          <cell r="E685">
            <v>2072.7199999999802</v>
          </cell>
          <cell r="F685">
            <v>1502.8800000000156</v>
          </cell>
          <cell r="G685">
            <v>2106.9099999999712</v>
          </cell>
          <cell r="H685">
            <v>1529.3600000000001</v>
          </cell>
          <cell r="I685">
            <v>2141.1000000000295</v>
          </cell>
          <cell r="J685">
            <v>1555.839999999984</v>
          </cell>
          <cell r="K685">
            <v>2175.2900000000127</v>
          </cell>
          <cell r="L685">
            <v>1577.5199999999957</v>
          </cell>
          <cell r="M685">
            <v>2209.48</v>
          </cell>
          <cell r="N685">
            <v>1603.9999999999786</v>
          </cell>
          <cell r="O685">
            <v>2243.6799999999917</v>
          </cell>
          <cell r="P685">
            <v>1625.6800000000221</v>
          </cell>
          <cell r="Q685">
            <v>2277.8699999999685</v>
          </cell>
          <cell r="R685">
            <v>1652.160000000006</v>
          </cell>
          <cell r="S685">
            <v>2312.0600000000318</v>
          </cell>
          <cell r="T685">
            <v>1673.840000000017</v>
          </cell>
          <cell r="U685">
            <v>2346.2500000000023</v>
          </cell>
          <cell r="V685">
            <v>1700.32</v>
          </cell>
          <cell r="W685">
            <v>2380.44</v>
          </cell>
          <cell r="X685">
            <v>1726.7999999999827</v>
          </cell>
          <cell r="Y685">
            <v>2414.6400000000017</v>
          </cell>
          <cell r="Z685">
            <v>1753.2799999999875</v>
          </cell>
          <cell r="AA685">
            <v>2453.6299999999869</v>
          </cell>
          <cell r="AB685">
            <v>1774.9599999999739</v>
          </cell>
          <cell r="AC685">
            <v>2487.8200000000029</v>
          </cell>
          <cell r="AD685">
            <v>1801.4400000000226</v>
          </cell>
          <cell r="AE685">
            <v>2522.0100000000175</v>
          </cell>
          <cell r="AF685">
            <v>1827.9200000000262</v>
          </cell>
          <cell r="AG685">
            <v>2556.2000000000266</v>
          </cell>
          <cell r="AH685">
            <v>1849.6000000000131</v>
          </cell>
          <cell r="AI685">
            <v>2590.3999999999742</v>
          </cell>
          <cell r="AJ685">
            <v>1876.0799999999956</v>
          </cell>
          <cell r="AK685">
            <v>2624.5899999999933</v>
          </cell>
          <cell r="AL685">
            <v>1897.7599999999825</v>
          </cell>
          <cell r="AM685">
            <v>2658.7799999999966</v>
          </cell>
          <cell r="AN685">
            <v>1924.2399999999834</v>
          </cell>
          <cell r="AO685">
            <v>2692.9700000000171</v>
          </cell>
          <cell r="AP685">
            <v>1945.9199999999698</v>
          </cell>
          <cell r="AQ685">
            <v>2727.1600000000344</v>
          </cell>
          <cell r="AR685">
            <v>1972.4000000000262</v>
          </cell>
          <cell r="AS685">
            <v>2761.3599999999738</v>
          </cell>
          <cell r="AT685">
            <v>1998.880000000026</v>
          </cell>
          <cell r="AU685">
            <v>2800.3499999999531</v>
          </cell>
          <cell r="AV685">
            <v>2025.3600000000088</v>
          </cell>
          <cell r="AW685">
            <v>2834.5400000000295</v>
          </cell>
        </row>
        <row r="686">
          <cell r="A686">
            <v>681</v>
          </cell>
          <cell r="B686">
            <v>1456.8600000000165</v>
          </cell>
          <cell r="C686">
            <v>2036.7100000000044</v>
          </cell>
          <cell r="D686">
            <v>1483.3800000000019</v>
          </cell>
          <cell r="E686">
            <v>2075.7699999999804</v>
          </cell>
          <cell r="F686">
            <v>1505.0900000000156</v>
          </cell>
          <cell r="G686">
            <v>2110.0099999999711</v>
          </cell>
          <cell r="H686">
            <v>1531.6100000000001</v>
          </cell>
          <cell r="I686">
            <v>2144.2500000000296</v>
          </cell>
          <cell r="J686">
            <v>1558.129999999984</v>
          </cell>
          <cell r="K686">
            <v>2178.4900000000125</v>
          </cell>
          <cell r="L686">
            <v>1579.8399999999956</v>
          </cell>
          <cell r="M686">
            <v>2212.73</v>
          </cell>
          <cell r="N686">
            <v>1606.3599999999785</v>
          </cell>
          <cell r="O686">
            <v>2246.9799999999918</v>
          </cell>
          <cell r="P686">
            <v>1628.0700000000222</v>
          </cell>
          <cell r="Q686">
            <v>2281.2199999999684</v>
          </cell>
          <cell r="R686">
            <v>1654.5900000000061</v>
          </cell>
          <cell r="S686">
            <v>2315.4600000000319</v>
          </cell>
          <cell r="T686">
            <v>1676.300000000017</v>
          </cell>
          <cell r="U686">
            <v>2349.7000000000021</v>
          </cell>
          <cell r="V686">
            <v>1702.82</v>
          </cell>
          <cell r="W686">
            <v>2383.94</v>
          </cell>
          <cell r="X686">
            <v>1729.3399999999826</v>
          </cell>
          <cell r="Y686">
            <v>2418.1900000000019</v>
          </cell>
          <cell r="Z686">
            <v>1755.8599999999874</v>
          </cell>
          <cell r="AA686">
            <v>2457.239999999987</v>
          </cell>
          <cell r="AB686">
            <v>1777.5699999999738</v>
          </cell>
          <cell r="AC686">
            <v>2491.4800000000027</v>
          </cell>
          <cell r="AD686">
            <v>1804.0900000000227</v>
          </cell>
          <cell r="AE686">
            <v>2525.7200000000175</v>
          </cell>
          <cell r="AF686">
            <v>1830.6100000000263</v>
          </cell>
          <cell r="AG686">
            <v>2559.9600000000269</v>
          </cell>
          <cell r="AH686">
            <v>1852.3200000000131</v>
          </cell>
          <cell r="AI686">
            <v>2594.2099999999741</v>
          </cell>
          <cell r="AJ686">
            <v>1878.8399999999956</v>
          </cell>
          <cell r="AK686">
            <v>2628.4499999999935</v>
          </cell>
          <cell r="AL686">
            <v>1900.5499999999824</v>
          </cell>
          <cell r="AM686">
            <v>2662.6899999999964</v>
          </cell>
          <cell r="AN686">
            <v>1927.0699999999833</v>
          </cell>
          <cell r="AO686">
            <v>2696.9300000000171</v>
          </cell>
          <cell r="AP686">
            <v>1948.7799999999697</v>
          </cell>
          <cell r="AQ686">
            <v>2731.1700000000346</v>
          </cell>
          <cell r="AR686">
            <v>1975.3000000000263</v>
          </cell>
          <cell r="AS686">
            <v>2765.4199999999737</v>
          </cell>
          <cell r="AT686">
            <v>2001.8200000000261</v>
          </cell>
          <cell r="AU686">
            <v>2804.469999999953</v>
          </cell>
          <cell r="AV686">
            <v>2028.3400000000088</v>
          </cell>
          <cell r="AW686">
            <v>2838.7100000000296</v>
          </cell>
        </row>
        <row r="687">
          <cell r="A687">
            <v>682</v>
          </cell>
          <cell r="B687">
            <v>1459.0000000000166</v>
          </cell>
          <cell r="C687">
            <v>2039.7000000000044</v>
          </cell>
          <cell r="D687">
            <v>1485.560000000002</v>
          </cell>
          <cell r="E687">
            <v>2078.8199999999806</v>
          </cell>
          <cell r="F687">
            <v>1507.3000000000156</v>
          </cell>
          <cell r="G687">
            <v>2113.109999999971</v>
          </cell>
          <cell r="H687">
            <v>1533.8600000000001</v>
          </cell>
          <cell r="I687">
            <v>2147.4000000000296</v>
          </cell>
          <cell r="J687">
            <v>1560.4199999999839</v>
          </cell>
          <cell r="K687">
            <v>2181.6900000000123</v>
          </cell>
          <cell r="L687">
            <v>1582.1599999999955</v>
          </cell>
          <cell r="M687">
            <v>2215.98</v>
          </cell>
          <cell r="N687">
            <v>1608.7199999999784</v>
          </cell>
          <cell r="O687">
            <v>2250.279999999992</v>
          </cell>
          <cell r="P687">
            <v>1630.4600000000223</v>
          </cell>
          <cell r="Q687">
            <v>2284.5699999999683</v>
          </cell>
          <cell r="R687">
            <v>1657.0200000000061</v>
          </cell>
          <cell r="S687">
            <v>2318.860000000032</v>
          </cell>
          <cell r="T687">
            <v>1678.760000000017</v>
          </cell>
          <cell r="U687">
            <v>2353.1500000000019</v>
          </cell>
          <cell r="V687">
            <v>1705.32</v>
          </cell>
          <cell r="W687">
            <v>2387.44</v>
          </cell>
          <cell r="X687">
            <v>1731.8799999999826</v>
          </cell>
          <cell r="Y687">
            <v>2421.7400000000021</v>
          </cell>
          <cell r="Z687">
            <v>1758.4399999999873</v>
          </cell>
          <cell r="AA687">
            <v>2460.8499999999872</v>
          </cell>
          <cell r="AB687">
            <v>1780.1799999999737</v>
          </cell>
          <cell r="AC687">
            <v>2495.1400000000026</v>
          </cell>
          <cell r="AD687">
            <v>1806.7400000000227</v>
          </cell>
          <cell r="AE687">
            <v>2529.4300000000176</v>
          </cell>
          <cell r="AF687">
            <v>1833.3000000000263</v>
          </cell>
          <cell r="AG687">
            <v>2563.7200000000271</v>
          </cell>
          <cell r="AH687">
            <v>1855.0400000000132</v>
          </cell>
          <cell r="AI687">
            <v>2598.0199999999741</v>
          </cell>
          <cell r="AJ687">
            <v>1881.5999999999956</v>
          </cell>
          <cell r="AK687">
            <v>2632.3099999999936</v>
          </cell>
          <cell r="AL687">
            <v>1903.3399999999824</v>
          </cell>
          <cell r="AM687">
            <v>2666.5999999999963</v>
          </cell>
          <cell r="AN687">
            <v>1929.8999999999833</v>
          </cell>
          <cell r="AO687">
            <v>2700.8900000000172</v>
          </cell>
          <cell r="AP687">
            <v>1951.6399999999696</v>
          </cell>
          <cell r="AQ687">
            <v>2735.1800000000349</v>
          </cell>
          <cell r="AR687">
            <v>1978.2000000000264</v>
          </cell>
          <cell r="AS687">
            <v>2769.4799999999736</v>
          </cell>
          <cell r="AT687">
            <v>2004.7600000000261</v>
          </cell>
          <cell r="AU687">
            <v>2808.5899999999529</v>
          </cell>
          <cell r="AV687">
            <v>2031.3200000000088</v>
          </cell>
          <cell r="AW687">
            <v>2842.8800000000297</v>
          </cell>
        </row>
        <row r="688">
          <cell r="A688">
            <v>683</v>
          </cell>
          <cell r="B688">
            <v>1461.1400000000167</v>
          </cell>
          <cell r="C688">
            <v>2042.6900000000044</v>
          </cell>
          <cell r="D688">
            <v>1487.7400000000021</v>
          </cell>
          <cell r="E688">
            <v>2081.8699999999808</v>
          </cell>
          <cell r="F688">
            <v>1509.5100000000157</v>
          </cell>
          <cell r="G688">
            <v>2116.2099999999709</v>
          </cell>
          <cell r="H688">
            <v>1536.1100000000001</v>
          </cell>
          <cell r="I688">
            <v>2150.5500000000297</v>
          </cell>
          <cell r="J688">
            <v>1562.7099999999839</v>
          </cell>
          <cell r="K688">
            <v>2184.8900000000122</v>
          </cell>
          <cell r="L688">
            <v>1584.4799999999955</v>
          </cell>
          <cell r="M688">
            <v>2219.23</v>
          </cell>
          <cell r="N688">
            <v>1611.0799999999783</v>
          </cell>
          <cell r="O688">
            <v>2253.5799999999922</v>
          </cell>
          <cell r="P688">
            <v>1632.8500000000224</v>
          </cell>
          <cell r="Q688">
            <v>2287.9199999999682</v>
          </cell>
          <cell r="R688">
            <v>1659.4500000000062</v>
          </cell>
          <cell r="S688">
            <v>2322.2600000000321</v>
          </cell>
          <cell r="T688">
            <v>1681.2200000000171</v>
          </cell>
          <cell r="U688">
            <v>2356.6000000000017</v>
          </cell>
          <cell r="V688">
            <v>1707.82</v>
          </cell>
          <cell r="W688">
            <v>2390.94</v>
          </cell>
          <cell r="X688">
            <v>1734.4199999999826</v>
          </cell>
          <cell r="Y688">
            <v>2425.2900000000022</v>
          </cell>
          <cell r="Z688">
            <v>1761.0199999999872</v>
          </cell>
          <cell r="AA688">
            <v>2464.4599999999873</v>
          </cell>
          <cell r="AB688">
            <v>1782.7899999999736</v>
          </cell>
          <cell r="AC688">
            <v>2498.8000000000025</v>
          </cell>
          <cell r="AD688">
            <v>1809.3900000000228</v>
          </cell>
          <cell r="AE688">
            <v>2533.1400000000176</v>
          </cell>
          <cell r="AF688">
            <v>1835.9900000000264</v>
          </cell>
          <cell r="AG688">
            <v>2567.4800000000273</v>
          </cell>
          <cell r="AH688">
            <v>1857.7600000000132</v>
          </cell>
          <cell r="AI688">
            <v>2601.829999999974</v>
          </cell>
          <cell r="AJ688">
            <v>1884.3599999999956</v>
          </cell>
          <cell r="AK688">
            <v>2636.1699999999937</v>
          </cell>
          <cell r="AL688">
            <v>1906.1299999999824</v>
          </cell>
          <cell r="AM688">
            <v>2670.5099999999961</v>
          </cell>
          <cell r="AN688">
            <v>1932.7299999999832</v>
          </cell>
          <cell r="AO688">
            <v>2704.8500000000172</v>
          </cell>
          <cell r="AP688">
            <v>1954.4999999999695</v>
          </cell>
          <cell r="AQ688">
            <v>2739.1900000000351</v>
          </cell>
          <cell r="AR688">
            <v>1981.1000000000265</v>
          </cell>
          <cell r="AS688">
            <v>2773.5399999999736</v>
          </cell>
          <cell r="AT688">
            <v>2007.7000000000262</v>
          </cell>
          <cell r="AU688">
            <v>2812.7099999999527</v>
          </cell>
          <cell r="AV688">
            <v>2034.3000000000088</v>
          </cell>
          <cell r="AW688">
            <v>2847.0500000000297</v>
          </cell>
        </row>
        <row r="689">
          <cell r="A689">
            <v>684</v>
          </cell>
          <cell r="B689">
            <v>1463.2800000000168</v>
          </cell>
          <cell r="C689">
            <v>2045.6800000000044</v>
          </cell>
          <cell r="D689">
            <v>1489.9200000000021</v>
          </cell>
          <cell r="E689">
            <v>2084.919999999981</v>
          </cell>
          <cell r="F689">
            <v>1511.7200000000157</v>
          </cell>
          <cell r="G689">
            <v>2119.3099999999708</v>
          </cell>
          <cell r="H689">
            <v>1538.3600000000001</v>
          </cell>
          <cell r="I689">
            <v>2153.7000000000298</v>
          </cell>
          <cell r="J689">
            <v>1564.9999999999839</v>
          </cell>
          <cell r="K689">
            <v>2188.090000000012</v>
          </cell>
          <cell r="L689">
            <v>1586.7999999999954</v>
          </cell>
          <cell r="M689">
            <v>2222.48</v>
          </cell>
          <cell r="N689">
            <v>1613.4399999999782</v>
          </cell>
          <cell r="O689">
            <v>2256.8799999999924</v>
          </cell>
          <cell r="P689">
            <v>1635.2400000000225</v>
          </cell>
          <cell r="Q689">
            <v>2291.2699999999681</v>
          </cell>
          <cell r="R689">
            <v>1661.8800000000062</v>
          </cell>
          <cell r="S689">
            <v>2325.6600000000321</v>
          </cell>
          <cell r="T689">
            <v>1683.6800000000171</v>
          </cell>
          <cell r="U689">
            <v>2360.0500000000015</v>
          </cell>
          <cell r="V689">
            <v>1710.32</v>
          </cell>
          <cell r="W689">
            <v>2394.44</v>
          </cell>
          <cell r="X689">
            <v>1736.9599999999825</v>
          </cell>
          <cell r="Y689">
            <v>2428.8400000000024</v>
          </cell>
          <cell r="Z689">
            <v>1763.5999999999872</v>
          </cell>
          <cell r="AA689">
            <v>2468.0699999999874</v>
          </cell>
          <cell r="AB689">
            <v>1785.3999999999735</v>
          </cell>
          <cell r="AC689">
            <v>2502.4600000000023</v>
          </cell>
          <cell r="AD689">
            <v>1812.0400000000229</v>
          </cell>
          <cell r="AE689">
            <v>2536.8500000000176</v>
          </cell>
          <cell r="AF689">
            <v>1838.6800000000264</v>
          </cell>
          <cell r="AG689">
            <v>2571.2400000000275</v>
          </cell>
          <cell r="AH689">
            <v>1860.4800000000132</v>
          </cell>
          <cell r="AI689">
            <v>2605.639999999974</v>
          </cell>
          <cell r="AJ689">
            <v>1887.1199999999956</v>
          </cell>
          <cell r="AK689">
            <v>2640.0299999999938</v>
          </cell>
          <cell r="AL689">
            <v>1908.9199999999823</v>
          </cell>
          <cell r="AM689">
            <v>2674.419999999996</v>
          </cell>
          <cell r="AN689">
            <v>1935.5599999999831</v>
          </cell>
          <cell r="AO689">
            <v>2708.8100000000172</v>
          </cell>
          <cell r="AP689">
            <v>1957.3599999999694</v>
          </cell>
          <cell r="AQ689">
            <v>2743.2000000000353</v>
          </cell>
          <cell r="AR689">
            <v>1984.0000000000266</v>
          </cell>
          <cell r="AS689">
            <v>2777.5999999999735</v>
          </cell>
          <cell r="AT689">
            <v>2010.6400000000262</v>
          </cell>
          <cell r="AU689">
            <v>2816.8299999999526</v>
          </cell>
          <cell r="AV689">
            <v>2037.2800000000088</v>
          </cell>
          <cell r="AW689">
            <v>2851.2200000000298</v>
          </cell>
        </row>
        <row r="690">
          <cell r="A690">
            <v>685</v>
          </cell>
          <cell r="B690">
            <v>1465.4200000000169</v>
          </cell>
          <cell r="C690">
            <v>2048.6700000000042</v>
          </cell>
          <cell r="D690">
            <v>1492.1000000000022</v>
          </cell>
          <cell r="E690">
            <v>2087.9699999999812</v>
          </cell>
          <cell r="F690">
            <v>1513.9300000000158</v>
          </cell>
          <cell r="G690">
            <v>2122.4099999999708</v>
          </cell>
          <cell r="H690">
            <v>1540.6100000000001</v>
          </cell>
          <cell r="I690">
            <v>2156.8500000000299</v>
          </cell>
          <cell r="J690">
            <v>1567.2899999999838</v>
          </cell>
          <cell r="K690">
            <v>2191.2900000000118</v>
          </cell>
          <cell r="L690">
            <v>1589.1199999999953</v>
          </cell>
          <cell r="M690">
            <v>2225.73</v>
          </cell>
          <cell r="N690">
            <v>1615.7999999999781</v>
          </cell>
          <cell r="O690">
            <v>2260.1799999999926</v>
          </cell>
          <cell r="P690">
            <v>1637.6300000000226</v>
          </cell>
          <cell r="Q690">
            <v>2294.6199999999681</v>
          </cell>
          <cell r="R690">
            <v>1664.3100000000063</v>
          </cell>
          <cell r="S690">
            <v>2329.0600000000322</v>
          </cell>
          <cell r="T690">
            <v>1686.1400000000172</v>
          </cell>
          <cell r="U690">
            <v>2363.5000000000014</v>
          </cell>
          <cell r="V690">
            <v>1712.82</v>
          </cell>
          <cell r="W690">
            <v>2397.94</v>
          </cell>
          <cell r="X690">
            <v>1739.4999999999825</v>
          </cell>
          <cell r="Y690">
            <v>2432.3900000000026</v>
          </cell>
          <cell r="Z690">
            <v>1766.1799999999871</v>
          </cell>
          <cell r="AA690">
            <v>2471.6799999999876</v>
          </cell>
          <cell r="AB690">
            <v>1788.0099999999734</v>
          </cell>
          <cell r="AC690">
            <v>2506.1200000000022</v>
          </cell>
          <cell r="AD690">
            <v>1814.690000000023</v>
          </cell>
          <cell r="AE690">
            <v>2540.5600000000177</v>
          </cell>
          <cell r="AF690">
            <v>1841.3700000000265</v>
          </cell>
          <cell r="AG690">
            <v>2575.0000000000277</v>
          </cell>
          <cell r="AH690">
            <v>1863.2000000000132</v>
          </cell>
          <cell r="AI690">
            <v>2609.4499999999739</v>
          </cell>
          <cell r="AJ690">
            <v>1889.8799999999956</v>
          </cell>
          <cell r="AK690">
            <v>2643.889999999994</v>
          </cell>
          <cell r="AL690">
            <v>1911.7099999999823</v>
          </cell>
          <cell r="AM690">
            <v>2678.3299999999958</v>
          </cell>
          <cell r="AN690">
            <v>1938.389999999983</v>
          </cell>
          <cell r="AO690">
            <v>2712.7700000000173</v>
          </cell>
          <cell r="AP690">
            <v>1960.2199999999693</v>
          </cell>
          <cell r="AQ690">
            <v>2747.2100000000355</v>
          </cell>
          <cell r="AR690">
            <v>1986.9000000000267</v>
          </cell>
          <cell r="AS690">
            <v>2781.6599999999735</v>
          </cell>
          <cell r="AT690">
            <v>2013.5800000000263</v>
          </cell>
          <cell r="AU690">
            <v>2820.9499999999525</v>
          </cell>
          <cell r="AV690">
            <v>2040.2600000000089</v>
          </cell>
          <cell r="AW690">
            <v>2855.3900000000299</v>
          </cell>
        </row>
        <row r="691">
          <cell r="A691">
            <v>686</v>
          </cell>
          <cell r="B691">
            <v>1467.560000000017</v>
          </cell>
          <cell r="C691">
            <v>2051.6600000000039</v>
          </cell>
          <cell r="D691">
            <v>1494.2800000000022</v>
          </cell>
          <cell r="E691">
            <v>2091.0199999999813</v>
          </cell>
          <cell r="F691">
            <v>1516.1400000000158</v>
          </cell>
          <cell r="G691">
            <v>2125.5099999999707</v>
          </cell>
          <cell r="H691">
            <v>1542.8600000000001</v>
          </cell>
          <cell r="I691">
            <v>2160.00000000003</v>
          </cell>
          <cell r="J691">
            <v>1569.5799999999838</v>
          </cell>
          <cell r="K691">
            <v>2194.4900000000116</v>
          </cell>
          <cell r="L691">
            <v>1591.4399999999953</v>
          </cell>
          <cell r="M691">
            <v>2228.98</v>
          </cell>
          <cell r="N691">
            <v>1618.159999999978</v>
          </cell>
          <cell r="O691">
            <v>2263.4799999999927</v>
          </cell>
          <cell r="P691">
            <v>1640.0200000000227</v>
          </cell>
          <cell r="Q691">
            <v>2297.969999999968</v>
          </cell>
          <cell r="R691">
            <v>1666.7400000000064</v>
          </cell>
          <cell r="S691">
            <v>2332.4600000000323</v>
          </cell>
          <cell r="T691">
            <v>1688.6000000000172</v>
          </cell>
          <cell r="U691">
            <v>2366.9500000000012</v>
          </cell>
          <cell r="V691">
            <v>1715.32</v>
          </cell>
          <cell r="W691">
            <v>2401.44</v>
          </cell>
          <cell r="X691">
            <v>1742.0399999999825</v>
          </cell>
          <cell r="Y691">
            <v>2435.9400000000028</v>
          </cell>
          <cell r="Z691">
            <v>1768.759999999987</v>
          </cell>
          <cell r="AA691">
            <v>2475.2899999999877</v>
          </cell>
          <cell r="AB691">
            <v>1790.6199999999733</v>
          </cell>
          <cell r="AC691">
            <v>2509.780000000002</v>
          </cell>
          <cell r="AD691">
            <v>1817.3400000000231</v>
          </cell>
          <cell r="AE691">
            <v>2544.2700000000177</v>
          </cell>
          <cell r="AF691">
            <v>1844.0600000000265</v>
          </cell>
          <cell r="AG691">
            <v>2578.760000000028</v>
          </cell>
          <cell r="AH691">
            <v>1865.9200000000133</v>
          </cell>
          <cell r="AI691">
            <v>2613.2599999999738</v>
          </cell>
          <cell r="AJ691">
            <v>1892.6399999999956</v>
          </cell>
          <cell r="AK691">
            <v>2647.7499999999941</v>
          </cell>
          <cell r="AL691">
            <v>1914.4999999999823</v>
          </cell>
          <cell r="AM691">
            <v>2682.2399999999957</v>
          </cell>
          <cell r="AN691">
            <v>1941.219999999983</v>
          </cell>
          <cell r="AO691">
            <v>2716.7300000000173</v>
          </cell>
          <cell r="AP691">
            <v>1963.0799999999692</v>
          </cell>
          <cell r="AQ691">
            <v>2751.2200000000357</v>
          </cell>
          <cell r="AR691">
            <v>1989.8000000000268</v>
          </cell>
          <cell r="AS691">
            <v>2785.7199999999734</v>
          </cell>
          <cell r="AT691">
            <v>2016.5200000000264</v>
          </cell>
          <cell r="AU691">
            <v>2825.0699999999524</v>
          </cell>
          <cell r="AV691">
            <v>2043.2400000000089</v>
          </cell>
          <cell r="AW691">
            <v>2859.56000000003</v>
          </cell>
        </row>
        <row r="692">
          <cell r="A692">
            <v>687</v>
          </cell>
          <cell r="B692">
            <v>1469.7000000000171</v>
          </cell>
          <cell r="C692">
            <v>2054.6500000000037</v>
          </cell>
          <cell r="D692">
            <v>1496.4600000000023</v>
          </cell>
          <cell r="E692">
            <v>2094.0699999999815</v>
          </cell>
          <cell r="F692">
            <v>1518.3500000000158</v>
          </cell>
          <cell r="G692">
            <v>2128.6099999999706</v>
          </cell>
          <cell r="H692">
            <v>1545.1100000000001</v>
          </cell>
          <cell r="I692">
            <v>2163.1500000000301</v>
          </cell>
          <cell r="J692">
            <v>1571.8699999999837</v>
          </cell>
          <cell r="K692">
            <v>2197.6900000000114</v>
          </cell>
          <cell r="L692">
            <v>1593.7599999999952</v>
          </cell>
          <cell r="M692">
            <v>2232.23</v>
          </cell>
          <cell r="N692">
            <v>1620.5199999999779</v>
          </cell>
          <cell r="O692">
            <v>2266.7799999999929</v>
          </cell>
          <cell r="P692">
            <v>1642.4100000000228</v>
          </cell>
          <cell r="Q692">
            <v>2301.3199999999679</v>
          </cell>
          <cell r="R692">
            <v>1669.1700000000064</v>
          </cell>
          <cell r="S692">
            <v>2335.8600000000324</v>
          </cell>
          <cell r="T692">
            <v>1691.0600000000172</v>
          </cell>
          <cell r="U692">
            <v>2370.400000000001</v>
          </cell>
          <cell r="V692">
            <v>1717.82</v>
          </cell>
          <cell r="W692">
            <v>2404.94</v>
          </cell>
          <cell r="X692">
            <v>1744.5799999999824</v>
          </cell>
          <cell r="Y692">
            <v>2439.490000000003</v>
          </cell>
          <cell r="Z692">
            <v>1771.339999999987</v>
          </cell>
          <cell r="AA692">
            <v>2478.8999999999878</v>
          </cell>
          <cell r="AB692">
            <v>1793.2299999999732</v>
          </cell>
          <cell r="AC692">
            <v>2513.4400000000019</v>
          </cell>
          <cell r="AD692">
            <v>1819.9900000000232</v>
          </cell>
          <cell r="AE692">
            <v>2547.9800000000178</v>
          </cell>
          <cell r="AF692">
            <v>1846.7500000000266</v>
          </cell>
          <cell r="AG692">
            <v>2582.5200000000282</v>
          </cell>
          <cell r="AH692">
            <v>1868.6400000000133</v>
          </cell>
          <cell r="AI692">
            <v>2617.0699999999738</v>
          </cell>
          <cell r="AJ692">
            <v>1895.3999999999955</v>
          </cell>
          <cell r="AK692">
            <v>2651.6099999999942</v>
          </cell>
          <cell r="AL692">
            <v>1917.2899999999822</v>
          </cell>
          <cell r="AM692">
            <v>2686.1499999999955</v>
          </cell>
          <cell r="AN692">
            <v>1944.0499999999829</v>
          </cell>
          <cell r="AO692">
            <v>2720.6900000000173</v>
          </cell>
          <cell r="AP692">
            <v>1965.9399999999691</v>
          </cell>
          <cell r="AQ692">
            <v>2755.2300000000359</v>
          </cell>
          <cell r="AR692">
            <v>1992.7000000000269</v>
          </cell>
          <cell r="AS692">
            <v>2789.7799999999734</v>
          </cell>
          <cell r="AT692">
            <v>2019.4600000000264</v>
          </cell>
          <cell r="AU692">
            <v>2829.1899999999523</v>
          </cell>
          <cell r="AV692">
            <v>2046.2200000000089</v>
          </cell>
          <cell r="AW692">
            <v>2863.73000000003</v>
          </cell>
        </row>
        <row r="693">
          <cell r="A693">
            <v>688</v>
          </cell>
          <cell r="B693">
            <v>1471.8400000000172</v>
          </cell>
          <cell r="C693">
            <v>2057.6400000000035</v>
          </cell>
          <cell r="D693">
            <v>1498.6400000000024</v>
          </cell>
          <cell r="E693">
            <v>2097.1199999999817</v>
          </cell>
          <cell r="F693">
            <v>1520.5600000000159</v>
          </cell>
          <cell r="G693">
            <v>2131.7099999999705</v>
          </cell>
          <cell r="H693">
            <v>1547.3600000000001</v>
          </cell>
          <cell r="I693">
            <v>2166.3000000000302</v>
          </cell>
          <cell r="J693">
            <v>1574.1599999999837</v>
          </cell>
          <cell r="K693">
            <v>2200.8900000000112</v>
          </cell>
          <cell r="L693">
            <v>1596.0799999999952</v>
          </cell>
          <cell r="M693">
            <v>2235.48</v>
          </cell>
          <cell r="N693">
            <v>1622.8799999999778</v>
          </cell>
          <cell r="O693">
            <v>2270.0799999999931</v>
          </cell>
          <cell r="P693">
            <v>1644.8000000000229</v>
          </cell>
          <cell r="Q693">
            <v>2304.6699999999678</v>
          </cell>
          <cell r="R693">
            <v>1671.6000000000065</v>
          </cell>
          <cell r="S693">
            <v>2339.2600000000325</v>
          </cell>
          <cell r="T693">
            <v>1693.5200000000173</v>
          </cell>
          <cell r="U693">
            <v>2373.8500000000008</v>
          </cell>
          <cell r="V693">
            <v>1720.32</v>
          </cell>
          <cell r="W693">
            <v>2408.44</v>
          </cell>
          <cell r="X693">
            <v>1747.1199999999824</v>
          </cell>
          <cell r="Y693">
            <v>2443.0400000000031</v>
          </cell>
          <cell r="Z693">
            <v>1773.9199999999869</v>
          </cell>
          <cell r="AA693">
            <v>2482.5099999999879</v>
          </cell>
          <cell r="AB693">
            <v>1795.8399999999731</v>
          </cell>
          <cell r="AC693">
            <v>2517.1000000000017</v>
          </cell>
          <cell r="AD693">
            <v>1822.6400000000233</v>
          </cell>
          <cell r="AE693">
            <v>2551.6900000000178</v>
          </cell>
          <cell r="AF693">
            <v>1849.4400000000267</v>
          </cell>
          <cell r="AG693">
            <v>2586.2800000000284</v>
          </cell>
          <cell r="AH693">
            <v>1871.3600000000133</v>
          </cell>
          <cell r="AI693">
            <v>2620.8799999999737</v>
          </cell>
          <cell r="AJ693">
            <v>1898.1599999999955</v>
          </cell>
          <cell r="AK693">
            <v>2655.4699999999943</v>
          </cell>
          <cell r="AL693">
            <v>1920.0799999999822</v>
          </cell>
          <cell r="AM693">
            <v>2690.0599999999954</v>
          </cell>
          <cell r="AN693">
            <v>1946.8799999999828</v>
          </cell>
          <cell r="AO693">
            <v>2724.6500000000174</v>
          </cell>
          <cell r="AP693">
            <v>1968.799999999969</v>
          </cell>
          <cell r="AQ693">
            <v>2759.2400000000362</v>
          </cell>
          <cell r="AR693">
            <v>1995.600000000027</v>
          </cell>
          <cell r="AS693">
            <v>2793.8399999999733</v>
          </cell>
          <cell r="AT693">
            <v>2022.4000000000265</v>
          </cell>
          <cell r="AU693">
            <v>2833.3099999999522</v>
          </cell>
          <cell r="AV693">
            <v>2049.2000000000089</v>
          </cell>
          <cell r="AW693">
            <v>2867.9000000000301</v>
          </cell>
        </row>
        <row r="694">
          <cell r="A694">
            <v>689</v>
          </cell>
          <cell r="B694">
            <v>1473.9800000000173</v>
          </cell>
          <cell r="C694">
            <v>2060.6300000000033</v>
          </cell>
          <cell r="D694">
            <v>1500.8200000000024</v>
          </cell>
          <cell r="E694">
            <v>2100.1699999999819</v>
          </cell>
          <cell r="F694">
            <v>1522.7700000000159</v>
          </cell>
          <cell r="G694">
            <v>2134.8099999999704</v>
          </cell>
          <cell r="H694">
            <v>1549.6100000000001</v>
          </cell>
          <cell r="I694">
            <v>2169.4500000000303</v>
          </cell>
          <cell r="J694">
            <v>1576.4499999999837</v>
          </cell>
          <cell r="K694">
            <v>2204.0900000000111</v>
          </cell>
          <cell r="L694">
            <v>1598.3999999999951</v>
          </cell>
          <cell r="M694">
            <v>2238.73</v>
          </cell>
          <cell r="N694">
            <v>1625.2399999999777</v>
          </cell>
          <cell r="O694">
            <v>2273.3799999999933</v>
          </cell>
          <cell r="P694">
            <v>1647.190000000023</v>
          </cell>
          <cell r="Q694">
            <v>2308.0199999999677</v>
          </cell>
          <cell r="R694">
            <v>1674.0300000000066</v>
          </cell>
          <cell r="S694">
            <v>2342.6600000000326</v>
          </cell>
          <cell r="T694">
            <v>1695.9800000000173</v>
          </cell>
          <cell r="U694">
            <v>2377.3000000000006</v>
          </cell>
          <cell r="V694">
            <v>1722.82</v>
          </cell>
          <cell r="W694">
            <v>2411.94</v>
          </cell>
          <cell r="X694">
            <v>1749.6599999999823</v>
          </cell>
          <cell r="Y694">
            <v>2446.5900000000033</v>
          </cell>
          <cell r="Z694">
            <v>1776.4999999999868</v>
          </cell>
          <cell r="AA694">
            <v>2486.1199999999881</v>
          </cell>
          <cell r="AB694">
            <v>1798.449999999973</v>
          </cell>
          <cell r="AC694">
            <v>2520.7600000000016</v>
          </cell>
          <cell r="AD694">
            <v>1825.2900000000234</v>
          </cell>
          <cell r="AE694">
            <v>2555.4000000000178</v>
          </cell>
          <cell r="AF694">
            <v>1852.1300000000267</v>
          </cell>
          <cell r="AG694">
            <v>2590.0400000000286</v>
          </cell>
          <cell r="AH694">
            <v>1874.0800000000133</v>
          </cell>
          <cell r="AI694">
            <v>2624.6899999999737</v>
          </cell>
          <cell r="AJ694">
            <v>1900.9199999999955</v>
          </cell>
          <cell r="AK694">
            <v>2659.3299999999945</v>
          </cell>
          <cell r="AL694">
            <v>1922.8699999999822</v>
          </cell>
          <cell r="AM694">
            <v>2693.9699999999953</v>
          </cell>
          <cell r="AN694">
            <v>1949.7099999999828</v>
          </cell>
          <cell r="AO694">
            <v>2728.6100000000174</v>
          </cell>
          <cell r="AP694">
            <v>1971.6599999999689</v>
          </cell>
          <cell r="AQ694">
            <v>2763.2500000000364</v>
          </cell>
          <cell r="AR694">
            <v>1998.5000000000271</v>
          </cell>
          <cell r="AS694">
            <v>2797.8999999999733</v>
          </cell>
          <cell r="AT694">
            <v>2025.3400000000265</v>
          </cell>
          <cell r="AU694">
            <v>2837.4299999999521</v>
          </cell>
          <cell r="AV694">
            <v>2052.1800000000089</v>
          </cell>
          <cell r="AW694">
            <v>2872.0700000000302</v>
          </cell>
        </row>
        <row r="695">
          <cell r="A695">
            <v>690</v>
          </cell>
          <cell r="B695">
            <v>1476.1200000000174</v>
          </cell>
          <cell r="C695">
            <v>2063.6200000000031</v>
          </cell>
          <cell r="D695">
            <v>1503.0000000000025</v>
          </cell>
          <cell r="E695">
            <v>2103.2199999999821</v>
          </cell>
          <cell r="F695">
            <v>1524.9800000000159</v>
          </cell>
          <cell r="G695">
            <v>2137.9099999999703</v>
          </cell>
          <cell r="H695">
            <v>1551.8600000000001</v>
          </cell>
          <cell r="I695">
            <v>2172.6000000000304</v>
          </cell>
          <cell r="J695">
            <v>1578.7399999999836</v>
          </cell>
          <cell r="K695">
            <v>2207.2900000000109</v>
          </cell>
          <cell r="L695">
            <v>1600.719999999995</v>
          </cell>
          <cell r="M695">
            <v>2241.98</v>
          </cell>
          <cell r="N695">
            <v>1627.5999999999776</v>
          </cell>
          <cell r="O695">
            <v>2276.6799999999935</v>
          </cell>
          <cell r="P695">
            <v>1649.5800000000231</v>
          </cell>
          <cell r="Q695">
            <v>2311.3699999999676</v>
          </cell>
          <cell r="R695">
            <v>1676.4600000000066</v>
          </cell>
          <cell r="S695">
            <v>2346.0600000000327</v>
          </cell>
          <cell r="T695">
            <v>1698.4400000000173</v>
          </cell>
          <cell r="U695">
            <v>2380.7500000000005</v>
          </cell>
          <cell r="V695">
            <v>1725.32</v>
          </cell>
          <cell r="W695">
            <v>2415.44</v>
          </cell>
          <cell r="X695">
            <v>1752.1999999999823</v>
          </cell>
          <cell r="Y695">
            <v>2450.1400000000035</v>
          </cell>
          <cell r="Z695">
            <v>1779.0799999999867</v>
          </cell>
          <cell r="AA695">
            <v>2489.7299999999882</v>
          </cell>
          <cell r="AB695">
            <v>1801.0599999999729</v>
          </cell>
          <cell r="AC695">
            <v>2524.4200000000014</v>
          </cell>
          <cell r="AD695">
            <v>1827.9400000000235</v>
          </cell>
          <cell r="AE695">
            <v>2559.1100000000179</v>
          </cell>
          <cell r="AF695">
            <v>1854.8200000000268</v>
          </cell>
          <cell r="AG695">
            <v>2593.8000000000288</v>
          </cell>
          <cell r="AH695">
            <v>1876.8000000000134</v>
          </cell>
          <cell r="AI695">
            <v>2628.4999999999736</v>
          </cell>
          <cell r="AJ695">
            <v>1903.6799999999955</v>
          </cell>
          <cell r="AK695">
            <v>2663.1899999999946</v>
          </cell>
          <cell r="AL695">
            <v>1925.6599999999821</v>
          </cell>
          <cell r="AM695">
            <v>2697.8799999999951</v>
          </cell>
          <cell r="AN695">
            <v>1952.5399999999827</v>
          </cell>
          <cell r="AO695">
            <v>2732.5700000000174</v>
          </cell>
          <cell r="AP695">
            <v>1974.5199999999688</v>
          </cell>
          <cell r="AQ695">
            <v>2767.2600000000366</v>
          </cell>
          <cell r="AR695">
            <v>2001.4000000000271</v>
          </cell>
          <cell r="AS695">
            <v>2801.9599999999732</v>
          </cell>
          <cell r="AT695">
            <v>2028.2800000000266</v>
          </cell>
          <cell r="AU695">
            <v>2841.549999999952</v>
          </cell>
          <cell r="AV695">
            <v>2055.1600000000089</v>
          </cell>
          <cell r="AW695">
            <v>2876.2400000000302</v>
          </cell>
        </row>
        <row r="696">
          <cell r="A696">
            <v>691</v>
          </cell>
          <cell r="B696">
            <v>1478.2600000000175</v>
          </cell>
          <cell r="C696">
            <v>2066.6100000000029</v>
          </cell>
          <cell r="D696">
            <v>1505.1800000000026</v>
          </cell>
          <cell r="E696">
            <v>2106.2699999999822</v>
          </cell>
          <cell r="F696">
            <v>1527.190000000016</v>
          </cell>
          <cell r="G696">
            <v>2141.0099999999702</v>
          </cell>
          <cell r="H696">
            <v>1554.1100000000001</v>
          </cell>
          <cell r="I696">
            <v>2175.7500000000305</v>
          </cell>
          <cell r="J696">
            <v>1581.0299999999836</v>
          </cell>
          <cell r="K696">
            <v>2210.4900000000107</v>
          </cell>
          <cell r="L696">
            <v>1603.039999999995</v>
          </cell>
          <cell r="M696">
            <v>2245.23</v>
          </cell>
          <cell r="N696">
            <v>1629.9599999999775</v>
          </cell>
          <cell r="O696">
            <v>2279.9799999999937</v>
          </cell>
          <cell r="P696">
            <v>1651.9700000000232</v>
          </cell>
          <cell r="Q696">
            <v>2314.7199999999675</v>
          </cell>
          <cell r="R696">
            <v>1678.8900000000067</v>
          </cell>
          <cell r="S696">
            <v>2349.4600000000328</v>
          </cell>
          <cell r="T696">
            <v>1700.9000000000174</v>
          </cell>
          <cell r="U696">
            <v>2384.2000000000003</v>
          </cell>
          <cell r="V696">
            <v>1727.82</v>
          </cell>
          <cell r="W696">
            <v>2418.94</v>
          </cell>
          <cell r="X696">
            <v>1754.7399999999823</v>
          </cell>
          <cell r="Y696">
            <v>2453.6900000000037</v>
          </cell>
          <cell r="Z696">
            <v>1781.6599999999867</v>
          </cell>
          <cell r="AA696">
            <v>2493.3399999999883</v>
          </cell>
          <cell r="AB696">
            <v>1803.6699999999728</v>
          </cell>
          <cell r="AC696">
            <v>2528.0800000000013</v>
          </cell>
          <cell r="AD696">
            <v>1830.5900000000236</v>
          </cell>
          <cell r="AE696">
            <v>2562.8200000000179</v>
          </cell>
          <cell r="AF696">
            <v>1857.5100000000268</v>
          </cell>
          <cell r="AG696">
            <v>2597.560000000029</v>
          </cell>
          <cell r="AH696">
            <v>1879.5200000000134</v>
          </cell>
          <cell r="AI696">
            <v>2632.3099999999736</v>
          </cell>
          <cell r="AJ696">
            <v>1906.4399999999955</v>
          </cell>
          <cell r="AK696">
            <v>2667.0499999999947</v>
          </cell>
          <cell r="AL696">
            <v>1928.4499999999821</v>
          </cell>
          <cell r="AM696">
            <v>2701.789999999995</v>
          </cell>
          <cell r="AN696">
            <v>1955.3699999999826</v>
          </cell>
          <cell r="AO696">
            <v>2736.5300000000175</v>
          </cell>
          <cell r="AP696">
            <v>1977.3799999999687</v>
          </cell>
          <cell r="AQ696">
            <v>2771.2700000000368</v>
          </cell>
          <cell r="AR696">
            <v>2004.3000000000272</v>
          </cell>
          <cell r="AS696">
            <v>2806.0199999999732</v>
          </cell>
          <cell r="AT696">
            <v>2031.2200000000266</v>
          </cell>
          <cell r="AU696">
            <v>2845.6699999999519</v>
          </cell>
          <cell r="AV696">
            <v>2058.140000000009</v>
          </cell>
          <cell r="AW696">
            <v>2880.4100000000303</v>
          </cell>
        </row>
        <row r="697">
          <cell r="A697">
            <v>692</v>
          </cell>
          <cell r="B697">
            <v>1480.4000000000176</v>
          </cell>
          <cell r="C697">
            <v>2069.6000000000026</v>
          </cell>
          <cell r="D697">
            <v>1507.3600000000026</v>
          </cell>
          <cell r="E697">
            <v>2109.3199999999824</v>
          </cell>
          <cell r="F697">
            <v>1529.400000000016</v>
          </cell>
          <cell r="G697">
            <v>2144.1099999999701</v>
          </cell>
          <cell r="H697">
            <v>1556.3600000000001</v>
          </cell>
          <cell r="I697">
            <v>2178.9000000000306</v>
          </cell>
          <cell r="J697">
            <v>1583.3199999999836</v>
          </cell>
          <cell r="K697">
            <v>2213.6900000000105</v>
          </cell>
          <cell r="L697">
            <v>1605.3599999999949</v>
          </cell>
          <cell r="M697">
            <v>2248.48</v>
          </cell>
          <cell r="N697">
            <v>1632.3199999999774</v>
          </cell>
          <cell r="O697">
            <v>2283.2799999999938</v>
          </cell>
          <cell r="P697">
            <v>1654.3600000000233</v>
          </cell>
          <cell r="Q697">
            <v>2318.0699999999674</v>
          </cell>
          <cell r="R697">
            <v>1681.3200000000068</v>
          </cell>
          <cell r="S697">
            <v>2352.8600000000329</v>
          </cell>
          <cell r="T697">
            <v>1703.3600000000174</v>
          </cell>
          <cell r="U697">
            <v>2387.65</v>
          </cell>
          <cell r="V697">
            <v>1730.32</v>
          </cell>
          <cell r="W697">
            <v>2422.44</v>
          </cell>
          <cell r="X697">
            <v>1757.2799999999822</v>
          </cell>
          <cell r="Y697">
            <v>2457.2400000000039</v>
          </cell>
          <cell r="Z697">
            <v>1784.2399999999866</v>
          </cell>
          <cell r="AA697">
            <v>2496.9499999999884</v>
          </cell>
          <cell r="AB697">
            <v>1806.2799999999727</v>
          </cell>
          <cell r="AC697">
            <v>2531.7400000000011</v>
          </cell>
          <cell r="AD697">
            <v>1833.2400000000237</v>
          </cell>
          <cell r="AE697">
            <v>2566.5300000000179</v>
          </cell>
          <cell r="AF697">
            <v>1860.2000000000269</v>
          </cell>
          <cell r="AG697">
            <v>2601.3200000000293</v>
          </cell>
          <cell r="AH697">
            <v>1882.2400000000134</v>
          </cell>
          <cell r="AI697">
            <v>2636.1199999999735</v>
          </cell>
          <cell r="AJ697">
            <v>1909.1999999999955</v>
          </cell>
          <cell r="AK697">
            <v>2670.9099999999949</v>
          </cell>
          <cell r="AL697">
            <v>1931.239999999982</v>
          </cell>
          <cell r="AM697">
            <v>2705.6999999999948</v>
          </cell>
          <cell r="AN697">
            <v>1958.1999999999825</v>
          </cell>
          <cell r="AO697">
            <v>2740.4900000000175</v>
          </cell>
          <cell r="AP697">
            <v>1980.2399999999686</v>
          </cell>
          <cell r="AQ697">
            <v>2775.280000000037</v>
          </cell>
          <cell r="AR697">
            <v>2007.2000000000273</v>
          </cell>
          <cell r="AS697">
            <v>2810.0799999999731</v>
          </cell>
          <cell r="AT697">
            <v>2034.1600000000267</v>
          </cell>
          <cell r="AU697">
            <v>2849.7899999999518</v>
          </cell>
          <cell r="AV697">
            <v>2061.120000000009</v>
          </cell>
          <cell r="AW697">
            <v>2884.5800000000304</v>
          </cell>
        </row>
        <row r="698">
          <cell r="A698">
            <v>693</v>
          </cell>
          <cell r="B698">
            <v>1482.5400000000177</v>
          </cell>
          <cell r="C698">
            <v>2072.5900000000024</v>
          </cell>
          <cell r="D698">
            <v>1509.5400000000027</v>
          </cell>
          <cell r="E698">
            <v>2112.3699999999826</v>
          </cell>
          <cell r="F698">
            <v>1531.610000000016</v>
          </cell>
          <cell r="G698">
            <v>2147.20999999997</v>
          </cell>
          <cell r="H698">
            <v>1558.6100000000001</v>
          </cell>
          <cell r="I698">
            <v>2182.0500000000306</v>
          </cell>
          <cell r="J698">
            <v>1585.6099999999835</v>
          </cell>
          <cell r="K698">
            <v>2216.8900000000103</v>
          </cell>
          <cell r="L698">
            <v>1607.6799999999948</v>
          </cell>
          <cell r="M698">
            <v>2251.73</v>
          </cell>
          <cell r="N698">
            <v>1634.6799999999773</v>
          </cell>
          <cell r="O698">
            <v>2286.579999999994</v>
          </cell>
          <cell r="P698">
            <v>1656.7500000000234</v>
          </cell>
          <cell r="Q698">
            <v>2321.4199999999673</v>
          </cell>
          <cell r="R698">
            <v>1683.7500000000068</v>
          </cell>
          <cell r="S698">
            <v>2356.260000000033</v>
          </cell>
          <cell r="T698">
            <v>1705.8200000000174</v>
          </cell>
          <cell r="U698">
            <v>2391.1</v>
          </cell>
          <cell r="V698">
            <v>1732.82</v>
          </cell>
          <cell r="W698">
            <v>2425.94</v>
          </cell>
          <cell r="X698">
            <v>1759.8199999999822</v>
          </cell>
          <cell r="Y698">
            <v>2460.7900000000041</v>
          </cell>
          <cell r="Z698">
            <v>1786.8199999999865</v>
          </cell>
          <cell r="AA698">
            <v>2500.5599999999886</v>
          </cell>
          <cell r="AB698">
            <v>1808.8899999999726</v>
          </cell>
          <cell r="AC698">
            <v>2535.400000000001</v>
          </cell>
          <cell r="AD698">
            <v>1835.8900000000237</v>
          </cell>
          <cell r="AE698">
            <v>2570.240000000018</v>
          </cell>
          <cell r="AF698">
            <v>1862.8900000000269</v>
          </cell>
          <cell r="AG698">
            <v>2605.0800000000295</v>
          </cell>
          <cell r="AH698">
            <v>1884.9600000000135</v>
          </cell>
          <cell r="AI698">
            <v>2639.9299999999735</v>
          </cell>
          <cell r="AJ698">
            <v>1911.9599999999955</v>
          </cell>
          <cell r="AK698">
            <v>2674.769999999995</v>
          </cell>
          <cell r="AL698">
            <v>1934.029999999982</v>
          </cell>
          <cell r="AM698">
            <v>2709.6099999999947</v>
          </cell>
          <cell r="AN698">
            <v>1961.0299999999825</v>
          </cell>
          <cell r="AO698">
            <v>2744.4500000000176</v>
          </cell>
          <cell r="AP698">
            <v>1983.0999999999685</v>
          </cell>
          <cell r="AQ698">
            <v>2779.2900000000373</v>
          </cell>
          <cell r="AR698">
            <v>2010.1000000000274</v>
          </cell>
          <cell r="AS698">
            <v>2814.139999999973</v>
          </cell>
          <cell r="AT698">
            <v>2037.1000000000267</v>
          </cell>
          <cell r="AU698">
            <v>2853.9099999999517</v>
          </cell>
          <cell r="AV698">
            <v>2064.100000000009</v>
          </cell>
          <cell r="AW698">
            <v>2888.7500000000305</v>
          </cell>
        </row>
        <row r="699">
          <cell r="A699">
            <v>694</v>
          </cell>
          <cell r="B699">
            <v>1484.6800000000178</v>
          </cell>
          <cell r="C699">
            <v>2075.5800000000022</v>
          </cell>
          <cell r="D699">
            <v>1511.7200000000028</v>
          </cell>
          <cell r="E699">
            <v>2115.4199999999828</v>
          </cell>
          <cell r="F699">
            <v>1533.8200000000161</v>
          </cell>
          <cell r="G699">
            <v>2150.3099999999699</v>
          </cell>
          <cell r="H699">
            <v>1560.8600000000001</v>
          </cell>
          <cell r="I699">
            <v>2185.2000000000307</v>
          </cell>
          <cell r="J699">
            <v>1587.8999999999835</v>
          </cell>
          <cell r="K699">
            <v>2220.0900000000101</v>
          </cell>
          <cell r="L699">
            <v>1609.9999999999948</v>
          </cell>
          <cell r="M699">
            <v>2254.98</v>
          </cell>
          <cell r="N699">
            <v>1637.0399999999772</v>
          </cell>
          <cell r="O699">
            <v>2289.8799999999942</v>
          </cell>
          <cell r="P699">
            <v>1659.1400000000235</v>
          </cell>
          <cell r="Q699">
            <v>2324.7699999999672</v>
          </cell>
          <cell r="R699">
            <v>1686.1800000000069</v>
          </cell>
          <cell r="S699">
            <v>2359.6600000000331</v>
          </cell>
          <cell r="T699">
            <v>1708.2800000000175</v>
          </cell>
          <cell r="U699">
            <v>2394.5499999999997</v>
          </cell>
          <cell r="V699">
            <v>1735.32</v>
          </cell>
          <cell r="W699">
            <v>2429.44</v>
          </cell>
          <cell r="X699">
            <v>1762.3599999999822</v>
          </cell>
          <cell r="Y699">
            <v>2464.3400000000042</v>
          </cell>
          <cell r="Z699">
            <v>1789.3999999999864</v>
          </cell>
          <cell r="AA699">
            <v>2504.1699999999887</v>
          </cell>
          <cell r="AB699">
            <v>1811.4999999999725</v>
          </cell>
          <cell r="AC699">
            <v>2539.0600000000009</v>
          </cell>
          <cell r="AD699">
            <v>1838.5400000000238</v>
          </cell>
          <cell r="AE699">
            <v>2573.950000000018</v>
          </cell>
          <cell r="AF699">
            <v>1865.580000000027</v>
          </cell>
          <cell r="AG699">
            <v>2608.8400000000297</v>
          </cell>
          <cell r="AH699">
            <v>1887.6800000000135</v>
          </cell>
          <cell r="AI699">
            <v>2643.7399999999734</v>
          </cell>
          <cell r="AJ699">
            <v>1914.7199999999955</v>
          </cell>
          <cell r="AK699">
            <v>2678.6299999999951</v>
          </cell>
          <cell r="AL699">
            <v>1936.819999999982</v>
          </cell>
          <cell r="AM699">
            <v>2713.5199999999945</v>
          </cell>
          <cell r="AN699">
            <v>1963.8599999999824</v>
          </cell>
          <cell r="AO699">
            <v>2748.4100000000176</v>
          </cell>
          <cell r="AP699">
            <v>1985.9599999999684</v>
          </cell>
          <cell r="AQ699">
            <v>2783.3000000000375</v>
          </cell>
          <cell r="AR699">
            <v>2013.0000000000275</v>
          </cell>
          <cell r="AS699">
            <v>2818.199999999973</v>
          </cell>
          <cell r="AT699">
            <v>2040.0400000000268</v>
          </cell>
          <cell r="AU699">
            <v>2858.0299999999515</v>
          </cell>
          <cell r="AV699">
            <v>2067.080000000009</v>
          </cell>
          <cell r="AW699">
            <v>2892.9200000000305</v>
          </cell>
        </row>
        <row r="700">
          <cell r="A700">
            <v>695</v>
          </cell>
          <cell r="B700">
            <v>1486.8200000000179</v>
          </cell>
          <cell r="C700">
            <v>2078.570000000002</v>
          </cell>
          <cell r="D700">
            <v>1513.9000000000028</v>
          </cell>
          <cell r="E700">
            <v>2118.469999999983</v>
          </cell>
          <cell r="F700">
            <v>1536.0300000000161</v>
          </cell>
          <cell r="G700">
            <v>2153.4099999999698</v>
          </cell>
          <cell r="H700">
            <v>1563.1100000000001</v>
          </cell>
          <cell r="I700">
            <v>2188.3500000000308</v>
          </cell>
          <cell r="J700">
            <v>1590.1899999999835</v>
          </cell>
          <cell r="K700">
            <v>2223.29000000001</v>
          </cell>
          <cell r="L700">
            <v>1612.3199999999947</v>
          </cell>
          <cell r="M700">
            <v>2258.23</v>
          </cell>
          <cell r="N700">
            <v>1639.3999999999771</v>
          </cell>
          <cell r="O700">
            <v>2293.1799999999944</v>
          </cell>
          <cell r="P700">
            <v>1661.5300000000236</v>
          </cell>
          <cell r="Q700">
            <v>2328.1199999999671</v>
          </cell>
          <cell r="R700">
            <v>1688.6100000000069</v>
          </cell>
          <cell r="S700">
            <v>2363.0600000000331</v>
          </cell>
          <cell r="T700">
            <v>1710.7400000000175</v>
          </cell>
          <cell r="U700">
            <v>2397.9999999999995</v>
          </cell>
          <cell r="V700">
            <v>1737.82</v>
          </cell>
          <cell r="W700">
            <v>2432.94</v>
          </cell>
          <cell r="X700">
            <v>1764.8999999999821</v>
          </cell>
          <cell r="Y700">
            <v>2467.8900000000044</v>
          </cell>
          <cell r="Z700">
            <v>1791.9799999999864</v>
          </cell>
          <cell r="AA700">
            <v>2507.7799999999888</v>
          </cell>
          <cell r="AB700">
            <v>1814.1099999999724</v>
          </cell>
          <cell r="AC700">
            <v>2542.7200000000007</v>
          </cell>
          <cell r="AD700">
            <v>1841.1900000000239</v>
          </cell>
          <cell r="AE700">
            <v>2577.660000000018</v>
          </cell>
          <cell r="AF700">
            <v>1868.270000000027</v>
          </cell>
          <cell r="AG700">
            <v>2612.6000000000299</v>
          </cell>
          <cell r="AH700">
            <v>1890.4000000000135</v>
          </cell>
          <cell r="AI700">
            <v>2647.5499999999734</v>
          </cell>
          <cell r="AJ700">
            <v>1917.4799999999955</v>
          </cell>
          <cell r="AK700">
            <v>2682.4899999999952</v>
          </cell>
          <cell r="AL700">
            <v>1939.6099999999819</v>
          </cell>
          <cell r="AM700">
            <v>2717.4299999999944</v>
          </cell>
          <cell r="AN700">
            <v>1966.6899999999823</v>
          </cell>
          <cell r="AO700">
            <v>2752.3700000000176</v>
          </cell>
          <cell r="AP700">
            <v>1988.8199999999683</v>
          </cell>
          <cell r="AQ700">
            <v>2787.3100000000377</v>
          </cell>
          <cell r="AR700">
            <v>2015.9000000000276</v>
          </cell>
          <cell r="AS700">
            <v>2822.2599999999729</v>
          </cell>
          <cell r="AT700">
            <v>2042.9800000000268</v>
          </cell>
          <cell r="AU700">
            <v>2862.1499999999514</v>
          </cell>
          <cell r="AV700">
            <v>2070.060000000009</v>
          </cell>
          <cell r="AW700">
            <v>2897.0900000000306</v>
          </cell>
        </row>
        <row r="701">
          <cell r="A701">
            <v>696</v>
          </cell>
          <cell r="B701">
            <v>1488.960000000018</v>
          </cell>
          <cell r="C701">
            <v>2081.5600000000018</v>
          </cell>
          <cell r="D701">
            <v>1516.0800000000029</v>
          </cell>
          <cell r="E701">
            <v>2121.5199999999832</v>
          </cell>
          <cell r="F701">
            <v>1538.2400000000162</v>
          </cell>
          <cell r="G701">
            <v>2156.5099999999698</v>
          </cell>
          <cell r="H701">
            <v>1565.3600000000001</v>
          </cell>
          <cell r="I701">
            <v>2191.5000000000309</v>
          </cell>
          <cell r="J701">
            <v>1592.4799999999834</v>
          </cell>
          <cell r="K701">
            <v>2226.4900000000098</v>
          </cell>
          <cell r="L701">
            <v>1614.6399999999946</v>
          </cell>
          <cell r="M701">
            <v>2261.48</v>
          </cell>
          <cell r="N701">
            <v>1641.759999999977</v>
          </cell>
          <cell r="O701">
            <v>2296.4799999999946</v>
          </cell>
          <cell r="P701">
            <v>1663.9200000000237</v>
          </cell>
          <cell r="Q701">
            <v>2331.4699999999671</v>
          </cell>
          <cell r="R701">
            <v>1691.040000000007</v>
          </cell>
          <cell r="S701">
            <v>2366.4600000000332</v>
          </cell>
          <cell r="T701">
            <v>1713.2000000000176</v>
          </cell>
          <cell r="U701">
            <v>2401.4499999999994</v>
          </cell>
          <cell r="V701">
            <v>1740.32</v>
          </cell>
          <cell r="W701">
            <v>2436.44</v>
          </cell>
          <cell r="X701">
            <v>1767.4399999999821</v>
          </cell>
          <cell r="Y701">
            <v>2471.4400000000046</v>
          </cell>
          <cell r="Z701">
            <v>1794.5599999999863</v>
          </cell>
          <cell r="AA701">
            <v>2511.389999999989</v>
          </cell>
          <cell r="AB701">
            <v>1816.7199999999723</v>
          </cell>
          <cell r="AC701">
            <v>2546.3800000000006</v>
          </cell>
          <cell r="AD701">
            <v>1843.840000000024</v>
          </cell>
          <cell r="AE701">
            <v>2581.3700000000181</v>
          </cell>
          <cell r="AF701">
            <v>1870.9600000000271</v>
          </cell>
          <cell r="AG701">
            <v>2616.3600000000301</v>
          </cell>
          <cell r="AH701">
            <v>1893.1200000000135</v>
          </cell>
          <cell r="AI701">
            <v>2651.3599999999733</v>
          </cell>
          <cell r="AJ701">
            <v>1920.2399999999955</v>
          </cell>
          <cell r="AK701">
            <v>2686.3499999999954</v>
          </cell>
          <cell r="AL701">
            <v>1942.3999999999819</v>
          </cell>
          <cell r="AM701">
            <v>2721.3399999999942</v>
          </cell>
          <cell r="AN701">
            <v>1969.5199999999822</v>
          </cell>
          <cell r="AO701">
            <v>2756.3300000000177</v>
          </cell>
          <cell r="AP701">
            <v>1991.6799999999682</v>
          </cell>
          <cell r="AQ701">
            <v>2791.3200000000379</v>
          </cell>
          <cell r="AR701">
            <v>2018.8000000000277</v>
          </cell>
          <cell r="AS701">
            <v>2826.3199999999729</v>
          </cell>
          <cell r="AT701">
            <v>2045.9200000000269</v>
          </cell>
          <cell r="AU701">
            <v>2866.2699999999513</v>
          </cell>
          <cell r="AV701">
            <v>2073.0400000000091</v>
          </cell>
          <cell r="AW701">
            <v>2901.2600000000307</v>
          </cell>
        </row>
        <row r="702">
          <cell r="A702">
            <v>697</v>
          </cell>
          <cell r="B702">
            <v>1491.1000000000181</v>
          </cell>
          <cell r="C702">
            <v>2084.5500000000015</v>
          </cell>
          <cell r="D702">
            <v>1518.2600000000029</v>
          </cell>
          <cell r="E702">
            <v>2124.5699999999833</v>
          </cell>
          <cell r="F702">
            <v>1540.4500000000162</v>
          </cell>
          <cell r="G702">
            <v>2159.6099999999697</v>
          </cell>
          <cell r="H702">
            <v>1567.6100000000001</v>
          </cell>
          <cell r="I702">
            <v>2194.650000000031</v>
          </cell>
          <cell r="J702">
            <v>1594.7699999999834</v>
          </cell>
          <cell r="K702">
            <v>2229.6900000000096</v>
          </cell>
          <cell r="L702">
            <v>1616.9599999999946</v>
          </cell>
          <cell r="M702">
            <v>2264.73</v>
          </cell>
          <cell r="N702">
            <v>1644.1199999999769</v>
          </cell>
          <cell r="O702">
            <v>2299.7799999999947</v>
          </cell>
          <cell r="P702">
            <v>1666.3100000000238</v>
          </cell>
          <cell r="Q702">
            <v>2334.819999999967</v>
          </cell>
          <cell r="R702">
            <v>1693.4700000000071</v>
          </cell>
          <cell r="S702">
            <v>2369.8600000000333</v>
          </cell>
          <cell r="T702">
            <v>1715.6600000000176</v>
          </cell>
          <cell r="U702">
            <v>2404.8999999999992</v>
          </cell>
          <cell r="V702">
            <v>1742.82</v>
          </cell>
          <cell r="W702">
            <v>2439.94</v>
          </cell>
          <cell r="X702">
            <v>1769.9799999999821</v>
          </cell>
          <cell r="Y702">
            <v>2474.9900000000048</v>
          </cell>
          <cell r="Z702">
            <v>1797.1399999999862</v>
          </cell>
          <cell r="AA702">
            <v>2514.9999999999891</v>
          </cell>
          <cell r="AB702">
            <v>1819.3299999999722</v>
          </cell>
          <cell r="AC702">
            <v>2550.0400000000004</v>
          </cell>
          <cell r="AD702">
            <v>1846.4900000000241</v>
          </cell>
          <cell r="AE702">
            <v>2585.0800000000181</v>
          </cell>
          <cell r="AF702">
            <v>1873.6500000000271</v>
          </cell>
          <cell r="AG702">
            <v>2620.1200000000304</v>
          </cell>
          <cell r="AH702">
            <v>1895.8400000000136</v>
          </cell>
          <cell r="AI702">
            <v>2655.1699999999732</v>
          </cell>
          <cell r="AJ702">
            <v>1922.9999999999955</v>
          </cell>
          <cell r="AK702">
            <v>2690.2099999999955</v>
          </cell>
          <cell r="AL702">
            <v>1945.1899999999819</v>
          </cell>
          <cell r="AM702">
            <v>2725.2499999999941</v>
          </cell>
          <cell r="AN702">
            <v>1972.3499999999822</v>
          </cell>
          <cell r="AO702">
            <v>2760.2900000000177</v>
          </cell>
          <cell r="AP702">
            <v>1994.5399999999681</v>
          </cell>
          <cell r="AQ702">
            <v>2795.3300000000381</v>
          </cell>
          <cell r="AR702">
            <v>2021.7000000000278</v>
          </cell>
          <cell r="AS702">
            <v>2830.3799999999728</v>
          </cell>
          <cell r="AT702">
            <v>2048.860000000027</v>
          </cell>
          <cell r="AU702">
            <v>2870.3899999999512</v>
          </cell>
          <cell r="AV702">
            <v>2076.0200000000091</v>
          </cell>
          <cell r="AW702">
            <v>2905.4300000000308</v>
          </cell>
        </row>
        <row r="703">
          <cell r="A703">
            <v>698</v>
          </cell>
          <cell r="B703">
            <v>1493.2400000000182</v>
          </cell>
          <cell r="C703">
            <v>2087.5400000000013</v>
          </cell>
          <cell r="D703">
            <v>1520.440000000003</v>
          </cell>
          <cell r="E703">
            <v>2127.6199999999835</v>
          </cell>
          <cell r="F703">
            <v>1542.6600000000162</v>
          </cell>
          <cell r="G703">
            <v>2162.7099999999696</v>
          </cell>
          <cell r="H703">
            <v>1569.8600000000001</v>
          </cell>
          <cell r="I703">
            <v>2197.8000000000311</v>
          </cell>
          <cell r="J703">
            <v>1597.0599999999833</v>
          </cell>
          <cell r="K703">
            <v>2232.8900000000094</v>
          </cell>
          <cell r="L703">
            <v>1619.2799999999945</v>
          </cell>
          <cell r="M703">
            <v>2267.98</v>
          </cell>
          <cell r="N703">
            <v>1646.4799999999768</v>
          </cell>
          <cell r="O703">
            <v>2303.0799999999949</v>
          </cell>
          <cell r="P703">
            <v>1668.7000000000239</v>
          </cell>
          <cell r="Q703">
            <v>2338.1699999999669</v>
          </cell>
          <cell r="R703">
            <v>1695.9000000000071</v>
          </cell>
          <cell r="S703">
            <v>2373.2600000000334</v>
          </cell>
          <cell r="T703">
            <v>1718.1200000000176</v>
          </cell>
          <cell r="U703">
            <v>2408.349999999999</v>
          </cell>
          <cell r="V703">
            <v>1745.32</v>
          </cell>
          <cell r="W703">
            <v>2443.44</v>
          </cell>
          <cell r="X703">
            <v>1772.519999999982</v>
          </cell>
          <cell r="Y703">
            <v>2478.540000000005</v>
          </cell>
          <cell r="Z703">
            <v>1799.7199999999862</v>
          </cell>
          <cell r="AA703">
            <v>2518.6099999999892</v>
          </cell>
          <cell r="AB703">
            <v>1821.9399999999721</v>
          </cell>
          <cell r="AC703">
            <v>2553.7000000000003</v>
          </cell>
          <cell r="AD703">
            <v>1849.1400000000242</v>
          </cell>
          <cell r="AE703">
            <v>2588.7900000000182</v>
          </cell>
          <cell r="AF703">
            <v>1876.3400000000272</v>
          </cell>
          <cell r="AG703">
            <v>2623.8800000000306</v>
          </cell>
          <cell r="AH703">
            <v>1898.5600000000136</v>
          </cell>
          <cell r="AI703">
            <v>2658.9799999999732</v>
          </cell>
          <cell r="AJ703">
            <v>1925.7599999999954</v>
          </cell>
          <cell r="AK703">
            <v>2694.0699999999956</v>
          </cell>
          <cell r="AL703">
            <v>1947.9799999999818</v>
          </cell>
          <cell r="AM703">
            <v>2729.1599999999939</v>
          </cell>
          <cell r="AN703">
            <v>1975.1799999999821</v>
          </cell>
          <cell r="AO703">
            <v>2764.2500000000177</v>
          </cell>
          <cell r="AP703">
            <v>1997.399999999968</v>
          </cell>
          <cell r="AQ703">
            <v>2799.3400000000383</v>
          </cell>
          <cell r="AR703">
            <v>2024.6000000000279</v>
          </cell>
          <cell r="AS703">
            <v>2834.4399999999728</v>
          </cell>
          <cell r="AT703">
            <v>2051.800000000027</v>
          </cell>
          <cell r="AU703">
            <v>2874.5099999999511</v>
          </cell>
          <cell r="AV703">
            <v>2079.0000000000091</v>
          </cell>
          <cell r="AW703">
            <v>2909.6000000000308</v>
          </cell>
        </row>
        <row r="704">
          <cell r="A704">
            <v>699</v>
          </cell>
          <cell r="B704">
            <v>1495.3800000000183</v>
          </cell>
          <cell r="C704">
            <v>2090.5300000000011</v>
          </cell>
          <cell r="D704">
            <v>1522.6200000000031</v>
          </cell>
          <cell r="E704">
            <v>2130.6699999999837</v>
          </cell>
          <cell r="F704">
            <v>1544.8700000000163</v>
          </cell>
          <cell r="G704">
            <v>2165.8099999999695</v>
          </cell>
          <cell r="H704">
            <v>1572.1100000000001</v>
          </cell>
          <cell r="I704">
            <v>2200.9500000000312</v>
          </cell>
          <cell r="J704">
            <v>1599.3499999999833</v>
          </cell>
          <cell r="K704">
            <v>2236.0900000000092</v>
          </cell>
          <cell r="L704">
            <v>1621.5999999999945</v>
          </cell>
          <cell r="M704">
            <v>2271.23</v>
          </cell>
          <cell r="N704">
            <v>1648.8399999999767</v>
          </cell>
          <cell r="O704">
            <v>2306.3799999999951</v>
          </cell>
          <cell r="P704">
            <v>1671.090000000024</v>
          </cell>
          <cell r="Q704">
            <v>2341.5199999999668</v>
          </cell>
          <cell r="R704">
            <v>1698.3300000000072</v>
          </cell>
          <cell r="S704">
            <v>2376.6600000000335</v>
          </cell>
          <cell r="T704">
            <v>1720.5800000000177</v>
          </cell>
          <cell r="U704">
            <v>2411.7999999999988</v>
          </cell>
          <cell r="V704">
            <v>1747.82</v>
          </cell>
          <cell r="W704">
            <v>2446.94</v>
          </cell>
          <cell r="X704">
            <v>1775.059999999982</v>
          </cell>
          <cell r="Y704">
            <v>2482.0900000000051</v>
          </cell>
          <cell r="Z704">
            <v>1802.2999999999861</v>
          </cell>
          <cell r="AA704">
            <v>2522.2199999999893</v>
          </cell>
          <cell r="AB704">
            <v>1824.549999999972</v>
          </cell>
          <cell r="AC704">
            <v>2557.36</v>
          </cell>
          <cell r="AD704">
            <v>1851.7900000000243</v>
          </cell>
          <cell r="AE704">
            <v>2592.5000000000182</v>
          </cell>
          <cell r="AF704">
            <v>1879.0300000000273</v>
          </cell>
          <cell r="AG704">
            <v>2627.6400000000308</v>
          </cell>
          <cell r="AH704">
            <v>1901.2800000000136</v>
          </cell>
          <cell r="AI704">
            <v>2662.7899999999731</v>
          </cell>
          <cell r="AJ704">
            <v>1928.5199999999954</v>
          </cell>
          <cell r="AK704">
            <v>2697.9299999999957</v>
          </cell>
          <cell r="AL704">
            <v>1950.7699999999818</v>
          </cell>
          <cell r="AM704">
            <v>2733.0699999999938</v>
          </cell>
          <cell r="AN704">
            <v>1978.009999999982</v>
          </cell>
          <cell r="AO704">
            <v>2768.2100000000178</v>
          </cell>
          <cell r="AP704">
            <v>2000.2599999999679</v>
          </cell>
          <cell r="AQ704">
            <v>2803.3500000000386</v>
          </cell>
          <cell r="AR704">
            <v>2027.500000000028</v>
          </cell>
          <cell r="AS704">
            <v>2838.4999999999727</v>
          </cell>
          <cell r="AT704">
            <v>2054.7400000000271</v>
          </cell>
          <cell r="AU704">
            <v>2878.629999999951</v>
          </cell>
          <cell r="AV704">
            <v>2081.9800000000091</v>
          </cell>
          <cell r="AW704">
            <v>2913.7700000000309</v>
          </cell>
        </row>
        <row r="705">
          <cell r="A705">
            <v>700</v>
          </cell>
          <cell r="B705">
            <v>1497.5200000000184</v>
          </cell>
          <cell r="C705">
            <v>2093.5200000000009</v>
          </cell>
          <cell r="D705">
            <v>1524.8000000000031</v>
          </cell>
          <cell r="E705">
            <v>2133.7199999999839</v>
          </cell>
          <cell r="F705">
            <v>1547.0800000000163</v>
          </cell>
          <cell r="G705">
            <v>2168.9099999999694</v>
          </cell>
          <cell r="H705">
            <v>1574.3600000000001</v>
          </cell>
          <cell r="I705">
            <v>2204.1000000000313</v>
          </cell>
          <cell r="J705">
            <v>1601.6399999999833</v>
          </cell>
          <cell r="K705">
            <v>2239.2900000000091</v>
          </cell>
          <cell r="L705">
            <v>1623.9199999999944</v>
          </cell>
          <cell r="M705">
            <v>2274.48</v>
          </cell>
          <cell r="N705">
            <v>1651.1999999999766</v>
          </cell>
          <cell r="O705">
            <v>2309.6799999999953</v>
          </cell>
          <cell r="P705">
            <v>1673.4800000000241</v>
          </cell>
          <cell r="Q705">
            <v>2344.8699999999667</v>
          </cell>
          <cell r="R705">
            <v>1700.7600000000073</v>
          </cell>
          <cell r="S705">
            <v>2380.0600000000336</v>
          </cell>
          <cell r="T705">
            <v>1723.0400000000177</v>
          </cell>
          <cell r="U705">
            <v>2415.2499999999986</v>
          </cell>
          <cell r="V705">
            <v>1750.32</v>
          </cell>
          <cell r="W705">
            <v>2450.44</v>
          </cell>
          <cell r="X705">
            <v>1777.5999999999819</v>
          </cell>
          <cell r="Y705">
            <v>2485.6400000000053</v>
          </cell>
          <cell r="Z705">
            <v>1804.879999999986</v>
          </cell>
          <cell r="AA705">
            <v>2525.8299999999895</v>
          </cell>
          <cell r="AB705">
            <v>1827.1599999999719</v>
          </cell>
          <cell r="AC705">
            <v>2561.02</v>
          </cell>
          <cell r="AD705">
            <v>1854.4400000000244</v>
          </cell>
          <cell r="AE705">
            <v>2596.2100000000182</v>
          </cell>
          <cell r="AF705">
            <v>1881.7200000000273</v>
          </cell>
          <cell r="AG705">
            <v>2631.400000000031</v>
          </cell>
          <cell r="AH705">
            <v>1904.0000000000136</v>
          </cell>
          <cell r="AI705">
            <v>2666.5999999999731</v>
          </cell>
          <cell r="AJ705">
            <v>1931.2799999999954</v>
          </cell>
          <cell r="AK705">
            <v>2701.7899999999959</v>
          </cell>
          <cell r="AL705">
            <v>1953.5599999999818</v>
          </cell>
          <cell r="AM705">
            <v>2736.9799999999937</v>
          </cell>
          <cell r="AN705">
            <v>1980.839999999982</v>
          </cell>
          <cell r="AO705">
            <v>2772.1700000000178</v>
          </cell>
          <cell r="AP705">
            <v>2003.1199999999678</v>
          </cell>
          <cell r="AQ705">
            <v>2807.3600000000388</v>
          </cell>
          <cell r="AR705">
            <v>2030.4000000000281</v>
          </cell>
          <cell r="AS705">
            <v>2842.5599999999727</v>
          </cell>
          <cell r="AT705">
            <v>2057.6800000000271</v>
          </cell>
          <cell r="AU705">
            <v>2882.7499999999509</v>
          </cell>
          <cell r="AV705">
            <v>2084.9600000000091</v>
          </cell>
          <cell r="AW705">
            <v>2917.940000000031</v>
          </cell>
        </row>
        <row r="706">
          <cell r="A706">
            <v>701</v>
          </cell>
          <cell r="B706">
            <v>1499.6600000000185</v>
          </cell>
          <cell r="C706">
            <v>2096.5100000000007</v>
          </cell>
          <cell r="D706">
            <v>1526.9800000000032</v>
          </cell>
          <cell r="E706">
            <v>2136.7699999999841</v>
          </cell>
          <cell r="F706">
            <v>1549.2900000000163</v>
          </cell>
          <cell r="G706">
            <v>2172.0099999999693</v>
          </cell>
          <cell r="H706">
            <v>1576.6100000000001</v>
          </cell>
          <cell r="I706">
            <v>2207.2500000000314</v>
          </cell>
          <cell r="J706">
            <v>1603.9299999999832</v>
          </cell>
          <cell r="K706">
            <v>2242.4900000000089</v>
          </cell>
          <cell r="L706">
            <v>1626.2399999999943</v>
          </cell>
          <cell r="M706">
            <v>2277.73</v>
          </cell>
          <cell r="N706">
            <v>1653.5599999999765</v>
          </cell>
          <cell r="O706">
            <v>2312.9799999999955</v>
          </cell>
          <cell r="P706">
            <v>1675.8700000000242</v>
          </cell>
          <cell r="Q706">
            <v>2348.2199999999666</v>
          </cell>
          <cell r="R706">
            <v>1703.1900000000073</v>
          </cell>
          <cell r="S706">
            <v>2383.4600000000337</v>
          </cell>
          <cell r="T706">
            <v>1725.5000000000177</v>
          </cell>
          <cell r="U706">
            <v>2418.6999999999985</v>
          </cell>
          <cell r="V706">
            <v>1752.82</v>
          </cell>
          <cell r="W706">
            <v>2453.94</v>
          </cell>
          <cell r="X706">
            <v>1780.1399999999819</v>
          </cell>
          <cell r="Y706">
            <v>2489.1900000000055</v>
          </cell>
          <cell r="Z706">
            <v>1807.4599999999859</v>
          </cell>
          <cell r="AA706">
            <v>2529.4399999999896</v>
          </cell>
          <cell r="AB706">
            <v>1829.7699999999718</v>
          </cell>
          <cell r="AC706">
            <v>2564.6799999999998</v>
          </cell>
          <cell r="AD706">
            <v>1857.0900000000245</v>
          </cell>
          <cell r="AE706">
            <v>2599.9200000000183</v>
          </cell>
          <cell r="AF706">
            <v>1884.4100000000274</v>
          </cell>
          <cell r="AG706">
            <v>2635.1600000000312</v>
          </cell>
          <cell r="AH706">
            <v>1906.7200000000137</v>
          </cell>
          <cell r="AI706">
            <v>2670.409999999973</v>
          </cell>
          <cell r="AJ706">
            <v>1934.0399999999954</v>
          </cell>
          <cell r="AK706">
            <v>2705.649999999996</v>
          </cell>
          <cell r="AL706">
            <v>1956.3499999999817</v>
          </cell>
          <cell r="AM706">
            <v>2740.8899999999935</v>
          </cell>
          <cell r="AN706">
            <v>1983.6699999999819</v>
          </cell>
          <cell r="AO706">
            <v>2776.1300000000178</v>
          </cell>
          <cell r="AP706">
            <v>2005.9799999999677</v>
          </cell>
          <cell r="AQ706">
            <v>2811.370000000039</v>
          </cell>
          <cell r="AR706">
            <v>2033.3000000000281</v>
          </cell>
          <cell r="AS706">
            <v>2846.6199999999726</v>
          </cell>
          <cell r="AT706">
            <v>2060.6200000000272</v>
          </cell>
          <cell r="AU706">
            <v>2886.8699999999508</v>
          </cell>
          <cell r="AV706">
            <v>2087.9400000000091</v>
          </cell>
          <cell r="AW706">
            <v>2922.1100000000311</v>
          </cell>
        </row>
        <row r="707">
          <cell r="A707">
            <v>702</v>
          </cell>
          <cell r="B707">
            <v>1501.8000000000186</v>
          </cell>
          <cell r="C707">
            <v>2099.5000000000005</v>
          </cell>
          <cell r="D707">
            <v>1529.1600000000033</v>
          </cell>
          <cell r="E707">
            <v>2139.8199999999842</v>
          </cell>
          <cell r="F707">
            <v>1551.5000000000164</v>
          </cell>
          <cell r="G707">
            <v>2175.1099999999692</v>
          </cell>
          <cell r="H707">
            <v>1578.8600000000001</v>
          </cell>
          <cell r="I707">
            <v>2210.4000000000315</v>
          </cell>
          <cell r="J707">
            <v>1606.2199999999832</v>
          </cell>
          <cell r="K707">
            <v>2245.6900000000087</v>
          </cell>
          <cell r="L707">
            <v>1628.5599999999943</v>
          </cell>
          <cell r="M707">
            <v>2280.98</v>
          </cell>
          <cell r="N707">
            <v>1655.9199999999764</v>
          </cell>
          <cell r="O707">
            <v>2316.2799999999957</v>
          </cell>
          <cell r="P707">
            <v>1678.2600000000243</v>
          </cell>
          <cell r="Q707">
            <v>2351.5699999999665</v>
          </cell>
          <cell r="R707">
            <v>1705.6200000000074</v>
          </cell>
          <cell r="S707">
            <v>2386.8600000000338</v>
          </cell>
          <cell r="T707">
            <v>1727.9600000000178</v>
          </cell>
          <cell r="U707">
            <v>2422.1499999999983</v>
          </cell>
          <cell r="V707">
            <v>1755.32</v>
          </cell>
          <cell r="W707">
            <v>2457.44</v>
          </cell>
          <cell r="X707">
            <v>1782.6799999999819</v>
          </cell>
          <cell r="Y707">
            <v>2492.7400000000057</v>
          </cell>
          <cell r="Z707">
            <v>1810.0399999999859</v>
          </cell>
          <cell r="AA707">
            <v>2533.0499999999897</v>
          </cell>
          <cell r="AB707">
            <v>1832.3799999999717</v>
          </cell>
          <cell r="AC707">
            <v>2568.3399999999997</v>
          </cell>
          <cell r="AD707">
            <v>1859.7400000000246</v>
          </cell>
          <cell r="AE707">
            <v>2603.6300000000183</v>
          </cell>
          <cell r="AF707">
            <v>1887.1000000000274</v>
          </cell>
          <cell r="AG707">
            <v>2638.9200000000315</v>
          </cell>
          <cell r="AH707">
            <v>1909.4400000000137</v>
          </cell>
          <cell r="AI707">
            <v>2674.219999999973</v>
          </cell>
          <cell r="AJ707">
            <v>1936.7999999999954</v>
          </cell>
          <cell r="AK707">
            <v>2709.5099999999961</v>
          </cell>
          <cell r="AL707">
            <v>1959.1399999999817</v>
          </cell>
          <cell r="AM707">
            <v>2744.7999999999934</v>
          </cell>
          <cell r="AN707">
            <v>1986.4999999999818</v>
          </cell>
          <cell r="AO707">
            <v>2780.0900000000179</v>
          </cell>
          <cell r="AP707">
            <v>2008.8399999999676</v>
          </cell>
          <cell r="AQ707">
            <v>2815.3800000000392</v>
          </cell>
          <cell r="AR707">
            <v>2036.2000000000282</v>
          </cell>
          <cell r="AS707">
            <v>2850.6799999999726</v>
          </cell>
          <cell r="AT707">
            <v>2063.5600000000272</v>
          </cell>
          <cell r="AU707">
            <v>2890.9899999999507</v>
          </cell>
          <cell r="AV707">
            <v>2090.9200000000092</v>
          </cell>
          <cell r="AW707">
            <v>2926.2800000000311</v>
          </cell>
        </row>
        <row r="708">
          <cell r="A708">
            <v>703</v>
          </cell>
          <cell r="B708">
            <v>1503.9400000000187</v>
          </cell>
          <cell r="C708">
            <v>2102.4900000000002</v>
          </cell>
          <cell r="D708">
            <v>1531.3400000000033</v>
          </cell>
          <cell r="E708">
            <v>2142.8699999999844</v>
          </cell>
          <cell r="F708">
            <v>1553.7100000000164</v>
          </cell>
          <cell r="G708">
            <v>2178.2099999999691</v>
          </cell>
          <cell r="H708">
            <v>1581.1100000000001</v>
          </cell>
          <cell r="I708">
            <v>2213.5500000000316</v>
          </cell>
          <cell r="J708">
            <v>1608.5099999999832</v>
          </cell>
          <cell r="K708">
            <v>2248.8900000000085</v>
          </cell>
          <cell r="L708">
            <v>1630.8799999999942</v>
          </cell>
          <cell r="M708">
            <v>2284.23</v>
          </cell>
          <cell r="N708">
            <v>1658.2799999999763</v>
          </cell>
          <cell r="O708">
            <v>2319.5799999999958</v>
          </cell>
          <cell r="P708">
            <v>1680.6500000000244</v>
          </cell>
          <cell r="Q708">
            <v>2354.9199999999664</v>
          </cell>
          <cell r="R708">
            <v>1708.0500000000075</v>
          </cell>
          <cell r="S708">
            <v>2390.2600000000339</v>
          </cell>
          <cell r="T708">
            <v>1730.4200000000178</v>
          </cell>
          <cell r="U708">
            <v>2425.5999999999981</v>
          </cell>
          <cell r="V708">
            <v>1757.82</v>
          </cell>
          <cell r="W708">
            <v>2460.94</v>
          </cell>
          <cell r="X708">
            <v>1785.2199999999818</v>
          </cell>
          <cell r="Y708">
            <v>2496.2900000000059</v>
          </cell>
          <cell r="Z708">
            <v>1812.6199999999858</v>
          </cell>
          <cell r="AA708">
            <v>2536.6599999999899</v>
          </cell>
          <cell r="AB708">
            <v>1834.9899999999716</v>
          </cell>
          <cell r="AC708">
            <v>2571.9999999999995</v>
          </cell>
          <cell r="AD708">
            <v>1862.3900000000247</v>
          </cell>
          <cell r="AE708">
            <v>2607.3400000000183</v>
          </cell>
          <cell r="AF708">
            <v>1889.7900000000275</v>
          </cell>
          <cell r="AG708">
            <v>2642.6800000000317</v>
          </cell>
          <cell r="AH708">
            <v>1912.1600000000137</v>
          </cell>
          <cell r="AI708">
            <v>2678.0299999999729</v>
          </cell>
          <cell r="AJ708">
            <v>1939.5599999999954</v>
          </cell>
          <cell r="AK708">
            <v>2713.3699999999963</v>
          </cell>
          <cell r="AL708">
            <v>1961.9299999999816</v>
          </cell>
          <cell r="AM708">
            <v>2748.7099999999932</v>
          </cell>
          <cell r="AN708">
            <v>1989.3299999999817</v>
          </cell>
          <cell r="AO708">
            <v>2784.0500000000179</v>
          </cell>
          <cell r="AP708">
            <v>2011.6999999999675</v>
          </cell>
          <cell r="AQ708">
            <v>2819.3900000000394</v>
          </cell>
          <cell r="AR708">
            <v>2039.1000000000283</v>
          </cell>
          <cell r="AS708">
            <v>2854.7399999999725</v>
          </cell>
          <cell r="AT708">
            <v>2066.5000000000273</v>
          </cell>
          <cell r="AU708">
            <v>2895.1099999999506</v>
          </cell>
          <cell r="AV708">
            <v>2093.9000000000092</v>
          </cell>
          <cell r="AW708">
            <v>2930.4500000000312</v>
          </cell>
        </row>
        <row r="709">
          <cell r="A709">
            <v>704</v>
          </cell>
          <cell r="B709">
            <v>1506.0800000000188</v>
          </cell>
          <cell r="C709">
            <v>2105.48</v>
          </cell>
          <cell r="D709">
            <v>1533.5200000000034</v>
          </cell>
          <cell r="E709">
            <v>2145.9199999999846</v>
          </cell>
          <cell r="F709">
            <v>1555.9200000000164</v>
          </cell>
          <cell r="G709">
            <v>2181.309999999969</v>
          </cell>
          <cell r="H709">
            <v>1583.3600000000001</v>
          </cell>
          <cell r="I709">
            <v>2216.7000000000317</v>
          </cell>
          <cell r="J709">
            <v>1610.7999999999831</v>
          </cell>
          <cell r="K709">
            <v>2252.0900000000083</v>
          </cell>
          <cell r="L709">
            <v>1633.1999999999941</v>
          </cell>
          <cell r="M709">
            <v>2287.48</v>
          </cell>
          <cell r="N709">
            <v>1660.6399999999762</v>
          </cell>
          <cell r="O709">
            <v>2322.879999999996</v>
          </cell>
          <cell r="P709">
            <v>1683.0400000000245</v>
          </cell>
          <cell r="Q709">
            <v>2358.2699999999663</v>
          </cell>
          <cell r="R709">
            <v>1710.4800000000075</v>
          </cell>
          <cell r="S709">
            <v>2393.660000000034</v>
          </cell>
          <cell r="T709">
            <v>1732.8800000000178</v>
          </cell>
          <cell r="U709">
            <v>2429.0499999999979</v>
          </cell>
          <cell r="V709">
            <v>1760.32</v>
          </cell>
          <cell r="W709">
            <v>2464.44</v>
          </cell>
          <cell r="X709">
            <v>1787.7599999999818</v>
          </cell>
          <cell r="Y709">
            <v>2499.8400000000061</v>
          </cell>
          <cell r="Z709">
            <v>1815.1999999999857</v>
          </cell>
          <cell r="AA709">
            <v>2540.26999999999</v>
          </cell>
          <cell r="AB709">
            <v>1837.5999999999715</v>
          </cell>
          <cell r="AC709">
            <v>2575.6599999999994</v>
          </cell>
          <cell r="AD709">
            <v>1865.0400000000247</v>
          </cell>
          <cell r="AE709">
            <v>2611.0500000000184</v>
          </cell>
          <cell r="AF709">
            <v>1892.4800000000275</v>
          </cell>
          <cell r="AG709">
            <v>2646.4400000000319</v>
          </cell>
          <cell r="AH709">
            <v>1914.8800000000138</v>
          </cell>
          <cell r="AI709">
            <v>2681.8399999999729</v>
          </cell>
          <cell r="AJ709">
            <v>1942.3199999999954</v>
          </cell>
          <cell r="AK709">
            <v>2717.2299999999964</v>
          </cell>
          <cell r="AL709">
            <v>1964.7199999999816</v>
          </cell>
          <cell r="AM709">
            <v>2752.6199999999931</v>
          </cell>
          <cell r="AN709">
            <v>1992.1599999999817</v>
          </cell>
          <cell r="AO709">
            <v>2788.010000000018</v>
          </cell>
          <cell r="AP709">
            <v>2014.5599999999674</v>
          </cell>
          <cell r="AQ709">
            <v>2823.4000000000397</v>
          </cell>
          <cell r="AR709">
            <v>2042.0000000000284</v>
          </cell>
          <cell r="AS709">
            <v>2858.7999999999724</v>
          </cell>
          <cell r="AT709">
            <v>2069.4400000000273</v>
          </cell>
          <cell r="AU709">
            <v>2899.2299999999505</v>
          </cell>
          <cell r="AV709">
            <v>2096.8800000000092</v>
          </cell>
          <cell r="AW709">
            <v>2934.6200000000313</v>
          </cell>
        </row>
        <row r="710">
          <cell r="A710">
            <v>705</v>
          </cell>
          <cell r="B710">
            <v>1508.2200000000189</v>
          </cell>
          <cell r="C710">
            <v>2108.4699999999998</v>
          </cell>
          <cell r="D710">
            <v>1535.7000000000035</v>
          </cell>
          <cell r="E710">
            <v>2148.9699999999848</v>
          </cell>
          <cell r="F710">
            <v>1558.1300000000165</v>
          </cell>
          <cell r="G710">
            <v>2184.4099999999689</v>
          </cell>
          <cell r="H710">
            <v>1585.6100000000001</v>
          </cell>
          <cell r="I710">
            <v>2219.8500000000317</v>
          </cell>
          <cell r="J710">
            <v>1613.0899999999831</v>
          </cell>
          <cell r="K710">
            <v>2255.2900000000081</v>
          </cell>
          <cell r="L710">
            <v>1635.5199999999941</v>
          </cell>
          <cell r="M710">
            <v>2290.73</v>
          </cell>
          <cell r="N710">
            <v>1662.9999999999761</v>
          </cell>
          <cell r="O710">
            <v>2326.1799999999962</v>
          </cell>
          <cell r="P710">
            <v>1685.4300000000246</v>
          </cell>
          <cell r="Q710">
            <v>2361.6199999999662</v>
          </cell>
          <cell r="R710">
            <v>1712.9100000000076</v>
          </cell>
          <cell r="S710">
            <v>2397.0600000000341</v>
          </cell>
          <cell r="T710">
            <v>1735.3400000000179</v>
          </cell>
          <cell r="U710">
            <v>2432.4999999999977</v>
          </cell>
          <cell r="V710">
            <v>1762.82</v>
          </cell>
          <cell r="W710">
            <v>2467.94</v>
          </cell>
          <cell r="X710">
            <v>1790.2999999999818</v>
          </cell>
          <cell r="Y710">
            <v>2503.3900000000062</v>
          </cell>
          <cell r="Z710">
            <v>1817.7799999999856</v>
          </cell>
          <cell r="AA710">
            <v>2543.8799999999901</v>
          </cell>
          <cell r="AB710">
            <v>1840.2099999999714</v>
          </cell>
          <cell r="AC710">
            <v>2579.3199999999993</v>
          </cell>
          <cell r="AD710">
            <v>1867.6900000000248</v>
          </cell>
          <cell r="AE710">
            <v>2614.7600000000184</v>
          </cell>
          <cell r="AF710">
            <v>1895.1700000000276</v>
          </cell>
          <cell r="AG710">
            <v>2650.2000000000321</v>
          </cell>
          <cell r="AH710">
            <v>1917.6000000000138</v>
          </cell>
          <cell r="AI710">
            <v>2685.6499999999728</v>
          </cell>
          <cell r="AJ710">
            <v>1945.0799999999954</v>
          </cell>
          <cell r="AK710">
            <v>2721.0899999999965</v>
          </cell>
          <cell r="AL710">
            <v>1967.5099999999816</v>
          </cell>
          <cell r="AM710">
            <v>2756.5299999999929</v>
          </cell>
          <cell r="AN710">
            <v>1994.9899999999816</v>
          </cell>
          <cell r="AO710">
            <v>2791.970000000018</v>
          </cell>
          <cell r="AP710">
            <v>2017.4199999999673</v>
          </cell>
          <cell r="AQ710">
            <v>2827.4100000000399</v>
          </cell>
          <cell r="AR710">
            <v>2044.9000000000285</v>
          </cell>
          <cell r="AS710">
            <v>2862.8599999999724</v>
          </cell>
          <cell r="AT710">
            <v>2072.3800000000274</v>
          </cell>
          <cell r="AU710">
            <v>2903.3499999999503</v>
          </cell>
          <cell r="AV710">
            <v>2099.8600000000092</v>
          </cell>
          <cell r="AW710">
            <v>2938.7900000000313</v>
          </cell>
        </row>
        <row r="711">
          <cell r="A711">
            <v>706</v>
          </cell>
          <cell r="B711">
            <v>1510.360000000019</v>
          </cell>
          <cell r="C711">
            <v>2111.4599999999996</v>
          </cell>
          <cell r="D711">
            <v>1537.8800000000035</v>
          </cell>
          <cell r="E711">
            <v>2152.019999999985</v>
          </cell>
          <cell r="F711">
            <v>1560.3400000000165</v>
          </cell>
          <cell r="G711">
            <v>2187.5099999999688</v>
          </cell>
          <cell r="H711">
            <v>1587.8600000000001</v>
          </cell>
          <cell r="I711">
            <v>2223.0000000000318</v>
          </cell>
          <cell r="J711">
            <v>1615.3799999999831</v>
          </cell>
          <cell r="K711">
            <v>2258.490000000008</v>
          </cell>
          <cell r="L711">
            <v>1637.839999999994</v>
          </cell>
          <cell r="M711">
            <v>2293.98</v>
          </cell>
          <cell r="N711">
            <v>1665.359999999976</v>
          </cell>
          <cell r="O711">
            <v>2329.4799999999964</v>
          </cell>
          <cell r="P711">
            <v>1687.8200000000247</v>
          </cell>
          <cell r="Q711">
            <v>2364.9699999999661</v>
          </cell>
          <cell r="R711">
            <v>1715.3400000000076</v>
          </cell>
          <cell r="S711">
            <v>2400.4600000000341</v>
          </cell>
          <cell r="T711">
            <v>1737.8000000000179</v>
          </cell>
          <cell r="U711">
            <v>2435.9499999999975</v>
          </cell>
          <cell r="V711">
            <v>1765.32</v>
          </cell>
          <cell r="W711">
            <v>2471.44</v>
          </cell>
          <cell r="X711">
            <v>1792.8399999999817</v>
          </cell>
          <cell r="Y711">
            <v>2506.9400000000064</v>
          </cell>
          <cell r="Z711">
            <v>1820.3599999999856</v>
          </cell>
          <cell r="AA711">
            <v>2547.4899999999902</v>
          </cell>
          <cell r="AB711">
            <v>1842.8199999999713</v>
          </cell>
          <cell r="AC711">
            <v>2582.9799999999991</v>
          </cell>
          <cell r="AD711">
            <v>1870.3400000000249</v>
          </cell>
          <cell r="AE711">
            <v>2618.4700000000184</v>
          </cell>
          <cell r="AF711">
            <v>1897.8600000000276</v>
          </cell>
          <cell r="AG711">
            <v>2653.9600000000323</v>
          </cell>
          <cell r="AH711">
            <v>1920.3200000000138</v>
          </cell>
          <cell r="AI711">
            <v>2689.4599999999728</v>
          </cell>
          <cell r="AJ711">
            <v>1947.8399999999954</v>
          </cell>
          <cell r="AK711">
            <v>2724.9499999999966</v>
          </cell>
          <cell r="AL711">
            <v>1970.2999999999815</v>
          </cell>
          <cell r="AM711">
            <v>2760.4399999999928</v>
          </cell>
          <cell r="AN711">
            <v>1997.8199999999815</v>
          </cell>
          <cell r="AO711">
            <v>2795.930000000018</v>
          </cell>
          <cell r="AP711">
            <v>2020.2799999999672</v>
          </cell>
          <cell r="AQ711">
            <v>2831.4200000000401</v>
          </cell>
          <cell r="AR711">
            <v>2047.8000000000286</v>
          </cell>
          <cell r="AS711">
            <v>2866.9199999999723</v>
          </cell>
          <cell r="AT711">
            <v>2075.3200000000274</v>
          </cell>
          <cell r="AU711">
            <v>2907.4699999999502</v>
          </cell>
          <cell r="AV711">
            <v>2102.8400000000092</v>
          </cell>
          <cell r="AW711">
            <v>2942.9600000000314</v>
          </cell>
        </row>
        <row r="712">
          <cell r="A712">
            <v>707</v>
          </cell>
          <cell r="B712">
            <v>1512.5000000000191</v>
          </cell>
          <cell r="C712">
            <v>2114.4499999999994</v>
          </cell>
          <cell r="D712">
            <v>1540.0600000000036</v>
          </cell>
          <cell r="E712">
            <v>2155.0699999999852</v>
          </cell>
          <cell r="F712">
            <v>1562.5500000000166</v>
          </cell>
          <cell r="G712">
            <v>2190.6099999999687</v>
          </cell>
          <cell r="H712">
            <v>1590.1100000000001</v>
          </cell>
          <cell r="I712">
            <v>2226.1500000000319</v>
          </cell>
          <cell r="J712">
            <v>1617.669999999983</v>
          </cell>
          <cell r="K712">
            <v>2261.6900000000078</v>
          </cell>
          <cell r="L712">
            <v>1640.1599999999939</v>
          </cell>
          <cell r="M712">
            <v>2297.23</v>
          </cell>
          <cell r="N712">
            <v>1667.7199999999759</v>
          </cell>
          <cell r="O712">
            <v>2332.7799999999966</v>
          </cell>
          <cell r="P712">
            <v>1690.2100000000248</v>
          </cell>
          <cell r="Q712">
            <v>2368.3199999999661</v>
          </cell>
          <cell r="R712">
            <v>1717.7700000000077</v>
          </cell>
          <cell r="S712">
            <v>2403.8600000000342</v>
          </cell>
          <cell r="T712">
            <v>1740.260000000018</v>
          </cell>
          <cell r="U712">
            <v>2439.3999999999974</v>
          </cell>
          <cell r="V712">
            <v>1767.82</v>
          </cell>
          <cell r="W712">
            <v>2474.94</v>
          </cell>
          <cell r="X712">
            <v>1795.3799999999817</v>
          </cell>
          <cell r="Y712">
            <v>2510.4900000000066</v>
          </cell>
          <cell r="Z712">
            <v>1822.9399999999855</v>
          </cell>
          <cell r="AA712">
            <v>2551.0999999999904</v>
          </cell>
          <cell r="AB712">
            <v>1845.4299999999712</v>
          </cell>
          <cell r="AC712">
            <v>2586.639999999999</v>
          </cell>
          <cell r="AD712">
            <v>1872.990000000025</v>
          </cell>
          <cell r="AE712">
            <v>2622.1800000000185</v>
          </cell>
          <cell r="AF712">
            <v>1900.5500000000277</v>
          </cell>
          <cell r="AG712">
            <v>2657.7200000000325</v>
          </cell>
          <cell r="AH712">
            <v>1923.0400000000138</v>
          </cell>
          <cell r="AI712">
            <v>2693.2699999999727</v>
          </cell>
          <cell r="AJ712">
            <v>1950.5999999999954</v>
          </cell>
          <cell r="AK712">
            <v>2728.8099999999968</v>
          </cell>
          <cell r="AL712">
            <v>1973.0899999999815</v>
          </cell>
          <cell r="AM712">
            <v>2764.3499999999926</v>
          </cell>
          <cell r="AN712">
            <v>2000.6499999999814</v>
          </cell>
          <cell r="AO712">
            <v>2799.8900000000181</v>
          </cell>
          <cell r="AP712">
            <v>2023.1399999999671</v>
          </cell>
          <cell r="AQ712">
            <v>2835.4300000000403</v>
          </cell>
          <cell r="AR712">
            <v>2050.7000000000285</v>
          </cell>
          <cell r="AS712">
            <v>2870.9799999999723</v>
          </cell>
          <cell r="AT712">
            <v>2078.2600000000275</v>
          </cell>
          <cell r="AU712">
            <v>2911.5899999999501</v>
          </cell>
          <cell r="AV712">
            <v>2105.8200000000093</v>
          </cell>
          <cell r="AW712">
            <v>2947.1300000000315</v>
          </cell>
        </row>
        <row r="713">
          <cell r="A713">
            <v>708</v>
          </cell>
          <cell r="B713">
            <v>1514.6400000000192</v>
          </cell>
          <cell r="C713">
            <v>2117.4399999999991</v>
          </cell>
          <cell r="D713">
            <v>1542.2400000000036</v>
          </cell>
          <cell r="E713">
            <v>2158.1199999999853</v>
          </cell>
          <cell r="F713">
            <v>1564.7600000000166</v>
          </cell>
          <cell r="G713">
            <v>2193.7099999999687</v>
          </cell>
          <cell r="H713">
            <v>1592.3600000000001</v>
          </cell>
          <cell r="I713">
            <v>2229.300000000032</v>
          </cell>
          <cell r="J713">
            <v>1619.959999999983</v>
          </cell>
          <cell r="K713">
            <v>2264.8900000000076</v>
          </cell>
          <cell r="L713">
            <v>1642.4799999999939</v>
          </cell>
          <cell r="M713">
            <v>2300.48</v>
          </cell>
          <cell r="N713">
            <v>1670.0799999999758</v>
          </cell>
          <cell r="O713">
            <v>2336.0799999999967</v>
          </cell>
          <cell r="P713">
            <v>1692.6000000000249</v>
          </cell>
          <cell r="Q713">
            <v>2371.669999999966</v>
          </cell>
          <cell r="R713">
            <v>1720.2000000000078</v>
          </cell>
          <cell r="S713">
            <v>2407.2600000000343</v>
          </cell>
          <cell r="T713">
            <v>1742.720000000018</v>
          </cell>
          <cell r="U713">
            <v>2442.8499999999972</v>
          </cell>
          <cell r="V713">
            <v>1770.32</v>
          </cell>
          <cell r="W713">
            <v>2478.44</v>
          </cell>
          <cell r="X713">
            <v>1797.9199999999817</v>
          </cell>
          <cell r="Y713">
            <v>2514.0400000000068</v>
          </cell>
          <cell r="Z713">
            <v>1825.5199999999854</v>
          </cell>
          <cell r="AA713">
            <v>2554.7099999999905</v>
          </cell>
          <cell r="AB713">
            <v>1848.0399999999711</v>
          </cell>
          <cell r="AC713">
            <v>2590.2999999999988</v>
          </cell>
          <cell r="AD713">
            <v>1875.6400000000251</v>
          </cell>
          <cell r="AE713">
            <v>2625.8900000000185</v>
          </cell>
          <cell r="AF713">
            <v>1903.2400000000277</v>
          </cell>
          <cell r="AG713">
            <v>2661.4800000000328</v>
          </cell>
          <cell r="AH713">
            <v>1925.7600000000139</v>
          </cell>
          <cell r="AI713">
            <v>2697.0799999999726</v>
          </cell>
          <cell r="AJ713">
            <v>1953.3599999999954</v>
          </cell>
          <cell r="AK713">
            <v>2732.6699999999969</v>
          </cell>
          <cell r="AL713">
            <v>1975.8799999999815</v>
          </cell>
          <cell r="AM713">
            <v>2768.2599999999925</v>
          </cell>
          <cell r="AN713">
            <v>2003.4799999999814</v>
          </cell>
          <cell r="AO713">
            <v>2803.8500000000181</v>
          </cell>
          <cell r="AP713">
            <v>2025.999999999967</v>
          </cell>
          <cell r="AQ713">
            <v>2839.4400000000405</v>
          </cell>
          <cell r="AR713">
            <v>2053.6000000000286</v>
          </cell>
          <cell r="AS713">
            <v>2875.0399999999722</v>
          </cell>
          <cell r="AT713">
            <v>2081.2000000000276</v>
          </cell>
          <cell r="AU713">
            <v>2915.70999999995</v>
          </cell>
          <cell r="AV713">
            <v>2108.8000000000093</v>
          </cell>
          <cell r="AW713">
            <v>2951.3000000000316</v>
          </cell>
        </row>
        <row r="714">
          <cell r="A714">
            <v>709</v>
          </cell>
          <cell r="B714">
            <v>1516.7800000000193</v>
          </cell>
          <cell r="C714">
            <v>2120.4299999999989</v>
          </cell>
          <cell r="D714">
            <v>1544.4200000000037</v>
          </cell>
          <cell r="E714">
            <v>2161.1699999999855</v>
          </cell>
          <cell r="F714">
            <v>1566.9700000000166</v>
          </cell>
          <cell r="G714">
            <v>2196.8099999999686</v>
          </cell>
          <cell r="H714">
            <v>1594.6100000000001</v>
          </cell>
          <cell r="I714">
            <v>2232.4500000000321</v>
          </cell>
          <cell r="J714">
            <v>1622.2499999999829</v>
          </cell>
          <cell r="K714">
            <v>2268.0900000000074</v>
          </cell>
          <cell r="L714">
            <v>1644.7999999999938</v>
          </cell>
          <cell r="M714">
            <v>2303.73</v>
          </cell>
          <cell r="N714">
            <v>1672.4399999999757</v>
          </cell>
          <cell r="O714">
            <v>2339.3799999999969</v>
          </cell>
          <cell r="P714">
            <v>1694.990000000025</v>
          </cell>
          <cell r="Q714">
            <v>2375.0199999999659</v>
          </cell>
          <cell r="R714">
            <v>1722.6300000000078</v>
          </cell>
          <cell r="S714">
            <v>2410.6600000000344</v>
          </cell>
          <cell r="T714">
            <v>1745.180000000018</v>
          </cell>
          <cell r="U714">
            <v>2446.299999999997</v>
          </cell>
          <cell r="V714">
            <v>1772.82</v>
          </cell>
          <cell r="W714">
            <v>2481.94</v>
          </cell>
          <cell r="X714">
            <v>1800.4599999999816</v>
          </cell>
          <cell r="Y714">
            <v>2517.590000000007</v>
          </cell>
          <cell r="Z714">
            <v>1828.0999999999854</v>
          </cell>
          <cell r="AA714">
            <v>2558.3199999999906</v>
          </cell>
          <cell r="AB714">
            <v>1850.649999999971</v>
          </cell>
          <cell r="AC714">
            <v>2593.9599999999987</v>
          </cell>
          <cell r="AD714">
            <v>1878.2900000000252</v>
          </cell>
          <cell r="AE714">
            <v>2629.6000000000186</v>
          </cell>
          <cell r="AF714">
            <v>1905.9300000000278</v>
          </cell>
          <cell r="AG714">
            <v>2665.240000000033</v>
          </cell>
          <cell r="AH714">
            <v>1928.4800000000139</v>
          </cell>
          <cell r="AI714">
            <v>2700.8899999999726</v>
          </cell>
          <cell r="AJ714">
            <v>1956.1199999999953</v>
          </cell>
          <cell r="AK714">
            <v>2736.529999999997</v>
          </cell>
          <cell r="AL714">
            <v>1978.6699999999814</v>
          </cell>
          <cell r="AM714">
            <v>2772.1699999999923</v>
          </cell>
          <cell r="AN714">
            <v>2006.3099999999813</v>
          </cell>
          <cell r="AO714">
            <v>2807.8100000000181</v>
          </cell>
          <cell r="AP714">
            <v>2028.8599999999669</v>
          </cell>
          <cell r="AQ714">
            <v>2843.4500000000407</v>
          </cell>
          <cell r="AR714">
            <v>2056.5000000000286</v>
          </cell>
          <cell r="AS714">
            <v>2879.0999999999722</v>
          </cell>
          <cell r="AT714">
            <v>2084.1400000000276</v>
          </cell>
          <cell r="AU714">
            <v>2919.8299999999499</v>
          </cell>
          <cell r="AV714">
            <v>2111.7800000000093</v>
          </cell>
          <cell r="AW714">
            <v>2955.4700000000316</v>
          </cell>
        </row>
        <row r="715">
          <cell r="A715">
            <v>710</v>
          </cell>
          <cell r="B715">
            <v>1518.9200000000194</v>
          </cell>
          <cell r="C715">
            <v>2123.4199999999987</v>
          </cell>
          <cell r="D715">
            <v>1546.6000000000038</v>
          </cell>
          <cell r="E715">
            <v>2164.2199999999857</v>
          </cell>
          <cell r="F715">
            <v>1569.1800000000167</v>
          </cell>
          <cell r="G715">
            <v>2199.9099999999685</v>
          </cell>
          <cell r="H715">
            <v>1596.8600000000001</v>
          </cell>
          <cell r="I715">
            <v>2235.6000000000322</v>
          </cell>
          <cell r="J715">
            <v>1624.5399999999829</v>
          </cell>
          <cell r="K715">
            <v>2271.2900000000072</v>
          </cell>
          <cell r="L715">
            <v>1647.1199999999938</v>
          </cell>
          <cell r="M715">
            <v>2306.98</v>
          </cell>
          <cell r="N715">
            <v>1674.7999999999756</v>
          </cell>
          <cell r="O715">
            <v>2342.6799999999971</v>
          </cell>
          <cell r="P715">
            <v>1697.3800000000251</v>
          </cell>
          <cell r="Q715">
            <v>2378.3699999999658</v>
          </cell>
          <cell r="R715">
            <v>1725.0600000000079</v>
          </cell>
          <cell r="S715">
            <v>2414.0600000000345</v>
          </cell>
          <cell r="T715">
            <v>1747.6400000000181</v>
          </cell>
          <cell r="U715">
            <v>2449.7499999999968</v>
          </cell>
          <cell r="V715">
            <v>1775.32</v>
          </cell>
          <cell r="W715">
            <v>2485.44</v>
          </cell>
          <cell r="X715">
            <v>1802.9999999999816</v>
          </cell>
          <cell r="Y715">
            <v>2521.1400000000071</v>
          </cell>
          <cell r="Z715">
            <v>1830.6799999999853</v>
          </cell>
          <cell r="AA715">
            <v>2561.9299999999907</v>
          </cell>
          <cell r="AB715">
            <v>1853.2599999999709</v>
          </cell>
          <cell r="AC715">
            <v>2597.6199999999985</v>
          </cell>
          <cell r="AD715">
            <v>1880.9400000000253</v>
          </cell>
          <cell r="AE715">
            <v>2633.3100000000186</v>
          </cell>
          <cell r="AF715">
            <v>1908.6200000000279</v>
          </cell>
          <cell r="AG715">
            <v>2669.0000000000332</v>
          </cell>
          <cell r="AH715">
            <v>1931.2000000000139</v>
          </cell>
          <cell r="AI715">
            <v>2704.6999999999725</v>
          </cell>
          <cell r="AJ715">
            <v>1958.8799999999953</v>
          </cell>
          <cell r="AK715">
            <v>2740.3899999999971</v>
          </cell>
          <cell r="AL715">
            <v>1981.4599999999814</v>
          </cell>
          <cell r="AM715">
            <v>2776.0799999999922</v>
          </cell>
          <cell r="AN715">
            <v>2009.1399999999812</v>
          </cell>
          <cell r="AO715">
            <v>2811.7700000000182</v>
          </cell>
          <cell r="AP715">
            <v>2031.7199999999668</v>
          </cell>
          <cell r="AQ715">
            <v>2847.460000000041</v>
          </cell>
          <cell r="AR715">
            <v>2059.4000000000287</v>
          </cell>
          <cell r="AS715">
            <v>2883.1599999999721</v>
          </cell>
          <cell r="AT715">
            <v>2087.0800000000277</v>
          </cell>
          <cell r="AU715">
            <v>2923.9499999999498</v>
          </cell>
          <cell r="AV715">
            <v>2114.7600000000093</v>
          </cell>
          <cell r="AW715">
            <v>2959.6400000000317</v>
          </cell>
        </row>
        <row r="716">
          <cell r="A716">
            <v>711</v>
          </cell>
          <cell r="B716">
            <v>1521.0600000000195</v>
          </cell>
          <cell r="C716">
            <v>2126.4099999999985</v>
          </cell>
          <cell r="D716">
            <v>1548.7800000000038</v>
          </cell>
          <cell r="E716">
            <v>2167.2699999999859</v>
          </cell>
          <cell r="F716">
            <v>1571.3900000000167</v>
          </cell>
          <cell r="G716">
            <v>2203.0099999999684</v>
          </cell>
          <cell r="H716">
            <v>1599.1100000000001</v>
          </cell>
          <cell r="I716">
            <v>2238.7500000000323</v>
          </cell>
          <cell r="J716">
            <v>1626.8299999999829</v>
          </cell>
          <cell r="K716">
            <v>2274.4900000000071</v>
          </cell>
          <cell r="L716">
            <v>1649.4399999999937</v>
          </cell>
          <cell r="M716">
            <v>2310.23</v>
          </cell>
          <cell r="N716">
            <v>1677.1599999999755</v>
          </cell>
          <cell r="O716">
            <v>2345.9799999999973</v>
          </cell>
          <cell r="P716">
            <v>1699.7700000000252</v>
          </cell>
          <cell r="Q716">
            <v>2381.7199999999657</v>
          </cell>
          <cell r="R716">
            <v>1727.490000000008</v>
          </cell>
          <cell r="S716">
            <v>2417.4600000000346</v>
          </cell>
          <cell r="T716">
            <v>1750.1000000000181</v>
          </cell>
          <cell r="U716">
            <v>2453.1999999999966</v>
          </cell>
          <cell r="V716">
            <v>1777.82</v>
          </cell>
          <cell r="W716">
            <v>2488.94</v>
          </cell>
          <cell r="X716">
            <v>1805.5399999999815</v>
          </cell>
          <cell r="Y716">
            <v>2524.6900000000073</v>
          </cell>
          <cell r="Z716">
            <v>1833.2599999999852</v>
          </cell>
          <cell r="AA716">
            <v>2565.5399999999909</v>
          </cell>
          <cell r="AB716">
            <v>1855.8699999999708</v>
          </cell>
          <cell r="AC716">
            <v>2601.2799999999984</v>
          </cell>
          <cell r="AD716">
            <v>1883.5900000000254</v>
          </cell>
          <cell r="AE716">
            <v>2637.0200000000186</v>
          </cell>
          <cell r="AF716">
            <v>1911.3100000000279</v>
          </cell>
          <cell r="AG716">
            <v>2672.7600000000334</v>
          </cell>
          <cell r="AH716">
            <v>1933.9200000000139</v>
          </cell>
          <cell r="AI716">
            <v>2708.5099999999725</v>
          </cell>
          <cell r="AJ716">
            <v>1961.6399999999953</v>
          </cell>
          <cell r="AK716">
            <v>2744.2499999999973</v>
          </cell>
          <cell r="AL716">
            <v>1984.2499999999814</v>
          </cell>
          <cell r="AM716">
            <v>2779.9899999999921</v>
          </cell>
          <cell r="AN716">
            <v>2011.9699999999812</v>
          </cell>
          <cell r="AO716">
            <v>2815.7300000000182</v>
          </cell>
          <cell r="AP716">
            <v>2034.5799999999667</v>
          </cell>
          <cell r="AQ716">
            <v>2851.4700000000412</v>
          </cell>
          <cell r="AR716">
            <v>2062.3000000000288</v>
          </cell>
          <cell r="AS716">
            <v>2887.2199999999721</v>
          </cell>
          <cell r="AT716">
            <v>2090.0200000000277</v>
          </cell>
          <cell r="AU716">
            <v>2928.0699999999497</v>
          </cell>
          <cell r="AV716">
            <v>2117.7400000000093</v>
          </cell>
          <cell r="AW716">
            <v>2963.8100000000318</v>
          </cell>
        </row>
        <row r="717">
          <cell r="A717">
            <v>712</v>
          </cell>
          <cell r="B717">
            <v>1523.2000000000196</v>
          </cell>
          <cell r="C717">
            <v>2129.3999999999983</v>
          </cell>
          <cell r="D717">
            <v>1550.9600000000039</v>
          </cell>
          <cell r="E717">
            <v>2170.3199999999861</v>
          </cell>
          <cell r="F717">
            <v>1573.6000000000167</v>
          </cell>
          <cell r="G717">
            <v>2206.1099999999683</v>
          </cell>
          <cell r="H717">
            <v>1601.3600000000001</v>
          </cell>
          <cell r="I717">
            <v>2241.9000000000324</v>
          </cell>
          <cell r="J717">
            <v>1629.1199999999828</v>
          </cell>
          <cell r="K717">
            <v>2277.6900000000069</v>
          </cell>
          <cell r="L717">
            <v>1651.7599999999936</v>
          </cell>
          <cell r="M717">
            <v>2313.48</v>
          </cell>
          <cell r="N717">
            <v>1679.5199999999754</v>
          </cell>
          <cell r="O717">
            <v>2349.2799999999975</v>
          </cell>
          <cell r="P717">
            <v>1702.1600000000253</v>
          </cell>
          <cell r="Q717">
            <v>2385.0699999999656</v>
          </cell>
          <cell r="R717">
            <v>1729.920000000008</v>
          </cell>
          <cell r="S717">
            <v>2420.8600000000347</v>
          </cell>
          <cell r="T717">
            <v>1752.5600000000181</v>
          </cell>
          <cell r="U717">
            <v>2456.6499999999965</v>
          </cell>
          <cell r="V717">
            <v>1780.32</v>
          </cell>
          <cell r="W717">
            <v>2492.44</v>
          </cell>
          <cell r="X717">
            <v>1808.0799999999815</v>
          </cell>
          <cell r="Y717">
            <v>2528.2400000000075</v>
          </cell>
          <cell r="Z717">
            <v>1835.8399999999851</v>
          </cell>
          <cell r="AA717">
            <v>2569.149999999991</v>
          </cell>
          <cell r="AB717">
            <v>1858.4799999999707</v>
          </cell>
          <cell r="AC717">
            <v>2604.9399999999982</v>
          </cell>
          <cell r="AD717">
            <v>1886.2400000000255</v>
          </cell>
          <cell r="AE717">
            <v>2640.7300000000187</v>
          </cell>
          <cell r="AF717">
            <v>1914.000000000028</v>
          </cell>
          <cell r="AG717">
            <v>2676.5200000000336</v>
          </cell>
          <cell r="AH717">
            <v>1936.640000000014</v>
          </cell>
          <cell r="AI717">
            <v>2712.3199999999724</v>
          </cell>
          <cell r="AJ717">
            <v>1964.3999999999953</v>
          </cell>
          <cell r="AK717">
            <v>2748.1099999999974</v>
          </cell>
          <cell r="AL717">
            <v>1987.0399999999813</v>
          </cell>
          <cell r="AM717">
            <v>2783.8999999999919</v>
          </cell>
          <cell r="AN717">
            <v>2014.7999999999811</v>
          </cell>
          <cell r="AO717">
            <v>2819.6900000000182</v>
          </cell>
          <cell r="AP717">
            <v>2037.4399999999666</v>
          </cell>
          <cell r="AQ717">
            <v>2855.4800000000414</v>
          </cell>
          <cell r="AR717">
            <v>2065.2000000000289</v>
          </cell>
          <cell r="AS717">
            <v>2891.279999999972</v>
          </cell>
          <cell r="AT717">
            <v>2092.9600000000278</v>
          </cell>
          <cell r="AU717">
            <v>2932.1899999999496</v>
          </cell>
          <cell r="AV717">
            <v>2120.7200000000093</v>
          </cell>
          <cell r="AW717">
            <v>2967.9800000000319</v>
          </cell>
        </row>
        <row r="718">
          <cell r="A718">
            <v>713</v>
          </cell>
          <cell r="B718">
            <v>1525.3400000000197</v>
          </cell>
          <cell r="C718">
            <v>2132.3899999999981</v>
          </cell>
          <cell r="D718">
            <v>1553.140000000004</v>
          </cell>
          <cell r="E718">
            <v>2173.3699999999862</v>
          </cell>
          <cell r="F718">
            <v>1575.8100000000168</v>
          </cell>
          <cell r="G718">
            <v>2209.2099999999682</v>
          </cell>
          <cell r="H718">
            <v>1603.6100000000001</v>
          </cell>
          <cell r="I718">
            <v>2245.0500000000325</v>
          </cell>
          <cell r="J718">
            <v>1631.4099999999828</v>
          </cell>
          <cell r="K718">
            <v>2280.8900000000067</v>
          </cell>
          <cell r="L718">
            <v>1654.0799999999936</v>
          </cell>
          <cell r="M718">
            <v>2316.73</v>
          </cell>
          <cell r="N718">
            <v>1681.8799999999753</v>
          </cell>
          <cell r="O718">
            <v>2352.5799999999977</v>
          </cell>
          <cell r="P718">
            <v>1704.5500000000254</v>
          </cell>
          <cell r="Q718">
            <v>2388.4199999999655</v>
          </cell>
          <cell r="R718">
            <v>1732.3500000000081</v>
          </cell>
          <cell r="S718">
            <v>2424.2600000000348</v>
          </cell>
          <cell r="T718">
            <v>1755.0200000000182</v>
          </cell>
          <cell r="U718">
            <v>2460.0999999999963</v>
          </cell>
          <cell r="V718">
            <v>1782.82</v>
          </cell>
          <cell r="W718">
            <v>2495.94</v>
          </cell>
          <cell r="X718">
            <v>1810.6199999999815</v>
          </cell>
          <cell r="Y718">
            <v>2531.7900000000077</v>
          </cell>
          <cell r="Z718">
            <v>1838.4199999999851</v>
          </cell>
          <cell r="AA718">
            <v>2572.7599999999911</v>
          </cell>
          <cell r="AB718">
            <v>1861.0899999999706</v>
          </cell>
          <cell r="AC718">
            <v>2608.5999999999981</v>
          </cell>
          <cell r="AD718">
            <v>1888.8900000000256</v>
          </cell>
          <cell r="AE718">
            <v>2644.4400000000187</v>
          </cell>
          <cell r="AF718">
            <v>1916.690000000028</v>
          </cell>
          <cell r="AG718">
            <v>2680.2800000000339</v>
          </cell>
          <cell r="AH718">
            <v>1939.360000000014</v>
          </cell>
          <cell r="AI718">
            <v>2716.1299999999724</v>
          </cell>
          <cell r="AJ718">
            <v>1967.1599999999953</v>
          </cell>
          <cell r="AK718">
            <v>2751.9699999999975</v>
          </cell>
          <cell r="AL718">
            <v>1989.8299999999813</v>
          </cell>
          <cell r="AM718">
            <v>2787.8099999999918</v>
          </cell>
          <cell r="AN718">
            <v>2017.629999999981</v>
          </cell>
          <cell r="AO718">
            <v>2823.6500000000183</v>
          </cell>
          <cell r="AP718">
            <v>2040.2999999999665</v>
          </cell>
          <cell r="AQ718">
            <v>2859.4900000000416</v>
          </cell>
          <cell r="AR718">
            <v>2068.100000000029</v>
          </cell>
          <cell r="AS718">
            <v>2895.339999999972</v>
          </cell>
          <cell r="AT718">
            <v>2095.9000000000278</v>
          </cell>
          <cell r="AU718">
            <v>2936.3099999999495</v>
          </cell>
          <cell r="AV718">
            <v>2123.7000000000094</v>
          </cell>
          <cell r="AW718">
            <v>2972.1500000000319</v>
          </cell>
        </row>
        <row r="719">
          <cell r="A719">
            <v>714</v>
          </cell>
          <cell r="B719">
            <v>1527.4800000000198</v>
          </cell>
          <cell r="C719">
            <v>2135.3799999999978</v>
          </cell>
          <cell r="D719">
            <v>1555.320000000004</v>
          </cell>
          <cell r="E719">
            <v>2176.4199999999864</v>
          </cell>
          <cell r="F719">
            <v>1578.0200000000168</v>
          </cell>
          <cell r="G719">
            <v>2212.3099999999681</v>
          </cell>
          <cell r="H719">
            <v>1605.8600000000001</v>
          </cell>
          <cell r="I719">
            <v>2248.2000000000326</v>
          </cell>
          <cell r="J719">
            <v>1633.6999999999828</v>
          </cell>
          <cell r="K719">
            <v>2284.0900000000065</v>
          </cell>
          <cell r="L719">
            <v>1656.3999999999935</v>
          </cell>
          <cell r="M719">
            <v>2319.98</v>
          </cell>
          <cell r="N719">
            <v>1684.2399999999752</v>
          </cell>
          <cell r="O719">
            <v>2355.8799999999978</v>
          </cell>
          <cell r="P719">
            <v>1706.9400000000255</v>
          </cell>
          <cell r="Q719">
            <v>2391.7699999999654</v>
          </cell>
          <cell r="R719">
            <v>1734.7800000000082</v>
          </cell>
          <cell r="S719">
            <v>2427.6600000000349</v>
          </cell>
          <cell r="T719">
            <v>1757.4800000000182</v>
          </cell>
          <cell r="U719">
            <v>2463.5499999999961</v>
          </cell>
          <cell r="V719">
            <v>1785.32</v>
          </cell>
          <cell r="W719">
            <v>2499.44</v>
          </cell>
          <cell r="X719">
            <v>1813.1599999999814</v>
          </cell>
          <cell r="Y719">
            <v>2535.3400000000079</v>
          </cell>
          <cell r="Z719">
            <v>1840.999999999985</v>
          </cell>
          <cell r="AA719">
            <v>2576.3699999999913</v>
          </cell>
          <cell r="AB719">
            <v>1863.6999999999705</v>
          </cell>
          <cell r="AC719">
            <v>2612.2599999999979</v>
          </cell>
          <cell r="AD719">
            <v>1891.5400000000257</v>
          </cell>
          <cell r="AE719">
            <v>2648.1500000000187</v>
          </cell>
          <cell r="AF719">
            <v>1919.3800000000281</v>
          </cell>
          <cell r="AG719">
            <v>2684.0400000000341</v>
          </cell>
          <cell r="AH719">
            <v>1942.080000000014</v>
          </cell>
          <cell r="AI719">
            <v>2719.9399999999723</v>
          </cell>
          <cell r="AJ719">
            <v>1969.9199999999953</v>
          </cell>
          <cell r="AK719">
            <v>2755.8299999999977</v>
          </cell>
          <cell r="AL719">
            <v>1992.6199999999812</v>
          </cell>
          <cell r="AM719">
            <v>2791.7199999999916</v>
          </cell>
          <cell r="AN719">
            <v>2020.4599999999809</v>
          </cell>
          <cell r="AO719">
            <v>2827.6100000000183</v>
          </cell>
          <cell r="AP719">
            <v>2043.1599999999664</v>
          </cell>
          <cell r="AQ719">
            <v>2863.5000000000418</v>
          </cell>
          <cell r="AR719">
            <v>2071.0000000000291</v>
          </cell>
          <cell r="AS719">
            <v>2899.3999999999719</v>
          </cell>
          <cell r="AT719">
            <v>2098.8400000000279</v>
          </cell>
          <cell r="AU719">
            <v>2940.4299999999494</v>
          </cell>
          <cell r="AV719">
            <v>2126.6800000000094</v>
          </cell>
          <cell r="AW719">
            <v>2976.320000000032</v>
          </cell>
        </row>
        <row r="720">
          <cell r="A720">
            <v>715</v>
          </cell>
          <cell r="B720">
            <v>1529.6200000000199</v>
          </cell>
          <cell r="C720">
            <v>2138.3699999999976</v>
          </cell>
          <cell r="D720">
            <v>1557.5000000000041</v>
          </cell>
          <cell r="E720">
            <v>2179.4699999999866</v>
          </cell>
          <cell r="F720">
            <v>1580.2300000000168</v>
          </cell>
          <cell r="G720">
            <v>2215.409999999968</v>
          </cell>
          <cell r="H720">
            <v>1608.1100000000001</v>
          </cell>
          <cell r="I720">
            <v>2251.3500000000327</v>
          </cell>
          <cell r="J720">
            <v>1635.9899999999827</v>
          </cell>
          <cell r="K720">
            <v>2287.2900000000063</v>
          </cell>
          <cell r="L720">
            <v>1658.7199999999934</v>
          </cell>
          <cell r="M720">
            <v>2323.23</v>
          </cell>
          <cell r="N720">
            <v>1686.5999999999751</v>
          </cell>
          <cell r="O720">
            <v>2359.179999999998</v>
          </cell>
          <cell r="P720">
            <v>1709.3300000000256</v>
          </cell>
          <cell r="Q720">
            <v>2395.1199999999653</v>
          </cell>
          <cell r="R720">
            <v>1737.2100000000082</v>
          </cell>
          <cell r="S720">
            <v>2431.060000000035</v>
          </cell>
          <cell r="T720">
            <v>1759.9400000000182</v>
          </cell>
          <cell r="U720">
            <v>2466.9999999999959</v>
          </cell>
          <cell r="V720">
            <v>1787.82</v>
          </cell>
          <cell r="W720">
            <v>2502.94</v>
          </cell>
          <cell r="X720">
            <v>1815.6999999999814</v>
          </cell>
          <cell r="Y720">
            <v>2538.8900000000081</v>
          </cell>
          <cell r="Z720">
            <v>1843.5799999999849</v>
          </cell>
          <cell r="AA720">
            <v>2579.9799999999914</v>
          </cell>
          <cell r="AB720">
            <v>1866.3099999999704</v>
          </cell>
          <cell r="AC720">
            <v>2615.9199999999978</v>
          </cell>
          <cell r="AD720">
            <v>1894.1900000000257</v>
          </cell>
          <cell r="AE720">
            <v>2651.8600000000188</v>
          </cell>
          <cell r="AF720">
            <v>1922.0700000000281</v>
          </cell>
          <cell r="AG720">
            <v>2687.8000000000343</v>
          </cell>
          <cell r="AH720">
            <v>1944.8000000000141</v>
          </cell>
          <cell r="AI720">
            <v>2723.7499999999723</v>
          </cell>
          <cell r="AJ720">
            <v>1972.6799999999953</v>
          </cell>
          <cell r="AK720">
            <v>2759.6899999999978</v>
          </cell>
          <cell r="AL720">
            <v>1995.4099999999812</v>
          </cell>
          <cell r="AM720">
            <v>2795.6299999999915</v>
          </cell>
          <cell r="AN720">
            <v>2023.2899999999809</v>
          </cell>
          <cell r="AO720">
            <v>2831.5700000000184</v>
          </cell>
          <cell r="AP720">
            <v>2046.0199999999663</v>
          </cell>
          <cell r="AQ720">
            <v>2867.5100000000421</v>
          </cell>
          <cell r="AR720">
            <v>2073.9000000000292</v>
          </cell>
          <cell r="AS720">
            <v>2903.4599999999718</v>
          </cell>
          <cell r="AT720">
            <v>2101.7800000000279</v>
          </cell>
          <cell r="AU720">
            <v>2944.5499999999493</v>
          </cell>
          <cell r="AV720">
            <v>2129.6600000000094</v>
          </cell>
          <cell r="AW720">
            <v>2980.4900000000321</v>
          </cell>
        </row>
        <row r="721">
          <cell r="A721">
            <v>716</v>
          </cell>
          <cell r="B721">
            <v>1531.76000000002</v>
          </cell>
          <cell r="C721">
            <v>2141.3599999999974</v>
          </cell>
          <cell r="D721">
            <v>1559.6800000000042</v>
          </cell>
          <cell r="E721">
            <v>2182.5199999999868</v>
          </cell>
          <cell r="F721">
            <v>1582.4400000000169</v>
          </cell>
          <cell r="G721">
            <v>2218.5099999999679</v>
          </cell>
          <cell r="H721">
            <v>1610.3600000000001</v>
          </cell>
          <cell r="I721">
            <v>2254.5000000000327</v>
          </cell>
          <cell r="J721">
            <v>1638.2799999999827</v>
          </cell>
          <cell r="K721">
            <v>2290.4900000000061</v>
          </cell>
          <cell r="L721">
            <v>1661.0399999999934</v>
          </cell>
          <cell r="M721">
            <v>2326.48</v>
          </cell>
          <cell r="N721">
            <v>1688.959999999975</v>
          </cell>
          <cell r="O721">
            <v>2362.4799999999982</v>
          </cell>
          <cell r="P721">
            <v>1711.7200000000257</v>
          </cell>
          <cell r="Q721">
            <v>2398.4699999999652</v>
          </cell>
          <cell r="R721">
            <v>1739.6400000000083</v>
          </cell>
          <cell r="S721">
            <v>2434.4600000000351</v>
          </cell>
          <cell r="T721">
            <v>1762.4000000000183</v>
          </cell>
          <cell r="U721">
            <v>2470.4499999999957</v>
          </cell>
          <cell r="V721">
            <v>1790.32</v>
          </cell>
          <cell r="W721">
            <v>2506.44</v>
          </cell>
          <cell r="X721">
            <v>1818.2399999999814</v>
          </cell>
          <cell r="Y721">
            <v>2542.4400000000082</v>
          </cell>
          <cell r="Z721">
            <v>1846.1599999999848</v>
          </cell>
          <cell r="AA721">
            <v>2583.5899999999915</v>
          </cell>
          <cell r="AB721">
            <v>1868.9199999999703</v>
          </cell>
          <cell r="AC721">
            <v>2619.5799999999977</v>
          </cell>
          <cell r="AD721">
            <v>1896.8400000000258</v>
          </cell>
          <cell r="AE721">
            <v>2655.5700000000188</v>
          </cell>
          <cell r="AF721">
            <v>1924.7600000000282</v>
          </cell>
          <cell r="AG721">
            <v>2691.5600000000345</v>
          </cell>
          <cell r="AH721">
            <v>1947.5200000000141</v>
          </cell>
          <cell r="AI721">
            <v>2727.5599999999722</v>
          </cell>
          <cell r="AJ721">
            <v>1975.4399999999953</v>
          </cell>
          <cell r="AK721">
            <v>2763.5499999999979</v>
          </cell>
          <cell r="AL721">
            <v>1998.1999999999812</v>
          </cell>
          <cell r="AM721">
            <v>2799.5399999999913</v>
          </cell>
          <cell r="AN721">
            <v>2026.1199999999808</v>
          </cell>
          <cell r="AO721">
            <v>2835.5300000000184</v>
          </cell>
          <cell r="AP721">
            <v>2048.8799999999665</v>
          </cell>
          <cell r="AQ721">
            <v>2871.5200000000423</v>
          </cell>
          <cell r="AR721">
            <v>2076.8000000000293</v>
          </cell>
          <cell r="AS721">
            <v>2907.5199999999718</v>
          </cell>
          <cell r="AT721">
            <v>2104.720000000028</v>
          </cell>
          <cell r="AU721">
            <v>2948.6699999999491</v>
          </cell>
          <cell r="AV721">
            <v>2132.6400000000094</v>
          </cell>
          <cell r="AW721">
            <v>2984.6600000000321</v>
          </cell>
        </row>
        <row r="722">
          <cell r="A722">
            <v>717</v>
          </cell>
          <cell r="B722">
            <v>1533.9000000000201</v>
          </cell>
          <cell r="C722">
            <v>2144.3499999999972</v>
          </cell>
          <cell r="D722">
            <v>1561.8600000000042</v>
          </cell>
          <cell r="E722">
            <v>2185.569999999987</v>
          </cell>
          <cell r="F722">
            <v>1584.6500000000169</v>
          </cell>
          <cell r="G722">
            <v>2221.6099999999678</v>
          </cell>
          <cell r="H722">
            <v>1612.6100000000001</v>
          </cell>
          <cell r="I722">
            <v>2257.6500000000328</v>
          </cell>
          <cell r="J722">
            <v>1640.5699999999827</v>
          </cell>
          <cell r="K722">
            <v>2293.690000000006</v>
          </cell>
          <cell r="L722">
            <v>1663.3599999999933</v>
          </cell>
          <cell r="M722">
            <v>2329.73</v>
          </cell>
          <cell r="N722">
            <v>1691.3199999999749</v>
          </cell>
          <cell r="O722">
            <v>2365.7799999999984</v>
          </cell>
          <cell r="P722">
            <v>1714.1100000000258</v>
          </cell>
          <cell r="Q722">
            <v>2401.8199999999651</v>
          </cell>
          <cell r="R722">
            <v>1742.0700000000083</v>
          </cell>
          <cell r="S722">
            <v>2437.8600000000351</v>
          </cell>
          <cell r="T722">
            <v>1764.8600000000183</v>
          </cell>
          <cell r="U722">
            <v>2473.8999999999955</v>
          </cell>
          <cell r="V722">
            <v>1792.82</v>
          </cell>
          <cell r="W722">
            <v>2509.94</v>
          </cell>
          <cell r="X722">
            <v>1820.7799999999813</v>
          </cell>
          <cell r="Y722">
            <v>2545.9900000000084</v>
          </cell>
          <cell r="Z722">
            <v>1848.7399999999848</v>
          </cell>
          <cell r="AA722">
            <v>2587.1999999999916</v>
          </cell>
          <cell r="AB722">
            <v>1871.5299999999702</v>
          </cell>
          <cell r="AC722">
            <v>2623.2399999999975</v>
          </cell>
          <cell r="AD722">
            <v>1899.4900000000259</v>
          </cell>
          <cell r="AE722">
            <v>2659.2800000000188</v>
          </cell>
          <cell r="AF722">
            <v>1927.4500000000282</v>
          </cell>
          <cell r="AG722">
            <v>2695.3200000000347</v>
          </cell>
          <cell r="AH722">
            <v>1950.2400000000141</v>
          </cell>
          <cell r="AI722">
            <v>2731.3699999999722</v>
          </cell>
          <cell r="AJ722">
            <v>1978.1999999999953</v>
          </cell>
          <cell r="AK722">
            <v>2767.409999999998</v>
          </cell>
          <cell r="AL722">
            <v>2000.9899999999811</v>
          </cell>
          <cell r="AM722">
            <v>2803.4499999999912</v>
          </cell>
          <cell r="AN722">
            <v>2028.9499999999807</v>
          </cell>
          <cell r="AO722">
            <v>2839.4900000000184</v>
          </cell>
          <cell r="AP722">
            <v>2051.7399999999666</v>
          </cell>
          <cell r="AQ722">
            <v>2875.5300000000425</v>
          </cell>
          <cell r="AR722">
            <v>2079.7000000000294</v>
          </cell>
          <cell r="AS722">
            <v>2911.5799999999717</v>
          </cell>
          <cell r="AT722">
            <v>2107.660000000028</v>
          </cell>
          <cell r="AU722">
            <v>2952.789999999949</v>
          </cell>
          <cell r="AV722">
            <v>2135.6200000000094</v>
          </cell>
          <cell r="AW722">
            <v>2988.8300000000322</v>
          </cell>
        </row>
        <row r="723">
          <cell r="A723">
            <v>718</v>
          </cell>
          <cell r="B723">
            <v>1536.0400000000202</v>
          </cell>
          <cell r="C723">
            <v>2147.339999999997</v>
          </cell>
          <cell r="D723">
            <v>1564.0400000000043</v>
          </cell>
          <cell r="E723">
            <v>2188.6199999999872</v>
          </cell>
          <cell r="F723">
            <v>1586.860000000017</v>
          </cell>
          <cell r="G723">
            <v>2224.7099999999677</v>
          </cell>
          <cell r="H723">
            <v>1614.8600000000001</v>
          </cell>
          <cell r="I723">
            <v>2260.8000000000329</v>
          </cell>
          <cell r="J723">
            <v>1642.8599999999826</v>
          </cell>
          <cell r="K723">
            <v>2296.8900000000058</v>
          </cell>
          <cell r="L723">
            <v>1665.6799999999932</v>
          </cell>
          <cell r="M723">
            <v>2332.98</v>
          </cell>
          <cell r="N723">
            <v>1693.6799999999748</v>
          </cell>
          <cell r="O723">
            <v>2369.0799999999986</v>
          </cell>
          <cell r="P723">
            <v>1716.5000000000259</v>
          </cell>
          <cell r="Q723">
            <v>2405.1699999999651</v>
          </cell>
          <cell r="R723">
            <v>1744.5000000000084</v>
          </cell>
          <cell r="S723">
            <v>2441.2600000000352</v>
          </cell>
          <cell r="T723">
            <v>1767.3200000000184</v>
          </cell>
          <cell r="U723">
            <v>2477.3499999999954</v>
          </cell>
          <cell r="V723">
            <v>1795.32</v>
          </cell>
          <cell r="W723">
            <v>2513.44</v>
          </cell>
          <cell r="X723">
            <v>1823.3199999999813</v>
          </cell>
          <cell r="Y723">
            <v>2549.5400000000086</v>
          </cell>
          <cell r="Z723">
            <v>1851.3199999999847</v>
          </cell>
          <cell r="AA723">
            <v>2590.8099999999918</v>
          </cell>
          <cell r="AB723">
            <v>1874.1399999999701</v>
          </cell>
          <cell r="AC723">
            <v>2626.8999999999974</v>
          </cell>
          <cell r="AD723">
            <v>1902.140000000026</v>
          </cell>
          <cell r="AE723">
            <v>2662.9900000000189</v>
          </cell>
          <cell r="AF723">
            <v>1930.1400000000283</v>
          </cell>
          <cell r="AG723">
            <v>2699.0800000000349</v>
          </cell>
          <cell r="AH723">
            <v>1952.9600000000141</v>
          </cell>
          <cell r="AI723">
            <v>2735.1799999999721</v>
          </cell>
          <cell r="AJ723">
            <v>1980.9599999999953</v>
          </cell>
          <cell r="AK723">
            <v>2771.2699999999982</v>
          </cell>
          <cell r="AL723">
            <v>2003.7799999999811</v>
          </cell>
          <cell r="AM723">
            <v>2807.359999999991</v>
          </cell>
          <cell r="AN723">
            <v>2031.7799999999806</v>
          </cell>
          <cell r="AO723">
            <v>2843.4500000000185</v>
          </cell>
          <cell r="AP723">
            <v>2054.5999999999667</v>
          </cell>
          <cell r="AQ723">
            <v>2879.5400000000427</v>
          </cell>
          <cell r="AR723">
            <v>2082.6000000000295</v>
          </cell>
          <cell r="AS723">
            <v>2915.6399999999717</v>
          </cell>
          <cell r="AT723">
            <v>2110.6000000000281</v>
          </cell>
          <cell r="AU723">
            <v>2956.9099999999489</v>
          </cell>
          <cell r="AV723">
            <v>2138.6000000000095</v>
          </cell>
          <cell r="AW723">
            <v>2993.0000000000323</v>
          </cell>
        </row>
        <row r="724">
          <cell r="A724">
            <v>719</v>
          </cell>
          <cell r="B724">
            <v>1538.1800000000203</v>
          </cell>
          <cell r="C724">
            <v>2150.3299999999967</v>
          </cell>
          <cell r="D724">
            <v>1566.2200000000043</v>
          </cell>
          <cell r="E724">
            <v>2191.6699999999873</v>
          </cell>
          <cell r="F724">
            <v>1589.070000000017</v>
          </cell>
          <cell r="G724">
            <v>2227.8099999999677</v>
          </cell>
          <cell r="H724">
            <v>1617.1100000000001</v>
          </cell>
          <cell r="I724">
            <v>2263.950000000033</v>
          </cell>
          <cell r="J724">
            <v>1645.1499999999826</v>
          </cell>
          <cell r="K724">
            <v>2300.0900000000056</v>
          </cell>
          <cell r="L724">
            <v>1667.9999999999932</v>
          </cell>
          <cell r="M724">
            <v>2336.23</v>
          </cell>
          <cell r="N724">
            <v>1696.0399999999747</v>
          </cell>
          <cell r="O724">
            <v>2372.3799999999987</v>
          </cell>
          <cell r="P724">
            <v>1718.890000000026</v>
          </cell>
          <cell r="Q724">
            <v>2408.519999999965</v>
          </cell>
          <cell r="R724">
            <v>1746.9300000000085</v>
          </cell>
          <cell r="S724">
            <v>2444.6600000000353</v>
          </cell>
          <cell r="T724">
            <v>1769.7800000000184</v>
          </cell>
          <cell r="U724">
            <v>2480.7999999999952</v>
          </cell>
          <cell r="V724">
            <v>1797.82</v>
          </cell>
          <cell r="W724">
            <v>2516.94</v>
          </cell>
          <cell r="X724">
            <v>1825.8599999999813</v>
          </cell>
          <cell r="Y724">
            <v>2553.0900000000088</v>
          </cell>
          <cell r="Z724">
            <v>1853.8999999999846</v>
          </cell>
          <cell r="AA724">
            <v>2594.4199999999919</v>
          </cell>
          <cell r="AB724">
            <v>1876.74999999997</v>
          </cell>
          <cell r="AC724">
            <v>2630.5599999999972</v>
          </cell>
          <cell r="AD724">
            <v>1904.7900000000261</v>
          </cell>
          <cell r="AE724">
            <v>2666.7000000000189</v>
          </cell>
          <cell r="AF724">
            <v>1932.8300000000283</v>
          </cell>
          <cell r="AG724">
            <v>2702.8400000000352</v>
          </cell>
          <cell r="AH724">
            <v>1955.6800000000142</v>
          </cell>
          <cell r="AI724">
            <v>2738.989999999972</v>
          </cell>
          <cell r="AJ724">
            <v>1983.7199999999953</v>
          </cell>
          <cell r="AK724">
            <v>2775.1299999999983</v>
          </cell>
          <cell r="AL724">
            <v>2006.5699999999811</v>
          </cell>
          <cell r="AM724">
            <v>2811.2699999999909</v>
          </cell>
          <cell r="AN724">
            <v>2034.6099999999806</v>
          </cell>
          <cell r="AO724">
            <v>2847.4100000000185</v>
          </cell>
          <cell r="AP724">
            <v>2057.4599999999668</v>
          </cell>
          <cell r="AQ724">
            <v>2883.5500000000429</v>
          </cell>
          <cell r="AR724">
            <v>2085.5000000000296</v>
          </cell>
          <cell r="AS724">
            <v>2919.6999999999716</v>
          </cell>
          <cell r="AT724">
            <v>2113.5400000000282</v>
          </cell>
          <cell r="AU724">
            <v>2961.0299999999488</v>
          </cell>
          <cell r="AV724">
            <v>2141.5800000000095</v>
          </cell>
          <cell r="AW724">
            <v>2997.1700000000324</v>
          </cell>
        </row>
        <row r="725">
          <cell r="A725">
            <v>720</v>
          </cell>
          <cell r="B725">
            <v>1540.3200000000204</v>
          </cell>
          <cell r="C725">
            <v>2153.3199999999965</v>
          </cell>
          <cell r="D725">
            <v>1568.4000000000044</v>
          </cell>
          <cell r="E725">
            <v>2194.7199999999875</v>
          </cell>
          <cell r="F725">
            <v>1591.280000000017</v>
          </cell>
          <cell r="G725">
            <v>2230.9099999999676</v>
          </cell>
          <cell r="H725">
            <v>1619.3600000000001</v>
          </cell>
          <cell r="I725">
            <v>2267.1000000000331</v>
          </cell>
          <cell r="J725">
            <v>1647.4399999999825</v>
          </cell>
          <cell r="K725">
            <v>2303.2900000000054</v>
          </cell>
          <cell r="L725">
            <v>1670.3199999999931</v>
          </cell>
          <cell r="M725">
            <v>2339.48</v>
          </cell>
          <cell r="N725">
            <v>1698.3999999999746</v>
          </cell>
          <cell r="O725">
            <v>2375.6799999999989</v>
          </cell>
          <cell r="P725">
            <v>1721.2800000000261</v>
          </cell>
          <cell r="Q725">
            <v>2411.8699999999649</v>
          </cell>
          <cell r="R725">
            <v>1749.3600000000085</v>
          </cell>
          <cell r="S725">
            <v>2448.0600000000354</v>
          </cell>
          <cell r="T725">
            <v>1772.2400000000184</v>
          </cell>
          <cell r="U725">
            <v>2484.249999999995</v>
          </cell>
          <cell r="V725">
            <v>1800.32</v>
          </cell>
          <cell r="W725">
            <v>2520.44</v>
          </cell>
          <cell r="X725">
            <v>1828.3999999999812</v>
          </cell>
          <cell r="Y725">
            <v>2556.640000000009</v>
          </cell>
          <cell r="Z725">
            <v>1856.4799999999846</v>
          </cell>
          <cell r="AA725">
            <v>2598.029999999992</v>
          </cell>
          <cell r="AB725">
            <v>1879.3599999999699</v>
          </cell>
          <cell r="AC725">
            <v>2634.2199999999971</v>
          </cell>
          <cell r="AD725">
            <v>1907.4400000000262</v>
          </cell>
          <cell r="AE725">
            <v>2670.410000000019</v>
          </cell>
          <cell r="AF725">
            <v>1935.5200000000284</v>
          </cell>
          <cell r="AG725">
            <v>2706.6000000000354</v>
          </cell>
          <cell r="AH725">
            <v>1958.4000000000142</v>
          </cell>
          <cell r="AI725">
            <v>2742.799999999972</v>
          </cell>
          <cell r="AJ725">
            <v>1986.4799999999952</v>
          </cell>
          <cell r="AK725">
            <v>2778.9899999999984</v>
          </cell>
          <cell r="AL725">
            <v>2009.359999999981</v>
          </cell>
          <cell r="AM725">
            <v>2815.1799999999907</v>
          </cell>
          <cell r="AN725">
            <v>2037.4399999999805</v>
          </cell>
          <cell r="AO725">
            <v>2851.3700000000185</v>
          </cell>
          <cell r="AP725">
            <v>2060.319999999967</v>
          </cell>
          <cell r="AQ725">
            <v>2887.5600000000431</v>
          </cell>
          <cell r="AR725">
            <v>2088.4000000000296</v>
          </cell>
          <cell r="AS725">
            <v>2923.7599999999716</v>
          </cell>
          <cell r="AT725">
            <v>2116.4800000000282</v>
          </cell>
          <cell r="AU725">
            <v>2965.1499999999487</v>
          </cell>
          <cell r="AV725">
            <v>2144.5600000000095</v>
          </cell>
          <cell r="AW725">
            <v>3001.3400000000324</v>
          </cell>
        </row>
        <row r="726">
          <cell r="A726">
            <v>721</v>
          </cell>
          <cell r="B726">
            <v>1542.4600000000205</v>
          </cell>
          <cell r="C726">
            <v>2156.3099999999963</v>
          </cell>
          <cell r="D726">
            <v>1570.5800000000045</v>
          </cell>
          <cell r="E726">
            <v>2197.7699999999877</v>
          </cell>
          <cell r="F726">
            <v>1593.4900000000171</v>
          </cell>
          <cell r="G726">
            <v>2234.0099999999675</v>
          </cell>
          <cell r="H726">
            <v>1621.6100000000001</v>
          </cell>
          <cell r="I726">
            <v>2270.2500000000332</v>
          </cell>
          <cell r="J726">
            <v>1649.7299999999825</v>
          </cell>
          <cell r="K726">
            <v>2306.4900000000052</v>
          </cell>
          <cell r="L726">
            <v>1672.6399999999931</v>
          </cell>
          <cell r="M726">
            <v>2342.73</v>
          </cell>
          <cell r="N726">
            <v>1700.7599999999745</v>
          </cell>
          <cell r="O726">
            <v>2378.9799999999991</v>
          </cell>
          <cell r="P726">
            <v>1723.6700000000262</v>
          </cell>
          <cell r="Q726">
            <v>2415.2199999999648</v>
          </cell>
          <cell r="R726">
            <v>1751.7900000000086</v>
          </cell>
          <cell r="S726">
            <v>2451.4600000000355</v>
          </cell>
          <cell r="T726">
            <v>1774.7000000000185</v>
          </cell>
          <cell r="U726">
            <v>2487.6999999999948</v>
          </cell>
          <cell r="V726">
            <v>1802.82</v>
          </cell>
          <cell r="W726">
            <v>2523.94</v>
          </cell>
          <cell r="X726">
            <v>1830.9399999999812</v>
          </cell>
          <cell r="Y726">
            <v>2560.1900000000091</v>
          </cell>
          <cell r="Z726">
            <v>1859.0599999999845</v>
          </cell>
          <cell r="AA726">
            <v>2601.6399999999921</v>
          </cell>
          <cell r="AB726">
            <v>1881.9699999999698</v>
          </cell>
          <cell r="AC726">
            <v>2637.8799999999969</v>
          </cell>
          <cell r="AD726">
            <v>1910.0900000000263</v>
          </cell>
          <cell r="AE726">
            <v>2674.120000000019</v>
          </cell>
          <cell r="AF726">
            <v>1938.2100000000285</v>
          </cell>
          <cell r="AG726">
            <v>2710.3600000000356</v>
          </cell>
          <cell r="AH726">
            <v>1961.1200000000142</v>
          </cell>
          <cell r="AI726">
            <v>2746.6099999999719</v>
          </cell>
          <cell r="AJ726">
            <v>1989.2399999999952</v>
          </cell>
          <cell r="AK726">
            <v>2782.8499999999985</v>
          </cell>
          <cell r="AL726">
            <v>2012.149999999981</v>
          </cell>
          <cell r="AM726">
            <v>2819.0899999999906</v>
          </cell>
          <cell r="AN726">
            <v>2040.2699999999804</v>
          </cell>
          <cell r="AO726">
            <v>2855.3300000000186</v>
          </cell>
          <cell r="AP726">
            <v>2063.1799999999671</v>
          </cell>
          <cell r="AQ726">
            <v>2891.5700000000434</v>
          </cell>
          <cell r="AR726">
            <v>2091.3000000000297</v>
          </cell>
          <cell r="AS726">
            <v>2927.8199999999715</v>
          </cell>
          <cell r="AT726">
            <v>2119.4200000000283</v>
          </cell>
          <cell r="AU726">
            <v>2969.2699999999486</v>
          </cell>
          <cell r="AV726">
            <v>2147.5400000000095</v>
          </cell>
          <cell r="AW726">
            <v>3005.5100000000325</v>
          </cell>
        </row>
        <row r="727">
          <cell r="A727">
            <v>722</v>
          </cell>
          <cell r="B727">
            <v>1544.6000000000206</v>
          </cell>
          <cell r="C727">
            <v>2159.2999999999961</v>
          </cell>
          <cell r="D727">
            <v>1572.7600000000045</v>
          </cell>
          <cell r="E727">
            <v>2200.8199999999879</v>
          </cell>
          <cell r="F727">
            <v>1595.7000000000171</v>
          </cell>
          <cell r="G727">
            <v>2237.1099999999674</v>
          </cell>
          <cell r="H727">
            <v>1623.8600000000001</v>
          </cell>
          <cell r="I727">
            <v>2273.4000000000333</v>
          </cell>
          <cell r="J727">
            <v>1652.0199999999825</v>
          </cell>
          <cell r="K727">
            <v>2309.6900000000051</v>
          </cell>
          <cell r="L727">
            <v>1674.959999999993</v>
          </cell>
          <cell r="M727">
            <v>2345.98</v>
          </cell>
          <cell r="N727">
            <v>1703.1199999999744</v>
          </cell>
          <cell r="O727">
            <v>2382.2799999999993</v>
          </cell>
          <cell r="P727">
            <v>1726.0600000000263</v>
          </cell>
          <cell r="Q727">
            <v>2418.5699999999647</v>
          </cell>
          <cell r="R727">
            <v>1754.2200000000087</v>
          </cell>
          <cell r="S727">
            <v>2454.8600000000356</v>
          </cell>
          <cell r="T727">
            <v>1777.1600000000185</v>
          </cell>
          <cell r="U727">
            <v>2491.1499999999946</v>
          </cell>
          <cell r="V727">
            <v>1805.32</v>
          </cell>
          <cell r="W727">
            <v>2527.44</v>
          </cell>
          <cell r="X727">
            <v>1833.4799999999811</v>
          </cell>
          <cell r="Y727">
            <v>2563.7400000000093</v>
          </cell>
          <cell r="Z727">
            <v>1861.6399999999844</v>
          </cell>
          <cell r="AA727">
            <v>2605.2499999999923</v>
          </cell>
          <cell r="AB727">
            <v>1884.5799999999697</v>
          </cell>
          <cell r="AC727">
            <v>2641.5399999999968</v>
          </cell>
          <cell r="AD727">
            <v>1912.7400000000264</v>
          </cell>
          <cell r="AE727">
            <v>2677.830000000019</v>
          </cell>
          <cell r="AF727">
            <v>1940.9000000000285</v>
          </cell>
          <cell r="AG727">
            <v>2714.1200000000358</v>
          </cell>
          <cell r="AH727">
            <v>1963.8400000000142</v>
          </cell>
          <cell r="AI727">
            <v>2750.4199999999719</v>
          </cell>
          <cell r="AJ727">
            <v>1991.9999999999952</v>
          </cell>
          <cell r="AK727">
            <v>2786.7099999999987</v>
          </cell>
          <cell r="AL727">
            <v>2014.939999999981</v>
          </cell>
          <cell r="AM727">
            <v>2822.9999999999905</v>
          </cell>
          <cell r="AN727">
            <v>2043.0999999999804</v>
          </cell>
          <cell r="AO727">
            <v>2859.2900000000186</v>
          </cell>
          <cell r="AP727">
            <v>2066.0399999999672</v>
          </cell>
          <cell r="AQ727">
            <v>2895.5800000000436</v>
          </cell>
          <cell r="AR727">
            <v>2094.2000000000298</v>
          </cell>
          <cell r="AS727">
            <v>2931.8799999999715</v>
          </cell>
          <cell r="AT727">
            <v>2122.3600000000283</v>
          </cell>
          <cell r="AU727">
            <v>2973.3899999999485</v>
          </cell>
          <cell r="AV727">
            <v>2150.5200000000095</v>
          </cell>
          <cell r="AW727">
            <v>3009.6800000000326</v>
          </cell>
        </row>
        <row r="728">
          <cell r="A728">
            <v>723</v>
          </cell>
          <cell r="B728">
            <v>1546.7400000000207</v>
          </cell>
          <cell r="C728">
            <v>2162.2899999999959</v>
          </cell>
          <cell r="D728">
            <v>1574.9400000000046</v>
          </cell>
          <cell r="E728">
            <v>2203.8699999999881</v>
          </cell>
          <cell r="F728">
            <v>1597.9100000000171</v>
          </cell>
          <cell r="G728">
            <v>2240.2099999999673</v>
          </cell>
          <cell r="H728">
            <v>1626.1100000000001</v>
          </cell>
          <cell r="I728">
            <v>2276.5500000000334</v>
          </cell>
          <cell r="J728">
            <v>1654.3099999999824</v>
          </cell>
          <cell r="K728">
            <v>2312.8900000000049</v>
          </cell>
          <cell r="L728">
            <v>1677.2799999999929</v>
          </cell>
          <cell r="M728">
            <v>2349.23</v>
          </cell>
          <cell r="N728">
            <v>1705.4799999999743</v>
          </cell>
          <cell r="O728">
            <v>2385.5799999999995</v>
          </cell>
          <cell r="P728">
            <v>1728.4500000000264</v>
          </cell>
          <cell r="Q728">
            <v>2421.9199999999646</v>
          </cell>
          <cell r="R728">
            <v>1756.6500000000087</v>
          </cell>
          <cell r="S728">
            <v>2458.2600000000357</v>
          </cell>
          <cell r="T728">
            <v>1779.6200000000185</v>
          </cell>
          <cell r="U728">
            <v>2494.5999999999945</v>
          </cell>
          <cell r="V728">
            <v>1807.82</v>
          </cell>
          <cell r="W728">
            <v>2530.94</v>
          </cell>
          <cell r="X728">
            <v>1836.0199999999811</v>
          </cell>
          <cell r="Y728">
            <v>2567.2900000000095</v>
          </cell>
          <cell r="Z728">
            <v>1864.2199999999843</v>
          </cell>
          <cell r="AA728">
            <v>2608.8599999999924</v>
          </cell>
          <cell r="AB728">
            <v>1887.1899999999696</v>
          </cell>
          <cell r="AC728">
            <v>2645.1999999999966</v>
          </cell>
          <cell r="AD728">
            <v>1915.3900000000265</v>
          </cell>
          <cell r="AE728">
            <v>2681.5400000000191</v>
          </cell>
          <cell r="AF728">
            <v>1943.5900000000286</v>
          </cell>
          <cell r="AG728">
            <v>2717.880000000036</v>
          </cell>
          <cell r="AH728">
            <v>1966.5600000000143</v>
          </cell>
          <cell r="AI728">
            <v>2754.2299999999718</v>
          </cell>
          <cell r="AJ728">
            <v>1994.7599999999952</v>
          </cell>
          <cell r="AK728">
            <v>2790.5699999999988</v>
          </cell>
          <cell r="AL728">
            <v>2017.7299999999809</v>
          </cell>
          <cell r="AM728">
            <v>2826.9099999999903</v>
          </cell>
          <cell r="AN728">
            <v>2045.9299999999803</v>
          </cell>
          <cell r="AO728">
            <v>2863.2500000000186</v>
          </cell>
          <cell r="AP728">
            <v>2068.8999999999673</v>
          </cell>
          <cell r="AQ728">
            <v>2899.5900000000438</v>
          </cell>
          <cell r="AR728">
            <v>2097.1000000000299</v>
          </cell>
          <cell r="AS728">
            <v>2935.9399999999714</v>
          </cell>
          <cell r="AT728">
            <v>2125.3000000000284</v>
          </cell>
          <cell r="AU728">
            <v>2977.5099999999484</v>
          </cell>
          <cell r="AV728">
            <v>2153.5000000000095</v>
          </cell>
          <cell r="AW728">
            <v>3013.8500000000327</v>
          </cell>
        </row>
        <row r="729">
          <cell r="A729">
            <v>724</v>
          </cell>
          <cell r="B729">
            <v>1548.8800000000208</v>
          </cell>
          <cell r="C729">
            <v>2165.2799999999957</v>
          </cell>
          <cell r="D729">
            <v>1577.1200000000047</v>
          </cell>
          <cell r="E729">
            <v>2206.9199999999882</v>
          </cell>
          <cell r="F729">
            <v>1600.1200000000172</v>
          </cell>
          <cell r="G729">
            <v>2243.3099999999672</v>
          </cell>
          <cell r="H729">
            <v>1628.3600000000001</v>
          </cell>
          <cell r="I729">
            <v>2279.7000000000335</v>
          </cell>
          <cell r="J729">
            <v>1656.5999999999824</v>
          </cell>
          <cell r="K729">
            <v>2316.0900000000047</v>
          </cell>
          <cell r="L729">
            <v>1679.5999999999929</v>
          </cell>
          <cell r="M729">
            <v>2352.48</v>
          </cell>
          <cell r="N729">
            <v>1707.8399999999742</v>
          </cell>
          <cell r="O729">
            <v>2388.8799999999997</v>
          </cell>
          <cell r="P729">
            <v>1730.8400000000265</v>
          </cell>
          <cell r="Q729">
            <v>2425.2699999999645</v>
          </cell>
          <cell r="R729">
            <v>1759.0800000000088</v>
          </cell>
          <cell r="S729">
            <v>2461.6600000000358</v>
          </cell>
          <cell r="T729">
            <v>1782.0800000000186</v>
          </cell>
          <cell r="U729">
            <v>2498.0499999999943</v>
          </cell>
          <cell r="V729">
            <v>1810.32</v>
          </cell>
          <cell r="W729">
            <v>2534.44</v>
          </cell>
          <cell r="X729">
            <v>1838.5599999999811</v>
          </cell>
          <cell r="Y729">
            <v>2570.8400000000097</v>
          </cell>
          <cell r="Z729">
            <v>1866.7999999999843</v>
          </cell>
          <cell r="AA729">
            <v>2612.4699999999925</v>
          </cell>
          <cell r="AB729">
            <v>1889.7999999999695</v>
          </cell>
          <cell r="AC729">
            <v>2648.8599999999965</v>
          </cell>
          <cell r="AD729">
            <v>1918.0400000000266</v>
          </cell>
          <cell r="AE729">
            <v>2685.2500000000191</v>
          </cell>
          <cell r="AF729">
            <v>1946.2800000000286</v>
          </cell>
          <cell r="AG729">
            <v>2721.6400000000363</v>
          </cell>
          <cell r="AH729">
            <v>1969.2800000000143</v>
          </cell>
          <cell r="AI729">
            <v>2758.0399999999718</v>
          </cell>
          <cell r="AJ729">
            <v>1997.5199999999952</v>
          </cell>
          <cell r="AK729">
            <v>2794.4299999999989</v>
          </cell>
          <cell r="AL729">
            <v>2020.5199999999809</v>
          </cell>
          <cell r="AM729">
            <v>2830.8199999999902</v>
          </cell>
          <cell r="AN729">
            <v>2048.7599999999802</v>
          </cell>
          <cell r="AO729">
            <v>2867.2100000000187</v>
          </cell>
          <cell r="AP729">
            <v>2071.7599999999675</v>
          </cell>
          <cell r="AQ729">
            <v>2903.600000000044</v>
          </cell>
          <cell r="AR729">
            <v>2100.00000000003</v>
          </cell>
          <cell r="AS729">
            <v>2939.9999999999714</v>
          </cell>
          <cell r="AT729">
            <v>2128.2400000000284</v>
          </cell>
          <cell r="AU729">
            <v>2981.6299999999483</v>
          </cell>
          <cell r="AV729">
            <v>2156.4800000000096</v>
          </cell>
          <cell r="AW729">
            <v>3018.0200000000327</v>
          </cell>
        </row>
        <row r="730">
          <cell r="A730">
            <v>725</v>
          </cell>
          <cell r="B730">
            <v>1551.0200000000209</v>
          </cell>
          <cell r="C730">
            <v>2168.2699999999954</v>
          </cell>
          <cell r="D730">
            <v>1579.3000000000047</v>
          </cell>
          <cell r="E730">
            <v>2209.9699999999884</v>
          </cell>
          <cell r="F730">
            <v>1602.3300000000172</v>
          </cell>
          <cell r="G730">
            <v>2246.4099999999671</v>
          </cell>
          <cell r="H730">
            <v>1630.6100000000001</v>
          </cell>
          <cell r="I730">
            <v>2282.8500000000336</v>
          </cell>
          <cell r="J730">
            <v>1658.8899999999824</v>
          </cell>
          <cell r="K730">
            <v>2319.2900000000045</v>
          </cell>
          <cell r="L730">
            <v>1681.9199999999928</v>
          </cell>
          <cell r="M730">
            <v>2355.73</v>
          </cell>
          <cell r="N730">
            <v>1710.1999999999741</v>
          </cell>
          <cell r="O730">
            <v>2392.1799999999998</v>
          </cell>
          <cell r="P730">
            <v>1733.2300000000266</v>
          </cell>
          <cell r="Q730">
            <v>2428.6199999999644</v>
          </cell>
          <cell r="R730">
            <v>1761.5100000000089</v>
          </cell>
          <cell r="S730">
            <v>2465.0600000000359</v>
          </cell>
          <cell r="T730">
            <v>1784.5400000000186</v>
          </cell>
          <cell r="U730">
            <v>2501.4999999999941</v>
          </cell>
          <cell r="V730">
            <v>1812.82</v>
          </cell>
          <cell r="W730">
            <v>2537.94</v>
          </cell>
          <cell r="X730">
            <v>1841.099999999981</v>
          </cell>
          <cell r="Y730">
            <v>2574.3900000000099</v>
          </cell>
          <cell r="Z730">
            <v>1869.3799999999842</v>
          </cell>
          <cell r="AA730">
            <v>2616.0799999999927</v>
          </cell>
          <cell r="AB730">
            <v>1892.4099999999694</v>
          </cell>
          <cell r="AC730">
            <v>2652.5199999999963</v>
          </cell>
          <cell r="AD730">
            <v>1920.6900000000267</v>
          </cell>
          <cell r="AE730">
            <v>2688.9600000000191</v>
          </cell>
          <cell r="AF730">
            <v>1948.9700000000287</v>
          </cell>
          <cell r="AG730">
            <v>2725.4000000000365</v>
          </cell>
          <cell r="AH730">
            <v>1972.0000000000143</v>
          </cell>
          <cell r="AI730">
            <v>2761.8499999999717</v>
          </cell>
          <cell r="AJ730">
            <v>2000.2799999999952</v>
          </cell>
          <cell r="AK730">
            <v>2798.2899999999991</v>
          </cell>
          <cell r="AL730">
            <v>2023.3099999999808</v>
          </cell>
          <cell r="AM730">
            <v>2834.72999999999</v>
          </cell>
          <cell r="AN730">
            <v>2051.5899999999801</v>
          </cell>
          <cell r="AO730">
            <v>2871.1700000000187</v>
          </cell>
          <cell r="AP730">
            <v>2074.6199999999676</v>
          </cell>
          <cell r="AQ730">
            <v>2907.6100000000442</v>
          </cell>
          <cell r="AR730">
            <v>2102.9000000000301</v>
          </cell>
          <cell r="AS730">
            <v>2944.0599999999713</v>
          </cell>
          <cell r="AT730">
            <v>2131.1800000000285</v>
          </cell>
          <cell r="AU730">
            <v>2985.7499999999482</v>
          </cell>
          <cell r="AV730">
            <v>2159.4600000000096</v>
          </cell>
          <cell r="AW730">
            <v>3022.1900000000328</v>
          </cell>
        </row>
        <row r="731">
          <cell r="A731">
            <v>726</v>
          </cell>
          <cell r="B731">
            <v>1553.160000000021</v>
          </cell>
          <cell r="C731">
            <v>2171.2599999999952</v>
          </cell>
          <cell r="D731">
            <v>1581.4800000000048</v>
          </cell>
          <cell r="E731">
            <v>2213.0199999999886</v>
          </cell>
          <cell r="F731">
            <v>1604.5400000000172</v>
          </cell>
          <cell r="G731">
            <v>2249.509999999967</v>
          </cell>
          <cell r="H731">
            <v>1632.8600000000001</v>
          </cell>
          <cell r="I731">
            <v>2286.0000000000337</v>
          </cell>
          <cell r="J731">
            <v>1661.1799999999823</v>
          </cell>
          <cell r="K731">
            <v>2322.4900000000043</v>
          </cell>
          <cell r="L731">
            <v>1684.2399999999927</v>
          </cell>
          <cell r="M731">
            <v>2358.98</v>
          </cell>
          <cell r="N731">
            <v>1712.559999999974</v>
          </cell>
          <cell r="O731">
            <v>2395.48</v>
          </cell>
          <cell r="P731">
            <v>1735.6200000000267</v>
          </cell>
          <cell r="Q731">
            <v>2431.9699999999643</v>
          </cell>
          <cell r="R731">
            <v>1763.9400000000089</v>
          </cell>
          <cell r="S731">
            <v>2468.460000000036</v>
          </cell>
          <cell r="T731">
            <v>1787.0000000000186</v>
          </cell>
          <cell r="U731">
            <v>2504.9499999999939</v>
          </cell>
          <cell r="V731">
            <v>1815.32</v>
          </cell>
          <cell r="W731">
            <v>2541.44</v>
          </cell>
          <cell r="X731">
            <v>1843.639999999981</v>
          </cell>
          <cell r="Y731">
            <v>2577.9400000000101</v>
          </cell>
          <cell r="Z731">
            <v>1871.9599999999841</v>
          </cell>
          <cell r="AA731">
            <v>2619.6899999999928</v>
          </cell>
          <cell r="AB731">
            <v>1895.0199999999693</v>
          </cell>
          <cell r="AC731">
            <v>2656.1799999999962</v>
          </cell>
          <cell r="AD731">
            <v>1923.3400000000267</v>
          </cell>
          <cell r="AE731">
            <v>2692.6700000000192</v>
          </cell>
          <cell r="AF731">
            <v>1951.6600000000287</v>
          </cell>
          <cell r="AG731">
            <v>2729.1600000000367</v>
          </cell>
          <cell r="AH731">
            <v>1974.7200000000144</v>
          </cell>
          <cell r="AI731">
            <v>2765.6599999999717</v>
          </cell>
          <cell r="AJ731">
            <v>2003.0399999999952</v>
          </cell>
          <cell r="AK731">
            <v>2802.1499999999992</v>
          </cell>
          <cell r="AL731">
            <v>2026.0999999999808</v>
          </cell>
          <cell r="AM731">
            <v>2838.6399999999899</v>
          </cell>
          <cell r="AN731">
            <v>2054.4199999999801</v>
          </cell>
          <cell r="AO731">
            <v>2875.1300000000188</v>
          </cell>
          <cell r="AP731">
            <v>2077.4799999999677</v>
          </cell>
          <cell r="AQ731">
            <v>2911.6200000000445</v>
          </cell>
          <cell r="AR731">
            <v>2105.8000000000302</v>
          </cell>
          <cell r="AS731">
            <v>2948.1199999999712</v>
          </cell>
          <cell r="AT731">
            <v>2134.1200000000285</v>
          </cell>
          <cell r="AU731">
            <v>2989.869999999948</v>
          </cell>
          <cell r="AV731">
            <v>2162.4400000000096</v>
          </cell>
          <cell r="AW731">
            <v>3026.3600000000329</v>
          </cell>
        </row>
        <row r="732">
          <cell r="A732">
            <v>727</v>
          </cell>
          <cell r="B732">
            <v>1555.3000000000211</v>
          </cell>
          <cell r="C732">
            <v>2174.249999999995</v>
          </cell>
          <cell r="D732">
            <v>1583.6600000000049</v>
          </cell>
          <cell r="E732">
            <v>2216.0699999999888</v>
          </cell>
          <cell r="F732">
            <v>1606.7500000000173</v>
          </cell>
          <cell r="G732">
            <v>2252.6099999999669</v>
          </cell>
          <cell r="H732">
            <v>1635.1100000000001</v>
          </cell>
          <cell r="I732">
            <v>2289.1500000000337</v>
          </cell>
          <cell r="J732">
            <v>1663.4699999999823</v>
          </cell>
          <cell r="K732">
            <v>2325.6900000000041</v>
          </cell>
          <cell r="L732">
            <v>1686.5599999999927</v>
          </cell>
          <cell r="M732">
            <v>2362.23</v>
          </cell>
          <cell r="N732">
            <v>1714.9199999999739</v>
          </cell>
          <cell r="O732">
            <v>2398.7800000000002</v>
          </cell>
          <cell r="P732">
            <v>1738.0100000000268</v>
          </cell>
          <cell r="Q732">
            <v>2435.3199999999642</v>
          </cell>
          <cell r="R732">
            <v>1766.370000000009</v>
          </cell>
          <cell r="S732">
            <v>2471.8600000000361</v>
          </cell>
          <cell r="T732">
            <v>1789.4600000000187</v>
          </cell>
          <cell r="U732">
            <v>2508.3999999999937</v>
          </cell>
          <cell r="V732">
            <v>1817.82</v>
          </cell>
          <cell r="W732">
            <v>2544.94</v>
          </cell>
          <cell r="X732">
            <v>1846.179999999981</v>
          </cell>
          <cell r="Y732">
            <v>2581.4900000000102</v>
          </cell>
          <cell r="Z732">
            <v>1874.539999999984</v>
          </cell>
          <cell r="AA732">
            <v>2623.2999999999929</v>
          </cell>
          <cell r="AB732">
            <v>1897.6299999999692</v>
          </cell>
          <cell r="AC732">
            <v>2659.8399999999961</v>
          </cell>
          <cell r="AD732">
            <v>1925.9900000000268</v>
          </cell>
          <cell r="AE732">
            <v>2696.3800000000192</v>
          </cell>
          <cell r="AF732">
            <v>1954.3500000000288</v>
          </cell>
          <cell r="AG732">
            <v>2732.9200000000369</v>
          </cell>
          <cell r="AH732">
            <v>1977.4400000000144</v>
          </cell>
          <cell r="AI732">
            <v>2769.4699999999716</v>
          </cell>
          <cell r="AJ732">
            <v>2005.7999999999952</v>
          </cell>
          <cell r="AK732">
            <v>2806.0099999999993</v>
          </cell>
          <cell r="AL732">
            <v>2028.8899999999808</v>
          </cell>
          <cell r="AM732">
            <v>2842.5499999999897</v>
          </cell>
          <cell r="AN732">
            <v>2057.24999999998</v>
          </cell>
          <cell r="AO732">
            <v>2879.0900000000188</v>
          </cell>
          <cell r="AP732">
            <v>2080.3399999999679</v>
          </cell>
          <cell r="AQ732">
            <v>2915.6300000000447</v>
          </cell>
          <cell r="AR732">
            <v>2108.7000000000303</v>
          </cell>
          <cell r="AS732">
            <v>2952.1799999999712</v>
          </cell>
          <cell r="AT732">
            <v>2137.0600000000286</v>
          </cell>
          <cell r="AU732">
            <v>2993.9899999999479</v>
          </cell>
          <cell r="AV732">
            <v>2165.4200000000096</v>
          </cell>
          <cell r="AW732">
            <v>3030.5300000000329</v>
          </cell>
        </row>
        <row r="733">
          <cell r="A733">
            <v>728</v>
          </cell>
          <cell r="B733">
            <v>1557.4400000000212</v>
          </cell>
          <cell r="C733">
            <v>2177.2399999999948</v>
          </cell>
          <cell r="D733">
            <v>1585.8400000000049</v>
          </cell>
          <cell r="E733">
            <v>2219.119999999989</v>
          </cell>
          <cell r="F733">
            <v>1608.9600000000173</v>
          </cell>
          <cell r="G733">
            <v>2255.7099999999668</v>
          </cell>
          <cell r="H733">
            <v>1637.3600000000001</v>
          </cell>
          <cell r="I733">
            <v>2292.3000000000338</v>
          </cell>
          <cell r="J733">
            <v>1665.7599999999823</v>
          </cell>
          <cell r="K733">
            <v>2328.890000000004</v>
          </cell>
          <cell r="L733">
            <v>1688.8799999999926</v>
          </cell>
          <cell r="M733">
            <v>2365.48</v>
          </cell>
          <cell r="N733">
            <v>1717.2799999999738</v>
          </cell>
          <cell r="O733">
            <v>2402.0800000000004</v>
          </cell>
          <cell r="P733">
            <v>1740.4000000000269</v>
          </cell>
          <cell r="Q733">
            <v>2438.6699999999641</v>
          </cell>
          <cell r="R733">
            <v>1768.800000000009</v>
          </cell>
          <cell r="S733">
            <v>2475.2600000000361</v>
          </cell>
          <cell r="T733">
            <v>1791.9200000000187</v>
          </cell>
          <cell r="U733">
            <v>2511.8499999999935</v>
          </cell>
          <cell r="V733">
            <v>1820.32</v>
          </cell>
          <cell r="W733">
            <v>2548.44</v>
          </cell>
          <cell r="X733">
            <v>1848.7199999999809</v>
          </cell>
          <cell r="Y733">
            <v>2585.0400000000104</v>
          </cell>
          <cell r="Z733">
            <v>1877.119999999984</v>
          </cell>
          <cell r="AA733">
            <v>2626.909999999993</v>
          </cell>
          <cell r="AB733">
            <v>1900.2399999999691</v>
          </cell>
          <cell r="AC733">
            <v>2663.4999999999959</v>
          </cell>
          <cell r="AD733">
            <v>1928.6400000000269</v>
          </cell>
          <cell r="AE733">
            <v>2700.0900000000192</v>
          </cell>
          <cell r="AF733">
            <v>1957.0400000000288</v>
          </cell>
          <cell r="AG733">
            <v>2736.6800000000371</v>
          </cell>
          <cell r="AH733">
            <v>1980.1600000000144</v>
          </cell>
          <cell r="AI733">
            <v>2773.2799999999716</v>
          </cell>
          <cell r="AJ733">
            <v>2008.5599999999952</v>
          </cell>
          <cell r="AK733">
            <v>2809.8699999999994</v>
          </cell>
          <cell r="AL733">
            <v>2031.6799999999807</v>
          </cell>
          <cell r="AM733">
            <v>2846.4599999999896</v>
          </cell>
          <cell r="AN733">
            <v>2060.0799999999799</v>
          </cell>
          <cell r="AO733">
            <v>2883.0500000000188</v>
          </cell>
          <cell r="AP733">
            <v>2083.199999999968</v>
          </cell>
          <cell r="AQ733">
            <v>2919.6400000000449</v>
          </cell>
          <cell r="AR733">
            <v>2111.6000000000304</v>
          </cell>
          <cell r="AS733">
            <v>2956.2399999999711</v>
          </cell>
          <cell r="AT733">
            <v>2140.0000000000286</v>
          </cell>
          <cell r="AU733">
            <v>2998.1099999999478</v>
          </cell>
          <cell r="AV733">
            <v>2168.4000000000096</v>
          </cell>
          <cell r="AW733">
            <v>3034.700000000033</v>
          </cell>
        </row>
        <row r="734">
          <cell r="A734">
            <v>729</v>
          </cell>
          <cell r="B734">
            <v>1559.5800000000213</v>
          </cell>
          <cell r="C734">
            <v>2180.2299999999946</v>
          </cell>
          <cell r="D734">
            <v>1588.020000000005</v>
          </cell>
          <cell r="E734">
            <v>2222.1699999999892</v>
          </cell>
          <cell r="F734">
            <v>1611.1700000000174</v>
          </cell>
          <cell r="G734">
            <v>2258.8099999999667</v>
          </cell>
          <cell r="H734">
            <v>1639.6100000000001</v>
          </cell>
          <cell r="I734">
            <v>2295.4500000000339</v>
          </cell>
          <cell r="J734">
            <v>1668.0499999999822</v>
          </cell>
          <cell r="K734">
            <v>2332.0900000000038</v>
          </cell>
          <cell r="L734">
            <v>1691.1999999999925</v>
          </cell>
          <cell r="M734">
            <v>2368.73</v>
          </cell>
          <cell r="N734">
            <v>1719.6399999999737</v>
          </cell>
          <cell r="O734">
            <v>2405.3800000000006</v>
          </cell>
          <cell r="P734">
            <v>1742.790000000027</v>
          </cell>
          <cell r="Q734">
            <v>2442.0199999999641</v>
          </cell>
          <cell r="R734">
            <v>1771.2300000000091</v>
          </cell>
          <cell r="S734">
            <v>2478.6600000000362</v>
          </cell>
          <cell r="T734">
            <v>1794.3800000000188</v>
          </cell>
          <cell r="U734">
            <v>2515.2999999999934</v>
          </cell>
          <cell r="V734">
            <v>1822.82</v>
          </cell>
          <cell r="W734">
            <v>2551.94</v>
          </cell>
          <cell r="X734">
            <v>1851.2599999999809</v>
          </cell>
          <cell r="Y734">
            <v>2588.5900000000106</v>
          </cell>
          <cell r="Z734">
            <v>1879.6999999999839</v>
          </cell>
          <cell r="AA734">
            <v>2630.5199999999932</v>
          </cell>
          <cell r="AB734">
            <v>1902.849999999969</v>
          </cell>
          <cell r="AC734">
            <v>2667.1599999999958</v>
          </cell>
          <cell r="AD734">
            <v>1931.290000000027</v>
          </cell>
          <cell r="AE734">
            <v>2703.8000000000193</v>
          </cell>
          <cell r="AF734">
            <v>1959.7300000000289</v>
          </cell>
          <cell r="AG734">
            <v>2740.4400000000373</v>
          </cell>
          <cell r="AH734">
            <v>1982.8800000000144</v>
          </cell>
          <cell r="AI734">
            <v>2777.0899999999715</v>
          </cell>
          <cell r="AJ734">
            <v>2011.3199999999952</v>
          </cell>
          <cell r="AK734">
            <v>2813.7299999999996</v>
          </cell>
          <cell r="AL734">
            <v>2034.4699999999807</v>
          </cell>
          <cell r="AM734">
            <v>2850.3699999999894</v>
          </cell>
          <cell r="AN734">
            <v>2062.9099999999798</v>
          </cell>
          <cell r="AO734">
            <v>2887.0100000000189</v>
          </cell>
          <cell r="AP734">
            <v>2086.0599999999681</v>
          </cell>
          <cell r="AQ734">
            <v>2923.6500000000451</v>
          </cell>
          <cell r="AR734">
            <v>2114.5000000000305</v>
          </cell>
          <cell r="AS734">
            <v>2960.2999999999711</v>
          </cell>
          <cell r="AT734">
            <v>2142.9400000000287</v>
          </cell>
          <cell r="AU734">
            <v>3002.2299999999477</v>
          </cell>
          <cell r="AV734">
            <v>2171.3800000000097</v>
          </cell>
          <cell r="AW734">
            <v>3038.8700000000331</v>
          </cell>
        </row>
        <row r="735">
          <cell r="A735">
            <v>730</v>
          </cell>
          <cell r="B735">
            <v>1561.7200000000214</v>
          </cell>
          <cell r="C735">
            <v>2183.2199999999943</v>
          </cell>
          <cell r="D735">
            <v>1590.200000000005</v>
          </cell>
          <cell r="E735">
            <v>2225.2199999999893</v>
          </cell>
          <cell r="F735">
            <v>1613.3800000000174</v>
          </cell>
          <cell r="G735">
            <v>2261.9099999999667</v>
          </cell>
          <cell r="H735">
            <v>1641.8600000000001</v>
          </cell>
          <cell r="I735">
            <v>2298.600000000034</v>
          </cell>
          <cell r="J735">
            <v>1670.3399999999822</v>
          </cell>
          <cell r="K735">
            <v>2335.2900000000036</v>
          </cell>
          <cell r="L735">
            <v>1693.5199999999925</v>
          </cell>
          <cell r="M735">
            <v>2371.98</v>
          </cell>
          <cell r="N735">
            <v>1721.9999999999736</v>
          </cell>
          <cell r="O735">
            <v>2408.6800000000007</v>
          </cell>
          <cell r="P735">
            <v>1745.1800000000271</v>
          </cell>
          <cell r="Q735">
            <v>2445.369999999964</v>
          </cell>
          <cell r="R735">
            <v>1773.6600000000092</v>
          </cell>
          <cell r="S735">
            <v>2482.0600000000363</v>
          </cell>
          <cell r="T735">
            <v>1796.8400000000188</v>
          </cell>
          <cell r="U735">
            <v>2518.7499999999932</v>
          </cell>
          <cell r="V735">
            <v>1825.32</v>
          </cell>
          <cell r="W735">
            <v>2555.44</v>
          </cell>
          <cell r="X735">
            <v>1853.7999999999809</v>
          </cell>
          <cell r="Y735">
            <v>2592.1400000000108</v>
          </cell>
          <cell r="Z735">
            <v>1882.2799999999838</v>
          </cell>
          <cell r="AA735">
            <v>2634.1299999999933</v>
          </cell>
          <cell r="AB735">
            <v>1905.4599999999689</v>
          </cell>
          <cell r="AC735">
            <v>2670.8199999999956</v>
          </cell>
          <cell r="AD735">
            <v>1933.9400000000271</v>
          </cell>
          <cell r="AE735">
            <v>2707.5100000000193</v>
          </cell>
          <cell r="AF735">
            <v>1962.4200000000289</v>
          </cell>
          <cell r="AG735">
            <v>2744.2000000000376</v>
          </cell>
          <cell r="AH735">
            <v>1985.6000000000145</v>
          </cell>
          <cell r="AI735">
            <v>2780.8999999999714</v>
          </cell>
          <cell r="AJ735">
            <v>2014.0799999999952</v>
          </cell>
          <cell r="AK735">
            <v>2817.5899999999997</v>
          </cell>
          <cell r="AL735">
            <v>2037.2599999999807</v>
          </cell>
          <cell r="AM735">
            <v>2854.2799999999893</v>
          </cell>
          <cell r="AN735">
            <v>2065.7399999999798</v>
          </cell>
          <cell r="AO735">
            <v>2890.9700000000189</v>
          </cell>
          <cell r="AP735">
            <v>2088.9199999999682</v>
          </cell>
          <cell r="AQ735">
            <v>2927.6600000000453</v>
          </cell>
          <cell r="AR735">
            <v>2117.4000000000306</v>
          </cell>
          <cell r="AS735">
            <v>2964.359999999971</v>
          </cell>
          <cell r="AT735">
            <v>2145.8800000000288</v>
          </cell>
          <cell r="AU735">
            <v>3006.3499999999476</v>
          </cell>
          <cell r="AV735">
            <v>2174.3600000000097</v>
          </cell>
          <cell r="AW735">
            <v>3043.0400000000332</v>
          </cell>
        </row>
        <row r="736">
          <cell r="A736">
            <v>731</v>
          </cell>
          <cell r="B736">
            <v>1563.8600000000215</v>
          </cell>
          <cell r="C736">
            <v>2186.2099999999941</v>
          </cell>
          <cell r="D736">
            <v>1592.3800000000051</v>
          </cell>
          <cell r="E736">
            <v>2228.2699999999895</v>
          </cell>
          <cell r="F736">
            <v>1615.5900000000174</v>
          </cell>
          <cell r="G736">
            <v>2265.0099999999666</v>
          </cell>
          <cell r="H736">
            <v>1644.1100000000001</v>
          </cell>
          <cell r="I736">
            <v>2301.7500000000341</v>
          </cell>
          <cell r="J736">
            <v>1672.6299999999821</v>
          </cell>
          <cell r="K736">
            <v>2338.4900000000034</v>
          </cell>
          <cell r="L736">
            <v>1695.8399999999924</v>
          </cell>
          <cell r="M736">
            <v>2375.23</v>
          </cell>
          <cell r="N736">
            <v>1724.3599999999735</v>
          </cell>
          <cell r="O736">
            <v>2411.9800000000009</v>
          </cell>
          <cell r="P736">
            <v>1747.5700000000272</v>
          </cell>
          <cell r="Q736">
            <v>2448.7199999999639</v>
          </cell>
          <cell r="R736">
            <v>1776.0900000000092</v>
          </cell>
          <cell r="S736">
            <v>2485.4600000000364</v>
          </cell>
          <cell r="T736">
            <v>1799.3000000000188</v>
          </cell>
          <cell r="U736">
            <v>2522.199999999993</v>
          </cell>
          <cell r="V736">
            <v>1827.82</v>
          </cell>
          <cell r="W736">
            <v>2558.94</v>
          </cell>
          <cell r="X736">
            <v>1856.3399999999808</v>
          </cell>
          <cell r="Y736">
            <v>2595.690000000011</v>
          </cell>
          <cell r="Z736">
            <v>1884.8599999999838</v>
          </cell>
          <cell r="AA736">
            <v>2637.7399999999934</v>
          </cell>
          <cell r="AB736">
            <v>1908.0699999999688</v>
          </cell>
          <cell r="AC736">
            <v>2674.4799999999955</v>
          </cell>
          <cell r="AD736">
            <v>1936.5900000000272</v>
          </cell>
          <cell r="AE736">
            <v>2711.2200000000194</v>
          </cell>
          <cell r="AF736">
            <v>1965.110000000029</v>
          </cell>
          <cell r="AG736">
            <v>2747.9600000000378</v>
          </cell>
          <cell r="AH736">
            <v>1988.3200000000145</v>
          </cell>
          <cell r="AI736">
            <v>2784.7099999999714</v>
          </cell>
          <cell r="AJ736">
            <v>2016.8399999999951</v>
          </cell>
          <cell r="AK736">
            <v>2821.45</v>
          </cell>
          <cell r="AL736">
            <v>2040.0499999999806</v>
          </cell>
          <cell r="AM736">
            <v>2858.1899999999891</v>
          </cell>
          <cell r="AN736">
            <v>2068.5699999999797</v>
          </cell>
          <cell r="AO736">
            <v>2894.9300000000189</v>
          </cell>
          <cell r="AP736">
            <v>2091.7799999999684</v>
          </cell>
          <cell r="AQ736">
            <v>2931.6700000000455</v>
          </cell>
          <cell r="AR736">
            <v>2120.3000000000306</v>
          </cell>
          <cell r="AS736">
            <v>2968.419999999971</v>
          </cell>
          <cell r="AT736">
            <v>2148.8200000000288</v>
          </cell>
          <cell r="AU736">
            <v>3010.4699999999475</v>
          </cell>
          <cell r="AV736">
            <v>2177.3400000000097</v>
          </cell>
          <cell r="AW736">
            <v>3047.2100000000332</v>
          </cell>
        </row>
        <row r="737">
          <cell r="A737">
            <v>732</v>
          </cell>
          <cell r="B737">
            <v>1566.0000000000216</v>
          </cell>
          <cell r="C737">
            <v>2189.1999999999939</v>
          </cell>
          <cell r="D737">
            <v>1594.5600000000052</v>
          </cell>
          <cell r="E737">
            <v>2231.3199999999897</v>
          </cell>
          <cell r="F737">
            <v>1617.8000000000175</v>
          </cell>
          <cell r="G737">
            <v>2268.1099999999665</v>
          </cell>
          <cell r="H737">
            <v>1646.3600000000001</v>
          </cell>
          <cell r="I737">
            <v>2304.9000000000342</v>
          </cell>
          <cell r="J737">
            <v>1674.9199999999821</v>
          </cell>
          <cell r="K737">
            <v>2341.6900000000032</v>
          </cell>
          <cell r="L737">
            <v>1698.1599999999924</v>
          </cell>
          <cell r="M737">
            <v>2378.48</v>
          </cell>
          <cell r="N737">
            <v>1726.7199999999734</v>
          </cell>
          <cell r="O737">
            <v>2415.2800000000011</v>
          </cell>
          <cell r="P737">
            <v>1749.9600000000273</v>
          </cell>
          <cell r="Q737">
            <v>2452.0699999999638</v>
          </cell>
          <cell r="R737">
            <v>1778.5200000000093</v>
          </cell>
          <cell r="S737">
            <v>2488.8600000000365</v>
          </cell>
          <cell r="T737">
            <v>1801.7600000000189</v>
          </cell>
          <cell r="U737">
            <v>2525.6499999999928</v>
          </cell>
          <cell r="V737">
            <v>1830.32</v>
          </cell>
          <cell r="W737">
            <v>2562.44</v>
          </cell>
          <cell r="X737">
            <v>1858.8799999999808</v>
          </cell>
          <cell r="Y737">
            <v>2599.2400000000112</v>
          </cell>
          <cell r="Z737">
            <v>1887.4399999999837</v>
          </cell>
          <cell r="AA737">
            <v>2641.3499999999935</v>
          </cell>
          <cell r="AB737">
            <v>1910.6799999999687</v>
          </cell>
          <cell r="AC737">
            <v>2678.1399999999953</v>
          </cell>
          <cell r="AD737">
            <v>1939.2400000000273</v>
          </cell>
          <cell r="AE737">
            <v>2714.9300000000194</v>
          </cell>
          <cell r="AF737">
            <v>1967.8000000000291</v>
          </cell>
          <cell r="AG737">
            <v>2751.720000000038</v>
          </cell>
          <cell r="AH737">
            <v>1991.0400000000145</v>
          </cell>
          <cell r="AI737">
            <v>2788.5199999999713</v>
          </cell>
          <cell r="AJ737">
            <v>2019.5999999999951</v>
          </cell>
          <cell r="AK737">
            <v>2825.31</v>
          </cell>
          <cell r="AL737">
            <v>2042.8399999999806</v>
          </cell>
          <cell r="AM737">
            <v>2862.099999999989</v>
          </cell>
          <cell r="AN737">
            <v>2071.3999999999796</v>
          </cell>
          <cell r="AO737">
            <v>2898.890000000019</v>
          </cell>
          <cell r="AP737">
            <v>2094.6399999999685</v>
          </cell>
          <cell r="AQ737">
            <v>2935.6800000000458</v>
          </cell>
          <cell r="AR737">
            <v>2123.2000000000307</v>
          </cell>
          <cell r="AS737">
            <v>2972.4799999999709</v>
          </cell>
          <cell r="AT737">
            <v>2151.7600000000289</v>
          </cell>
          <cell r="AU737">
            <v>3014.5899999999474</v>
          </cell>
          <cell r="AV737">
            <v>2180.3200000000097</v>
          </cell>
          <cell r="AW737">
            <v>3051.3800000000333</v>
          </cell>
        </row>
        <row r="738">
          <cell r="A738">
            <v>733</v>
          </cell>
          <cell r="B738">
            <v>1568.1400000000217</v>
          </cell>
          <cell r="C738">
            <v>2192.1899999999937</v>
          </cell>
          <cell r="D738">
            <v>1596.7400000000052</v>
          </cell>
          <cell r="E738">
            <v>2234.3699999999899</v>
          </cell>
          <cell r="F738">
            <v>1620.0100000000175</v>
          </cell>
          <cell r="G738">
            <v>2271.2099999999664</v>
          </cell>
          <cell r="H738">
            <v>1648.6100000000001</v>
          </cell>
          <cell r="I738">
            <v>2308.0500000000343</v>
          </cell>
          <cell r="J738">
            <v>1677.2099999999821</v>
          </cell>
          <cell r="K738">
            <v>2344.8900000000031</v>
          </cell>
          <cell r="L738">
            <v>1700.4799999999923</v>
          </cell>
          <cell r="M738">
            <v>2381.73</v>
          </cell>
          <cell r="N738">
            <v>1729.0799999999733</v>
          </cell>
          <cell r="O738">
            <v>2418.5800000000013</v>
          </cell>
          <cell r="P738">
            <v>1752.3500000000274</v>
          </cell>
          <cell r="Q738">
            <v>2455.4199999999637</v>
          </cell>
          <cell r="R738">
            <v>1780.9500000000094</v>
          </cell>
          <cell r="S738">
            <v>2492.2600000000366</v>
          </cell>
          <cell r="T738">
            <v>1804.2200000000189</v>
          </cell>
          <cell r="U738">
            <v>2529.0999999999926</v>
          </cell>
          <cell r="V738">
            <v>1832.82</v>
          </cell>
          <cell r="W738">
            <v>2565.94</v>
          </cell>
          <cell r="X738">
            <v>1861.4199999999807</v>
          </cell>
          <cell r="Y738">
            <v>2602.7900000000113</v>
          </cell>
          <cell r="Z738">
            <v>1890.0199999999836</v>
          </cell>
          <cell r="AA738">
            <v>2644.9599999999937</v>
          </cell>
          <cell r="AB738">
            <v>1913.2899999999686</v>
          </cell>
          <cell r="AC738">
            <v>2681.7999999999952</v>
          </cell>
          <cell r="AD738">
            <v>1941.8900000000274</v>
          </cell>
          <cell r="AE738">
            <v>2718.6400000000194</v>
          </cell>
          <cell r="AF738">
            <v>1970.4900000000291</v>
          </cell>
          <cell r="AG738">
            <v>2755.4800000000382</v>
          </cell>
          <cell r="AH738">
            <v>1993.7600000000145</v>
          </cell>
          <cell r="AI738">
            <v>2792.3299999999713</v>
          </cell>
          <cell r="AJ738">
            <v>2022.3599999999951</v>
          </cell>
          <cell r="AK738">
            <v>2829.17</v>
          </cell>
          <cell r="AL738">
            <v>2045.6299999999806</v>
          </cell>
          <cell r="AM738">
            <v>2866.0099999999888</v>
          </cell>
          <cell r="AN738">
            <v>2074.2299999999796</v>
          </cell>
          <cell r="AO738">
            <v>2902.850000000019</v>
          </cell>
          <cell r="AP738">
            <v>2097.4999999999686</v>
          </cell>
          <cell r="AQ738">
            <v>2939.690000000046</v>
          </cell>
          <cell r="AR738">
            <v>2126.1000000000308</v>
          </cell>
          <cell r="AS738">
            <v>2976.5399999999709</v>
          </cell>
          <cell r="AT738">
            <v>2154.7000000000289</v>
          </cell>
          <cell r="AU738">
            <v>3018.7099999999473</v>
          </cell>
          <cell r="AV738">
            <v>2183.3000000000097</v>
          </cell>
          <cell r="AW738">
            <v>3055.5500000000334</v>
          </cell>
        </row>
        <row r="739">
          <cell r="A739">
            <v>734</v>
          </cell>
          <cell r="B739">
            <v>1570.2800000000218</v>
          </cell>
          <cell r="C739">
            <v>2195.1799999999935</v>
          </cell>
          <cell r="D739">
            <v>1598.9200000000053</v>
          </cell>
          <cell r="E739">
            <v>2237.4199999999901</v>
          </cell>
          <cell r="F739">
            <v>1622.2200000000175</v>
          </cell>
          <cell r="G739">
            <v>2274.3099999999663</v>
          </cell>
          <cell r="H739">
            <v>1650.8600000000001</v>
          </cell>
          <cell r="I739">
            <v>2311.2000000000344</v>
          </cell>
          <cell r="J739">
            <v>1679.499999999982</v>
          </cell>
          <cell r="K739">
            <v>2348.0900000000029</v>
          </cell>
          <cell r="L739">
            <v>1702.7999999999922</v>
          </cell>
          <cell r="M739">
            <v>2384.98</v>
          </cell>
          <cell r="N739">
            <v>1731.4399999999732</v>
          </cell>
          <cell r="O739">
            <v>2421.8800000000015</v>
          </cell>
          <cell r="P739">
            <v>1754.7400000000275</v>
          </cell>
          <cell r="Q739">
            <v>2458.7699999999636</v>
          </cell>
          <cell r="R739">
            <v>1783.3800000000094</v>
          </cell>
          <cell r="S739">
            <v>2495.6600000000367</v>
          </cell>
          <cell r="T739">
            <v>1806.6800000000189</v>
          </cell>
          <cell r="U739">
            <v>2532.5499999999925</v>
          </cell>
          <cell r="V739">
            <v>1835.32</v>
          </cell>
          <cell r="W739">
            <v>2569.44</v>
          </cell>
          <cell r="X739">
            <v>1863.9599999999807</v>
          </cell>
          <cell r="Y739">
            <v>2606.3400000000115</v>
          </cell>
          <cell r="Z739">
            <v>1892.5999999999835</v>
          </cell>
          <cell r="AA739">
            <v>2648.5699999999938</v>
          </cell>
          <cell r="AB739">
            <v>1915.8999999999685</v>
          </cell>
          <cell r="AC739">
            <v>2685.459999999995</v>
          </cell>
          <cell r="AD739">
            <v>1944.5400000000275</v>
          </cell>
          <cell r="AE739">
            <v>2722.3500000000195</v>
          </cell>
          <cell r="AF739">
            <v>1973.1800000000292</v>
          </cell>
          <cell r="AG739">
            <v>2759.2400000000384</v>
          </cell>
          <cell r="AH739">
            <v>1996.4800000000146</v>
          </cell>
          <cell r="AI739">
            <v>2796.1399999999712</v>
          </cell>
          <cell r="AJ739">
            <v>2025.1199999999951</v>
          </cell>
          <cell r="AK739">
            <v>2833.03</v>
          </cell>
          <cell r="AL739">
            <v>2048.4199999999805</v>
          </cell>
          <cell r="AM739">
            <v>2869.9199999999887</v>
          </cell>
          <cell r="AN739">
            <v>2077.0599999999795</v>
          </cell>
          <cell r="AO739">
            <v>2906.810000000019</v>
          </cell>
          <cell r="AP739">
            <v>2100.3599999999687</v>
          </cell>
          <cell r="AQ739">
            <v>2943.7000000000462</v>
          </cell>
          <cell r="AR739">
            <v>2129.0000000000309</v>
          </cell>
          <cell r="AS739">
            <v>2980.5999999999708</v>
          </cell>
          <cell r="AT739">
            <v>2157.640000000029</v>
          </cell>
          <cell r="AU739">
            <v>3022.8299999999472</v>
          </cell>
          <cell r="AV739">
            <v>2186.2800000000097</v>
          </cell>
          <cell r="AW739">
            <v>3059.7200000000335</v>
          </cell>
        </row>
        <row r="740">
          <cell r="A740">
            <v>735</v>
          </cell>
          <cell r="B740">
            <v>1572.4200000000219</v>
          </cell>
          <cell r="C740">
            <v>2198.1699999999933</v>
          </cell>
          <cell r="D740">
            <v>1601.1000000000054</v>
          </cell>
          <cell r="E740">
            <v>2240.4699999999903</v>
          </cell>
          <cell r="F740">
            <v>1624.4300000000176</v>
          </cell>
          <cell r="G740">
            <v>2277.4099999999662</v>
          </cell>
          <cell r="H740">
            <v>1653.1100000000001</v>
          </cell>
          <cell r="I740">
            <v>2314.3500000000345</v>
          </cell>
          <cell r="J740">
            <v>1681.789999999982</v>
          </cell>
          <cell r="K740">
            <v>2351.2900000000027</v>
          </cell>
          <cell r="L740">
            <v>1705.1199999999922</v>
          </cell>
          <cell r="M740">
            <v>2388.23</v>
          </cell>
          <cell r="N740">
            <v>1733.7999999999731</v>
          </cell>
          <cell r="O740">
            <v>2425.1800000000017</v>
          </cell>
          <cell r="P740">
            <v>1757.1300000000276</v>
          </cell>
          <cell r="Q740">
            <v>2462.1199999999635</v>
          </cell>
          <cell r="R740">
            <v>1785.8100000000095</v>
          </cell>
          <cell r="S740">
            <v>2499.0600000000368</v>
          </cell>
          <cell r="T740">
            <v>1809.140000000019</v>
          </cell>
          <cell r="U740">
            <v>2535.9999999999923</v>
          </cell>
          <cell r="V740">
            <v>1837.82</v>
          </cell>
          <cell r="W740">
            <v>2572.94</v>
          </cell>
          <cell r="X740">
            <v>1866.4999999999807</v>
          </cell>
          <cell r="Y740">
            <v>2609.8900000000117</v>
          </cell>
          <cell r="Z740">
            <v>1895.1799999999835</v>
          </cell>
          <cell r="AA740">
            <v>2652.1799999999939</v>
          </cell>
          <cell r="AB740">
            <v>1918.5099999999684</v>
          </cell>
          <cell r="AC740">
            <v>2689.1199999999949</v>
          </cell>
          <cell r="AD740">
            <v>1947.1900000000276</v>
          </cell>
          <cell r="AE740">
            <v>2726.0600000000195</v>
          </cell>
          <cell r="AF740">
            <v>1975.8700000000292</v>
          </cell>
          <cell r="AG740">
            <v>2763.0000000000387</v>
          </cell>
          <cell r="AH740">
            <v>1999.2000000000146</v>
          </cell>
          <cell r="AI740">
            <v>2799.9499999999712</v>
          </cell>
          <cell r="AJ740">
            <v>2027.8799999999951</v>
          </cell>
          <cell r="AK740">
            <v>2836.8900000000003</v>
          </cell>
          <cell r="AL740">
            <v>2051.2099999999805</v>
          </cell>
          <cell r="AM740">
            <v>2873.8299999999886</v>
          </cell>
          <cell r="AN740">
            <v>2079.8899999999794</v>
          </cell>
          <cell r="AO740">
            <v>2910.7700000000191</v>
          </cell>
          <cell r="AP740">
            <v>2103.2199999999689</v>
          </cell>
          <cell r="AQ740">
            <v>2947.7100000000464</v>
          </cell>
          <cell r="AR740">
            <v>2131.900000000031</v>
          </cell>
          <cell r="AS740">
            <v>2984.6599999999708</v>
          </cell>
          <cell r="AT740">
            <v>2160.580000000029</v>
          </cell>
          <cell r="AU740">
            <v>3026.9499999999471</v>
          </cell>
          <cell r="AV740">
            <v>2189.2600000000098</v>
          </cell>
          <cell r="AW740">
            <v>3063.8900000000335</v>
          </cell>
        </row>
        <row r="741">
          <cell r="A741">
            <v>736</v>
          </cell>
          <cell r="B741">
            <v>1574.560000000022</v>
          </cell>
          <cell r="C741">
            <v>2201.159999999993</v>
          </cell>
          <cell r="D741">
            <v>1603.2800000000054</v>
          </cell>
          <cell r="E741">
            <v>2243.5199999999904</v>
          </cell>
          <cell r="F741">
            <v>1626.6400000000176</v>
          </cell>
          <cell r="G741">
            <v>2280.5099999999661</v>
          </cell>
          <cell r="H741">
            <v>1655.3600000000001</v>
          </cell>
          <cell r="I741">
            <v>2317.5000000000346</v>
          </cell>
          <cell r="J741">
            <v>1684.079999999982</v>
          </cell>
          <cell r="K741">
            <v>2354.4900000000025</v>
          </cell>
          <cell r="L741">
            <v>1707.4399999999921</v>
          </cell>
          <cell r="M741">
            <v>2391.48</v>
          </cell>
          <cell r="N741">
            <v>1736.159999999973</v>
          </cell>
          <cell r="O741">
            <v>2428.4800000000018</v>
          </cell>
          <cell r="P741">
            <v>1759.5200000000277</v>
          </cell>
          <cell r="Q741">
            <v>2465.4699999999634</v>
          </cell>
          <cell r="R741">
            <v>1788.2400000000096</v>
          </cell>
          <cell r="S741">
            <v>2502.4600000000369</v>
          </cell>
          <cell r="T741">
            <v>1811.600000000019</v>
          </cell>
          <cell r="U741">
            <v>2539.4499999999921</v>
          </cell>
          <cell r="V741">
            <v>1840.32</v>
          </cell>
          <cell r="W741">
            <v>2576.44</v>
          </cell>
          <cell r="X741">
            <v>1869.0399999999806</v>
          </cell>
          <cell r="Y741">
            <v>2613.4400000000119</v>
          </cell>
          <cell r="Z741">
            <v>1897.7599999999834</v>
          </cell>
          <cell r="AA741">
            <v>2655.7899999999941</v>
          </cell>
          <cell r="AB741">
            <v>1921.1199999999683</v>
          </cell>
          <cell r="AC741">
            <v>2692.7799999999947</v>
          </cell>
          <cell r="AD741">
            <v>1949.8400000000277</v>
          </cell>
          <cell r="AE741">
            <v>2729.7700000000195</v>
          </cell>
          <cell r="AF741">
            <v>1978.5600000000293</v>
          </cell>
          <cell r="AG741">
            <v>2766.7600000000389</v>
          </cell>
          <cell r="AH741">
            <v>2001.9200000000146</v>
          </cell>
          <cell r="AI741">
            <v>2803.7599999999711</v>
          </cell>
          <cell r="AJ741">
            <v>2030.6399999999951</v>
          </cell>
          <cell r="AK741">
            <v>2840.7500000000005</v>
          </cell>
          <cell r="AL741">
            <v>2053.9999999999804</v>
          </cell>
          <cell r="AM741">
            <v>2877.7399999999884</v>
          </cell>
          <cell r="AN741">
            <v>2082.7199999999793</v>
          </cell>
          <cell r="AO741">
            <v>2914.7300000000191</v>
          </cell>
          <cell r="AP741">
            <v>2106.079999999969</v>
          </cell>
          <cell r="AQ741">
            <v>2951.7200000000466</v>
          </cell>
          <cell r="AR741">
            <v>2134.8000000000311</v>
          </cell>
          <cell r="AS741">
            <v>2988.7199999999707</v>
          </cell>
          <cell r="AT741">
            <v>2163.5200000000291</v>
          </cell>
          <cell r="AU741">
            <v>3031.069999999947</v>
          </cell>
          <cell r="AV741">
            <v>2192.2400000000098</v>
          </cell>
          <cell r="AW741">
            <v>3068.0600000000336</v>
          </cell>
        </row>
        <row r="742">
          <cell r="A742">
            <v>737</v>
          </cell>
          <cell r="B742">
            <v>1576.7000000000221</v>
          </cell>
          <cell r="C742">
            <v>2204.1499999999928</v>
          </cell>
          <cell r="D742">
            <v>1605.4600000000055</v>
          </cell>
          <cell r="E742">
            <v>2246.5699999999906</v>
          </cell>
          <cell r="F742">
            <v>1628.8500000000176</v>
          </cell>
          <cell r="G742">
            <v>2283.609999999966</v>
          </cell>
          <cell r="H742">
            <v>1657.6100000000001</v>
          </cell>
          <cell r="I742">
            <v>2320.6500000000347</v>
          </cell>
          <cell r="J742">
            <v>1686.3699999999819</v>
          </cell>
          <cell r="K742">
            <v>2357.6900000000023</v>
          </cell>
          <cell r="L742">
            <v>1709.759999999992</v>
          </cell>
          <cell r="M742">
            <v>2394.73</v>
          </cell>
          <cell r="N742">
            <v>1738.5199999999729</v>
          </cell>
          <cell r="O742">
            <v>2431.780000000002</v>
          </cell>
          <cell r="P742">
            <v>1761.9100000000278</v>
          </cell>
          <cell r="Q742">
            <v>2468.8199999999633</v>
          </cell>
          <cell r="R742">
            <v>1790.6700000000096</v>
          </cell>
          <cell r="S742">
            <v>2505.860000000037</v>
          </cell>
          <cell r="T742">
            <v>1814.060000000019</v>
          </cell>
          <cell r="U742">
            <v>2542.8999999999919</v>
          </cell>
          <cell r="V742">
            <v>1842.82</v>
          </cell>
          <cell r="W742">
            <v>2579.94</v>
          </cell>
          <cell r="X742">
            <v>1871.5799999999806</v>
          </cell>
          <cell r="Y742">
            <v>2616.9900000000121</v>
          </cell>
          <cell r="Z742">
            <v>1900.3399999999833</v>
          </cell>
          <cell r="AA742">
            <v>2659.3999999999942</v>
          </cell>
          <cell r="AB742">
            <v>1923.7299999999682</v>
          </cell>
          <cell r="AC742">
            <v>2696.4399999999946</v>
          </cell>
          <cell r="AD742">
            <v>1952.4900000000277</v>
          </cell>
          <cell r="AE742">
            <v>2733.4800000000196</v>
          </cell>
          <cell r="AF742">
            <v>1981.2500000000293</v>
          </cell>
          <cell r="AG742">
            <v>2770.5200000000391</v>
          </cell>
          <cell r="AH742">
            <v>2004.6400000000147</v>
          </cell>
          <cell r="AI742">
            <v>2807.5699999999711</v>
          </cell>
          <cell r="AJ742">
            <v>2033.3999999999951</v>
          </cell>
          <cell r="AK742">
            <v>2844.6100000000006</v>
          </cell>
          <cell r="AL742">
            <v>2056.7899999999804</v>
          </cell>
          <cell r="AM742">
            <v>2881.6499999999883</v>
          </cell>
          <cell r="AN742">
            <v>2085.5499999999793</v>
          </cell>
          <cell r="AO742">
            <v>2918.6900000000192</v>
          </cell>
          <cell r="AP742">
            <v>2108.9399999999691</v>
          </cell>
          <cell r="AQ742">
            <v>2955.7300000000469</v>
          </cell>
          <cell r="AR742">
            <v>2137.7000000000312</v>
          </cell>
          <cell r="AS742">
            <v>2992.7799999999706</v>
          </cell>
          <cell r="AT742">
            <v>2166.4600000000291</v>
          </cell>
          <cell r="AU742">
            <v>3035.1899999999468</v>
          </cell>
          <cell r="AV742">
            <v>2195.2200000000098</v>
          </cell>
          <cell r="AW742">
            <v>3072.2300000000337</v>
          </cell>
        </row>
        <row r="743">
          <cell r="A743">
            <v>738</v>
          </cell>
          <cell r="B743">
            <v>1578.8400000000222</v>
          </cell>
          <cell r="C743">
            <v>2207.1399999999926</v>
          </cell>
          <cell r="D743">
            <v>1607.6400000000056</v>
          </cell>
          <cell r="E743">
            <v>2249.6199999999908</v>
          </cell>
          <cell r="F743">
            <v>1631.0600000000177</v>
          </cell>
          <cell r="G743">
            <v>2286.7099999999659</v>
          </cell>
          <cell r="H743">
            <v>1659.8600000000001</v>
          </cell>
          <cell r="I743">
            <v>2323.8000000000347</v>
          </cell>
          <cell r="J743">
            <v>1688.6599999999819</v>
          </cell>
          <cell r="K743">
            <v>2360.8900000000021</v>
          </cell>
          <cell r="L743">
            <v>1712.079999999992</v>
          </cell>
          <cell r="M743">
            <v>2397.98</v>
          </cell>
          <cell r="N743">
            <v>1740.8799999999728</v>
          </cell>
          <cell r="O743">
            <v>2435.0800000000022</v>
          </cell>
          <cell r="P743">
            <v>1764.3000000000279</v>
          </cell>
          <cell r="Q743">
            <v>2472.1699999999632</v>
          </cell>
          <cell r="R743">
            <v>1793.1000000000097</v>
          </cell>
          <cell r="S743">
            <v>2509.2600000000371</v>
          </cell>
          <cell r="T743">
            <v>1816.5200000000191</v>
          </cell>
          <cell r="U743">
            <v>2546.3499999999917</v>
          </cell>
          <cell r="V743">
            <v>1845.32</v>
          </cell>
          <cell r="W743">
            <v>2583.44</v>
          </cell>
          <cell r="X743">
            <v>1874.1199999999806</v>
          </cell>
          <cell r="Y743">
            <v>2620.5400000000122</v>
          </cell>
          <cell r="Z743">
            <v>1902.9199999999832</v>
          </cell>
          <cell r="AA743">
            <v>2663.0099999999943</v>
          </cell>
          <cell r="AB743">
            <v>1926.3399999999681</v>
          </cell>
          <cell r="AC743">
            <v>2700.0999999999945</v>
          </cell>
          <cell r="AD743">
            <v>1955.1400000000278</v>
          </cell>
          <cell r="AE743">
            <v>2737.1900000000196</v>
          </cell>
          <cell r="AF743">
            <v>1983.9400000000294</v>
          </cell>
          <cell r="AG743">
            <v>2774.2800000000393</v>
          </cell>
          <cell r="AH743">
            <v>2007.3600000000147</v>
          </cell>
          <cell r="AI743">
            <v>2811.379999999971</v>
          </cell>
          <cell r="AJ743">
            <v>2036.1599999999951</v>
          </cell>
          <cell r="AK743">
            <v>2848.4700000000007</v>
          </cell>
          <cell r="AL743">
            <v>2059.5799999999804</v>
          </cell>
          <cell r="AM743">
            <v>2885.5599999999881</v>
          </cell>
          <cell r="AN743">
            <v>2088.3799999999792</v>
          </cell>
          <cell r="AO743">
            <v>2922.6500000000192</v>
          </cell>
          <cell r="AP743">
            <v>2111.7999999999693</v>
          </cell>
          <cell r="AQ743">
            <v>2959.7400000000471</v>
          </cell>
          <cell r="AR743">
            <v>2140.6000000000313</v>
          </cell>
          <cell r="AS743">
            <v>2996.8399999999706</v>
          </cell>
          <cell r="AT743">
            <v>2169.4000000000292</v>
          </cell>
          <cell r="AU743">
            <v>3039.3099999999467</v>
          </cell>
          <cell r="AV743">
            <v>2198.2000000000098</v>
          </cell>
          <cell r="AW743">
            <v>3076.4000000000337</v>
          </cell>
        </row>
        <row r="744">
          <cell r="A744">
            <v>739</v>
          </cell>
          <cell r="B744">
            <v>1580.9800000000223</v>
          </cell>
          <cell r="C744">
            <v>2210.1299999999924</v>
          </cell>
          <cell r="D744">
            <v>1609.8200000000056</v>
          </cell>
          <cell r="E744">
            <v>2252.669999999991</v>
          </cell>
          <cell r="F744">
            <v>1633.2700000000177</v>
          </cell>
          <cell r="G744">
            <v>2289.8099999999658</v>
          </cell>
          <cell r="H744">
            <v>1662.1100000000001</v>
          </cell>
          <cell r="I744">
            <v>2326.9500000000348</v>
          </cell>
          <cell r="J744">
            <v>1690.9499999999819</v>
          </cell>
          <cell r="K744">
            <v>2364.090000000002</v>
          </cell>
          <cell r="L744">
            <v>1714.3999999999919</v>
          </cell>
          <cell r="M744">
            <v>2401.23</v>
          </cell>
          <cell r="N744">
            <v>1743.2399999999727</v>
          </cell>
          <cell r="O744">
            <v>2438.3800000000024</v>
          </cell>
          <cell r="P744">
            <v>1766.690000000028</v>
          </cell>
          <cell r="Q744">
            <v>2475.5199999999631</v>
          </cell>
          <cell r="R744">
            <v>1795.5300000000097</v>
          </cell>
          <cell r="S744">
            <v>2512.6600000000371</v>
          </cell>
          <cell r="T744">
            <v>1818.9800000000191</v>
          </cell>
          <cell r="U744">
            <v>2549.7999999999915</v>
          </cell>
          <cell r="V744">
            <v>1847.82</v>
          </cell>
          <cell r="W744">
            <v>2586.94</v>
          </cell>
          <cell r="X744">
            <v>1876.6599999999805</v>
          </cell>
          <cell r="Y744">
            <v>2624.0900000000124</v>
          </cell>
          <cell r="Z744">
            <v>1905.4999999999832</v>
          </cell>
          <cell r="AA744">
            <v>2666.6199999999944</v>
          </cell>
          <cell r="AB744">
            <v>1928.949999999968</v>
          </cell>
          <cell r="AC744">
            <v>2703.7599999999943</v>
          </cell>
          <cell r="AD744">
            <v>1957.7900000000279</v>
          </cell>
          <cell r="AE744">
            <v>2740.9000000000196</v>
          </cell>
          <cell r="AF744">
            <v>1986.6300000000294</v>
          </cell>
          <cell r="AG744">
            <v>2778.0400000000395</v>
          </cell>
          <cell r="AH744">
            <v>2010.0800000000147</v>
          </cell>
          <cell r="AI744">
            <v>2815.189999999971</v>
          </cell>
          <cell r="AJ744">
            <v>2038.9199999999951</v>
          </cell>
          <cell r="AK744">
            <v>2852.3300000000008</v>
          </cell>
          <cell r="AL744">
            <v>2062.3699999999803</v>
          </cell>
          <cell r="AM744">
            <v>2889.469999999988</v>
          </cell>
          <cell r="AN744">
            <v>2091.2099999999791</v>
          </cell>
          <cell r="AO744">
            <v>2926.6100000000192</v>
          </cell>
          <cell r="AP744">
            <v>2114.6599999999694</v>
          </cell>
          <cell r="AQ744">
            <v>2963.7500000000473</v>
          </cell>
          <cell r="AR744">
            <v>2143.5000000000314</v>
          </cell>
          <cell r="AS744">
            <v>3000.8999999999705</v>
          </cell>
          <cell r="AT744">
            <v>2172.3400000000292</v>
          </cell>
          <cell r="AU744">
            <v>3043.4299999999466</v>
          </cell>
          <cell r="AV744">
            <v>2201.1800000000098</v>
          </cell>
          <cell r="AW744">
            <v>3080.5700000000338</v>
          </cell>
        </row>
        <row r="745">
          <cell r="A745">
            <v>740</v>
          </cell>
          <cell r="B745">
            <v>1583.1200000000224</v>
          </cell>
          <cell r="C745">
            <v>2213.1199999999922</v>
          </cell>
          <cell r="D745">
            <v>1612.0000000000057</v>
          </cell>
          <cell r="E745">
            <v>2255.7199999999912</v>
          </cell>
          <cell r="F745">
            <v>1635.4800000000178</v>
          </cell>
          <cell r="G745">
            <v>2292.9099999999657</v>
          </cell>
          <cell r="H745">
            <v>1664.3600000000001</v>
          </cell>
          <cell r="I745">
            <v>2330.1000000000349</v>
          </cell>
          <cell r="J745">
            <v>1693.2399999999818</v>
          </cell>
          <cell r="K745">
            <v>2367.2900000000018</v>
          </cell>
          <cell r="L745">
            <v>1716.7199999999918</v>
          </cell>
          <cell r="M745">
            <v>2404.48</v>
          </cell>
          <cell r="N745">
            <v>1745.5999999999726</v>
          </cell>
          <cell r="O745">
            <v>2441.6800000000026</v>
          </cell>
          <cell r="P745">
            <v>1769.0800000000281</v>
          </cell>
          <cell r="Q745">
            <v>2478.8699999999631</v>
          </cell>
          <cell r="R745">
            <v>1797.9600000000098</v>
          </cell>
          <cell r="S745">
            <v>2516.0600000000372</v>
          </cell>
          <cell r="T745">
            <v>1821.4400000000192</v>
          </cell>
          <cell r="U745">
            <v>2553.2499999999914</v>
          </cell>
          <cell r="V745">
            <v>1850.32</v>
          </cell>
          <cell r="W745">
            <v>2590.44</v>
          </cell>
          <cell r="X745">
            <v>1879.1999999999805</v>
          </cell>
          <cell r="Y745">
            <v>2627.6400000000126</v>
          </cell>
          <cell r="Z745">
            <v>1908.0799999999831</v>
          </cell>
          <cell r="AA745">
            <v>2670.2299999999946</v>
          </cell>
          <cell r="AB745">
            <v>1931.5599999999679</v>
          </cell>
          <cell r="AC745">
            <v>2707.4199999999942</v>
          </cell>
          <cell r="AD745">
            <v>1960.440000000028</v>
          </cell>
          <cell r="AE745">
            <v>2744.6100000000197</v>
          </cell>
          <cell r="AF745">
            <v>1989.3200000000295</v>
          </cell>
          <cell r="AG745">
            <v>2781.8000000000397</v>
          </cell>
          <cell r="AH745">
            <v>2012.8000000000147</v>
          </cell>
          <cell r="AI745">
            <v>2818.9999999999709</v>
          </cell>
          <cell r="AJ745">
            <v>2041.6799999999951</v>
          </cell>
          <cell r="AK745">
            <v>2856.190000000001</v>
          </cell>
          <cell r="AL745">
            <v>2065.1599999999803</v>
          </cell>
          <cell r="AM745">
            <v>2893.3799999999878</v>
          </cell>
          <cell r="AN745">
            <v>2094.039999999979</v>
          </cell>
          <cell r="AO745">
            <v>2930.5700000000193</v>
          </cell>
          <cell r="AP745">
            <v>2117.5199999999695</v>
          </cell>
          <cell r="AQ745">
            <v>2967.7600000000475</v>
          </cell>
          <cell r="AR745">
            <v>2146.4000000000315</v>
          </cell>
          <cell r="AS745">
            <v>3004.9599999999705</v>
          </cell>
          <cell r="AT745">
            <v>2175.2800000000293</v>
          </cell>
          <cell r="AU745">
            <v>3047.5499999999465</v>
          </cell>
          <cell r="AV745">
            <v>2204.1600000000099</v>
          </cell>
          <cell r="AW745">
            <v>3084.7400000000339</v>
          </cell>
        </row>
        <row r="746">
          <cell r="A746">
            <v>741</v>
          </cell>
          <cell r="B746">
            <v>1585.2600000000225</v>
          </cell>
          <cell r="C746">
            <v>2216.1099999999919</v>
          </cell>
          <cell r="D746">
            <v>1614.1800000000057</v>
          </cell>
          <cell r="E746">
            <v>2258.7699999999913</v>
          </cell>
          <cell r="F746">
            <v>1637.6900000000178</v>
          </cell>
          <cell r="G746">
            <v>2296.0099999999657</v>
          </cell>
          <cell r="H746">
            <v>1666.6100000000001</v>
          </cell>
          <cell r="I746">
            <v>2333.250000000035</v>
          </cell>
          <cell r="J746">
            <v>1695.5299999999818</v>
          </cell>
          <cell r="K746">
            <v>2370.4900000000016</v>
          </cell>
          <cell r="L746">
            <v>1719.0399999999918</v>
          </cell>
          <cell r="M746">
            <v>2407.73</v>
          </cell>
          <cell r="N746">
            <v>1747.9599999999725</v>
          </cell>
          <cell r="O746">
            <v>2444.9800000000027</v>
          </cell>
          <cell r="P746">
            <v>1771.4700000000282</v>
          </cell>
          <cell r="Q746">
            <v>2482.219999999963</v>
          </cell>
          <cell r="R746">
            <v>1800.3900000000099</v>
          </cell>
          <cell r="S746">
            <v>2519.4600000000373</v>
          </cell>
          <cell r="T746">
            <v>1823.9000000000192</v>
          </cell>
          <cell r="U746">
            <v>2556.6999999999912</v>
          </cell>
          <cell r="V746">
            <v>1852.82</v>
          </cell>
          <cell r="W746">
            <v>2593.94</v>
          </cell>
          <cell r="X746">
            <v>1881.7399999999805</v>
          </cell>
          <cell r="Y746">
            <v>2631.1900000000128</v>
          </cell>
          <cell r="Z746">
            <v>1910.659999999983</v>
          </cell>
          <cell r="AA746">
            <v>2673.8399999999947</v>
          </cell>
          <cell r="AB746">
            <v>1934.1699999999678</v>
          </cell>
          <cell r="AC746">
            <v>2711.079999999994</v>
          </cell>
          <cell r="AD746">
            <v>1963.0900000000281</v>
          </cell>
          <cell r="AE746">
            <v>2748.3200000000197</v>
          </cell>
          <cell r="AF746">
            <v>1992.0100000000295</v>
          </cell>
          <cell r="AG746">
            <v>2785.56000000004</v>
          </cell>
          <cell r="AH746">
            <v>2015.5200000000148</v>
          </cell>
          <cell r="AI746">
            <v>2822.8099999999708</v>
          </cell>
          <cell r="AJ746">
            <v>2044.4399999999951</v>
          </cell>
          <cell r="AK746">
            <v>2860.0500000000011</v>
          </cell>
          <cell r="AL746">
            <v>2067.9499999999803</v>
          </cell>
          <cell r="AM746">
            <v>2897.2899999999877</v>
          </cell>
          <cell r="AN746">
            <v>2096.869999999979</v>
          </cell>
          <cell r="AO746">
            <v>2934.5300000000193</v>
          </cell>
          <cell r="AP746">
            <v>2120.3799999999696</v>
          </cell>
          <cell r="AQ746">
            <v>2971.7700000000477</v>
          </cell>
          <cell r="AR746">
            <v>2149.3000000000316</v>
          </cell>
          <cell r="AS746">
            <v>3009.0199999999704</v>
          </cell>
          <cell r="AT746">
            <v>2178.2200000000294</v>
          </cell>
          <cell r="AU746">
            <v>3051.6699999999464</v>
          </cell>
          <cell r="AV746">
            <v>2207.1400000000099</v>
          </cell>
          <cell r="AW746">
            <v>3088.910000000034</v>
          </cell>
        </row>
        <row r="747">
          <cell r="A747">
            <v>742</v>
          </cell>
          <cell r="B747">
            <v>1587.4000000000226</v>
          </cell>
          <cell r="C747">
            <v>2219.0999999999917</v>
          </cell>
          <cell r="D747">
            <v>1616.3600000000058</v>
          </cell>
          <cell r="E747">
            <v>2261.8199999999915</v>
          </cell>
          <cell r="F747">
            <v>1639.9000000000178</v>
          </cell>
          <cell r="G747">
            <v>2299.1099999999656</v>
          </cell>
          <cell r="H747">
            <v>1668.8600000000001</v>
          </cell>
          <cell r="I747">
            <v>2336.4000000000351</v>
          </cell>
          <cell r="J747">
            <v>1697.8199999999817</v>
          </cell>
          <cell r="K747">
            <v>2373.6900000000014</v>
          </cell>
          <cell r="L747">
            <v>1721.3599999999917</v>
          </cell>
          <cell r="M747">
            <v>2410.98</v>
          </cell>
          <cell r="N747">
            <v>1750.3199999999724</v>
          </cell>
          <cell r="O747">
            <v>2448.2800000000029</v>
          </cell>
          <cell r="P747">
            <v>1773.8600000000283</v>
          </cell>
          <cell r="Q747">
            <v>2485.5699999999629</v>
          </cell>
          <cell r="R747">
            <v>1802.8200000000099</v>
          </cell>
          <cell r="S747">
            <v>2522.8600000000374</v>
          </cell>
          <cell r="T747">
            <v>1826.3600000000192</v>
          </cell>
          <cell r="U747">
            <v>2560.149999999991</v>
          </cell>
          <cell r="V747">
            <v>1855.32</v>
          </cell>
          <cell r="W747">
            <v>2597.44</v>
          </cell>
          <cell r="X747">
            <v>1884.2799999999804</v>
          </cell>
          <cell r="Y747">
            <v>2634.740000000013</v>
          </cell>
          <cell r="Z747">
            <v>1913.239999999983</v>
          </cell>
          <cell r="AA747">
            <v>2677.4499999999948</v>
          </cell>
          <cell r="AB747">
            <v>1936.7799999999677</v>
          </cell>
          <cell r="AC747">
            <v>2714.7399999999939</v>
          </cell>
          <cell r="AD747">
            <v>1965.7400000000282</v>
          </cell>
          <cell r="AE747">
            <v>2752.0300000000198</v>
          </cell>
          <cell r="AF747">
            <v>1994.7000000000296</v>
          </cell>
          <cell r="AG747">
            <v>2789.3200000000402</v>
          </cell>
          <cell r="AH747">
            <v>2018.2400000000148</v>
          </cell>
          <cell r="AI747">
            <v>2826.6199999999708</v>
          </cell>
          <cell r="AJ747">
            <v>2047.199999999995</v>
          </cell>
          <cell r="AK747">
            <v>2863.9100000000012</v>
          </cell>
          <cell r="AL747">
            <v>2070.7399999999802</v>
          </cell>
          <cell r="AM747">
            <v>2901.1999999999875</v>
          </cell>
          <cell r="AN747">
            <v>2099.6999999999789</v>
          </cell>
          <cell r="AO747">
            <v>2938.4900000000193</v>
          </cell>
          <cell r="AP747">
            <v>2123.2399999999698</v>
          </cell>
          <cell r="AQ747">
            <v>2975.7800000000479</v>
          </cell>
          <cell r="AR747">
            <v>2152.2000000000317</v>
          </cell>
          <cell r="AS747">
            <v>3013.0799999999704</v>
          </cell>
          <cell r="AT747">
            <v>2181.1600000000294</v>
          </cell>
          <cell r="AU747">
            <v>3055.7899999999463</v>
          </cell>
          <cell r="AV747">
            <v>2210.1200000000099</v>
          </cell>
          <cell r="AW747">
            <v>3093.080000000034</v>
          </cell>
        </row>
        <row r="748">
          <cell r="A748">
            <v>743</v>
          </cell>
          <cell r="B748">
            <v>1589.5400000000227</v>
          </cell>
          <cell r="C748">
            <v>2222.0899999999915</v>
          </cell>
          <cell r="D748">
            <v>1618.5400000000059</v>
          </cell>
          <cell r="E748">
            <v>2264.8699999999917</v>
          </cell>
          <cell r="F748">
            <v>1642.1100000000179</v>
          </cell>
          <cell r="G748">
            <v>2302.2099999999655</v>
          </cell>
          <cell r="H748">
            <v>1671.1100000000001</v>
          </cell>
          <cell r="I748">
            <v>2339.5500000000352</v>
          </cell>
          <cell r="J748">
            <v>1700.1099999999817</v>
          </cell>
          <cell r="K748">
            <v>2376.8900000000012</v>
          </cell>
          <cell r="L748">
            <v>1723.6799999999917</v>
          </cell>
          <cell r="M748">
            <v>2414.23</v>
          </cell>
          <cell r="N748">
            <v>1752.6799999999723</v>
          </cell>
          <cell r="O748">
            <v>2451.5800000000031</v>
          </cell>
          <cell r="P748">
            <v>1776.2500000000284</v>
          </cell>
          <cell r="Q748">
            <v>2488.9199999999628</v>
          </cell>
          <cell r="R748">
            <v>1805.25000000001</v>
          </cell>
          <cell r="S748">
            <v>2526.2600000000375</v>
          </cell>
          <cell r="T748">
            <v>1828.8200000000193</v>
          </cell>
          <cell r="U748">
            <v>2563.5999999999908</v>
          </cell>
          <cell r="V748">
            <v>1857.82</v>
          </cell>
          <cell r="W748">
            <v>2600.94</v>
          </cell>
          <cell r="X748">
            <v>1886.8199999999804</v>
          </cell>
          <cell r="Y748">
            <v>2638.2900000000132</v>
          </cell>
          <cell r="Z748">
            <v>1915.8199999999829</v>
          </cell>
          <cell r="AA748">
            <v>2681.0599999999949</v>
          </cell>
          <cell r="AB748">
            <v>1939.3899999999676</v>
          </cell>
          <cell r="AC748">
            <v>2718.3999999999937</v>
          </cell>
          <cell r="AD748">
            <v>1968.3900000000283</v>
          </cell>
          <cell r="AE748">
            <v>2755.7400000000198</v>
          </cell>
          <cell r="AF748">
            <v>1997.3900000000297</v>
          </cell>
          <cell r="AG748">
            <v>2793.0800000000404</v>
          </cell>
          <cell r="AH748">
            <v>2020.9600000000148</v>
          </cell>
          <cell r="AI748">
            <v>2830.4299999999707</v>
          </cell>
          <cell r="AJ748">
            <v>2049.959999999995</v>
          </cell>
          <cell r="AK748">
            <v>2867.7700000000013</v>
          </cell>
          <cell r="AL748">
            <v>2073.5299999999802</v>
          </cell>
          <cell r="AM748">
            <v>2905.1099999999874</v>
          </cell>
          <cell r="AN748">
            <v>2102.5299999999788</v>
          </cell>
          <cell r="AO748">
            <v>2942.4500000000194</v>
          </cell>
          <cell r="AP748">
            <v>2126.0999999999699</v>
          </cell>
          <cell r="AQ748">
            <v>2979.7900000000482</v>
          </cell>
          <cell r="AR748">
            <v>2155.1000000000317</v>
          </cell>
          <cell r="AS748">
            <v>3017.1399999999703</v>
          </cell>
          <cell r="AT748">
            <v>2184.1000000000295</v>
          </cell>
          <cell r="AU748">
            <v>3059.9099999999462</v>
          </cell>
          <cell r="AV748">
            <v>2213.1000000000099</v>
          </cell>
          <cell r="AW748">
            <v>3097.2500000000341</v>
          </cell>
        </row>
        <row r="749">
          <cell r="A749">
            <v>744</v>
          </cell>
          <cell r="B749">
            <v>1591.6800000000228</v>
          </cell>
          <cell r="C749">
            <v>2225.0799999999913</v>
          </cell>
          <cell r="D749">
            <v>1620.7200000000059</v>
          </cell>
          <cell r="E749">
            <v>2267.9199999999919</v>
          </cell>
          <cell r="F749">
            <v>1644.3200000000179</v>
          </cell>
          <cell r="G749">
            <v>2305.3099999999654</v>
          </cell>
          <cell r="H749">
            <v>1673.3600000000001</v>
          </cell>
          <cell r="I749">
            <v>2342.7000000000353</v>
          </cell>
          <cell r="J749">
            <v>1702.3999999999817</v>
          </cell>
          <cell r="K749">
            <v>2380.0900000000011</v>
          </cell>
          <cell r="L749">
            <v>1725.9999999999916</v>
          </cell>
          <cell r="M749">
            <v>2417.48</v>
          </cell>
          <cell r="N749">
            <v>1755.0399999999722</v>
          </cell>
          <cell r="O749">
            <v>2454.8800000000033</v>
          </cell>
          <cell r="P749">
            <v>1778.6400000000285</v>
          </cell>
          <cell r="Q749">
            <v>2492.2699999999627</v>
          </cell>
          <cell r="R749">
            <v>1807.6800000000101</v>
          </cell>
          <cell r="S749">
            <v>2529.6600000000376</v>
          </cell>
          <cell r="T749">
            <v>1831.2800000000193</v>
          </cell>
          <cell r="U749">
            <v>2567.0499999999906</v>
          </cell>
          <cell r="V749">
            <v>1860.32</v>
          </cell>
          <cell r="W749">
            <v>2604.44</v>
          </cell>
          <cell r="X749">
            <v>1889.3599999999803</v>
          </cell>
          <cell r="Y749">
            <v>2641.8400000000133</v>
          </cell>
          <cell r="Z749">
            <v>1918.3999999999828</v>
          </cell>
          <cell r="AA749">
            <v>2684.6699999999951</v>
          </cell>
          <cell r="AB749">
            <v>1941.9999999999675</v>
          </cell>
          <cell r="AC749">
            <v>2722.0599999999936</v>
          </cell>
          <cell r="AD749">
            <v>1971.0400000000284</v>
          </cell>
          <cell r="AE749">
            <v>2759.4500000000198</v>
          </cell>
          <cell r="AF749">
            <v>2000.0800000000297</v>
          </cell>
          <cell r="AG749">
            <v>2796.8400000000406</v>
          </cell>
          <cell r="AH749">
            <v>2023.6800000000148</v>
          </cell>
          <cell r="AI749">
            <v>2834.2399999999707</v>
          </cell>
          <cell r="AJ749">
            <v>2052.7199999999953</v>
          </cell>
          <cell r="AK749">
            <v>2871.6300000000015</v>
          </cell>
          <cell r="AL749">
            <v>2076.3199999999802</v>
          </cell>
          <cell r="AM749">
            <v>2909.0199999999872</v>
          </cell>
          <cell r="AN749">
            <v>2105.3599999999788</v>
          </cell>
          <cell r="AO749">
            <v>2946.4100000000194</v>
          </cell>
          <cell r="AP749">
            <v>2128.95999999997</v>
          </cell>
          <cell r="AQ749">
            <v>2983.8000000000484</v>
          </cell>
          <cell r="AR749">
            <v>2158.0000000000318</v>
          </cell>
          <cell r="AS749">
            <v>3021.1999999999703</v>
          </cell>
          <cell r="AT749">
            <v>2187.0400000000295</v>
          </cell>
          <cell r="AU749">
            <v>3064.0299999999461</v>
          </cell>
          <cell r="AV749">
            <v>2216.0800000000099</v>
          </cell>
          <cell r="AW749">
            <v>3101.4200000000342</v>
          </cell>
        </row>
        <row r="750">
          <cell r="A750">
            <v>745</v>
          </cell>
          <cell r="B750">
            <v>1593.8200000000229</v>
          </cell>
          <cell r="C750">
            <v>2228.0699999999911</v>
          </cell>
          <cell r="D750">
            <v>1622.900000000006</v>
          </cell>
          <cell r="E750">
            <v>2270.9699999999921</v>
          </cell>
          <cell r="F750">
            <v>1646.5300000000179</v>
          </cell>
          <cell r="G750">
            <v>2308.4099999999653</v>
          </cell>
          <cell r="H750">
            <v>1675.6100000000001</v>
          </cell>
          <cell r="I750">
            <v>2345.8500000000354</v>
          </cell>
          <cell r="J750">
            <v>1704.6899999999816</v>
          </cell>
          <cell r="K750">
            <v>2383.2900000000009</v>
          </cell>
          <cell r="L750">
            <v>1728.3199999999915</v>
          </cell>
          <cell r="M750">
            <v>2420.73</v>
          </cell>
          <cell r="N750">
            <v>1757.3999999999721</v>
          </cell>
          <cell r="O750">
            <v>2458.1800000000035</v>
          </cell>
          <cell r="P750">
            <v>1781.0300000000286</v>
          </cell>
          <cell r="Q750">
            <v>2495.6199999999626</v>
          </cell>
          <cell r="R750">
            <v>1810.1100000000101</v>
          </cell>
          <cell r="S750">
            <v>2533.0600000000377</v>
          </cell>
          <cell r="T750">
            <v>1833.7400000000193</v>
          </cell>
          <cell r="U750">
            <v>2570.4999999999905</v>
          </cell>
          <cell r="V750">
            <v>1862.82</v>
          </cell>
          <cell r="W750">
            <v>2607.94</v>
          </cell>
          <cell r="X750">
            <v>1891.8999999999803</v>
          </cell>
          <cell r="Y750">
            <v>2645.3900000000135</v>
          </cell>
          <cell r="Z750">
            <v>1920.9799999999827</v>
          </cell>
          <cell r="AA750">
            <v>2688.2799999999952</v>
          </cell>
          <cell r="AB750">
            <v>1944.6099999999674</v>
          </cell>
          <cell r="AC750">
            <v>2725.7199999999934</v>
          </cell>
          <cell r="AD750">
            <v>1973.6900000000285</v>
          </cell>
          <cell r="AE750">
            <v>2763.1600000000199</v>
          </cell>
          <cell r="AF750">
            <v>2002.7700000000298</v>
          </cell>
          <cell r="AG750">
            <v>2800.6000000000408</v>
          </cell>
          <cell r="AH750">
            <v>2026.4000000000149</v>
          </cell>
          <cell r="AI750">
            <v>2838.0499999999706</v>
          </cell>
          <cell r="AJ750">
            <v>2055.4799999999955</v>
          </cell>
          <cell r="AK750">
            <v>2875.4900000000016</v>
          </cell>
          <cell r="AL750">
            <v>2079.1099999999801</v>
          </cell>
          <cell r="AM750">
            <v>2912.9299999999871</v>
          </cell>
          <cell r="AN750">
            <v>2108.1899999999787</v>
          </cell>
          <cell r="AO750">
            <v>2950.3700000000194</v>
          </cell>
          <cell r="AP750">
            <v>2131.8199999999702</v>
          </cell>
          <cell r="AQ750">
            <v>2987.8100000000486</v>
          </cell>
          <cell r="AR750">
            <v>2160.9000000000319</v>
          </cell>
          <cell r="AS750">
            <v>3025.2599999999702</v>
          </cell>
          <cell r="AT750">
            <v>2189.9800000000296</v>
          </cell>
          <cell r="AU750">
            <v>3068.149999999946</v>
          </cell>
          <cell r="AV750">
            <v>2219.0600000000099</v>
          </cell>
          <cell r="AW750">
            <v>3105.5900000000343</v>
          </cell>
        </row>
        <row r="751">
          <cell r="A751">
            <v>746</v>
          </cell>
          <cell r="B751">
            <v>1595.960000000023</v>
          </cell>
          <cell r="C751">
            <v>2231.0599999999909</v>
          </cell>
          <cell r="D751">
            <v>1625.0800000000061</v>
          </cell>
          <cell r="E751">
            <v>2274.0199999999923</v>
          </cell>
          <cell r="F751">
            <v>1648.740000000018</v>
          </cell>
          <cell r="G751">
            <v>2311.5099999999652</v>
          </cell>
          <cell r="H751">
            <v>1677.8600000000001</v>
          </cell>
          <cell r="I751">
            <v>2349.0000000000355</v>
          </cell>
          <cell r="J751">
            <v>1706.9799999999816</v>
          </cell>
          <cell r="K751">
            <v>2386.4900000000007</v>
          </cell>
          <cell r="L751">
            <v>1730.6399999999915</v>
          </cell>
          <cell r="M751">
            <v>2423.98</v>
          </cell>
          <cell r="N751">
            <v>1759.759999999972</v>
          </cell>
          <cell r="O751">
            <v>2461.4800000000037</v>
          </cell>
          <cell r="P751">
            <v>1783.4200000000287</v>
          </cell>
          <cell r="Q751">
            <v>2498.9699999999625</v>
          </cell>
          <cell r="R751">
            <v>1812.5400000000102</v>
          </cell>
          <cell r="S751">
            <v>2536.4600000000378</v>
          </cell>
          <cell r="T751">
            <v>1836.2000000000194</v>
          </cell>
          <cell r="U751">
            <v>2573.9499999999903</v>
          </cell>
          <cell r="V751">
            <v>1865.32</v>
          </cell>
          <cell r="W751">
            <v>2611.44</v>
          </cell>
          <cell r="X751">
            <v>1894.4399999999803</v>
          </cell>
          <cell r="Y751">
            <v>2648.9400000000137</v>
          </cell>
          <cell r="Z751">
            <v>1923.5599999999827</v>
          </cell>
          <cell r="AA751">
            <v>2691.8899999999953</v>
          </cell>
          <cell r="AB751">
            <v>1947.2199999999673</v>
          </cell>
          <cell r="AC751">
            <v>2729.3799999999933</v>
          </cell>
          <cell r="AD751">
            <v>1976.3400000000286</v>
          </cell>
          <cell r="AE751">
            <v>2766.8700000000199</v>
          </cell>
          <cell r="AF751">
            <v>2005.4600000000298</v>
          </cell>
          <cell r="AG751">
            <v>2804.3600000000411</v>
          </cell>
          <cell r="AH751">
            <v>2029.1200000000149</v>
          </cell>
          <cell r="AI751">
            <v>2841.8599999999706</v>
          </cell>
          <cell r="AJ751">
            <v>2058.2399999999957</v>
          </cell>
          <cell r="AK751">
            <v>2879.3500000000017</v>
          </cell>
          <cell r="AL751">
            <v>2081.8999999999801</v>
          </cell>
          <cell r="AM751">
            <v>2916.839999999987</v>
          </cell>
          <cell r="AN751">
            <v>2111.0199999999786</v>
          </cell>
          <cell r="AO751">
            <v>2954.3300000000195</v>
          </cell>
          <cell r="AP751">
            <v>2134.6799999999703</v>
          </cell>
          <cell r="AQ751">
            <v>2991.8200000000488</v>
          </cell>
          <cell r="AR751">
            <v>2163.800000000032</v>
          </cell>
          <cell r="AS751">
            <v>3029.3199999999702</v>
          </cell>
          <cell r="AT751">
            <v>2192.9200000000296</v>
          </cell>
          <cell r="AU751">
            <v>3072.2699999999459</v>
          </cell>
          <cell r="AV751">
            <v>2222.04000000001</v>
          </cell>
          <cell r="AW751">
            <v>3109.7600000000343</v>
          </cell>
        </row>
        <row r="752">
          <cell r="A752">
            <v>747</v>
          </cell>
          <cell r="B752">
            <v>1598.1000000000231</v>
          </cell>
          <cell r="C752">
            <v>2234.0499999999906</v>
          </cell>
          <cell r="D752">
            <v>1627.2600000000061</v>
          </cell>
          <cell r="E752">
            <v>2277.0699999999924</v>
          </cell>
          <cell r="F752">
            <v>1650.950000000018</v>
          </cell>
          <cell r="G752">
            <v>2314.6099999999651</v>
          </cell>
          <cell r="H752">
            <v>1680.1100000000001</v>
          </cell>
          <cell r="I752">
            <v>2352.1500000000356</v>
          </cell>
          <cell r="J752">
            <v>1709.2699999999816</v>
          </cell>
          <cell r="K752">
            <v>2389.6900000000005</v>
          </cell>
          <cell r="L752">
            <v>1732.9599999999914</v>
          </cell>
          <cell r="M752">
            <v>2427.23</v>
          </cell>
          <cell r="N752">
            <v>1762.1199999999719</v>
          </cell>
          <cell r="O752">
            <v>2464.7800000000038</v>
          </cell>
          <cell r="P752">
            <v>1785.8100000000288</v>
          </cell>
          <cell r="Q752">
            <v>2502.3199999999624</v>
          </cell>
          <cell r="R752">
            <v>1814.9700000000103</v>
          </cell>
          <cell r="S752">
            <v>2539.8600000000379</v>
          </cell>
          <cell r="T752">
            <v>1838.6600000000194</v>
          </cell>
          <cell r="U752">
            <v>2577.3999999999901</v>
          </cell>
          <cell r="V752">
            <v>1867.82</v>
          </cell>
          <cell r="W752">
            <v>2614.94</v>
          </cell>
          <cell r="X752">
            <v>1896.9799999999802</v>
          </cell>
          <cell r="Y752">
            <v>2652.4900000000139</v>
          </cell>
          <cell r="Z752">
            <v>1926.1399999999826</v>
          </cell>
          <cell r="AA752">
            <v>2695.4999999999955</v>
          </cell>
          <cell r="AB752">
            <v>1949.8299999999672</v>
          </cell>
          <cell r="AC752">
            <v>2733.0399999999931</v>
          </cell>
          <cell r="AD752">
            <v>1978.9900000000287</v>
          </cell>
          <cell r="AE752">
            <v>2770.5800000000199</v>
          </cell>
          <cell r="AF752">
            <v>2008.1500000000299</v>
          </cell>
          <cell r="AG752">
            <v>2808.1200000000413</v>
          </cell>
          <cell r="AH752">
            <v>2031.8400000000149</v>
          </cell>
          <cell r="AI752">
            <v>2845.6699999999705</v>
          </cell>
          <cell r="AJ752">
            <v>2060.9999999999959</v>
          </cell>
          <cell r="AK752">
            <v>2883.2100000000019</v>
          </cell>
          <cell r="AL752">
            <v>2084.68999999998</v>
          </cell>
          <cell r="AM752">
            <v>2920.7499999999868</v>
          </cell>
          <cell r="AN752">
            <v>2113.8499999999785</v>
          </cell>
          <cell r="AO752">
            <v>2958.2900000000195</v>
          </cell>
          <cell r="AP752">
            <v>2137.5399999999704</v>
          </cell>
          <cell r="AQ752">
            <v>2995.830000000049</v>
          </cell>
          <cell r="AR752">
            <v>2166.7000000000321</v>
          </cell>
          <cell r="AS752">
            <v>3033.3799999999701</v>
          </cell>
          <cell r="AT752">
            <v>2195.8600000000297</v>
          </cell>
          <cell r="AU752">
            <v>3076.3899999999458</v>
          </cell>
          <cell r="AV752">
            <v>2225.02000000001</v>
          </cell>
          <cell r="AW752">
            <v>3113.9300000000344</v>
          </cell>
        </row>
        <row r="753">
          <cell r="A753">
            <v>748</v>
          </cell>
          <cell r="B753">
            <v>1600.2400000000232</v>
          </cell>
          <cell r="C753">
            <v>2237.0399999999904</v>
          </cell>
          <cell r="D753">
            <v>1629.4400000000062</v>
          </cell>
          <cell r="E753">
            <v>2280.1199999999926</v>
          </cell>
          <cell r="F753">
            <v>1653.160000000018</v>
          </cell>
          <cell r="G753">
            <v>2317.709999999965</v>
          </cell>
          <cell r="H753">
            <v>1682.3600000000001</v>
          </cell>
          <cell r="I753">
            <v>2355.3000000000357</v>
          </cell>
          <cell r="J753">
            <v>1711.5599999999815</v>
          </cell>
          <cell r="K753">
            <v>2392.8900000000003</v>
          </cell>
          <cell r="L753">
            <v>1735.2799999999913</v>
          </cell>
          <cell r="M753">
            <v>2430.48</v>
          </cell>
          <cell r="N753">
            <v>1764.4799999999718</v>
          </cell>
          <cell r="O753">
            <v>2468.080000000004</v>
          </cell>
          <cell r="P753">
            <v>1788.2000000000289</v>
          </cell>
          <cell r="Q753">
            <v>2505.6699999999623</v>
          </cell>
          <cell r="R753">
            <v>1817.4000000000103</v>
          </cell>
          <cell r="S753">
            <v>2543.260000000038</v>
          </cell>
          <cell r="T753">
            <v>1841.1200000000194</v>
          </cell>
          <cell r="U753">
            <v>2580.8499999999899</v>
          </cell>
          <cell r="V753">
            <v>1870.32</v>
          </cell>
          <cell r="W753">
            <v>2618.44</v>
          </cell>
          <cell r="X753">
            <v>1899.5199999999802</v>
          </cell>
          <cell r="Y753">
            <v>2656.0400000000141</v>
          </cell>
          <cell r="Z753">
            <v>1928.7199999999825</v>
          </cell>
          <cell r="AA753">
            <v>2699.1099999999956</v>
          </cell>
          <cell r="AB753">
            <v>1952.4399999999671</v>
          </cell>
          <cell r="AC753">
            <v>2736.699999999993</v>
          </cell>
          <cell r="AD753">
            <v>1981.6400000000287</v>
          </cell>
          <cell r="AE753">
            <v>2774.29000000002</v>
          </cell>
          <cell r="AF753">
            <v>2010.8400000000299</v>
          </cell>
          <cell r="AG753">
            <v>2811.8800000000415</v>
          </cell>
          <cell r="AH753">
            <v>2034.560000000015</v>
          </cell>
          <cell r="AI753">
            <v>2849.4799999999705</v>
          </cell>
          <cell r="AJ753">
            <v>2063.7599999999961</v>
          </cell>
          <cell r="AK753">
            <v>2887.070000000002</v>
          </cell>
          <cell r="AL753">
            <v>2087.47999999998</v>
          </cell>
          <cell r="AM753">
            <v>2924.6599999999867</v>
          </cell>
          <cell r="AN753">
            <v>2116.6799999999785</v>
          </cell>
          <cell r="AO753">
            <v>2962.2500000000196</v>
          </cell>
          <cell r="AP753">
            <v>2140.3999999999705</v>
          </cell>
          <cell r="AQ753">
            <v>2999.8400000000493</v>
          </cell>
          <cell r="AR753">
            <v>2169.6000000000322</v>
          </cell>
          <cell r="AS753">
            <v>3037.43999999997</v>
          </cell>
          <cell r="AT753">
            <v>2198.8000000000297</v>
          </cell>
          <cell r="AU753">
            <v>3080.5099999999456</v>
          </cell>
          <cell r="AV753">
            <v>2228.00000000001</v>
          </cell>
          <cell r="AW753">
            <v>3118.1000000000345</v>
          </cell>
        </row>
        <row r="754">
          <cell r="A754">
            <v>749</v>
          </cell>
          <cell r="B754">
            <v>1602.3800000000233</v>
          </cell>
          <cell r="C754">
            <v>2240.0299999999902</v>
          </cell>
          <cell r="D754">
            <v>1631.6200000000063</v>
          </cell>
          <cell r="E754">
            <v>2283.1699999999928</v>
          </cell>
          <cell r="F754">
            <v>1655.3700000000181</v>
          </cell>
          <cell r="G754">
            <v>2320.8099999999649</v>
          </cell>
          <cell r="H754">
            <v>1684.6100000000001</v>
          </cell>
          <cell r="I754">
            <v>2358.4500000000357</v>
          </cell>
          <cell r="J754">
            <v>1713.8499999999815</v>
          </cell>
          <cell r="K754">
            <v>2396.09</v>
          </cell>
          <cell r="L754">
            <v>1737.5999999999913</v>
          </cell>
          <cell r="M754">
            <v>2433.73</v>
          </cell>
          <cell r="N754">
            <v>1766.8399999999717</v>
          </cell>
          <cell r="O754">
            <v>2471.3800000000042</v>
          </cell>
          <cell r="P754">
            <v>1790.590000000029</v>
          </cell>
          <cell r="Q754">
            <v>2509.0199999999622</v>
          </cell>
          <cell r="R754">
            <v>1819.8300000000104</v>
          </cell>
          <cell r="S754">
            <v>2546.6600000000381</v>
          </cell>
          <cell r="T754">
            <v>1843.5800000000195</v>
          </cell>
          <cell r="U754">
            <v>2584.2999999999897</v>
          </cell>
          <cell r="V754">
            <v>1872.82</v>
          </cell>
          <cell r="W754">
            <v>2621.94</v>
          </cell>
          <cell r="X754">
            <v>1902.0599999999802</v>
          </cell>
          <cell r="Y754">
            <v>2659.5900000000142</v>
          </cell>
          <cell r="Z754">
            <v>1931.2999999999824</v>
          </cell>
          <cell r="AA754">
            <v>2702.7199999999957</v>
          </cell>
          <cell r="AB754">
            <v>1955.049999999967</v>
          </cell>
          <cell r="AC754">
            <v>2740.3599999999929</v>
          </cell>
          <cell r="AD754">
            <v>1984.2900000000288</v>
          </cell>
          <cell r="AE754">
            <v>2778.00000000002</v>
          </cell>
          <cell r="AF754">
            <v>2013.53000000003</v>
          </cell>
          <cell r="AG754">
            <v>2815.6400000000417</v>
          </cell>
          <cell r="AH754">
            <v>2037.280000000015</v>
          </cell>
          <cell r="AI754">
            <v>2853.2899999999704</v>
          </cell>
          <cell r="AJ754">
            <v>2066.5199999999963</v>
          </cell>
          <cell r="AK754">
            <v>2890.9300000000021</v>
          </cell>
          <cell r="AL754">
            <v>2090.26999999998</v>
          </cell>
          <cell r="AM754">
            <v>2928.5699999999865</v>
          </cell>
          <cell r="AN754">
            <v>2119.5099999999784</v>
          </cell>
          <cell r="AO754">
            <v>2966.2100000000196</v>
          </cell>
          <cell r="AP754">
            <v>2143.2599999999707</v>
          </cell>
          <cell r="AQ754">
            <v>3003.8500000000495</v>
          </cell>
          <cell r="AR754">
            <v>2172.5000000000323</v>
          </cell>
          <cell r="AS754">
            <v>3041.49999999997</v>
          </cell>
          <cell r="AT754">
            <v>2201.7400000000298</v>
          </cell>
          <cell r="AU754">
            <v>3084.6299999999455</v>
          </cell>
          <cell r="AV754">
            <v>2230.98000000001</v>
          </cell>
          <cell r="AW754">
            <v>3122.2700000000345</v>
          </cell>
        </row>
        <row r="755">
          <cell r="A755">
            <v>750</v>
          </cell>
          <cell r="B755">
            <v>1604.5200000000234</v>
          </cell>
          <cell r="C755">
            <v>2243.01999999999</v>
          </cell>
          <cell r="D755">
            <v>1633.8000000000063</v>
          </cell>
          <cell r="E755">
            <v>2286.219999999993</v>
          </cell>
          <cell r="F755">
            <v>1657.5800000000181</v>
          </cell>
          <cell r="G755">
            <v>2323.9099999999648</v>
          </cell>
          <cell r="H755">
            <v>1686.8600000000001</v>
          </cell>
          <cell r="I755">
            <v>2361.6000000000358</v>
          </cell>
          <cell r="J755">
            <v>1716.1399999999815</v>
          </cell>
          <cell r="K755">
            <v>2399.29</v>
          </cell>
          <cell r="L755">
            <v>1739.9199999999912</v>
          </cell>
          <cell r="M755">
            <v>2436.98</v>
          </cell>
          <cell r="N755">
            <v>1769.1999999999716</v>
          </cell>
          <cell r="O755">
            <v>2474.6800000000044</v>
          </cell>
          <cell r="P755">
            <v>1792.9800000000291</v>
          </cell>
          <cell r="Q755">
            <v>2512.3699999999621</v>
          </cell>
          <cell r="R755">
            <v>1822.2600000000105</v>
          </cell>
          <cell r="S755">
            <v>2550.0600000000381</v>
          </cell>
          <cell r="T755">
            <v>1846.0400000000195</v>
          </cell>
          <cell r="U755">
            <v>2587.7499999999895</v>
          </cell>
          <cell r="V755">
            <v>1875.32</v>
          </cell>
          <cell r="W755">
            <v>2625.44</v>
          </cell>
          <cell r="X755">
            <v>1904.5999999999801</v>
          </cell>
          <cell r="Y755">
            <v>2663.1400000000144</v>
          </cell>
          <cell r="Z755">
            <v>1933.8799999999824</v>
          </cell>
          <cell r="AA755">
            <v>2706.3299999999958</v>
          </cell>
          <cell r="AB755">
            <v>1957.6599999999669</v>
          </cell>
          <cell r="AC755">
            <v>2744.0199999999927</v>
          </cell>
          <cell r="AD755">
            <v>1986.9400000000289</v>
          </cell>
          <cell r="AE755">
            <v>2781.71000000002</v>
          </cell>
          <cell r="AF755">
            <v>2016.22000000003</v>
          </cell>
          <cell r="AG755">
            <v>2819.4000000000419</v>
          </cell>
          <cell r="AH755">
            <v>2040.000000000015</v>
          </cell>
          <cell r="AI755">
            <v>2857.0999999999704</v>
          </cell>
          <cell r="AJ755">
            <v>2069.2799999999966</v>
          </cell>
          <cell r="AK755">
            <v>2894.7900000000022</v>
          </cell>
          <cell r="AL755">
            <v>2093.0599999999799</v>
          </cell>
          <cell r="AM755">
            <v>2932.4799999999864</v>
          </cell>
          <cell r="AN755">
            <v>2122.3399999999783</v>
          </cell>
          <cell r="AO755">
            <v>2970.1700000000196</v>
          </cell>
          <cell r="AP755">
            <v>2146.1199999999708</v>
          </cell>
          <cell r="AQ755">
            <v>3007.8600000000497</v>
          </cell>
          <cell r="AR755">
            <v>2175.4000000000324</v>
          </cell>
          <cell r="AS755">
            <v>3045.5599999999699</v>
          </cell>
          <cell r="AT755">
            <v>2204.6800000000298</v>
          </cell>
          <cell r="AU755">
            <v>3088.7499999999454</v>
          </cell>
          <cell r="AV755">
            <v>2233.96000000001</v>
          </cell>
          <cell r="AW755">
            <v>3126.4400000000346</v>
          </cell>
        </row>
        <row r="756">
          <cell r="A756">
            <v>751</v>
          </cell>
          <cell r="B756">
            <v>1606.6600000000235</v>
          </cell>
          <cell r="C756">
            <v>2246.0099999999898</v>
          </cell>
          <cell r="D756">
            <v>1635.9800000000064</v>
          </cell>
          <cell r="E756">
            <v>2289.2699999999932</v>
          </cell>
          <cell r="F756">
            <v>1659.7900000000182</v>
          </cell>
          <cell r="G756">
            <v>2327.0099999999647</v>
          </cell>
          <cell r="H756">
            <v>1689.1100000000001</v>
          </cell>
          <cell r="I756">
            <v>2364.7500000000359</v>
          </cell>
          <cell r="J756">
            <v>1718.4299999999814</v>
          </cell>
          <cell r="K756">
            <v>2402.4899999999998</v>
          </cell>
          <cell r="L756">
            <v>1742.2399999999911</v>
          </cell>
          <cell r="M756">
            <v>2440.23</v>
          </cell>
          <cell r="N756">
            <v>1771.5599999999715</v>
          </cell>
          <cell r="O756">
            <v>2477.9800000000046</v>
          </cell>
          <cell r="P756">
            <v>1795.3700000000292</v>
          </cell>
          <cell r="Q756">
            <v>2515.7199999999621</v>
          </cell>
          <cell r="R756">
            <v>1824.6900000000105</v>
          </cell>
          <cell r="S756">
            <v>2553.4600000000382</v>
          </cell>
          <cell r="T756">
            <v>1848.5000000000196</v>
          </cell>
          <cell r="U756">
            <v>2591.1999999999894</v>
          </cell>
          <cell r="V756">
            <v>1877.82</v>
          </cell>
          <cell r="W756">
            <v>2628.94</v>
          </cell>
          <cell r="X756">
            <v>1907.1399999999801</v>
          </cell>
          <cell r="Y756">
            <v>2666.6900000000146</v>
          </cell>
          <cell r="Z756">
            <v>1936.4599999999823</v>
          </cell>
          <cell r="AA756">
            <v>2709.939999999996</v>
          </cell>
          <cell r="AB756">
            <v>1960.2699999999668</v>
          </cell>
          <cell r="AC756">
            <v>2747.6799999999926</v>
          </cell>
          <cell r="AD756">
            <v>1989.590000000029</v>
          </cell>
          <cell r="AE756">
            <v>2785.4200000000201</v>
          </cell>
          <cell r="AF756">
            <v>2018.9100000000301</v>
          </cell>
          <cell r="AG756">
            <v>2823.1600000000421</v>
          </cell>
          <cell r="AH756">
            <v>2042.720000000015</v>
          </cell>
          <cell r="AI756">
            <v>2860.9099999999703</v>
          </cell>
          <cell r="AJ756">
            <v>2072.0399999999968</v>
          </cell>
          <cell r="AK756">
            <v>2898.6500000000024</v>
          </cell>
          <cell r="AL756">
            <v>2095.8499999999799</v>
          </cell>
          <cell r="AM756">
            <v>2936.3899999999862</v>
          </cell>
          <cell r="AN756">
            <v>2125.1699999999782</v>
          </cell>
          <cell r="AO756">
            <v>2974.1300000000197</v>
          </cell>
          <cell r="AP756">
            <v>2148.9799999999709</v>
          </cell>
          <cell r="AQ756">
            <v>3011.8700000000499</v>
          </cell>
          <cell r="AR756">
            <v>2178.3000000000325</v>
          </cell>
          <cell r="AS756">
            <v>3049.6199999999699</v>
          </cell>
          <cell r="AT756">
            <v>2207.6200000000299</v>
          </cell>
          <cell r="AU756">
            <v>3092.8699999999453</v>
          </cell>
          <cell r="AV756">
            <v>2236.9400000000101</v>
          </cell>
          <cell r="AW756">
            <v>3130.6100000000347</v>
          </cell>
        </row>
        <row r="757">
          <cell r="A757">
            <v>752</v>
          </cell>
          <cell r="B757">
            <v>1608.8000000000236</v>
          </cell>
          <cell r="C757">
            <v>2248.9999999999895</v>
          </cell>
          <cell r="D757">
            <v>1638.1600000000064</v>
          </cell>
          <cell r="E757">
            <v>2292.3199999999933</v>
          </cell>
          <cell r="F757">
            <v>1662.0000000000182</v>
          </cell>
          <cell r="G757">
            <v>2330.1099999999647</v>
          </cell>
          <cell r="H757">
            <v>1691.3600000000001</v>
          </cell>
          <cell r="I757">
            <v>2367.900000000036</v>
          </cell>
          <cell r="J757">
            <v>1720.7199999999814</v>
          </cell>
          <cell r="K757">
            <v>2405.6899999999996</v>
          </cell>
          <cell r="L757">
            <v>1744.5599999999911</v>
          </cell>
          <cell r="M757">
            <v>2443.48</v>
          </cell>
          <cell r="N757">
            <v>1773.9199999999714</v>
          </cell>
          <cell r="O757">
            <v>2481.2800000000047</v>
          </cell>
          <cell r="P757">
            <v>1797.7600000000293</v>
          </cell>
          <cell r="Q757">
            <v>2519.069999999962</v>
          </cell>
          <cell r="R757">
            <v>1827.1200000000106</v>
          </cell>
          <cell r="S757">
            <v>2556.8600000000383</v>
          </cell>
          <cell r="T757">
            <v>1850.9600000000196</v>
          </cell>
          <cell r="U757">
            <v>2594.6499999999892</v>
          </cell>
          <cell r="V757">
            <v>1880.32</v>
          </cell>
          <cell r="W757">
            <v>2632.44</v>
          </cell>
          <cell r="X757">
            <v>1909.6799999999801</v>
          </cell>
          <cell r="Y757">
            <v>2670.2400000000148</v>
          </cell>
          <cell r="Z757">
            <v>1939.0399999999822</v>
          </cell>
          <cell r="AA757">
            <v>2713.5499999999961</v>
          </cell>
          <cell r="AB757">
            <v>1962.8799999999667</v>
          </cell>
          <cell r="AC757">
            <v>2751.3399999999924</v>
          </cell>
          <cell r="AD757">
            <v>1992.2400000000291</v>
          </cell>
          <cell r="AE757">
            <v>2789.1300000000201</v>
          </cell>
          <cell r="AF757">
            <v>2021.6000000000301</v>
          </cell>
          <cell r="AG757">
            <v>2826.9200000000424</v>
          </cell>
          <cell r="AH757">
            <v>2045.4400000000151</v>
          </cell>
          <cell r="AI757">
            <v>2864.7199999999702</v>
          </cell>
          <cell r="AJ757">
            <v>2074.799999999997</v>
          </cell>
          <cell r="AK757">
            <v>2902.5100000000025</v>
          </cell>
          <cell r="AL757">
            <v>2098.6399999999799</v>
          </cell>
          <cell r="AM757">
            <v>2940.2999999999861</v>
          </cell>
          <cell r="AN757">
            <v>2127.9999999999782</v>
          </cell>
          <cell r="AO757">
            <v>2978.0900000000197</v>
          </cell>
          <cell r="AP757">
            <v>2151.839999999971</v>
          </cell>
          <cell r="AQ757">
            <v>3015.8800000000501</v>
          </cell>
          <cell r="AR757">
            <v>2181.2000000000326</v>
          </cell>
          <cell r="AS757">
            <v>3053.6799999999698</v>
          </cell>
          <cell r="AT757">
            <v>2210.56000000003</v>
          </cell>
          <cell r="AU757">
            <v>3096.9899999999452</v>
          </cell>
          <cell r="AV757">
            <v>2239.9200000000101</v>
          </cell>
          <cell r="AW757">
            <v>3134.7800000000348</v>
          </cell>
        </row>
        <row r="758">
          <cell r="A758">
            <v>753</v>
          </cell>
          <cell r="B758">
            <v>1610.9400000000237</v>
          </cell>
          <cell r="C758">
            <v>2251.9899999999893</v>
          </cell>
          <cell r="D758">
            <v>1640.3400000000065</v>
          </cell>
          <cell r="E758">
            <v>2295.3699999999935</v>
          </cell>
          <cell r="F758">
            <v>1664.2100000000182</v>
          </cell>
          <cell r="G758">
            <v>2333.2099999999646</v>
          </cell>
          <cell r="H758">
            <v>1693.6100000000001</v>
          </cell>
          <cell r="I758">
            <v>2371.0500000000361</v>
          </cell>
          <cell r="J758">
            <v>1723.0099999999813</v>
          </cell>
          <cell r="K758">
            <v>2408.8899999999994</v>
          </cell>
          <cell r="L758">
            <v>1746.879999999991</v>
          </cell>
          <cell r="M758">
            <v>2446.73</v>
          </cell>
          <cell r="N758">
            <v>1776.2799999999713</v>
          </cell>
          <cell r="O758">
            <v>2484.5800000000049</v>
          </cell>
          <cell r="P758">
            <v>1800.1500000000294</v>
          </cell>
          <cell r="Q758">
            <v>2522.4199999999619</v>
          </cell>
          <cell r="R758">
            <v>1829.5500000000106</v>
          </cell>
          <cell r="S758">
            <v>2560.2600000000384</v>
          </cell>
          <cell r="T758">
            <v>1853.4200000000196</v>
          </cell>
          <cell r="U758">
            <v>2598.099999999989</v>
          </cell>
          <cell r="V758">
            <v>1882.82</v>
          </cell>
          <cell r="W758">
            <v>2635.94</v>
          </cell>
          <cell r="X758">
            <v>1912.21999999998</v>
          </cell>
          <cell r="Y758">
            <v>2673.790000000015</v>
          </cell>
          <cell r="Z758">
            <v>1941.6199999999822</v>
          </cell>
          <cell r="AA758">
            <v>2717.1599999999962</v>
          </cell>
          <cell r="AB758">
            <v>1965.4899999999666</v>
          </cell>
          <cell r="AC758">
            <v>2754.9999999999923</v>
          </cell>
          <cell r="AD758">
            <v>1994.8900000000292</v>
          </cell>
          <cell r="AE758">
            <v>2792.8400000000202</v>
          </cell>
          <cell r="AF758">
            <v>2024.2900000000302</v>
          </cell>
          <cell r="AG758">
            <v>2830.6800000000426</v>
          </cell>
          <cell r="AH758">
            <v>2048.1600000000149</v>
          </cell>
          <cell r="AI758">
            <v>2868.5299999999702</v>
          </cell>
          <cell r="AJ758">
            <v>2077.5599999999972</v>
          </cell>
          <cell r="AK758">
            <v>2906.3700000000026</v>
          </cell>
          <cell r="AL758">
            <v>2101.4299999999798</v>
          </cell>
          <cell r="AM758">
            <v>2944.2099999999859</v>
          </cell>
          <cell r="AN758">
            <v>2130.8299999999781</v>
          </cell>
          <cell r="AO758">
            <v>2982.0500000000197</v>
          </cell>
          <cell r="AP758">
            <v>2154.6999999999712</v>
          </cell>
          <cell r="AQ758">
            <v>3019.8900000000503</v>
          </cell>
          <cell r="AR758">
            <v>2184.1000000000327</v>
          </cell>
          <cell r="AS758">
            <v>3057.7399999999698</v>
          </cell>
          <cell r="AT758">
            <v>2213.50000000003</v>
          </cell>
          <cell r="AU758">
            <v>3101.1099999999451</v>
          </cell>
          <cell r="AV758">
            <v>2242.9000000000101</v>
          </cell>
          <cell r="AW758">
            <v>3138.9500000000348</v>
          </cell>
        </row>
        <row r="759">
          <cell r="A759">
            <v>754</v>
          </cell>
          <cell r="B759">
            <v>1613.0800000000238</v>
          </cell>
          <cell r="C759">
            <v>2254.9799999999891</v>
          </cell>
          <cell r="D759">
            <v>1642.5200000000066</v>
          </cell>
          <cell r="E759">
            <v>2298.4199999999937</v>
          </cell>
          <cell r="F759">
            <v>1666.4200000000183</v>
          </cell>
          <cell r="G759">
            <v>2336.3099999999645</v>
          </cell>
          <cell r="H759">
            <v>1695.8600000000001</v>
          </cell>
          <cell r="I759">
            <v>2374.2000000000362</v>
          </cell>
          <cell r="J759">
            <v>1725.2999999999813</v>
          </cell>
          <cell r="K759">
            <v>2412.0899999999992</v>
          </cell>
          <cell r="L759">
            <v>1749.199999999991</v>
          </cell>
          <cell r="M759">
            <v>2449.98</v>
          </cell>
          <cell r="N759">
            <v>1778.6399999999712</v>
          </cell>
          <cell r="O759">
            <v>2487.8800000000051</v>
          </cell>
          <cell r="P759">
            <v>1802.5400000000295</v>
          </cell>
          <cell r="Q759">
            <v>2525.7699999999618</v>
          </cell>
          <cell r="R759">
            <v>1831.9800000000107</v>
          </cell>
          <cell r="S759">
            <v>2563.6600000000385</v>
          </cell>
          <cell r="T759">
            <v>1855.8800000000197</v>
          </cell>
          <cell r="U759">
            <v>2601.5499999999888</v>
          </cell>
          <cell r="V759">
            <v>1885.32</v>
          </cell>
          <cell r="W759">
            <v>2639.44</v>
          </cell>
          <cell r="X759">
            <v>1914.75999999998</v>
          </cell>
          <cell r="Y759">
            <v>2677.3400000000152</v>
          </cell>
          <cell r="Z759">
            <v>1944.1999999999821</v>
          </cell>
          <cell r="AA759">
            <v>2720.7699999999963</v>
          </cell>
          <cell r="AB759">
            <v>1968.0999999999665</v>
          </cell>
          <cell r="AC759">
            <v>2758.6599999999921</v>
          </cell>
          <cell r="AD759">
            <v>1997.5400000000293</v>
          </cell>
          <cell r="AE759">
            <v>2796.5500000000202</v>
          </cell>
          <cell r="AF759">
            <v>2026.9800000000303</v>
          </cell>
          <cell r="AG759">
            <v>2834.4400000000428</v>
          </cell>
          <cell r="AH759">
            <v>2050.8800000000147</v>
          </cell>
          <cell r="AI759">
            <v>2872.3399999999701</v>
          </cell>
          <cell r="AJ759">
            <v>2080.3199999999974</v>
          </cell>
          <cell r="AK759">
            <v>2910.2300000000027</v>
          </cell>
          <cell r="AL759">
            <v>2104.2199999999798</v>
          </cell>
          <cell r="AM759">
            <v>2948.1199999999858</v>
          </cell>
          <cell r="AN759">
            <v>2133.659999999978</v>
          </cell>
          <cell r="AO759">
            <v>2986.0100000000198</v>
          </cell>
          <cell r="AP759">
            <v>2157.5599999999713</v>
          </cell>
          <cell r="AQ759">
            <v>3023.9000000000506</v>
          </cell>
          <cell r="AR759">
            <v>2187.0000000000327</v>
          </cell>
          <cell r="AS759">
            <v>3061.7999999999697</v>
          </cell>
          <cell r="AT759">
            <v>2216.4400000000301</v>
          </cell>
          <cell r="AU759">
            <v>3105.229999999945</v>
          </cell>
          <cell r="AV759">
            <v>2245.8800000000101</v>
          </cell>
          <cell r="AW759">
            <v>3143.1200000000349</v>
          </cell>
        </row>
        <row r="760">
          <cell r="A760">
            <v>755</v>
          </cell>
          <cell r="B760">
            <v>1615.2200000000239</v>
          </cell>
          <cell r="C760">
            <v>2257.9699999999889</v>
          </cell>
          <cell r="D760">
            <v>1644.7000000000066</v>
          </cell>
          <cell r="E760">
            <v>2301.4699999999939</v>
          </cell>
          <cell r="F760">
            <v>1668.6300000000183</v>
          </cell>
          <cell r="G760">
            <v>2339.4099999999644</v>
          </cell>
          <cell r="H760">
            <v>1698.1100000000001</v>
          </cell>
          <cell r="I760">
            <v>2377.3500000000363</v>
          </cell>
          <cell r="J760">
            <v>1727.5899999999813</v>
          </cell>
          <cell r="K760">
            <v>2415.2899999999991</v>
          </cell>
          <cell r="L760">
            <v>1751.5199999999909</v>
          </cell>
          <cell r="M760">
            <v>2453.23</v>
          </cell>
          <cell r="N760">
            <v>1780.9999999999711</v>
          </cell>
          <cell r="O760">
            <v>2491.1800000000053</v>
          </cell>
          <cell r="P760">
            <v>1804.9300000000296</v>
          </cell>
          <cell r="Q760">
            <v>2529.1199999999617</v>
          </cell>
          <cell r="R760">
            <v>1834.4100000000108</v>
          </cell>
          <cell r="S760">
            <v>2567.0600000000386</v>
          </cell>
          <cell r="T760">
            <v>1858.3400000000197</v>
          </cell>
          <cell r="U760">
            <v>2604.9999999999886</v>
          </cell>
          <cell r="V760">
            <v>1887.82</v>
          </cell>
          <cell r="W760">
            <v>2642.94</v>
          </cell>
          <cell r="X760">
            <v>1917.2999999999799</v>
          </cell>
          <cell r="Y760">
            <v>2680.8900000000153</v>
          </cell>
          <cell r="Z760">
            <v>1946.779999999982</v>
          </cell>
          <cell r="AA760">
            <v>2724.3799999999965</v>
          </cell>
          <cell r="AB760">
            <v>1970.7099999999664</v>
          </cell>
          <cell r="AC760">
            <v>2762.319999999992</v>
          </cell>
          <cell r="AD760">
            <v>2000.1900000000294</v>
          </cell>
          <cell r="AE760">
            <v>2800.2600000000202</v>
          </cell>
          <cell r="AF760">
            <v>2029.6700000000303</v>
          </cell>
          <cell r="AG760">
            <v>2838.200000000043</v>
          </cell>
          <cell r="AH760">
            <v>2053.6000000000145</v>
          </cell>
          <cell r="AI760">
            <v>2876.1499999999701</v>
          </cell>
          <cell r="AJ760">
            <v>2083.0799999999977</v>
          </cell>
          <cell r="AK760">
            <v>2914.0900000000029</v>
          </cell>
          <cell r="AL760">
            <v>2107.0099999999798</v>
          </cell>
          <cell r="AM760">
            <v>2952.0299999999856</v>
          </cell>
          <cell r="AN760">
            <v>2136.489999999978</v>
          </cell>
          <cell r="AO760">
            <v>2989.9700000000198</v>
          </cell>
          <cell r="AP760">
            <v>2160.4199999999714</v>
          </cell>
          <cell r="AQ760">
            <v>3027.9100000000508</v>
          </cell>
          <cell r="AR760">
            <v>2189.9000000000328</v>
          </cell>
          <cell r="AS760">
            <v>3065.8599999999697</v>
          </cell>
          <cell r="AT760">
            <v>2219.3800000000301</v>
          </cell>
          <cell r="AU760">
            <v>3109.3499999999449</v>
          </cell>
          <cell r="AV760">
            <v>2248.8600000000101</v>
          </cell>
          <cell r="AW760">
            <v>3147.290000000035</v>
          </cell>
        </row>
        <row r="761">
          <cell r="A761">
            <v>756</v>
          </cell>
          <cell r="B761">
            <v>1617.360000000024</v>
          </cell>
          <cell r="C761">
            <v>2260.9599999999887</v>
          </cell>
          <cell r="D761">
            <v>1646.8800000000067</v>
          </cell>
          <cell r="E761">
            <v>2304.5199999999941</v>
          </cell>
          <cell r="F761">
            <v>1670.8400000000183</v>
          </cell>
          <cell r="G761">
            <v>2342.5099999999643</v>
          </cell>
          <cell r="H761">
            <v>1700.3600000000001</v>
          </cell>
          <cell r="I761">
            <v>2380.5000000000364</v>
          </cell>
          <cell r="J761">
            <v>1729.8799999999812</v>
          </cell>
          <cell r="K761">
            <v>2418.4899999999989</v>
          </cell>
          <cell r="L761">
            <v>1753.8399999999908</v>
          </cell>
          <cell r="M761">
            <v>2456.48</v>
          </cell>
          <cell r="N761">
            <v>1783.359999999971</v>
          </cell>
          <cell r="O761">
            <v>2494.4800000000055</v>
          </cell>
          <cell r="P761">
            <v>1807.3200000000297</v>
          </cell>
          <cell r="Q761">
            <v>2532.4699999999616</v>
          </cell>
          <cell r="R761">
            <v>1836.8400000000108</v>
          </cell>
          <cell r="S761">
            <v>2570.4600000000387</v>
          </cell>
          <cell r="T761">
            <v>1860.8000000000197</v>
          </cell>
          <cell r="U761">
            <v>2608.4499999999884</v>
          </cell>
          <cell r="V761">
            <v>1890.32</v>
          </cell>
          <cell r="W761">
            <v>2646.44</v>
          </cell>
          <cell r="X761">
            <v>1919.8399999999799</v>
          </cell>
          <cell r="Y761">
            <v>2684.4400000000155</v>
          </cell>
          <cell r="Z761">
            <v>1949.3599999999819</v>
          </cell>
          <cell r="AA761">
            <v>2727.9899999999966</v>
          </cell>
          <cell r="AB761">
            <v>1973.3199999999663</v>
          </cell>
          <cell r="AC761">
            <v>2765.9799999999918</v>
          </cell>
          <cell r="AD761">
            <v>2002.8400000000295</v>
          </cell>
          <cell r="AE761">
            <v>2803.9700000000203</v>
          </cell>
          <cell r="AF761">
            <v>2032.3600000000304</v>
          </cell>
          <cell r="AG761">
            <v>2841.9600000000432</v>
          </cell>
          <cell r="AH761">
            <v>2056.3200000000143</v>
          </cell>
          <cell r="AI761">
            <v>2879.95999999997</v>
          </cell>
          <cell r="AJ761">
            <v>2085.8399999999979</v>
          </cell>
          <cell r="AK761">
            <v>2917.950000000003</v>
          </cell>
          <cell r="AL761">
            <v>2109.7999999999797</v>
          </cell>
          <cell r="AM761">
            <v>2955.9399999999855</v>
          </cell>
          <cell r="AN761">
            <v>2139.3199999999779</v>
          </cell>
          <cell r="AO761">
            <v>2993.9300000000198</v>
          </cell>
          <cell r="AP761">
            <v>2163.2799999999716</v>
          </cell>
          <cell r="AQ761">
            <v>3031.920000000051</v>
          </cell>
          <cell r="AR761">
            <v>2192.8000000000329</v>
          </cell>
          <cell r="AS761">
            <v>3069.9199999999696</v>
          </cell>
          <cell r="AT761">
            <v>2222.3200000000302</v>
          </cell>
          <cell r="AU761">
            <v>3113.4699999999448</v>
          </cell>
          <cell r="AV761">
            <v>2251.8400000000101</v>
          </cell>
          <cell r="AW761">
            <v>3151.4600000000351</v>
          </cell>
        </row>
        <row r="762">
          <cell r="A762">
            <v>757</v>
          </cell>
          <cell r="B762">
            <v>1619.5000000000241</v>
          </cell>
          <cell r="C762">
            <v>2263.9499999999884</v>
          </cell>
          <cell r="D762">
            <v>1649.0600000000068</v>
          </cell>
          <cell r="E762">
            <v>2307.5699999999943</v>
          </cell>
          <cell r="F762">
            <v>1673.0500000000184</v>
          </cell>
          <cell r="G762">
            <v>2345.6099999999642</v>
          </cell>
          <cell r="H762">
            <v>1702.6100000000001</v>
          </cell>
          <cell r="I762">
            <v>2383.6500000000365</v>
          </cell>
          <cell r="J762">
            <v>1732.1699999999812</v>
          </cell>
          <cell r="K762">
            <v>2421.6899999999987</v>
          </cell>
          <cell r="L762">
            <v>1756.1599999999908</v>
          </cell>
          <cell r="M762">
            <v>2459.73</v>
          </cell>
          <cell r="N762">
            <v>1785.7199999999709</v>
          </cell>
          <cell r="O762">
            <v>2497.7800000000057</v>
          </cell>
          <cell r="P762">
            <v>1809.7100000000298</v>
          </cell>
          <cell r="Q762">
            <v>2535.8199999999615</v>
          </cell>
          <cell r="R762">
            <v>1839.2700000000109</v>
          </cell>
          <cell r="S762">
            <v>2573.8600000000388</v>
          </cell>
          <cell r="T762">
            <v>1863.2600000000198</v>
          </cell>
          <cell r="U762">
            <v>2611.8999999999883</v>
          </cell>
          <cell r="V762">
            <v>1892.82</v>
          </cell>
          <cell r="W762">
            <v>2649.94</v>
          </cell>
          <cell r="X762">
            <v>1922.3799999999799</v>
          </cell>
          <cell r="Y762">
            <v>2687.9900000000157</v>
          </cell>
          <cell r="Z762">
            <v>1951.9399999999819</v>
          </cell>
          <cell r="AA762">
            <v>2731.5999999999967</v>
          </cell>
          <cell r="AB762">
            <v>1975.9299999999662</v>
          </cell>
          <cell r="AC762">
            <v>2769.6399999999917</v>
          </cell>
          <cell r="AD762">
            <v>2005.4900000000296</v>
          </cell>
          <cell r="AE762">
            <v>2807.6800000000203</v>
          </cell>
          <cell r="AF762">
            <v>2035.0500000000304</v>
          </cell>
          <cell r="AG762">
            <v>2845.7200000000435</v>
          </cell>
          <cell r="AH762">
            <v>2059.0400000000141</v>
          </cell>
          <cell r="AI762">
            <v>2883.76999999997</v>
          </cell>
          <cell r="AJ762">
            <v>2088.5999999999981</v>
          </cell>
          <cell r="AK762">
            <v>2921.8100000000031</v>
          </cell>
          <cell r="AL762">
            <v>2112.5899999999797</v>
          </cell>
          <cell r="AM762">
            <v>2959.8499999999854</v>
          </cell>
          <cell r="AN762">
            <v>2142.1499999999778</v>
          </cell>
          <cell r="AO762">
            <v>2997.8900000000199</v>
          </cell>
          <cell r="AP762">
            <v>2166.1399999999717</v>
          </cell>
          <cell r="AQ762">
            <v>3035.9300000000512</v>
          </cell>
          <cell r="AR762">
            <v>2195.700000000033</v>
          </cell>
          <cell r="AS762">
            <v>3073.9799999999696</v>
          </cell>
          <cell r="AT762">
            <v>2225.2600000000302</v>
          </cell>
          <cell r="AU762">
            <v>3117.5899999999447</v>
          </cell>
          <cell r="AV762">
            <v>2254.8200000000102</v>
          </cell>
          <cell r="AW762">
            <v>3155.6300000000351</v>
          </cell>
        </row>
        <row r="763">
          <cell r="A763">
            <v>758</v>
          </cell>
          <cell r="B763">
            <v>1621.6400000000242</v>
          </cell>
          <cell r="C763">
            <v>2266.9399999999882</v>
          </cell>
          <cell r="D763">
            <v>1651.2400000000068</v>
          </cell>
          <cell r="E763">
            <v>2310.6199999999944</v>
          </cell>
          <cell r="F763">
            <v>1675.2600000000184</v>
          </cell>
          <cell r="G763">
            <v>2348.7099999999641</v>
          </cell>
          <cell r="H763">
            <v>1704.8600000000001</v>
          </cell>
          <cell r="I763">
            <v>2386.8000000000366</v>
          </cell>
          <cell r="J763">
            <v>1734.4599999999812</v>
          </cell>
          <cell r="K763">
            <v>2424.8899999999985</v>
          </cell>
          <cell r="L763">
            <v>1758.4799999999907</v>
          </cell>
          <cell r="M763">
            <v>2462.98</v>
          </cell>
          <cell r="N763">
            <v>1788.0799999999708</v>
          </cell>
          <cell r="O763">
            <v>2501.0800000000058</v>
          </cell>
          <cell r="P763">
            <v>1812.1000000000299</v>
          </cell>
          <cell r="Q763">
            <v>2539.1699999999614</v>
          </cell>
          <cell r="R763">
            <v>1841.700000000011</v>
          </cell>
          <cell r="S763">
            <v>2577.2600000000389</v>
          </cell>
          <cell r="T763">
            <v>1865.7200000000198</v>
          </cell>
          <cell r="U763">
            <v>2615.3499999999881</v>
          </cell>
          <cell r="V763">
            <v>1895.32</v>
          </cell>
          <cell r="W763">
            <v>2653.44</v>
          </cell>
          <cell r="X763">
            <v>1924.9199999999798</v>
          </cell>
          <cell r="Y763">
            <v>2691.5400000000159</v>
          </cell>
          <cell r="Z763">
            <v>1954.5199999999818</v>
          </cell>
          <cell r="AA763">
            <v>2735.2099999999969</v>
          </cell>
          <cell r="AB763">
            <v>1978.5399999999661</v>
          </cell>
          <cell r="AC763">
            <v>2773.2999999999915</v>
          </cell>
          <cell r="AD763">
            <v>2008.1400000000297</v>
          </cell>
          <cell r="AE763">
            <v>2811.3900000000203</v>
          </cell>
          <cell r="AF763">
            <v>2037.7400000000305</v>
          </cell>
          <cell r="AG763">
            <v>2849.4800000000437</v>
          </cell>
          <cell r="AH763">
            <v>2061.7600000000139</v>
          </cell>
          <cell r="AI763">
            <v>2887.5799999999699</v>
          </cell>
          <cell r="AJ763">
            <v>2091.3599999999983</v>
          </cell>
          <cell r="AK763">
            <v>2925.6700000000033</v>
          </cell>
          <cell r="AL763">
            <v>2115.3799999999796</v>
          </cell>
          <cell r="AM763">
            <v>2963.7599999999852</v>
          </cell>
          <cell r="AN763">
            <v>2144.9799999999777</v>
          </cell>
          <cell r="AO763">
            <v>3001.8500000000199</v>
          </cell>
          <cell r="AP763">
            <v>2168.9999999999718</v>
          </cell>
          <cell r="AQ763">
            <v>3039.9400000000514</v>
          </cell>
          <cell r="AR763">
            <v>2198.6000000000331</v>
          </cell>
          <cell r="AS763">
            <v>3078.0399999999695</v>
          </cell>
          <cell r="AT763">
            <v>2228.2000000000303</v>
          </cell>
          <cell r="AU763">
            <v>3121.7099999999446</v>
          </cell>
          <cell r="AV763">
            <v>2257.8000000000102</v>
          </cell>
          <cell r="AW763">
            <v>3159.8000000000352</v>
          </cell>
        </row>
        <row r="764">
          <cell r="A764">
            <v>759</v>
          </cell>
          <cell r="B764">
            <v>1623.7800000000243</v>
          </cell>
          <cell r="C764">
            <v>2269.929999999988</v>
          </cell>
          <cell r="D764">
            <v>1653.4200000000069</v>
          </cell>
          <cell r="E764">
            <v>2313.6699999999946</v>
          </cell>
          <cell r="F764">
            <v>1677.4700000000184</v>
          </cell>
          <cell r="G764">
            <v>2351.809999999964</v>
          </cell>
          <cell r="H764">
            <v>1707.1100000000001</v>
          </cell>
          <cell r="I764">
            <v>2389.9500000000367</v>
          </cell>
          <cell r="J764">
            <v>1736.7499999999811</v>
          </cell>
          <cell r="K764">
            <v>2428.0899999999983</v>
          </cell>
          <cell r="L764">
            <v>1760.7999999999906</v>
          </cell>
          <cell r="M764">
            <v>2466.23</v>
          </cell>
          <cell r="N764">
            <v>1790.4399999999707</v>
          </cell>
          <cell r="O764">
            <v>2504.380000000006</v>
          </cell>
          <cell r="P764">
            <v>1814.49000000003</v>
          </cell>
          <cell r="Q764">
            <v>2542.5199999999613</v>
          </cell>
          <cell r="R764">
            <v>1844.130000000011</v>
          </cell>
          <cell r="S764">
            <v>2580.660000000039</v>
          </cell>
          <cell r="T764">
            <v>1868.1800000000198</v>
          </cell>
          <cell r="U764">
            <v>2618.7999999999879</v>
          </cell>
          <cell r="V764">
            <v>1897.82</v>
          </cell>
          <cell r="W764">
            <v>2656.94</v>
          </cell>
          <cell r="X764">
            <v>1927.4599999999798</v>
          </cell>
          <cell r="Y764">
            <v>2695.0900000000161</v>
          </cell>
          <cell r="Z764">
            <v>1957.0999999999817</v>
          </cell>
          <cell r="AA764">
            <v>2738.819999999997</v>
          </cell>
          <cell r="AB764">
            <v>1981.149999999966</v>
          </cell>
          <cell r="AC764">
            <v>2776.9599999999914</v>
          </cell>
          <cell r="AD764">
            <v>2010.7900000000297</v>
          </cell>
          <cell r="AE764">
            <v>2815.1000000000204</v>
          </cell>
          <cell r="AF764">
            <v>2040.4300000000305</v>
          </cell>
          <cell r="AG764">
            <v>2853.2400000000439</v>
          </cell>
          <cell r="AH764">
            <v>2064.4800000000137</v>
          </cell>
          <cell r="AI764">
            <v>2891.3899999999699</v>
          </cell>
          <cell r="AJ764">
            <v>2094.1199999999985</v>
          </cell>
          <cell r="AK764">
            <v>2929.5300000000034</v>
          </cell>
          <cell r="AL764">
            <v>2118.1699999999796</v>
          </cell>
          <cell r="AM764">
            <v>2967.6699999999851</v>
          </cell>
          <cell r="AN764">
            <v>2147.8099999999777</v>
          </cell>
          <cell r="AO764">
            <v>3005.81000000002</v>
          </cell>
          <cell r="AP764">
            <v>2171.8599999999719</v>
          </cell>
          <cell r="AQ764">
            <v>3043.9500000000517</v>
          </cell>
          <cell r="AR764">
            <v>2201.5000000000332</v>
          </cell>
          <cell r="AS764">
            <v>3082.0999999999694</v>
          </cell>
          <cell r="AT764">
            <v>2231.1400000000303</v>
          </cell>
          <cell r="AU764">
            <v>3125.8299999999444</v>
          </cell>
          <cell r="AV764">
            <v>2260.7800000000102</v>
          </cell>
          <cell r="AW764">
            <v>3163.9700000000353</v>
          </cell>
        </row>
        <row r="765">
          <cell r="A765">
            <v>760</v>
          </cell>
          <cell r="B765">
            <v>1625.9200000000244</v>
          </cell>
          <cell r="C765">
            <v>2272.9199999999878</v>
          </cell>
          <cell r="D765">
            <v>1655.600000000007</v>
          </cell>
          <cell r="E765">
            <v>2316.7199999999948</v>
          </cell>
          <cell r="F765">
            <v>1679.6800000000185</v>
          </cell>
          <cell r="G765">
            <v>2354.9099999999639</v>
          </cell>
          <cell r="H765">
            <v>1709.3600000000001</v>
          </cell>
          <cell r="I765">
            <v>2393.1000000000367</v>
          </cell>
          <cell r="J765">
            <v>1739.0399999999811</v>
          </cell>
          <cell r="K765">
            <v>2431.2899999999981</v>
          </cell>
          <cell r="L765">
            <v>1763.1199999999906</v>
          </cell>
          <cell r="M765">
            <v>2469.48</v>
          </cell>
          <cell r="N765">
            <v>1792.7999999999706</v>
          </cell>
          <cell r="O765">
            <v>2507.6800000000062</v>
          </cell>
          <cell r="P765">
            <v>1816.8800000000301</v>
          </cell>
          <cell r="Q765">
            <v>2545.8699999999612</v>
          </cell>
          <cell r="R765">
            <v>1846.5600000000111</v>
          </cell>
          <cell r="S765">
            <v>2584.0600000000391</v>
          </cell>
          <cell r="T765">
            <v>1870.6400000000199</v>
          </cell>
          <cell r="U765">
            <v>2622.2499999999877</v>
          </cell>
          <cell r="V765">
            <v>1900.32</v>
          </cell>
          <cell r="W765">
            <v>2660.44</v>
          </cell>
          <cell r="X765">
            <v>1929.9999999999798</v>
          </cell>
          <cell r="Y765">
            <v>2698.6400000000162</v>
          </cell>
          <cell r="Z765">
            <v>1959.6799999999816</v>
          </cell>
          <cell r="AA765">
            <v>2742.4299999999971</v>
          </cell>
          <cell r="AB765">
            <v>1983.7599999999659</v>
          </cell>
          <cell r="AC765">
            <v>2780.6199999999913</v>
          </cell>
          <cell r="AD765">
            <v>2013.4400000000298</v>
          </cell>
          <cell r="AE765">
            <v>2818.8100000000204</v>
          </cell>
          <cell r="AF765">
            <v>2043.1200000000306</v>
          </cell>
          <cell r="AG765">
            <v>2857.0000000000441</v>
          </cell>
          <cell r="AH765">
            <v>2067.2000000000135</v>
          </cell>
          <cell r="AI765">
            <v>2895.1999999999698</v>
          </cell>
          <cell r="AJ765">
            <v>2096.8799999999987</v>
          </cell>
          <cell r="AK765">
            <v>2933.3900000000035</v>
          </cell>
          <cell r="AL765">
            <v>2120.9599999999796</v>
          </cell>
          <cell r="AM765">
            <v>2971.5799999999849</v>
          </cell>
          <cell r="AN765">
            <v>2150.6399999999776</v>
          </cell>
          <cell r="AO765">
            <v>3009.77000000002</v>
          </cell>
          <cell r="AP765">
            <v>2174.7199999999721</v>
          </cell>
          <cell r="AQ765">
            <v>3047.9600000000519</v>
          </cell>
          <cell r="AR765">
            <v>2204.4000000000333</v>
          </cell>
          <cell r="AS765">
            <v>3086.1599999999694</v>
          </cell>
          <cell r="AT765">
            <v>2234.0800000000304</v>
          </cell>
          <cell r="AU765">
            <v>3129.9499999999443</v>
          </cell>
          <cell r="AV765">
            <v>2263.7600000000102</v>
          </cell>
          <cell r="AW765">
            <v>3168.1400000000353</v>
          </cell>
        </row>
        <row r="766">
          <cell r="A766">
            <v>761</v>
          </cell>
          <cell r="B766">
            <v>1628.0600000000245</v>
          </cell>
          <cell r="C766">
            <v>2275.9099999999876</v>
          </cell>
          <cell r="D766">
            <v>1657.780000000007</v>
          </cell>
          <cell r="E766">
            <v>2319.769999999995</v>
          </cell>
          <cell r="F766">
            <v>1681.8900000000185</v>
          </cell>
          <cell r="G766">
            <v>2358.0099999999638</v>
          </cell>
          <cell r="H766">
            <v>1711.6100000000001</v>
          </cell>
          <cell r="I766">
            <v>2396.2500000000368</v>
          </cell>
          <cell r="J766">
            <v>1741.3299999999811</v>
          </cell>
          <cell r="K766">
            <v>2434.489999999998</v>
          </cell>
          <cell r="L766">
            <v>1765.4399999999905</v>
          </cell>
          <cell r="M766">
            <v>2472.73</v>
          </cell>
          <cell r="N766">
            <v>1795.1599999999705</v>
          </cell>
          <cell r="O766">
            <v>2510.9800000000064</v>
          </cell>
          <cell r="P766">
            <v>1819.2700000000302</v>
          </cell>
          <cell r="Q766">
            <v>2549.2199999999611</v>
          </cell>
          <cell r="R766">
            <v>1848.9900000000112</v>
          </cell>
          <cell r="S766">
            <v>2587.4600000000391</v>
          </cell>
          <cell r="T766">
            <v>1873.1000000000199</v>
          </cell>
          <cell r="U766">
            <v>2625.6999999999875</v>
          </cell>
          <cell r="V766">
            <v>1902.82</v>
          </cell>
          <cell r="W766">
            <v>2663.94</v>
          </cell>
          <cell r="X766">
            <v>1932.5399999999797</v>
          </cell>
          <cell r="Y766">
            <v>2702.1900000000164</v>
          </cell>
          <cell r="Z766">
            <v>1962.2599999999816</v>
          </cell>
          <cell r="AA766">
            <v>2746.0399999999972</v>
          </cell>
          <cell r="AB766">
            <v>1986.3699999999658</v>
          </cell>
          <cell r="AC766">
            <v>2784.2799999999911</v>
          </cell>
          <cell r="AD766">
            <v>2016.0900000000299</v>
          </cell>
          <cell r="AE766">
            <v>2822.5200000000204</v>
          </cell>
          <cell r="AF766">
            <v>2045.8100000000306</v>
          </cell>
          <cell r="AG766">
            <v>2860.7600000000443</v>
          </cell>
          <cell r="AH766">
            <v>2069.9200000000133</v>
          </cell>
          <cell r="AI766">
            <v>2899.0099999999698</v>
          </cell>
          <cell r="AJ766">
            <v>2099.639999999999</v>
          </cell>
          <cell r="AK766">
            <v>2937.2500000000036</v>
          </cell>
          <cell r="AL766">
            <v>2123.7499999999795</v>
          </cell>
          <cell r="AM766">
            <v>2975.4899999999848</v>
          </cell>
          <cell r="AN766">
            <v>2153.4699999999775</v>
          </cell>
          <cell r="AO766">
            <v>3013.73000000002</v>
          </cell>
          <cell r="AP766">
            <v>2177.5799999999722</v>
          </cell>
          <cell r="AQ766">
            <v>3051.9700000000521</v>
          </cell>
          <cell r="AR766">
            <v>2207.3000000000334</v>
          </cell>
          <cell r="AS766">
            <v>3090.2199999999693</v>
          </cell>
          <cell r="AT766">
            <v>2237.0200000000304</v>
          </cell>
          <cell r="AU766">
            <v>3134.0699999999442</v>
          </cell>
          <cell r="AV766">
            <v>2266.7400000000102</v>
          </cell>
          <cell r="AW766">
            <v>3172.3100000000354</v>
          </cell>
        </row>
        <row r="767">
          <cell r="A767">
            <v>762</v>
          </cell>
          <cell r="B767">
            <v>1630.2000000000246</v>
          </cell>
          <cell r="C767">
            <v>2278.8999999999874</v>
          </cell>
          <cell r="D767">
            <v>1659.9600000000071</v>
          </cell>
          <cell r="E767">
            <v>2322.8199999999952</v>
          </cell>
          <cell r="F767">
            <v>1684.1000000000186</v>
          </cell>
          <cell r="G767">
            <v>2361.1099999999637</v>
          </cell>
          <cell r="H767">
            <v>1713.8600000000001</v>
          </cell>
          <cell r="I767">
            <v>2399.4000000000369</v>
          </cell>
          <cell r="J767">
            <v>1743.619999999981</v>
          </cell>
          <cell r="K767">
            <v>2437.6899999999978</v>
          </cell>
          <cell r="L767">
            <v>1767.7599999999904</v>
          </cell>
          <cell r="M767">
            <v>2475.98</v>
          </cell>
          <cell r="N767">
            <v>1797.5199999999704</v>
          </cell>
          <cell r="O767">
            <v>2514.2800000000066</v>
          </cell>
          <cell r="P767">
            <v>1821.6600000000303</v>
          </cell>
          <cell r="Q767">
            <v>2552.5699999999611</v>
          </cell>
          <cell r="R767">
            <v>1851.4200000000112</v>
          </cell>
          <cell r="S767">
            <v>2590.8600000000392</v>
          </cell>
          <cell r="T767">
            <v>1875.56000000002</v>
          </cell>
          <cell r="U767">
            <v>2629.1499999999874</v>
          </cell>
          <cell r="V767">
            <v>1905.32</v>
          </cell>
          <cell r="W767">
            <v>2667.44</v>
          </cell>
          <cell r="X767">
            <v>1935.0799999999797</v>
          </cell>
          <cell r="Y767">
            <v>2705.7400000000166</v>
          </cell>
          <cell r="Z767">
            <v>1964.8399999999815</v>
          </cell>
          <cell r="AA767">
            <v>2749.6499999999974</v>
          </cell>
          <cell r="AB767">
            <v>1988.9799999999657</v>
          </cell>
          <cell r="AC767">
            <v>2787.939999999991</v>
          </cell>
          <cell r="AD767">
            <v>2018.74000000003</v>
          </cell>
          <cell r="AE767">
            <v>2826.2300000000205</v>
          </cell>
          <cell r="AF767">
            <v>2048.5000000000305</v>
          </cell>
          <cell r="AG767">
            <v>2864.5200000000445</v>
          </cell>
          <cell r="AH767">
            <v>2072.6400000000131</v>
          </cell>
          <cell r="AI767">
            <v>2902.8199999999697</v>
          </cell>
          <cell r="AJ767">
            <v>2102.3999999999992</v>
          </cell>
          <cell r="AK767">
            <v>2941.1100000000038</v>
          </cell>
          <cell r="AL767">
            <v>2126.5399999999795</v>
          </cell>
          <cell r="AM767">
            <v>2979.3999999999846</v>
          </cell>
          <cell r="AN767">
            <v>2156.2999999999774</v>
          </cell>
          <cell r="AO767">
            <v>3017.6900000000201</v>
          </cell>
          <cell r="AP767">
            <v>2180.4399999999723</v>
          </cell>
          <cell r="AQ767">
            <v>3055.9800000000523</v>
          </cell>
          <cell r="AR767">
            <v>2210.2000000000335</v>
          </cell>
          <cell r="AS767">
            <v>3094.2799999999693</v>
          </cell>
          <cell r="AT767">
            <v>2239.9600000000305</v>
          </cell>
          <cell r="AU767">
            <v>3138.1899999999441</v>
          </cell>
          <cell r="AV767">
            <v>2269.7200000000103</v>
          </cell>
          <cell r="AW767">
            <v>3176.4800000000355</v>
          </cell>
        </row>
        <row r="768">
          <cell r="A768">
            <v>763</v>
          </cell>
          <cell r="B768">
            <v>1632.3400000000247</v>
          </cell>
          <cell r="C768">
            <v>2281.8899999999871</v>
          </cell>
          <cell r="D768">
            <v>1662.1400000000071</v>
          </cell>
          <cell r="E768">
            <v>2325.8699999999953</v>
          </cell>
          <cell r="F768">
            <v>1686.3100000000186</v>
          </cell>
          <cell r="G768">
            <v>2364.2099999999637</v>
          </cell>
          <cell r="H768">
            <v>1716.1100000000001</v>
          </cell>
          <cell r="I768">
            <v>2402.550000000037</v>
          </cell>
          <cell r="J768">
            <v>1745.909999999981</v>
          </cell>
          <cell r="K768">
            <v>2440.8899999999976</v>
          </cell>
          <cell r="L768">
            <v>1770.0799999999904</v>
          </cell>
          <cell r="M768">
            <v>2479.23</v>
          </cell>
          <cell r="N768">
            <v>1799.8799999999703</v>
          </cell>
          <cell r="O768">
            <v>2517.5800000000067</v>
          </cell>
          <cell r="P768">
            <v>1824.0500000000304</v>
          </cell>
          <cell r="Q768">
            <v>2555.919999999961</v>
          </cell>
          <cell r="R768">
            <v>1853.8500000000113</v>
          </cell>
          <cell r="S768">
            <v>2594.2600000000393</v>
          </cell>
          <cell r="T768">
            <v>1878.02000000002</v>
          </cell>
          <cell r="U768">
            <v>2632.5999999999872</v>
          </cell>
          <cell r="V768">
            <v>1907.82</v>
          </cell>
          <cell r="W768">
            <v>2670.94</v>
          </cell>
          <cell r="X768">
            <v>1937.6199999999797</v>
          </cell>
          <cell r="Y768">
            <v>2709.2900000000168</v>
          </cell>
          <cell r="Z768">
            <v>1967.4199999999814</v>
          </cell>
          <cell r="AA768">
            <v>2753.2599999999975</v>
          </cell>
          <cell r="AB768">
            <v>1991.5899999999656</v>
          </cell>
          <cell r="AC768">
            <v>2791.5999999999908</v>
          </cell>
          <cell r="AD768">
            <v>2021.3900000000301</v>
          </cell>
          <cell r="AE768">
            <v>2829.9400000000205</v>
          </cell>
          <cell r="AF768">
            <v>2051.1900000000305</v>
          </cell>
          <cell r="AG768">
            <v>2868.2800000000448</v>
          </cell>
          <cell r="AH768">
            <v>2075.3600000000129</v>
          </cell>
          <cell r="AI768">
            <v>2906.6299999999696</v>
          </cell>
          <cell r="AJ768">
            <v>2105.1599999999994</v>
          </cell>
          <cell r="AK768">
            <v>2944.9700000000039</v>
          </cell>
          <cell r="AL768">
            <v>2129.3299999999795</v>
          </cell>
          <cell r="AM768">
            <v>2983.3099999999845</v>
          </cell>
          <cell r="AN768">
            <v>2159.1299999999774</v>
          </cell>
          <cell r="AO768">
            <v>3021.6500000000201</v>
          </cell>
          <cell r="AP768">
            <v>2183.2999999999724</v>
          </cell>
          <cell r="AQ768">
            <v>3059.9900000000525</v>
          </cell>
          <cell r="AR768">
            <v>2213.1000000000336</v>
          </cell>
          <cell r="AS768">
            <v>3098.3399999999692</v>
          </cell>
          <cell r="AT768">
            <v>2242.9000000000306</v>
          </cell>
          <cell r="AU768">
            <v>3142.309999999944</v>
          </cell>
          <cell r="AV768">
            <v>2272.7000000000103</v>
          </cell>
          <cell r="AW768">
            <v>3180.6500000000356</v>
          </cell>
        </row>
        <row r="769">
          <cell r="A769">
            <v>764</v>
          </cell>
          <cell r="B769">
            <v>1634.4800000000248</v>
          </cell>
          <cell r="C769">
            <v>2284.8799999999869</v>
          </cell>
          <cell r="D769">
            <v>1664.3200000000072</v>
          </cell>
          <cell r="E769">
            <v>2328.9199999999955</v>
          </cell>
          <cell r="F769">
            <v>1688.5200000000186</v>
          </cell>
          <cell r="G769">
            <v>2367.3099999999636</v>
          </cell>
          <cell r="H769">
            <v>1718.3600000000001</v>
          </cell>
          <cell r="I769">
            <v>2405.7000000000371</v>
          </cell>
          <cell r="J769">
            <v>1748.1999999999809</v>
          </cell>
          <cell r="K769">
            <v>2444.0899999999974</v>
          </cell>
          <cell r="L769">
            <v>1772.3999999999903</v>
          </cell>
          <cell r="M769">
            <v>2482.48</v>
          </cell>
          <cell r="N769">
            <v>1802.2399999999702</v>
          </cell>
          <cell r="O769">
            <v>2520.8800000000069</v>
          </cell>
          <cell r="P769">
            <v>1826.4400000000305</v>
          </cell>
          <cell r="Q769">
            <v>2559.2699999999609</v>
          </cell>
          <cell r="R769">
            <v>1856.2800000000113</v>
          </cell>
          <cell r="S769">
            <v>2597.6600000000394</v>
          </cell>
          <cell r="T769">
            <v>1880.48000000002</v>
          </cell>
          <cell r="U769">
            <v>2636.049999999987</v>
          </cell>
          <cell r="V769">
            <v>1910.32</v>
          </cell>
          <cell r="W769">
            <v>2674.44</v>
          </cell>
          <cell r="X769">
            <v>1940.1599999999796</v>
          </cell>
          <cell r="Y769">
            <v>2712.840000000017</v>
          </cell>
          <cell r="Z769">
            <v>1969.9999999999814</v>
          </cell>
          <cell r="AA769">
            <v>2756.8699999999976</v>
          </cell>
          <cell r="AB769">
            <v>1994.1999999999655</v>
          </cell>
          <cell r="AC769">
            <v>2795.2599999999907</v>
          </cell>
          <cell r="AD769">
            <v>2024.0400000000302</v>
          </cell>
          <cell r="AE769">
            <v>2833.6500000000206</v>
          </cell>
          <cell r="AF769">
            <v>2053.8800000000306</v>
          </cell>
          <cell r="AG769">
            <v>2872.040000000045</v>
          </cell>
          <cell r="AH769">
            <v>2078.0800000000127</v>
          </cell>
          <cell r="AI769">
            <v>2910.4399999999696</v>
          </cell>
          <cell r="AJ769">
            <v>2107.9199999999996</v>
          </cell>
          <cell r="AK769">
            <v>2948.830000000004</v>
          </cell>
          <cell r="AL769">
            <v>2132.1199999999794</v>
          </cell>
          <cell r="AM769">
            <v>2987.2199999999843</v>
          </cell>
          <cell r="AN769">
            <v>2161.9599999999773</v>
          </cell>
          <cell r="AO769">
            <v>3025.6100000000201</v>
          </cell>
          <cell r="AP769">
            <v>2186.1599999999726</v>
          </cell>
          <cell r="AQ769">
            <v>3064.0000000000528</v>
          </cell>
          <cell r="AR769">
            <v>2216.0000000000337</v>
          </cell>
          <cell r="AS769">
            <v>3102.3999999999692</v>
          </cell>
          <cell r="AT769">
            <v>2245.8400000000306</v>
          </cell>
          <cell r="AU769">
            <v>3146.4299999999439</v>
          </cell>
          <cell r="AV769">
            <v>2275.6800000000103</v>
          </cell>
          <cell r="AW769">
            <v>3184.8200000000356</v>
          </cell>
        </row>
        <row r="770">
          <cell r="A770">
            <v>765</v>
          </cell>
          <cell r="B770">
            <v>1636.6200000000249</v>
          </cell>
          <cell r="C770">
            <v>2287.8699999999867</v>
          </cell>
          <cell r="D770">
            <v>1666.5000000000073</v>
          </cell>
          <cell r="E770">
            <v>2331.9699999999957</v>
          </cell>
          <cell r="F770">
            <v>1690.7300000000187</v>
          </cell>
          <cell r="G770">
            <v>2370.4099999999635</v>
          </cell>
          <cell r="H770">
            <v>1720.6100000000001</v>
          </cell>
          <cell r="I770">
            <v>2408.8500000000372</v>
          </cell>
          <cell r="J770">
            <v>1750.4899999999809</v>
          </cell>
          <cell r="K770">
            <v>2447.2899999999972</v>
          </cell>
          <cell r="L770">
            <v>1774.7199999999903</v>
          </cell>
          <cell r="M770">
            <v>2485.73</v>
          </cell>
          <cell r="N770">
            <v>1804.5999999999701</v>
          </cell>
          <cell r="O770">
            <v>2524.1800000000071</v>
          </cell>
          <cell r="P770">
            <v>1828.8300000000306</v>
          </cell>
          <cell r="Q770">
            <v>2562.6199999999608</v>
          </cell>
          <cell r="R770">
            <v>1858.7100000000114</v>
          </cell>
          <cell r="S770">
            <v>2601.0600000000395</v>
          </cell>
          <cell r="T770">
            <v>1882.9400000000201</v>
          </cell>
          <cell r="U770">
            <v>2639.4999999999868</v>
          </cell>
          <cell r="V770">
            <v>1912.82</v>
          </cell>
          <cell r="W770">
            <v>2677.94</v>
          </cell>
          <cell r="X770">
            <v>1942.6999999999796</v>
          </cell>
          <cell r="Y770">
            <v>2716.3900000000172</v>
          </cell>
          <cell r="Z770">
            <v>1972.5799999999813</v>
          </cell>
          <cell r="AA770">
            <v>2760.4799999999977</v>
          </cell>
          <cell r="AB770">
            <v>1996.8099999999654</v>
          </cell>
          <cell r="AC770">
            <v>2798.9199999999905</v>
          </cell>
          <cell r="AD770">
            <v>2026.6900000000303</v>
          </cell>
          <cell r="AE770">
            <v>2837.3600000000206</v>
          </cell>
          <cell r="AF770">
            <v>2056.5700000000306</v>
          </cell>
          <cell r="AG770">
            <v>2875.8000000000452</v>
          </cell>
          <cell r="AH770">
            <v>2080.8000000000125</v>
          </cell>
          <cell r="AI770">
            <v>2914.2499999999695</v>
          </cell>
          <cell r="AJ770">
            <v>2110.6799999999998</v>
          </cell>
          <cell r="AK770">
            <v>2952.6900000000041</v>
          </cell>
          <cell r="AL770">
            <v>2134.9099999999794</v>
          </cell>
          <cell r="AM770">
            <v>2991.1299999999842</v>
          </cell>
          <cell r="AN770">
            <v>2164.7899999999772</v>
          </cell>
          <cell r="AO770">
            <v>3029.5700000000202</v>
          </cell>
          <cell r="AP770">
            <v>2189.0199999999727</v>
          </cell>
          <cell r="AQ770">
            <v>3068.010000000053</v>
          </cell>
          <cell r="AR770">
            <v>2218.9000000000337</v>
          </cell>
          <cell r="AS770">
            <v>3106.4599999999691</v>
          </cell>
          <cell r="AT770">
            <v>2248.7800000000307</v>
          </cell>
          <cell r="AU770">
            <v>3150.5499999999438</v>
          </cell>
          <cell r="AV770">
            <v>2278.6600000000103</v>
          </cell>
          <cell r="AW770">
            <v>3188.9900000000357</v>
          </cell>
        </row>
        <row r="771">
          <cell r="A771">
            <v>766</v>
          </cell>
          <cell r="B771">
            <v>1638.760000000025</v>
          </cell>
          <cell r="C771">
            <v>2290.8599999999865</v>
          </cell>
          <cell r="D771">
            <v>1668.6800000000073</v>
          </cell>
          <cell r="E771">
            <v>2335.0199999999959</v>
          </cell>
          <cell r="F771">
            <v>1692.9400000000187</v>
          </cell>
          <cell r="G771">
            <v>2373.5099999999634</v>
          </cell>
          <cell r="H771">
            <v>1722.8600000000001</v>
          </cell>
          <cell r="I771">
            <v>2412.0000000000373</v>
          </cell>
          <cell r="J771">
            <v>1752.7799999999809</v>
          </cell>
          <cell r="K771">
            <v>2450.4899999999971</v>
          </cell>
          <cell r="L771">
            <v>1777.0399999999902</v>
          </cell>
          <cell r="M771">
            <v>2488.98</v>
          </cell>
          <cell r="N771">
            <v>1806.95999999997</v>
          </cell>
          <cell r="O771">
            <v>2527.4800000000073</v>
          </cell>
          <cell r="P771">
            <v>1831.2200000000307</v>
          </cell>
          <cell r="Q771">
            <v>2565.9699999999607</v>
          </cell>
          <cell r="R771">
            <v>1861.1400000000115</v>
          </cell>
          <cell r="S771">
            <v>2604.4600000000396</v>
          </cell>
          <cell r="T771">
            <v>1885.4000000000201</v>
          </cell>
          <cell r="U771">
            <v>2642.9499999999866</v>
          </cell>
          <cell r="V771">
            <v>1915.32</v>
          </cell>
          <cell r="W771">
            <v>2681.44</v>
          </cell>
          <cell r="X771">
            <v>1945.2399999999795</v>
          </cell>
          <cell r="Y771">
            <v>2719.9400000000173</v>
          </cell>
          <cell r="Z771">
            <v>1975.1599999999812</v>
          </cell>
          <cell r="AA771">
            <v>2764.0899999999979</v>
          </cell>
          <cell r="AB771">
            <v>1999.4199999999653</v>
          </cell>
          <cell r="AC771">
            <v>2802.5799999999904</v>
          </cell>
          <cell r="AD771">
            <v>2029.3400000000304</v>
          </cell>
          <cell r="AE771">
            <v>2841.0700000000206</v>
          </cell>
          <cell r="AF771">
            <v>2059.2600000000307</v>
          </cell>
          <cell r="AG771">
            <v>2879.5600000000454</v>
          </cell>
          <cell r="AH771">
            <v>2083.5200000000123</v>
          </cell>
          <cell r="AI771">
            <v>2918.0599999999695</v>
          </cell>
          <cell r="AJ771">
            <v>2113.44</v>
          </cell>
          <cell r="AK771">
            <v>2956.5500000000043</v>
          </cell>
          <cell r="AL771">
            <v>2137.6999999999794</v>
          </cell>
          <cell r="AM771">
            <v>2995.039999999984</v>
          </cell>
          <cell r="AN771">
            <v>2167.6199999999772</v>
          </cell>
          <cell r="AO771">
            <v>3033.5300000000202</v>
          </cell>
          <cell r="AP771">
            <v>2191.8799999999728</v>
          </cell>
          <cell r="AQ771">
            <v>3072.0200000000532</v>
          </cell>
          <cell r="AR771">
            <v>2221.8000000000338</v>
          </cell>
          <cell r="AS771">
            <v>3110.5199999999691</v>
          </cell>
          <cell r="AT771">
            <v>2251.7200000000307</v>
          </cell>
          <cell r="AU771">
            <v>3154.6699999999437</v>
          </cell>
          <cell r="AV771">
            <v>2281.6400000000103</v>
          </cell>
          <cell r="AW771">
            <v>3193.1600000000358</v>
          </cell>
        </row>
        <row r="772">
          <cell r="A772">
            <v>767</v>
          </cell>
          <cell r="B772">
            <v>1640.9000000000251</v>
          </cell>
          <cell r="C772">
            <v>2293.8499999999863</v>
          </cell>
          <cell r="D772">
            <v>1670.8600000000074</v>
          </cell>
          <cell r="E772">
            <v>2338.0699999999961</v>
          </cell>
          <cell r="F772">
            <v>1695.1500000000187</v>
          </cell>
          <cell r="G772">
            <v>2376.6099999999633</v>
          </cell>
          <cell r="H772">
            <v>1725.1100000000001</v>
          </cell>
          <cell r="I772">
            <v>2415.1500000000374</v>
          </cell>
          <cell r="J772">
            <v>1755.0699999999808</v>
          </cell>
          <cell r="K772">
            <v>2453.6899999999969</v>
          </cell>
          <cell r="L772">
            <v>1779.3599999999901</v>
          </cell>
          <cell r="M772">
            <v>2492.23</v>
          </cell>
          <cell r="N772">
            <v>1809.3199999999699</v>
          </cell>
          <cell r="O772">
            <v>2530.7800000000075</v>
          </cell>
          <cell r="P772">
            <v>1833.6100000000308</v>
          </cell>
          <cell r="Q772">
            <v>2569.3199999999606</v>
          </cell>
          <cell r="R772">
            <v>1863.5700000000115</v>
          </cell>
          <cell r="S772">
            <v>2607.8600000000397</v>
          </cell>
          <cell r="T772">
            <v>1887.8600000000201</v>
          </cell>
          <cell r="U772">
            <v>2646.3999999999864</v>
          </cell>
          <cell r="V772">
            <v>1917.82</v>
          </cell>
          <cell r="W772">
            <v>2684.94</v>
          </cell>
          <cell r="X772">
            <v>1947.7799999999795</v>
          </cell>
          <cell r="Y772">
            <v>2723.4900000000175</v>
          </cell>
          <cell r="Z772">
            <v>1977.7399999999811</v>
          </cell>
          <cell r="AA772">
            <v>2767.699999999998</v>
          </cell>
          <cell r="AB772">
            <v>2002.0299999999652</v>
          </cell>
          <cell r="AC772">
            <v>2806.2399999999902</v>
          </cell>
          <cell r="AD772">
            <v>2031.9900000000305</v>
          </cell>
          <cell r="AE772">
            <v>2844.7800000000207</v>
          </cell>
          <cell r="AF772">
            <v>2061.9500000000307</v>
          </cell>
          <cell r="AG772">
            <v>2883.3200000000456</v>
          </cell>
          <cell r="AH772">
            <v>2086.2400000000121</v>
          </cell>
          <cell r="AI772">
            <v>2921.8699999999694</v>
          </cell>
          <cell r="AJ772">
            <v>2116.2000000000003</v>
          </cell>
          <cell r="AK772">
            <v>2960.4100000000044</v>
          </cell>
          <cell r="AL772">
            <v>2140.4899999999793</v>
          </cell>
          <cell r="AM772">
            <v>2998.9499999999839</v>
          </cell>
          <cell r="AN772">
            <v>2170.4499999999771</v>
          </cell>
          <cell r="AO772">
            <v>3037.4900000000202</v>
          </cell>
          <cell r="AP772">
            <v>2194.739999999973</v>
          </cell>
          <cell r="AQ772">
            <v>3076.0300000000534</v>
          </cell>
          <cell r="AR772">
            <v>2224.7000000000339</v>
          </cell>
          <cell r="AS772">
            <v>3114.579999999969</v>
          </cell>
          <cell r="AT772">
            <v>2254.6600000000308</v>
          </cell>
          <cell r="AU772">
            <v>3158.7899999999436</v>
          </cell>
          <cell r="AV772">
            <v>2284.6200000000104</v>
          </cell>
          <cell r="AW772">
            <v>3197.3300000000359</v>
          </cell>
        </row>
        <row r="773">
          <cell r="A773">
            <v>768</v>
          </cell>
          <cell r="B773">
            <v>1643.0400000000252</v>
          </cell>
          <cell r="C773">
            <v>2296.839999999986</v>
          </cell>
          <cell r="D773">
            <v>1673.0400000000075</v>
          </cell>
          <cell r="E773">
            <v>2341.1199999999963</v>
          </cell>
          <cell r="F773">
            <v>1697.3600000000188</v>
          </cell>
          <cell r="G773">
            <v>2379.7099999999632</v>
          </cell>
          <cell r="H773">
            <v>1727.3600000000001</v>
          </cell>
          <cell r="I773">
            <v>2418.3000000000375</v>
          </cell>
          <cell r="J773">
            <v>1757.3599999999808</v>
          </cell>
          <cell r="K773">
            <v>2456.8899999999967</v>
          </cell>
          <cell r="L773">
            <v>1781.6799999999901</v>
          </cell>
          <cell r="M773">
            <v>2495.48</v>
          </cell>
          <cell r="N773">
            <v>1811.6799999999698</v>
          </cell>
          <cell r="O773">
            <v>2534.0800000000077</v>
          </cell>
          <cell r="P773">
            <v>1836.0000000000309</v>
          </cell>
          <cell r="Q773">
            <v>2572.6699999999605</v>
          </cell>
          <cell r="R773">
            <v>1866.0000000000116</v>
          </cell>
          <cell r="S773">
            <v>2611.2600000000398</v>
          </cell>
          <cell r="T773">
            <v>1890.3200000000202</v>
          </cell>
          <cell r="U773">
            <v>2649.8499999999863</v>
          </cell>
          <cell r="V773">
            <v>1920.32</v>
          </cell>
          <cell r="W773">
            <v>2688.44</v>
          </cell>
          <cell r="X773">
            <v>1950.3199999999795</v>
          </cell>
          <cell r="Y773">
            <v>2727.0400000000177</v>
          </cell>
          <cell r="Z773">
            <v>1980.3199999999811</v>
          </cell>
          <cell r="AA773">
            <v>2771.3099999999981</v>
          </cell>
          <cell r="AB773">
            <v>2004.6399999999651</v>
          </cell>
          <cell r="AC773">
            <v>2809.8999999999901</v>
          </cell>
          <cell r="AD773">
            <v>2034.6400000000306</v>
          </cell>
          <cell r="AE773">
            <v>2848.4900000000207</v>
          </cell>
          <cell r="AF773">
            <v>2064.6400000000308</v>
          </cell>
          <cell r="AG773">
            <v>2887.0800000000459</v>
          </cell>
          <cell r="AH773">
            <v>2088.9600000000119</v>
          </cell>
          <cell r="AI773">
            <v>2925.6799999999694</v>
          </cell>
          <cell r="AJ773">
            <v>2118.9600000000005</v>
          </cell>
          <cell r="AK773">
            <v>2964.2700000000045</v>
          </cell>
          <cell r="AL773">
            <v>2143.2799999999793</v>
          </cell>
          <cell r="AM773">
            <v>3002.8599999999838</v>
          </cell>
          <cell r="AN773">
            <v>2173.279999999977</v>
          </cell>
          <cell r="AO773">
            <v>3041.4500000000203</v>
          </cell>
          <cell r="AP773">
            <v>2197.5999999999731</v>
          </cell>
          <cell r="AQ773">
            <v>3080.0400000000536</v>
          </cell>
          <cell r="AR773">
            <v>2227.600000000034</v>
          </cell>
          <cell r="AS773">
            <v>3118.6399999999689</v>
          </cell>
          <cell r="AT773">
            <v>2257.6000000000308</v>
          </cell>
          <cell r="AU773">
            <v>3162.9099999999435</v>
          </cell>
          <cell r="AV773">
            <v>2287.6000000000104</v>
          </cell>
          <cell r="AW773">
            <v>3201.5000000000359</v>
          </cell>
        </row>
        <row r="774">
          <cell r="A774">
            <v>769</v>
          </cell>
          <cell r="B774">
            <v>1645.1800000000253</v>
          </cell>
          <cell r="C774">
            <v>2299.8299999999858</v>
          </cell>
          <cell r="D774">
            <v>1675.2200000000075</v>
          </cell>
          <cell r="E774">
            <v>2344.1699999999964</v>
          </cell>
          <cell r="F774">
            <v>1699.5700000000188</v>
          </cell>
          <cell r="G774">
            <v>2382.8099999999631</v>
          </cell>
          <cell r="H774">
            <v>1729.6100000000001</v>
          </cell>
          <cell r="I774">
            <v>2421.4500000000376</v>
          </cell>
          <cell r="J774">
            <v>1759.6499999999808</v>
          </cell>
          <cell r="K774">
            <v>2460.0899999999965</v>
          </cell>
          <cell r="L774">
            <v>1783.99999999999</v>
          </cell>
          <cell r="M774">
            <v>2498.73</v>
          </cell>
          <cell r="N774">
            <v>1814.0399999999697</v>
          </cell>
          <cell r="O774">
            <v>2537.3800000000078</v>
          </cell>
          <cell r="P774">
            <v>1838.390000000031</v>
          </cell>
          <cell r="Q774">
            <v>2576.0199999999604</v>
          </cell>
          <cell r="R774">
            <v>1868.4300000000117</v>
          </cell>
          <cell r="S774">
            <v>2614.6600000000399</v>
          </cell>
          <cell r="T774">
            <v>1892.7800000000202</v>
          </cell>
          <cell r="U774">
            <v>2653.2999999999861</v>
          </cell>
          <cell r="V774">
            <v>1922.82</v>
          </cell>
          <cell r="W774">
            <v>2691.94</v>
          </cell>
          <cell r="X774">
            <v>1952.8599999999794</v>
          </cell>
          <cell r="Y774">
            <v>2730.5900000000179</v>
          </cell>
          <cell r="Z774">
            <v>1982.899999999981</v>
          </cell>
          <cell r="AA774">
            <v>2774.9199999999983</v>
          </cell>
          <cell r="AB774">
            <v>2007.249999999965</v>
          </cell>
          <cell r="AC774">
            <v>2813.5599999999899</v>
          </cell>
          <cell r="AD774">
            <v>2037.2900000000307</v>
          </cell>
          <cell r="AE774">
            <v>2852.2000000000207</v>
          </cell>
          <cell r="AF774">
            <v>2067.3300000000309</v>
          </cell>
          <cell r="AG774">
            <v>2890.8400000000461</v>
          </cell>
          <cell r="AH774">
            <v>2091.6800000000117</v>
          </cell>
          <cell r="AI774">
            <v>2929.4899999999693</v>
          </cell>
          <cell r="AJ774">
            <v>2121.7200000000007</v>
          </cell>
          <cell r="AK774">
            <v>2968.1300000000047</v>
          </cell>
          <cell r="AL774">
            <v>2146.0699999999792</v>
          </cell>
          <cell r="AM774">
            <v>3006.7699999999836</v>
          </cell>
          <cell r="AN774">
            <v>2176.1099999999769</v>
          </cell>
          <cell r="AO774">
            <v>3045.4100000000203</v>
          </cell>
          <cell r="AP774">
            <v>2200.4599999999732</v>
          </cell>
          <cell r="AQ774">
            <v>3084.0500000000538</v>
          </cell>
          <cell r="AR774">
            <v>2230.5000000000341</v>
          </cell>
          <cell r="AS774">
            <v>3122.6999999999689</v>
          </cell>
          <cell r="AT774">
            <v>2260.5400000000309</v>
          </cell>
          <cell r="AU774">
            <v>3167.0299999999434</v>
          </cell>
          <cell r="AV774">
            <v>2290.5800000000104</v>
          </cell>
          <cell r="AW774">
            <v>3205.670000000036</v>
          </cell>
        </row>
        <row r="775">
          <cell r="A775">
            <v>770</v>
          </cell>
          <cell r="B775">
            <v>1647.3200000000254</v>
          </cell>
          <cell r="C775">
            <v>2302.8199999999856</v>
          </cell>
          <cell r="D775">
            <v>1677.4000000000076</v>
          </cell>
          <cell r="E775">
            <v>2347.2199999999966</v>
          </cell>
          <cell r="F775">
            <v>1701.7800000000188</v>
          </cell>
          <cell r="G775">
            <v>2385.909999999963</v>
          </cell>
          <cell r="H775">
            <v>1731.8600000000001</v>
          </cell>
          <cell r="I775">
            <v>2424.6000000000377</v>
          </cell>
          <cell r="J775">
            <v>1761.9399999999807</v>
          </cell>
          <cell r="K775">
            <v>2463.2899999999963</v>
          </cell>
          <cell r="L775">
            <v>1786.3199999999899</v>
          </cell>
          <cell r="M775">
            <v>2501.98</v>
          </cell>
          <cell r="N775">
            <v>1816.3999999999696</v>
          </cell>
          <cell r="O775">
            <v>2540.680000000008</v>
          </cell>
          <cell r="P775">
            <v>1840.7800000000311</v>
          </cell>
          <cell r="Q775">
            <v>2579.3699999999603</v>
          </cell>
          <cell r="R775">
            <v>1870.8600000000117</v>
          </cell>
          <cell r="S775">
            <v>2618.06000000004</v>
          </cell>
          <cell r="T775">
            <v>1895.2400000000202</v>
          </cell>
          <cell r="U775">
            <v>2656.7499999999859</v>
          </cell>
          <cell r="V775">
            <v>1925.32</v>
          </cell>
          <cell r="W775">
            <v>2695.44</v>
          </cell>
          <cell r="X775">
            <v>1955.3999999999794</v>
          </cell>
          <cell r="Y775">
            <v>2734.1400000000181</v>
          </cell>
          <cell r="Z775">
            <v>1985.4799999999809</v>
          </cell>
          <cell r="AA775">
            <v>2778.5299999999984</v>
          </cell>
          <cell r="AB775">
            <v>2009.8599999999649</v>
          </cell>
          <cell r="AC775">
            <v>2817.2199999999898</v>
          </cell>
          <cell r="AD775">
            <v>2039.9400000000308</v>
          </cell>
          <cell r="AE775">
            <v>2855.9100000000208</v>
          </cell>
          <cell r="AF775">
            <v>2070.0200000000309</v>
          </cell>
          <cell r="AG775">
            <v>2894.6000000000463</v>
          </cell>
          <cell r="AH775">
            <v>2094.4000000000115</v>
          </cell>
          <cell r="AI775">
            <v>2933.2999999999693</v>
          </cell>
          <cell r="AJ775">
            <v>2124.4800000000009</v>
          </cell>
          <cell r="AK775">
            <v>2971.9900000000048</v>
          </cell>
          <cell r="AL775">
            <v>2148.8599999999792</v>
          </cell>
          <cell r="AM775">
            <v>3010.6799999999835</v>
          </cell>
          <cell r="AN775">
            <v>2178.9399999999769</v>
          </cell>
          <cell r="AO775">
            <v>3049.3700000000204</v>
          </cell>
          <cell r="AP775">
            <v>2203.3199999999733</v>
          </cell>
          <cell r="AQ775">
            <v>3088.0600000000541</v>
          </cell>
          <cell r="AR775">
            <v>2233.4000000000342</v>
          </cell>
          <cell r="AS775">
            <v>3126.7599999999688</v>
          </cell>
          <cell r="AT775">
            <v>2263.4800000000309</v>
          </cell>
          <cell r="AU775">
            <v>3171.1499999999432</v>
          </cell>
          <cell r="AV775">
            <v>2293.5600000000104</v>
          </cell>
          <cell r="AW775">
            <v>3209.8400000000361</v>
          </cell>
        </row>
        <row r="776">
          <cell r="A776">
            <v>771</v>
          </cell>
          <cell r="B776">
            <v>1649.4600000000255</v>
          </cell>
          <cell r="C776">
            <v>2305.8099999999854</v>
          </cell>
          <cell r="D776">
            <v>1679.5800000000077</v>
          </cell>
          <cell r="E776">
            <v>2350.2699999999968</v>
          </cell>
          <cell r="F776">
            <v>1703.9900000000189</v>
          </cell>
          <cell r="G776">
            <v>2389.0099999999629</v>
          </cell>
          <cell r="H776">
            <v>1734.1100000000001</v>
          </cell>
          <cell r="I776">
            <v>2427.7500000000377</v>
          </cell>
          <cell r="J776">
            <v>1764.2299999999807</v>
          </cell>
          <cell r="K776">
            <v>2466.4899999999961</v>
          </cell>
          <cell r="L776">
            <v>1788.6399999999899</v>
          </cell>
          <cell r="M776">
            <v>2505.23</v>
          </cell>
          <cell r="N776">
            <v>1818.7599999999695</v>
          </cell>
          <cell r="O776">
            <v>2543.9800000000082</v>
          </cell>
          <cell r="P776">
            <v>1843.1700000000312</v>
          </cell>
          <cell r="Q776">
            <v>2582.7199999999602</v>
          </cell>
          <cell r="R776">
            <v>1873.2900000000118</v>
          </cell>
          <cell r="S776">
            <v>2621.4600000000401</v>
          </cell>
          <cell r="T776">
            <v>1897.7000000000203</v>
          </cell>
          <cell r="U776">
            <v>2660.1999999999857</v>
          </cell>
          <cell r="V776">
            <v>1927.82</v>
          </cell>
          <cell r="W776">
            <v>2698.94</v>
          </cell>
          <cell r="X776">
            <v>1957.9399999999794</v>
          </cell>
          <cell r="Y776">
            <v>2737.6900000000182</v>
          </cell>
          <cell r="Z776">
            <v>1988.0599999999808</v>
          </cell>
          <cell r="AA776">
            <v>2782.1399999999985</v>
          </cell>
          <cell r="AB776">
            <v>2012.4699999999648</v>
          </cell>
          <cell r="AC776">
            <v>2820.8799999999896</v>
          </cell>
          <cell r="AD776">
            <v>2042.5900000000308</v>
          </cell>
          <cell r="AE776">
            <v>2859.6200000000208</v>
          </cell>
          <cell r="AF776">
            <v>2072.710000000031</v>
          </cell>
          <cell r="AG776">
            <v>2898.3600000000465</v>
          </cell>
          <cell r="AH776">
            <v>2097.1200000000113</v>
          </cell>
          <cell r="AI776">
            <v>2937.1099999999692</v>
          </cell>
          <cell r="AJ776">
            <v>2127.2400000000011</v>
          </cell>
          <cell r="AK776">
            <v>2975.8500000000049</v>
          </cell>
          <cell r="AL776">
            <v>2151.6499999999792</v>
          </cell>
          <cell r="AM776">
            <v>3014.5899999999833</v>
          </cell>
          <cell r="AN776">
            <v>2181.7699999999768</v>
          </cell>
          <cell r="AO776">
            <v>3053.3300000000204</v>
          </cell>
          <cell r="AP776">
            <v>2206.1799999999735</v>
          </cell>
          <cell r="AQ776">
            <v>3092.0700000000543</v>
          </cell>
          <cell r="AR776">
            <v>2236.3000000000343</v>
          </cell>
          <cell r="AS776">
            <v>3130.8199999999688</v>
          </cell>
          <cell r="AT776">
            <v>2266.420000000031</v>
          </cell>
          <cell r="AU776">
            <v>3175.2699999999431</v>
          </cell>
          <cell r="AV776">
            <v>2296.5400000000104</v>
          </cell>
          <cell r="AW776">
            <v>3214.0100000000361</v>
          </cell>
        </row>
        <row r="777">
          <cell r="A777">
            <v>772</v>
          </cell>
          <cell r="B777">
            <v>1651.6000000000256</v>
          </cell>
          <cell r="C777">
            <v>2308.7999999999852</v>
          </cell>
          <cell r="D777">
            <v>1681.7600000000077</v>
          </cell>
          <cell r="E777">
            <v>2353.319999999997</v>
          </cell>
          <cell r="F777">
            <v>1706.2000000000189</v>
          </cell>
          <cell r="G777">
            <v>2392.1099999999628</v>
          </cell>
          <cell r="H777">
            <v>1736.3600000000001</v>
          </cell>
          <cell r="I777">
            <v>2430.9000000000378</v>
          </cell>
          <cell r="J777">
            <v>1766.5199999999807</v>
          </cell>
          <cell r="K777">
            <v>2469.689999999996</v>
          </cell>
          <cell r="L777">
            <v>1790.9599999999898</v>
          </cell>
          <cell r="M777">
            <v>2508.48</v>
          </cell>
          <cell r="N777">
            <v>1821.1199999999694</v>
          </cell>
          <cell r="O777">
            <v>2547.2800000000084</v>
          </cell>
          <cell r="P777">
            <v>1845.5600000000313</v>
          </cell>
          <cell r="Q777">
            <v>2586.0699999999601</v>
          </cell>
          <cell r="R777">
            <v>1875.7200000000119</v>
          </cell>
          <cell r="S777">
            <v>2624.8600000000401</v>
          </cell>
          <cell r="T777">
            <v>1900.1600000000203</v>
          </cell>
          <cell r="U777">
            <v>2663.6499999999855</v>
          </cell>
          <cell r="V777">
            <v>1930.32</v>
          </cell>
          <cell r="W777">
            <v>2702.44</v>
          </cell>
          <cell r="X777">
            <v>1960.4799999999793</v>
          </cell>
          <cell r="Y777">
            <v>2741.2400000000184</v>
          </cell>
          <cell r="Z777">
            <v>1990.6399999999808</v>
          </cell>
          <cell r="AA777">
            <v>2785.7499999999986</v>
          </cell>
          <cell r="AB777">
            <v>2015.0799999999647</v>
          </cell>
          <cell r="AC777">
            <v>2824.5399999999895</v>
          </cell>
          <cell r="AD777">
            <v>2045.2400000000309</v>
          </cell>
          <cell r="AE777">
            <v>2863.3300000000208</v>
          </cell>
          <cell r="AF777">
            <v>2075.400000000031</v>
          </cell>
          <cell r="AG777">
            <v>2902.1200000000467</v>
          </cell>
          <cell r="AH777">
            <v>2099.8400000000111</v>
          </cell>
          <cell r="AI777">
            <v>2940.9199999999691</v>
          </cell>
          <cell r="AJ777">
            <v>2130.0000000000014</v>
          </cell>
          <cell r="AK777">
            <v>2979.710000000005</v>
          </cell>
          <cell r="AL777">
            <v>2154.4399999999791</v>
          </cell>
          <cell r="AM777">
            <v>3018.4999999999832</v>
          </cell>
          <cell r="AN777">
            <v>2184.5999999999767</v>
          </cell>
          <cell r="AO777">
            <v>3057.2900000000204</v>
          </cell>
          <cell r="AP777">
            <v>2209.0399999999736</v>
          </cell>
          <cell r="AQ777">
            <v>3096.0800000000545</v>
          </cell>
          <cell r="AR777">
            <v>2239.2000000000344</v>
          </cell>
          <cell r="AS777">
            <v>3134.8799999999687</v>
          </cell>
          <cell r="AT777">
            <v>2269.3600000000311</v>
          </cell>
          <cell r="AU777">
            <v>3179.389999999943</v>
          </cell>
          <cell r="AV777">
            <v>2299.5200000000104</v>
          </cell>
          <cell r="AW777">
            <v>3218.1800000000362</v>
          </cell>
        </row>
        <row r="778">
          <cell r="A778">
            <v>773</v>
          </cell>
          <cell r="B778">
            <v>1653.7400000000257</v>
          </cell>
          <cell r="C778">
            <v>2311.789999999985</v>
          </cell>
          <cell r="D778">
            <v>1683.9400000000078</v>
          </cell>
          <cell r="E778">
            <v>2356.3699999999972</v>
          </cell>
          <cell r="F778">
            <v>1708.410000000019</v>
          </cell>
          <cell r="G778">
            <v>2395.2099999999627</v>
          </cell>
          <cell r="H778">
            <v>1738.6100000000001</v>
          </cell>
          <cell r="I778">
            <v>2434.0500000000379</v>
          </cell>
          <cell r="J778">
            <v>1768.8099999999806</v>
          </cell>
          <cell r="K778">
            <v>2472.8899999999958</v>
          </cell>
          <cell r="L778">
            <v>1793.2799999999897</v>
          </cell>
          <cell r="M778">
            <v>2511.73</v>
          </cell>
          <cell r="N778">
            <v>1823.4799999999693</v>
          </cell>
          <cell r="O778">
            <v>2550.5800000000086</v>
          </cell>
          <cell r="P778">
            <v>1847.9500000000314</v>
          </cell>
          <cell r="Q778">
            <v>2589.4199999999601</v>
          </cell>
          <cell r="R778">
            <v>1878.1500000000119</v>
          </cell>
          <cell r="S778">
            <v>2628.2600000000402</v>
          </cell>
          <cell r="T778">
            <v>1902.6200000000204</v>
          </cell>
          <cell r="U778">
            <v>2667.0999999999854</v>
          </cell>
          <cell r="V778">
            <v>1932.82</v>
          </cell>
          <cell r="W778">
            <v>2705.94</v>
          </cell>
          <cell r="X778">
            <v>1963.0199999999793</v>
          </cell>
          <cell r="Y778">
            <v>2744.7900000000186</v>
          </cell>
          <cell r="Z778">
            <v>1993.2199999999807</v>
          </cell>
          <cell r="AA778">
            <v>2789.3599999999988</v>
          </cell>
          <cell r="AB778">
            <v>2017.6899999999646</v>
          </cell>
          <cell r="AC778">
            <v>2828.1999999999894</v>
          </cell>
          <cell r="AD778">
            <v>2047.890000000031</v>
          </cell>
          <cell r="AE778">
            <v>2867.0400000000209</v>
          </cell>
          <cell r="AF778">
            <v>2078.0900000000311</v>
          </cell>
          <cell r="AG778">
            <v>2905.8800000000469</v>
          </cell>
          <cell r="AH778">
            <v>2102.5600000000109</v>
          </cell>
          <cell r="AI778">
            <v>2944.7299999999691</v>
          </cell>
          <cell r="AJ778">
            <v>2132.7600000000016</v>
          </cell>
          <cell r="AK778">
            <v>2983.5700000000052</v>
          </cell>
          <cell r="AL778">
            <v>2157.2299999999791</v>
          </cell>
          <cell r="AM778">
            <v>3022.409999999983</v>
          </cell>
          <cell r="AN778">
            <v>2187.4299999999766</v>
          </cell>
          <cell r="AO778">
            <v>3061.2500000000205</v>
          </cell>
          <cell r="AP778">
            <v>2211.8999999999737</v>
          </cell>
          <cell r="AQ778">
            <v>3100.0900000000547</v>
          </cell>
          <cell r="AR778">
            <v>2242.1000000000345</v>
          </cell>
          <cell r="AS778">
            <v>3138.9399999999687</v>
          </cell>
          <cell r="AT778">
            <v>2272.3000000000311</v>
          </cell>
          <cell r="AU778">
            <v>3183.5099999999429</v>
          </cell>
          <cell r="AV778">
            <v>2302.5000000000105</v>
          </cell>
          <cell r="AW778">
            <v>3222.3500000000363</v>
          </cell>
        </row>
        <row r="779">
          <cell r="A779">
            <v>774</v>
          </cell>
          <cell r="B779">
            <v>1655.8800000000258</v>
          </cell>
          <cell r="C779">
            <v>2314.7799999999847</v>
          </cell>
          <cell r="D779">
            <v>1686.1200000000078</v>
          </cell>
          <cell r="E779">
            <v>2359.4199999999973</v>
          </cell>
          <cell r="F779">
            <v>1710.620000000019</v>
          </cell>
          <cell r="G779">
            <v>2398.3099999999627</v>
          </cell>
          <cell r="H779">
            <v>1740.8600000000001</v>
          </cell>
          <cell r="I779">
            <v>2437.200000000038</v>
          </cell>
          <cell r="J779">
            <v>1771.0999999999806</v>
          </cell>
          <cell r="K779">
            <v>2476.0899999999956</v>
          </cell>
          <cell r="L779">
            <v>1795.5999999999897</v>
          </cell>
          <cell r="M779">
            <v>2514.98</v>
          </cell>
          <cell r="N779">
            <v>1825.8399999999692</v>
          </cell>
          <cell r="O779">
            <v>2553.8800000000087</v>
          </cell>
          <cell r="P779">
            <v>1850.3400000000315</v>
          </cell>
          <cell r="Q779">
            <v>2592.76999999996</v>
          </cell>
          <cell r="R779">
            <v>1880.580000000012</v>
          </cell>
          <cell r="S779">
            <v>2631.6600000000403</v>
          </cell>
          <cell r="T779">
            <v>1905.0800000000204</v>
          </cell>
          <cell r="U779">
            <v>2670.5499999999852</v>
          </cell>
          <cell r="V779">
            <v>1935.32</v>
          </cell>
          <cell r="W779">
            <v>2709.44</v>
          </cell>
          <cell r="X779">
            <v>1965.5599999999793</v>
          </cell>
          <cell r="Y779">
            <v>2748.3400000000188</v>
          </cell>
          <cell r="Z779">
            <v>1995.7999999999806</v>
          </cell>
          <cell r="AA779">
            <v>2792.9699999999989</v>
          </cell>
          <cell r="AB779">
            <v>2020.2999999999645</v>
          </cell>
          <cell r="AC779">
            <v>2831.8599999999892</v>
          </cell>
          <cell r="AD779">
            <v>2050.5400000000309</v>
          </cell>
          <cell r="AE779">
            <v>2870.7500000000209</v>
          </cell>
          <cell r="AF779">
            <v>2080.7800000000311</v>
          </cell>
          <cell r="AG779">
            <v>2909.6400000000472</v>
          </cell>
          <cell r="AH779">
            <v>2105.2800000000107</v>
          </cell>
          <cell r="AI779">
            <v>2948.539999999969</v>
          </cell>
          <cell r="AJ779">
            <v>2135.5200000000018</v>
          </cell>
          <cell r="AK779">
            <v>2987.4300000000053</v>
          </cell>
          <cell r="AL779">
            <v>2160.0199999999791</v>
          </cell>
          <cell r="AM779">
            <v>3026.3199999999829</v>
          </cell>
          <cell r="AN779">
            <v>2190.2599999999766</v>
          </cell>
          <cell r="AO779">
            <v>3065.2100000000205</v>
          </cell>
          <cell r="AP779">
            <v>2214.7599999999738</v>
          </cell>
          <cell r="AQ779">
            <v>3104.1000000000549</v>
          </cell>
          <cell r="AR779">
            <v>2245.0000000000346</v>
          </cell>
          <cell r="AS779">
            <v>3142.9999999999686</v>
          </cell>
          <cell r="AT779">
            <v>2275.2400000000312</v>
          </cell>
          <cell r="AU779">
            <v>3187.6299999999428</v>
          </cell>
          <cell r="AV779">
            <v>2305.4800000000105</v>
          </cell>
          <cell r="AW779">
            <v>3226.5200000000364</v>
          </cell>
        </row>
        <row r="780">
          <cell r="A780">
            <v>775</v>
          </cell>
          <cell r="B780">
            <v>1658.0200000000259</v>
          </cell>
          <cell r="C780">
            <v>2317.7699999999845</v>
          </cell>
          <cell r="D780">
            <v>1688.3000000000079</v>
          </cell>
          <cell r="E780">
            <v>2362.4699999999975</v>
          </cell>
          <cell r="F780">
            <v>1712.830000000019</v>
          </cell>
          <cell r="G780">
            <v>2401.4099999999626</v>
          </cell>
          <cell r="H780">
            <v>1743.1100000000001</v>
          </cell>
          <cell r="I780">
            <v>2440.3500000000381</v>
          </cell>
          <cell r="J780">
            <v>1773.3899999999805</v>
          </cell>
          <cell r="K780">
            <v>2479.2899999999954</v>
          </cell>
          <cell r="L780">
            <v>1797.9199999999896</v>
          </cell>
          <cell r="M780">
            <v>2518.23</v>
          </cell>
          <cell r="N780">
            <v>1828.1999999999691</v>
          </cell>
          <cell r="O780">
            <v>2557.1800000000089</v>
          </cell>
          <cell r="P780">
            <v>1852.7300000000316</v>
          </cell>
          <cell r="Q780">
            <v>2596.1199999999599</v>
          </cell>
          <cell r="R780">
            <v>1883.010000000012</v>
          </cell>
          <cell r="S780">
            <v>2635.0600000000404</v>
          </cell>
          <cell r="T780">
            <v>1907.5400000000204</v>
          </cell>
          <cell r="U780">
            <v>2673.999999999985</v>
          </cell>
          <cell r="V780">
            <v>1937.82</v>
          </cell>
          <cell r="W780">
            <v>2712.94</v>
          </cell>
          <cell r="X780">
            <v>1968.0999999999792</v>
          </cell>
          <cell r="Y780">
            <v>2751.890000000019</v>
          </cell>
          <cell r="Z780">
            <v>1998.3799999999806</v>
          </cell>
          <cell r="AA780">
            <v>2796.579999999999</v>
          </cell>
          <cell r="AB780">
            <v>2022.9099999999644</v>
          </cell>
          <cell r="AC780">
            <v>2835.5199999999891</v>
          </cell>
          <cell r="AD780">
            <v>2053.190000000031</v>
          </cell>
          <cell r="AE780">
            <v>2874.460000000021</v>
          </cell>
          <cell r="AF780">
            <v>2083.4700000000312</v>
          </cell>
          <cell r="AG780">
            <v>2913.4000000000474</v>
          </cell>
          <cell r="AH780">
            <v>2108.0000000000105</v>
          </cell>
          <cell r="AI780">
            <v>2952.349999999969</v>
          </cell>
          <cell r="AJ780">
            <v>2138.280000000002</v>
          </cell>
          <cell r="AK780">
            <v>2991.2900000000054</v>
          </cell>
          <cell r="AL780">
            <v>2162.809999999979</v>
          </cell>
          <cell r="AM780">
            <v>3030.2299999999827</v>
          </cell>
          <cell r="AN780">
            <v>2193.0899999999765</v>
          </cell>
          <cell r="AO780">
            <v>3069.1700000000205</v>
          </cell>
          <cell r="AP780">
            <v>2217.619999999974</v>
          </cell>
          <cell r="AQ780">
            <v>3108.1100000000552</v>
          </cell>
          <cell r="AR780">
            <v>2247.9000000000347</v>
          </cell>
          <cell r="AS780">
            <v>3147.0599999999686</v>
          </cell>
          <cell r="AT780">
            <v>2278.1800000000312</v>
          </cell>
          <cell r="AU780">
            <v>3191.7499999999427</v>
          </cell>
          <cell r="AV780">
            <v>2308.4600000000105</v>
          </cell>
          <cell r="AW780">
            <v>3230.6900000000364</v>
          </cell>
        </row>
        <row r="781">
          <cell r="A781">
            <v>776</v>
          </cell>
          <cell r="B781">
            <v>1660.160000000026</v>
          </cell>
          <cell r="C781">
            <v>2320.7599999999843</v>
          </cell>
          <cell r="D781">
            <v>1690.480000000008</v>
          </cell>
          <cell r="E781">
            <v>2365.5199999999977</v>
          </cell>
          <cell r="F781">
            <v>1715.0400000000191</v>
          </cell>
          <cell r="G781">
            <v>2404.5099999999625</v>
          </cell>
          <cell r="H781">
            <v>1745.3600000000001</v>
          </cell>
          <cell r="I781">
            <v>2443.5000000000382</v>
          </cell>
          <cell r="J781">
            <v>1775.6799999999805</v>
          </cell>
          <cell r="K781">
            <v>2482.4899999999952</v>
          </cell>
          <cell r="L781">
            <v>1800.2399999999895</v>
          </cell>
          <cell r="M781">
            <v>2521.48</v>
          </cell>
          <cell r="N781">
            <v>1830.559999999969</v>
          </cell>
          <cell r="O781">
            <v>2560.4800000000091</v>
          </cell>
          <cell r="P781">
            <v>1855.1200000000317</v>
          </cell>
          <cell r="Q781">
            <v>2599.4699999999598</v>
          </cell>
          <cell r="R781">
            <v>1885.4400000000121</v>
          </cell>
          <cell r="S781">
            <v>2638.4600000000405</v>
          </cell>
          <cell r="T781">
            <v>1910.0000000000205</v>
          </cell>
          <cell r="U781">
            <v>2677.4499999999848</v>
          </cell>
          <cell r="V781">
            <v>1940.32</v>
          </cell>
          <cell r="W781">
            <v>2716.44</v>
          </cell>
          <cell r="X781">
            <v>1970.6399999999792</v>
          </cell>
          <cell r="Y781">
            <v>2755.4400000000192</v>
          </cell>
          <cell r="Z781">
            <v>2000.9599999999805</v>
          </cell>
          <cell r="AA781">
            <v>2800.1899999999991</v>
          </cell>
          <cell r="AB781">
            <v>2025.5199999999643</v>
          </cell>
          <cell r="AC781">
            <v>2839.1799999999889</v>
          </cell>
          <cell r="AD781">
            <v>2055.8400000000311</v>
          </cell>
          <cell r="AE781">
            <v>2878.170000000021</v>
          </cell>
          <cell r="AF781">
            <v>2086.1600000000312</v>
          </cell>
          <cell r="AG781">
            <v>2917.1600000000476</v>
          </cell>
          <cell r="AH781">
            <v>2110.7200000000103</v>
          </cell>
          <cell r="AI781">
            <v>2956.1599999999689</v>
          </cell>
          <cell r="AJ781">
            <v>2141.0400000000022</v>
          </cell>
          <cell r="AK781">
            <v>2995.1500000000055</v>
          </cell>
          <cell r="AL781">
            <v>2165.599999999979</v>
          </cell>
          <cell r="AM781">
            <v>3034.1399999999826</v>
          </cell>
          <cell r="AN781">
            <v>2195.9199999999764</v>
          </cell>
          <cell r="AO781">
            <v>3073.1300000000206</v>
          </cell>
          <cell r="AP781">
            <v>2220.4799999999741</v>
          </cell>
          <cell r="AQ781">
            <v>3112.1200000000554</v>
          </cell>
          <cell r="AR781">
            <v>2250.8000000000347</v>
          </cell>
          <cell r="AS781">
            <v>3151.1199999999685</v>
          </cell>
          <cell r="AT781">
            <v>2281.1200000000313</v>
          </cell>
          <cell r="AU781">
            <v>3195.8699999999426</v>
          </cell>
          <cell r="AV781">
            <v>2311.4400000000105</v>
          </cell>
          <cell r="AW781">
            <v>3234.8600000000365</v>
          </cell>
        </row>
        <row r="782">
          <cell r="A782">
            <v>777</v>
          </cell>
          <cell r="B782">
            <v>1662.3000000000261</v>
          </cell>
          <cell r="C782">
            <v>2323.7499999999841</v>
          </cell>
          <cell r="D782">
            <v>1692.660000000008</v>
          </cell>
          <cell r="E782">
            <v>2368.5699999999979</v>
          </cell>
          <cell r="F782">
            <v>1717.2500000000191</v>
          </cell>
          <cell r="G782">
            <v>2407.6099999999624</v>
          </cell>
          <cell r="H782">
            <v>1747.6100000000001</v>
          </cell>
          <cell r="I782">
            <v>2446.6500000000383</v>
          </cell>
          <cell r="J782">
            <v>1777.9699999999805</v>
          </cell>
          <cell r="K782">
            <v>2485.6899999999951</v>
          </cell>
          <cell r="L782">
            <v>1802.5599999999895</v>
          </cell>
          <cell r="M782">
            <v>2524.73</v>
          </cell>
          <cell r="N782">
            <v>1832.9199999999689</v>
          </cell>
          <cell r="O782">
            <v>2563.7800000000093</v>
          </cell>
          <cell r="P782">
            <v>1857.5100000000318</v>
          </cell>
          <cell r="Q782">
            <v>2602.8199999999597</v>
          </cell>
          <cell r="R782">
            <v>1887.8700000000122</v>
          </cell>
          <cell r="S782">
            <v>2641.8600000000406</v>
          </cell>
          <cell r="T782">
            <v>1912.4600000000205</v>
          </cell>
          <cell r="U782">
            <v>2680.8999999999846</v>
          </cell>
          <cell r="V782">
            <v>1942.82</v>
          </cell>
          <cell r="W782">
            <v>2719.94</v>
          </cell>
          <cell r="X782">
            <v>1973.1799999999791</v>
          </cell>
          <cell r="Y782">
            <v>2758.9900000000193</v>
          </cell>
          <cell r="Z782">
            <v>2003.5399999999804</v>
          </cell>
          <cell r="AA782">
            <v>2803.7999999999993</v>
          </cell>
          <cell r="AB782">
            <v>2028.1299999999642</v>
          </cell>
          <cell r="AC782">
            <v>2842.8399999999888</v>
          </cell>
          <cell r="AD782">
            <v>2058.4900000000312</v>
          </cell>
          <cell r="AE782">
            <v>2881.880000000021</v>
          </cell>
          <cell r="AF782">
            <v>2088.8500000000313</v>
          </cell>
          <cell r="AG782">
            <v>2920.9200000000478</v>
          </cell>
          <cell r="AH782">
            <v>2113.4400000000101</v>
          </cell>
          <cell r="AI782">
            <v>2959.9699999999689</v>
          </cell>
          <cell r="AJ782">
            <v>2143.8000000000025</v>
          </cell>
          <cell r="AK782">
            <v>2999.0100000000057</v>
          </cell>
          <cell r="AL782">
            <v>2168.389999999979</v>
          </cell>
          <cell r="AM782">
            <v>3038.0499999999824</v>
          </cell>
          <cell r="AN782">
            <v>2198.7499999999764</v>
          </cell>
          <cell r="AO782">
            <v>3077.0900000000206</v>
          </cell>
          <cell r="AP782">
            <v>2223.3399999999742</v>
          </cell>
          <cell r="AQ782">
            <v>3116.1300000000556</v>
          </cell>
          <cell r="AR782">
            <v>2253.7000000000348</v>
          </cell>
          <cell r="AS782">
            <v>3155.1799999999685</v>
          </cell>
          <cell r="AT782">
            <v>2284.0600000000313</v>
          </cell>
          <cell r="AU782">
            <v>3199.9899999999425</v>
          </cell>
          <cell r="AV782">
            <v>2314.4200000000105</v>
          </cell>
          <cell r="AW782">
            <v>3239.0300000000366</v>
          </cell>
        </row>
        <row r="783">
          <cell r="A783">
            <v>778</v>
          </cell>
          <cell r="B783">
            <v>1664.4400000000262</v>
          </cell>
          <cell r="C783">
            <v>2326.7399999999839</v>
          </cell>
          <cell r="D783">
            <v>1694.8400000000081</v>
          </cell>
          <cell r="E783">
            <v>2371.6199999999981</v>
          </cell>
          <cell r="F783">
            <v>1719.4600000000191</v>
          </cell>
          <cell r="G783">
            <v>2410.7099999999623</v>
          </cell>
          <cell r="H783">
            <v>1749.8600000000001</v>
          </cell>
          <cell r="I783">
            <v>2449.8000000000384</v>
          </cell>
          <cell r="J783">
            <v>1780.2599999999804</v>
          </cell>
          <cell r="K783">
            <v>2488.8899999999949</v>
          </cell>
          <cell r="L783">
            <v>1804.8799999999894</v>
          </cell>
          <cell r="M783">
            <v>2527.98</v>
          </cell>
          <cell r="N783">
            <v>1835.2799999999688</v>
          </cell>
          <cell r="O783">
            <v>2567.0800000000095</v>
          </cell>
          <cell r="P783">
            <v>1859.9000000000319</v>
          </cell>
          <cell r="Q783">
            <v>2606.1699999999596</v>
          </cell>
          <cell r="R783">
            <v>1890.3000000000122</v>
          </cell>
          <cell r="S783">
            <v>2645.2600000000407</v>
          </cell>
          <cell r="T783">
            <v>1914.9200000000205</v>
          </cell>
          <cell r="U783">
            <v>2684.3499999999844</v>
          </cell>
          <cell r="V783">
            <v>1945.32</v>
          </cell>
          <cell r="W783">
            <v>2723.44</v>
          </cell>
          <cell r="X783">
            <v>1975.7199999999791</v>
          </cell>
          <cell r="Y783">
            <v>2762.5400000000195</v>
          </cell>
          <cell r="Z783">
            <v>2006.1199999999803</v>
          </cell>
          <cell r="AA783">
            <v>2807.4099999999994</v>
          </cell>
          <cell r="AB783">
            <v>2030.7399999999641</v>
          </cell>
          <cell r="AC783">
            <v>2846.4999999999886</v>
          </cell>
          <cell r="AD783">
            <v>2061.1400000000313</v>
          </cell>
          <cell r="AE783">
            <v>2885.5900000000211</v>
          </cell>
          <cell r="AF783">
            <v>2091.5400000000313</v>
          </cell>
          <cell r="AG783">
            <v>2924.680000000048</v>
          </cell>
          <cell r="AH783">
            <v>2116.1600000000099</v>
          </cell>
          <cell r="AI783">
            <v>2963.7799999999688</v>
          </cell>
          <cell r="AJ783">
            <v>2146.5600000000027</v>
          </cell>
          <cell r="AK783">
            <v>3002.8700000000058</v>
          </cell>
          <cell r="AL783">
            <v>2171.1799999999789</v>
          </cell>
          <cell r="AM783">
            <v>3041.9599999999823</v>
          </cell>
          <cell r="AN783">
            <v>2201.5799999999763</v>
          </cell>
          <cell r="AO783">
            <v>3081.0500000000206</v>
          </cell>
          <cell r="AP783">
            <v>2226.1999999999744</v>
          </cell>
          <cell r="AQ783">
            <v>3120.1400000000558</v>
          </cell>
          <cell r="AR783">
            <v>2256.6000000000349</v>
          </cell>
          <cell r="AS783">
            <v>3159.2399999999684</v>
          </cell>
          <cell r="AT783">
            <v>2287.0000000000314</v>
          </cell>
          <cell r="AU783">
            <v>3204.1099999999424</v>
          </cell>
          <cell r="AV783">
            <v>2317.4000000000106</v>
          </cell>
          <cell r="AW783">
            <v>3243.2000000000367</v>
          </cell>
        </row>
        <row r="784">
          <cell r="A784">
            <v>779</v>
          </cell>
          <cell r="B784">
            <v>1666.5800000000263</v>
          </cell>
          <cell r="C784">
            <v>2329.7299999999836</v>
          </cell>
          <cell r="D784">
            <v>1697.0200000000082</v>
          </cell>
          <cell r="E784">
            <v>2374.6699999999983</v>
          </cell>
          <cell r="F784">
            <v>1721.6700000000192</v>
          </cell>
          <cell r="G784">
            <v>2413.8099999999622</v>
          </cell>
          <cell r="H784">
            <v>1752.1100000000001</v>
          </cell>
          <cell r="I784">
            <v>2452.9500000000385</v>
          </cell>
          <cell r="J784">
            <v>1782.5499999999804</v>
          </cell>
          <cell r="K784">
            <v>2492.0899999999947</v>
          </cell>
          <cell r="L784">
            <v>1807.1999999999894</v>
          </cell>
          <cell r="M784">
            <v>2531.23</v>
          </cell>
          <cell r="N784">
            <v>1837.6399999999687</v>
          </cell>
          <cell r="O784">
            <v>2570.3800000000097</v>
          </cell>
          <cell r="P784">
            <v>1862.290000000032</v>
          </cell>
          <cell r="Q784">
            <v>2609.5199999999595</v>
          </cell>
          <cell r="R784">
            <v>1892.7300000000123</v>
          </cell>
          <cell r="S784">
            <v>2648.6600000000408</v>
          </cell>
          <cell r="T784">
            <v>1917.3800000000206</v>
          </cell>
          <cell r="U784">
            <v>2687.7999999999843</v>
          </cell>
          <cell r="V784">
            <v>1947.82</v>
          </cell>
          <cell r="W784">
            <v>2726.94</v>
          </cell>
          <cell r="X784">
            <v>1978.2599999999791</v>
          </cell>
          <cell r="Y784">
            <v>2766.0900000000197</v>
          </cell>
          <cell r="Z784">
            <v>2008.6999999999803</v>
          </cell>
          <cell r="AA784">
            <v>2811.0199999999995</v>
          </cell>
          <cell r="AB784">
            <v>2033.349999999964</v>
          </cell>
          <cell r="AC784">
            <v>2850.1599999999885</v>
          </cell>
          <cell r="AD784">
            <v>2063.7900000000313</v>
          </cell>
          <cell r="AE784">
            <v>2889.3000000000211</v>
          </cell>
          <cell r="AF784">
            <v>2094.2300000000314</v>
          </cell>
          <cell r="AG784">
            <v>2928.4400000000483</v>
          </cell>
          <cell r="AH784">
            <v>2118.8800000000097</v>
          </cell>
          <cell r="AI784">
            <v>2967.5899999999688</v>
          </cell>
          <cell r="AJ784">
            <v>2149.3200000000029</v>
          </cell>
          <cell r="AK784">
            <v>3006.7300000000059</v>
          </cell>
          <cell r="AL784">
            <v>2173.9699999999789</v>
          </cell>
          <cell r="AM784">
            <v>3045.8699999999822</v>
          </cell>
          <cell r="AN784">
            <v>2204.4099999999762</v>
          </cell>
          <cell r="AO784">
            <v>3085.0100000000207</v>
          </cell>
          <cell r="AP784">
            <v>2229.0599999999745</v>
          </cell>
          <cell r="AQ784">
            <v>3124.150000000056</v>
          </cell>
          <cell r="AR784">
            <v>2259.500000000035</v>
          </cell>
          <cell r="AS784">
            <v>3163.2999999999683</v>
          </cell>
          <cell r="AT784">
            <v>2289.9400000000314</v>
          </cell>
          <cell r="AU784">
            <v>3208.2299999999423</v>
          </cell>
          <cell r="AV784">
            <v>2320.3800000000106</v>
          </cell>
          <cell r="AW784">
            <v>3247.3700000000367</v>
          </cell>
        </row>
        <row r="785">
          <cell r="A785">
            <v>780</v>
          </cell>
          <cell r="B785">
            <v>1668.7200000000264</v>
          </cell>
          <cell r="C785">
            <v>2332.7199999999834</v>
          </cell>
          <cell r="D785">
            <v>1699.2000000000082</v>
          </cell>
          <cell r="E785">
            <v>2377.7199999999984</v>
          </cell>
          <cell r="F785">
            <v>1723.8800000000192</v>
          </cell>
          <cell r="G785">
            <v>2416.9099999999621</v>
          </cell>
          <cell r="H785">
            <v>1754.3600000000001</v>
          </cell>
          <cell r="I785">
            <v>2456.1000000000386</v>
          </cell>
          <cell r="J785">
            <v>1784.8399999999804</v>
          </cell>
          <cell r="K785">
            <v>2495.2899999999945</v>
          </cell>
          <cell r="L785">
            <v>1809.5199999999893</v>
          </cell>
          <cell r="M785">
            <v>2534.48</v>
          </cell>
          <cell r="N785">
            <v>1839.9999999999686</v>
          </cell>
          <cell r="O785">
            <v>2573.6800000000098</v>
          </cell>
          <cell r="P785">
            <v>1864.6800000000321</v>
          </cell>
          <cell r="Q785">
            <v>2612.8699999999594</v>
          </cell>
          <cell r="R785">
            <v>1895.1600000000124</v>
          </cell>
          <cell r="S785">
            <v>2652.0600000000409</v>
          </cell>
          <cell r="T785">
            <v>1919.8400000000206</v>
          </cell>
          <cell r="U785">
            <v>2691.2499999999841</v>
          </cell>
          <cell r="V785">
            <v>1950.32</v>
          </cell>
          <cell r="W785">
            <v>2730.44</v>
          </cell>
          <cell r="X785">
            <v>1980.799999999979</v>
          </cell>
          <cell r="Y785">
            <v>2769.6400000000199</v>
          </cell>
          <cell r="Z785">
            <v>2011.2799999999802</v>
          </cell>
          <cell r="AA785">
            <v>2814.6299999999997</v>
          </cell>
          <cell r="AB785">
            <v>2035.9599999999639</v>
          </cell>
          <cell r="AC785">
            <v>2853.8199999999883</v>
          </cell>
          <cell r="AD785">
            <v>2066.4400000000314</v>
          </cell>
          <cell r="AE785">
            <v>2893.0100000000211</v>
          </cell>
          <cell r="AF785">
            <v>2096.9200000000315</v>
          </cell>
          <cell r="AG785">
            <v>2932.2000000000485</v>
          </cell>
          <cell r="AH785">
            <v>2121.6000000000095</v>
          </cell>
          <cell r="AI785">
            <v>2971.3999999999687</v>
          </cell>
          <cell r="AJ785">
            <v>2152.0800000000031</v>
          </cell>
          <cell r="AK785">
            <v>3010.5900000000061</v>
          </cell>
          <cell r="AL785">
            <v>2176.7599999999788</v>
          </cell>
          <cell r="AM785">
            <v>3049.779999999982</v>
          </cell>
          <cell r="AN785">
            <v>2207.2399999999761</v>
          </cell>
          <cell r="AO785">
            <v>3088.9700000000207</v>
          </cell>
          <cell r="AP785">
            <v>2231.9199999999746</v>
          </cell>
          <cell r="AQ785">
            <v>3128.1600000000562</v>
          </cell>
          <cell r="AR785">
            <v>2262.4000000000351</v>
          </cell>
          <cell r="AS785">
            <v>3167.3599999999683</v>
          </cell>
          <cell r="AT785">
            <v>2292.8800000000315</v>
          </cell>
          <cell r="AU785">
            <v>3212.3499999999422</v>
          </cell>
          <cell r="AV785">
            <v>2323.3600000000106</v>
          </cell>
          <cell r="AW785">
            <v>3251.5400000000368</v>
          </cell>
        </row>
        <row r="786">
          <cell r="A786">
            <v>781</v>
          </cell>
          <cell r="B786">
            <v>1670.8600000000265</v>
          </cell>
          <cell r="C786">
            <v>2335.7099999999832</v>
          </cell>
          <cell r="D786">
            <v>1701.3800000000083</v>
          </cell>
          <cell r="E786">
            <v>2380.7699999999986</v>
          </cell>
          <cell r="F786">
            <v>1726.0900000000192</v>
          </cell>
          <cell r="G786">
            <v>2420.009999999962</v>
          </cell>
          <cell r="H786">
            <v>1756.6100000000001</v>
          </cell>
          <cell r="I786">
            <v>2459.2500000000387</v>
          </cell>
          <cell r="J786">
            <v>1787.1299999999803</v>
          </cell>
          <cell r="K786">
            <v>2498.4899999999943</v>
          </cell>
          <cell r="L786">
            <v>1811.8399999999892</v>
          </cell>
          <cell r="M786">
            <v>2537.73</v>
          </cell>
          <cell r="N786">
            <v>1842.3599999999685</v>
          </cell>
          <cell r="O786">
            <v>2576.98000000001</v>
          </cell>
          <cell r="P786">
            <v>1867.0700000000322</v>
          </cell>
          <cell r="Q786">
            <v>2616.2199999999593</v>
          </cell>
          <cell r="R786">
            <v>1897.5900000000124</v>
          </cell>
          <cell r="S786">
            <v>2655.460000000041</v>
          </cell>
          <cell r="T786">
            <v>1922.3000000000206</v>
          </cell>
          <cell r="U786">
            <v>2694.6999999999839</v>
          </cell>
          <cell r="V786">
            <v>1952.82</v>
          </cell>
          <cell r="W786">
            <v>2733.94</v>
          </cell>
          <cell r="X786">
            <v>1983.339999999979</v>
          </cell>
          <cell r="Y786">
            <v>2773.1900000000201</v>
          </cell>
          <cell r="Z786">
            <v>2013.8599999999801</v>
          </cell>
          <cell r="AA786">
            <v>2818.24</v>
          </cell>
          <cell r="AB786">
            <v>2038.5699999999638</v>
          </cell>
          <cell r="AC786">
            <v>2857.4799999999882</v>
          </cell>
          <cell r="AD786">
            <v>2069.0900000000315</v>
          </cell>
          <cell r="AE786">
            <v>2896.7200000000212</v>
          </cell>
          <cell r="AF786">
            <v>2099.6100000000315</v>
          </cell>
          <cell r="AG786">
            <v>2935.9600000000487</v>
          </cell>
          <cell r="AH786">
            <v>2124.3200000000093</v>
          </cell>
          <cell r="AI786">
            <v>2975.2099999999687</v>
          </cell>
          <cell r="AJ786">
            <v>2154.8400000000033</v>
          </cell>
          <cell r="AK786">
            <v>3014.4500000000062</v>
          </cell>
          <cell r="AL786">
            <v>2179.5499999999788</v>
          </cell>
          <cell r="AM786">
            <v>3053.6899999999819</v>
          </cell>
          <cell r="AN786">
            <v>2210.0699999999761</v>
          </cell>
          <cell r="AO786">
            <v>3092.9300000000208</v>
          </cell>
          <cell r="AP786">
            <v>2234.7799999999747</v>
          </cell>
          <cell r="AQ786">
            <v>3132.1700000000565</v>
          </cell>
          <cell r="AR786">
            <v>2265.3000000000352</v>
          </cell>
          <cell r="AS786">
            <v>3171.4199999999682</v>
          </cell>
          <cell r="AT786">
            <v>2295.8200000000315</v>
          </cell>
          <cell r="AU786">
            <v>3216.469999999942</v>
          </cell>
          <cell r="AV786">
            <v>2326.3400000000106</v>
          </cell>
          <cell r="AW786">
            <v>3255.7100000000369</v>
          </cell>
        </row>
        <row r="787">
          <cell r="A787">
            <v>782</v>
          </cell>
          <cell r="B787">
            <v>1673.0000000000266</v>
          </cell>
          <cell r="C787">
            <v>2338.699999999983</v>
          </cell>
          <cell r="D787">
            <v>1703.5600000000084</v>
          </cell>
          <cell r="E787">
            <v>2383.8199999999988</v>
          </cell>
          <cell r="F787">
            <v>1728.3000000000193</v>
          </cell>
          <cell r="G787">
            <v>2423.1099999999619</v>
          </cell>
          <cell r="H787">
            <v>1758.8600000000001</v>
          </cell>
          <cell r="I787">
            <v>2462.4000000000387</v>
          </cell>
          <cell r="J787">
            <v>1789.4199999999803</v>
          </cell>
          <cell r="K787">
            <v>2501.6899999999941</v>
          </cell>
          <cell r="L787">
            <v>1814.1599999999892</v>
          </cell>
          <cell r="M787">
            <v>2540.98</v>
          </cell>
          <cell r="N787">
            <v>1844.7199999999684</v>
          </cell>
          <cell r="O787">
            <v>2580.2800000000102</v>
          </cell>
          <cell r="P787">
            <v>1869.4600000000323</v>
          </cell>
          <cell r="Q787">
            <v>2619.5699999999592</v>
          </cell>
          <cell r="R787">
            <v>1900.0200000000125</v>
          </cell>
          <cell r="S787">
            <v>2658.8600000000411</v>
          </cell>
          <cell r="T787">
            <v>1924.7600000000207</v>
          </cell>
          <cell r="U787">
            <v>2698.1499999999837</v>
          </cell>
          <cell r="V787">
            <v>1955.32</v>
          </cell>
          <cell r="W787">
            <v>2737.44</v>
          </cell>
          <cell r="X787">
            <v>1985.879999999979</v>
          </cell>
          <cell r="Y787">
            <v>2776.7400000000202</v>
          </cell>
          <cell r="Z787">
            <v>2016.43999999998</v>
          </cell>
          <cell r="AA787">
            <v>2821.85</v>
          </cell>
          <cell r="AB787">
            <v>2041.1799999999637</v>
          </cell>
          <cell r="AC787">
            <v>2861.139999999988</v>
          </cell>
          <cell r="AD787">
            <v>2071.7400000000316</v>
          </cell>
          <cell r="AE787">
            <v>2900.4300000000212</v>
          </cell>
          <cell r="AF787">
            <v>2102.3000000000316</v>
          </cell>
          <cell r="AG787">
            <v>2939.7200000000489</v>
          </cell>
          <cell r="AH787">
            <v>2127.0400000000091</v>
          </cell>
          <cell r="AI787">
            <v>2979.0199999999686</v>
          </cell>
          <cell r="AJ787">
            <v>2157.6000000000035</v>
          </cell>
          <cell r="AK787">
            <v>3018.3100000000063</v>
          </cell>
          <cell r="AL787">
            <v>2182.3399999999788</v>
          </cell>
          <cell r="AM787">
            <v>3057.5999999999817</v>
          </cell>
          <cell r="AN787">
            <v>2212.899999999976</v>
          </cell>
          <cell r="AO787">
            <v>3096.8900000000208</v>
          </cell>
          <cell r="AP787">
            <v>2237.6399999999749</v>
          </cell>
          <cell r="AQ787">
            <v>3136.1800000000567</v>
          </cell>
          <cell r="AR787">
            <v>2268.2000000000353</v>
          </cell>
          <cell r="AS787">
            <v>3175.4799999999682</v>
          </cell>
          <cell r="AT787">
            <v>2298.7600000000316</v>
          </cell>
          <cell r="AU787">
            <v>3220.5899999999419</v>
          </cell>
          <cell r="AV787">
            <v>2329.3200000000106</v>
          </cell>
          <cell r="AW787">
            <v>3259.8800000000369</v>
          </cell>
        </row>
        <row r="788">
          <cell r="A788">
            <v>783</v>
          </cell>
          <cell r="B788">
            <v>1675.1400000000267</v>
          </cell>
          <cell r="C788">
            <v>2341.6899999999828</v>
          </cell>
          <cell r="D788">
            <v>1705.7400000000084</v>
          </cell>
          <cell r="E788">
            <v>2386.869999999999</v>
          </cell>
          <cell r="F788">
            <v>1730.5100000000193</v>
          </cell>
          <cell r="G788">
            <v>2426.2099999999618</v>
          </cell>
          <cell r="H788">
            <v>1761.1100000000001</v>
          </cell>
          <cell r="I788">
            <v>2465.5500000000388</v>
          </cell>
          <cell r="J788">
            <v>1791.7099999999803</v>
          </cell>
          <cell r="K788">
            <v>2504.889999999994</v>
          </cell>
          <cell r="L788">
            <v>1816.4799999999891</v>
          </cell>
          <cell r="M788">
            <v>2544.23</v>
          </cell>
          <cell r="N788">
            <v>1847.0799999999683</v>
          </cell>
          <cell r="O788">
            <v>2583.5800000000104</v>
          </cell>
          <cell r="P788">
            <v>1871.8500000000324</v>
          </cell>
          <cell r="Q788">
            <v>2622.9199999999591</v>
          </cell>
          <cell r="R788">
            <v>1902.4500000000126</v>
          </cell>
          <cell r="S788">
            <v>2662.2600000000411</v>
          </cell>
          <cell r="T788">
            <v>1927.2200000000207</v>
          </cell>
          <cell r="U788">
            <v>2701.5999999999835</v>
          </cell>
          <cell r="V788">
            <v>1957.82</v>
          </cell>
          <cell r="W788">
            <v>2740.94</v>
          </cell>
          <cell r="X788">
            <v>1988.4199999999789</v>
          </cell>
          <cell r="Y788">
            <v>2780.2900000000204</v>
          </cell>
          <cell r="Z788">
            <v>2019.01999999998</v>
          </cell>
          <cell r="AA788">
            <v>2825.46</v>
          </cell>
          <cell r="AB788">
            <v>2043.7899999999636</v>
          </cell>
          <cell r="AC788">
            <v>2864.7999999999879</v>
          </cell>
          <cell r="AD788">
            <v>2074.3900000000317</v>
          </cell>
          <cell r="AE788">
            <v>2904.1400000000212</v>
          </cell>
          <cell r="AF788">
            <v>2104.9900000000316</v>
          </cell>
          <cell r="AG788">
            <v>2943.4800000000491</v>
          </cell>
          <cell r="AH788">
            <v>2129.7600000000089</v>
          </cell>
          <cell r="AI788">
            <v>2982.8299999999685</v>
          </cell>
          <cell r="AJ788">
            <v>2160.3600000000038</v>
          </cell>
          <cell r="AK788">
            <v>3022.1700000000064</v>
          </cell>
          <cell r="AL788">
            <v>2185.1299999999787</v>
          </cell>
          <cell r="AM788">
            <v>3061.5099999999816</v>
          </cell>
          <cell r="AN788">
            <v>2215.7299999999759</v>
          </cell>
          <cell r="AO788">
            <v>3100.8500000000208</v>
          </cell>
          <cell r="AP788">
            <v>2240.499999999975</v>
          </cell>
          <cell r="AQ788">
            <v>3140.1900000000569</v>
          </cell>
          <cell r="AR788">
            <v>2271.1000000000354</v>
          </cell>
          <cell r="AS788">
            <v>3179.5399999999681</v>
          </cell>
          <cell r="AT788">
            <v>2301.7000000000317</v>
          </cell>
          <cell r="AU788">
            <v>3224.7099999999418</v>
          </cell>
          <cell r="AV788">
            <v>2332.3000000000106</v>
          </cell>
          <cell r="AW788">
            <v>3264.050000000037</v>
          </cell>
        </row>
        <row r="789">
          <cell r="A789">
            <v>784</v>
          </cell>
          <cell r="B789">
            <v>1677.2800000000268</v>
          </cell>
          <cell r="C789">
            <v>2344.6799999999826</v>
          </cell>
          <cell r="D789">
            <v>1707.9200000000085</v>
          </cell>
          <cell r="E789">
            <v>2389.9199999999992</v>
          </cell>
          <cell r="F789">
            <v>1732.7200000000194</v>
          </cell>
          <cell r="G789">
            <v>2429.3099999999617</v>
          </cell>
          <cell r="H789">
            <v>1763.3600000000001</v>
          </cell>
          <cell r="I789">
            <v>2468.7000000000389</v>
          </cell>
          <cell r="J789">
            <v>1793.9999999999802</v>
          </cell>
          <cell r="K789">
            <v>2508.0899999999938</v>
          </cell>
          <cell r="L789">
            <v>1818.799999999989</v>
          </cell>
          <cell r="M789">
            <v>2547.48</v>
          </cell>
          <cell r="N789">
            <v>1849.4399999999682</v>
          </cell>
          <cell r="O789">
            <v>2586.8800000000106</v>
          </cell>
          <cell r="P789">
            <v>1874.2400000000325</v>
          </cell>
          <cell r="Q789">
            <v>2626.2699999999591</v>
          </cell>
          <cell r="R789">
            <v>1904.8800000000126</v>
          </cell>
          <cell r="S789">
            <v>2665.6600000000412</v>
          </cell>
          <cell r="T789">
            <v>1929.6800000000208</v>
          </cell>
          <cell r="U789">
            <v>2705.0499999999834</v>
          </cell>
          <cell r="V789">
            <v>1960.32</v>
          </cell>
          <cell r="W789">
            <v>2744.44</v>
          </cell>
          <cell r="X789">
            <v>1990.9599999999789</v>
          </cell>
          <cell r="Y789">
            <v>2783.8400000000206</v>
          </cell>
          <cell r="Z789">
            <v>2021.5999999999799</v>
          </cell>
          <cell r="AA789">
            <v>2829.07</v>
          </cell>
          <cell r="AB789">
            <v>2046.3999999999635</v>
          </cell>
          <cell r="AC789">
            <v>2868.4599999999878</v>
          </cell>
          <cell r="AD789">
            <v>2077.0400000000318</v>
          </cell>
          <cell r="AE789">
            <v>2907.8500000000213</v>
          </cell>
          <cell r="AF789">
            <v>2107.6800000000317</v>
          </cell>
          <cell r="AG789">
            <v>2947.2400000000493</v>
          </cell>
          <cell r="AH789">
            <v>2132.4800000000087</v>
          </cell>
          <cell r="AI789">
            <v>2986.6399999999685</v>
          </cell>
          <cell r="AJ789">
            <v>2163.120000000004</v>
          </cell>
          <cell r="AK789">
            <v>3026.0300000000066</v>
          </cell>
          <cell r="AL789">
            <v>2187.9199999999787</v>
          </cell>
          <cell r="AM789">
            <v>3065.4199999999814</v>
          </cell>
          <cell r="AN789">
            <v>2218.5599999999758</v>
          </cell>
          <cell r="AO789">
            <v>3104.8100000000209</v>
          </cell>
          <cell r="AP789">
            <v>2243.3599999999751</v>
          </cell>
          <cell r="AQ789">
            <v>3144.2000000000571</v>
          </cell>
          <cell r="AR789">
            <v>2274.0000000000355</v>
          </cell>
          <cell r="AS789">
            <v>3183.5999999999681</v>
          </cell>
          <cell r="AT789">
            <v>2304.6400000000317</v>
          </cell>
          <cell r="AU789">
            <v>3228.8299999999417</v>
          </cell>
          <cell r="AV789">
            <v>2335.2800000000107</v>
          </cell>
          <cell r="AW789">
            <v>3268.2200000000371</v>
          </cell>
        </row>
        <row r="790">
          <cell r="A790">
            <v>785</v>
          </cell>
          <cell r="B790">
            <v>1679.4200000000269</v>
          </cell>
          <cell r="C790">
            <v>2347.6699999999823</v>
          </cell>
          <cell r="D790">
            <v>1710.1000000000085</v>
          </cell>
          <cell r="E790">
            <v>2392.9699999999993</v>
          </cell>
          <cell r="F790">
            <v>1734.9300000000194</v>
          </cell>
          <cell r="G790">
            <v>2432.4099999999617</v>
          </cell>
          <cell r="H790">
            <v>1765.6100000000001</v>
          </cell>
          <cell r="I790">
            <v>2471.850000000039</v>
          </cell>
          <cell r="J790">
            <v>1796.2899999999802</v>
          </cell>
          <cell r="K790">
            <v>2511.2899999999936</v>
          </cell>
          <cell r="L790">
            <v>1821.119999999989</v>
          </cell>
          <cell r="M790">
            <v>2550.73</v>
          </cell>
          <cell r="N790">
            <v>1851.7999999999681</v>
          </cell>
          <cell r="O790">
            <v>2590.1800000000108</v>
          </cell>
          <cell r="P790">
            <v>1876.6300000000326</v>
          </cell>
          <cell r="Q790">
            <v>2629.619999999959</v>
          </cell>
          <cell r="R790">
            <v>1907.3100000000127</v>
          </cell>
          <cell r="S790">
            <v>2669.0600000000413</v>
          </cell>
          <cell r="T790">
            <v>1932.1400000000208</v>
          </cell>
          <cell r="U790">
            <v>2708.4999999999832</v>
          </cell>
          <cell r="V790">
            <v>1962.82</v>
          </cell>
          <cell r="W790">
            <v>2747.94</v>
          </cell>
          <cell r="X790">
            <v>1993.4999999999789</v>
          </cell>
          <cell r="Y790">
            <v>2787.3900000000208</v>
          </cell>
          <cell r="Z790">
            <v>2024.1799999999798</v>
          </cell>
          <cell r="AA790">
            <v>2832.6800000000003</v>
          </cell>
          <cell r="AB790">
            <v>2049.0099999999634</v>
          </cell>
          <cell r="AC790">
            <v>2872.1199999999876</v>
          </cell>
          <cell r="AD790">
            <v>2079.6900000000319</v>
          </cell>
          <cell r="AE790">
            <v>2911.5600000000213</v>
          </cell>
          <cell r="AF790">
            <v>2110.3700000000317</v>
          </cell>
          <cell r="AG790">
            <v>2951.0000000000496</v>
          </cell>
          <cell r="AH790">
            <v>2135.2000000000085</v>
          </cell>
          <cell r="AI790">
            <v>2990.4499999999684</v>
          </cell>
          <cell r="AJ790">
            <v>2165.8800000000042</v>
          </cell>
          <cell r="AK790">
            <v>3029.8900000000067</v>
          </cell>
          <cell r="AL790">
            <v>2190.7099999999787</v>
          </cell>
          <cell r="AM790">
            <v>3069.3299999999813</v>
          </cell>
          <cell r="AN790">
            <v>2221.3899999999758</v>
          </cell>
          <cell r="AO790">
            <v>3108.7700000000209</v>
          </cell>
          <cell r="AP790">
            <v>2246.2199999999752</v>
          </cell>
          <cell r="AQ790">
            <v>3148.2100000000573</v>
          </cell>
          <cell r="AR790">
            <v>2276.9000000000356</v>
          </cell>
          <cell r="AS790">
            <v>3187.659999999968</v>
          </cell>
          <cell r="AT790">
            <v>2307.5800000000318</v>
          </cell>
          <cell r="AU790">
            <v>3232.9499999999416</v>
          </cell>
          <cell r="AV790">
            <v>2338.2600000000107</v>
          </cell>
          <cell r="AW790">
            <v>3272.3900000000372</v>
          </cell>
        </row>
        <row r="791">
          <cell r="A791">
            <v>786</v>
          </cell>
          <cell r="B791">
            <v>1681.560000000027</v>
          </cell>
          <cell r="C791">
            <v>2350.6599999999821</v>
          </cell>
          <cell r="D791">
            <v>1712.2800000000086</v>
          </cell>
          <cell r="E791">
            <v>2396.0199999999995</v>
          </cell>
          <cell r="F791">
            <v>1737.1400000000194</v>
          </cell>
          <cell r="G791">
            <v>2435.5099999999616</v>
          </cell>
          <cell r="H791">
            <v>1767.8600000000001</v>
          </cell>
          <cell r="I791">
            <v>2475.0000000000391</v>
          </cell>
          <cell r="J791">
            <v>1798.5799999999801</v>
          </cell>
          <cell r="K791">
            <v>2514.4899999999934</v>
          </cell>
          <cell r="L791">
            <v>1823.4399999999889</v>
          </cell>
          <cell r="M791">
            <v>2553.98</v>
          </cell>
          <cell r="N791">
            <v>1854.159999999968</v>
          </cell>
          <cell r="O791">
            <v>2593.4800000000109</v>
          </cell>
          <cell r="P791">
            <v>1879.0200000000327</v>
          </cell>
          <cell r="Q791">
            <v>2632.9699999999589</v>
          </cell>
          <cell r="R791">
            <v>1909.7400000000127</v>
          </cell>
          <cell r="S791">
            <v>2672.4600000000414</v>
          </cell>
          <cell r="T791">
            <v>1934.6000000000208</v>
          </cell>
          <cell r="U791">
            <v>2711.949999999983</v>
          </cell>
          <cell r="V791">
            <v>1965.32</v>
          </cell>
          <cell r="W791">
            <v>2751.44</v>
          </cell>
          <cell r="X791">
            <v>1996.0399999999788</v>
          </cell>
          <cell r="Y791">
            <v>2790.940000000021</v>
          </cell>
          <cell r="Z791">
            <v>2026.7599999999798</v>
          </cell>
          <cell r="AA791">
            <v>2836.2900000000004</v>
          </cell>
          <cell r="AB791">
            <v>2051.6199999999635</v>
          </cell>
          <cell r="AC791">
            <v>2875.7799999999875</v>
          </cell>
          <cell r="AD791">
            <v>2082.340000000032</v>
          </cell>
          <cell r="AE791">
            <v>2915.2700000000214</v>
          </cell>
          <cell r="AF791">
            <v>2113.0600000000318</v>
          </cell>
          <cell r="AG791">
            <v>2954.7600000000498</v>
          </cell>
          <cell r="AH791">
            <v>2137.9200000000083</v>
          </cell>
          <cell r="AI791">
            <v>2994.2599999999684</v>
          </cell>
          <cell r="AJ791">
            <v>2168.6400000000044</v>
          </cell>
          <cell r="AK791">
            <v>3033.7500000000068</v>
          </cell>
          <cell r="AL791">
            <v>2193.4999999999786</v>
          </cell>
          <cell r="AM791">
            <v>3073.2399999999811</v>
          </cell>
          <cell r="AN791">
            <v>2224.2199999999757</v>
          </cell>
          <cell r="AO791">
            <v>3112.7300000000209</v>
          </cell>
          <cell r="AP791">
            <v>2249.0799999999754</v>
          </cell>
          <cell r="AQ791">
            <v>3152.2200000000576</v>
          </cell>
          <cell r="AR791">
            <v>2279.8000000000357</v>
          </cell>
          <cell r="AS791">
            <v>3191.719999999968</v>
          </cell>
          <cell r="AT791">
            <v>2310.5200000000318</v>
          </cell>
          <cell r="AU791">
            <v>3237.0699999999415</v>
          </cell>
          <cell r="AV791">
            <v>2341.2400000000107</v>
          </cell>
          <cell r="AW791">
            <v>3276.5600000000372</v>
          </cell>
        </row>
        <row r="792">
          <cell r="A792">
            <v>787</v>
          </cell>
          <cell r="B792">
            <v>1683.7000000000271</v>
          </cell>
          <cell r="C792">
            <v>2353.6499999999819</v>
          </cell>
          <cell r="D792">
            <v>1714.4600000000087</v>
          </cell>
          <cell r="E792">
            <v>2399.0699999999997</v>
          </cell>
          <cell r="F792">
            <v>1739.3500000000195</v>
          </cell>
          <cell r="G792">
            <v>2438.6099999999615</v>
          </cell>
          <cell r="H792">
            <v>1770.1100000000001</v>
          </cell>
          <cell r="I792">
            <v>2478.1500000000392</v>
          </cell>
          <cell r="J792">
            <v>1800.8699999999801</v>
          </cell>
          <cell r="K792">
            <v>2517.6899999999932</v>
          </cell>
          <cell r="L792">
            <v>1825.7599999999888</v>
          </cell>
          <cell r="M792">
            <v>2557.23</v>
          </cell>
          <cell r="N792">
            <v>1856.5199999999679</v>
          </cell>
          <cell r="O792">
            <v>2596.7800000000111</v>
          </cell>
          <cell r="P792">
            <v>1881.4100000000328</v>
          </cell>
          <cell r="Q792">
            <v>2636.3199999999588</v>
          </cell>
          <cell r="R792">
            <v>1912.1700000000128</v>
          </cell>
          <cell r="S792">
            <v>2675.8600000000415</v>
          </cell>
          <cell r="T792">
            <v>1937.0600000000209</v>
          </cell>
          <cell r="U792">
            <v>2715.3999999999828</v>
          </cell>
          <cell r="V792">
            <v>1967.82</v>
          </cell>
          <cell r="W792">
            <v>2754.94</v>
          </cell>
          <cell r="X792">
            <v>1998.5799999999788</v>
          </cell>
          <cell r="Y792">
            <v>2794.4900000000212</v>
          </cell>
          <cell r="Z792">
            <v>2029.3399999999797</v>
          </cell>
          <cell r="AA792">
            <v>2839.9000000000005</v>
          </cell>
          <cell r="AB792">
            <v>2054.2299999999636</v>
          </cell>
          <cell r="AC792">
            <v>2879.4399999999873</v>
          </cell>
          <cell r="AD792">
            <v>2084.9900000000321</v>
          </cell>
          <cell r="AE792">
            <v>2918.9800000000214</v>
          </cell>
          <cell r="AF792">
            <v>2115.7500000000318</v>
          </cell>
          <cell r="AG792">
            <v>2958.52000000005</v>
          </cell>
          <cell r="AH792">
            <v>2140.6400000000081</v>
          </cell>
          <cell r="AI792">
            <v>2998.0699999999683</v>
          </cell>
          <cell r="AJ792">
            <v>2171.4000000000046</v>
          </cell>
          <cell r="AK792">
            <v>3037.6100000000069</v>
          </cell>
          <cell r="AL792">
            <v>2196.2899999999786</v>
          </cell>
          <cell r="AM792">
            <v>3077.149999999981</v>
          </cell>
          <cell r="AN792">
            <v>2227.0499999999756</v>
          </cell>
          <cell r="AO792">
            <v>3116.690000000021</v>
          </cell>
          <cell r="AP792">
            <v>2251.9399999999755</v>
          </cell>
          <cell r="AQ792">
            <v>3156.2300000000578</v>
          </cell>
          <cell r="AR792">
            <v>2282.7000000000357</v>
          </cell>
          <cell r="AS792">
            <v>3195.7799999999679</v>
          </cell>
          <cell r="AT792">
            <v>2313.4600000000319</v>
          </cell>
          <cell r="AU792">
            <v>3241.1899999999414</v>
          </cell>
          <cell r="AV792">
            <v>2344.2200000000107</v>
          </cell>
          <cell r="AW792">
            <v>3280.7300000000373</v>
          </cell>
        </row>
        <row r="793">
          <cell r="A793">
            <v>788</v>
          </cell>
          <cell r="B793">
            <v>1685.8400000000272</v>
          </cell>
          <cell r="C793">
            <v>2356.6399999999817</v>
          </cell>
          <cell r="D793">
            <v>1716.6400000000087</v>
          </cell>
          <cell r="E793">
            <v>2402.12</v>
          </cell>
          <cell r="F793">
            <v>1741.5600000000195</v>
          </cell>
          <cell r="G793">
            <v>2441.7099999999614</v>
          </cell>
          <cell r="H793">
            <v>1772.3600000000001</v>
          </cell>
          <cell r="I793">
            <v>2481.3000000000393</v>
          </cell>
          <cell r="J793">
            <v>1803.1599999999801</v>
          </cell>
          <cell r="K793">
            <v>2520.8899999999931</v>
          </cell>
          <cell r="L793">
            <v>1828.0799999999888</v>
          </cell>
          <cell r="M793">
            <v>2560.48</v>
          </cell>
          <cell r="N793">
            <v>1858.8799999999678</v>
          </cell>
          <cell r="O793">
            <v>2600.0800000000113</v>
          </cell>
          <cell r="P793">
            <v>1883.8000000000329</v>
          </cell>
          <cell r="Q793">
            <v>2639.6699999999587</v>
          </cell>
          <cell r="R793">
            <v>1914.6000000000129</v>
          </cell>
          <cell r="S793">
            <v>2679.2600000000416</v>
          </cell>
          <cell r="T793">
            <v>1939.5200000000209</v>
          </cell>
          <cell r="U793">
            <v>2718.8499999999826</v>
          </cell>
          <cell r="V793">
            <v>1970.32</v>
          </cell>
          <cell r="W793">
            <v>2758.44</v>
          </cell>
          <cell r="X793">
            <v>2001.1199999999787</v>
          </cell>
          <cell r="Y793">
            <v>2798.0400000000213</v>
          </cell>
          <cell r="Z793">
            <v>2031.9199999999796</v>
          </cell>
          <cell r="AA793">
            <v>2843.5100000000007</v>
          </cell>
          <cell r="AB793">
            <v>2056.8399999999638</v>
          </cell>
          <cell r="AC793">
            <v>2883.0999999999872</v>
          </cell>
          <cell r="AD793">
            <v>2087.6400000000322</v>
          </cell>
          <cell r="AE793">
            <v>2922.6900000000214</v>
          </cell>
          <cell r="AF793">
            <v>2118.4400000000319</v>
          </cell>
          <cell r="AG793">
            <v>2962.2800000000502</v>
          </cell>
          <cell r="AH793">
            <v>2143.3600000000079</v>
          </cell>
          <cell r="AI793">
            <v>3001.8799999999683</v>
          </cell>
          <cell r="AJ793">
            <v>2174.1600000000049</v>
          </cell>
          <cell r="AK793">
            <v>3041.4700000000071</v>
          </cell>
          <cell r="AL793">
            <v>2199.0799999999786</v>
          </cell>
          <cell r="AM793">
            <v>3081.0599999999808</v>
          </cell>
          <cell r="AN793">
            <v>2229.8799999999756</v>
          </cell>
          <cell r="AO793">
            <v>3120.650000000021</v>
          </cell>
          <cell r="AP793">
            <v>2254.7999999999756</v>
          </cell>
          <cell r="AQ793">
            <v>3160.240000000058</v>
          </cell>
          <cell r="AR793">
            <v>2285.6000000000358</v>
          </cell>
          <cell r="AS793">
            <v>3199.8399999999679</v>
          </cell>
          <cell r="AT793">
            <v>2316.4000000000319</v>
          </cell>
          <cell r="AU793">
            <v>3245.3099999999413</v>
          </cell>
          <cell r="AV793">
            <v>2347.2000000000107</v>
          </cell>
          <cell r="AW793">
            <v>3284.9000000000374</v>
          </cell>
        </row>
        <row r="794">
          <cell r="A794">
            <v>789</v>
          </cell>
          <cell r="B794">
            <v>1687.9800000000273</v>
          </cell>
          <cell r="C794">
            <v>2359.6299999999815</v>
          </cell>
          <cell r="D794">
            <v>1718.8200000000088</v>
          </cell>
          <cell r="E794">
            <v>2405.17</v>
          </cell>
          <cell r="F794">
            <v>1743.7700000000195</v>
          </cell>
          <cell r="G794">
            <v>2444.8099999999613</v>
          </cell>
          <cell r="H794">
            <v>1774.6100000000001</v>
          </cell>
          <cell r="I794">
            <v>2484.4500000000394</v>
          </cell>
          <cell r="J794">
            <v>1805.44999999998</v>
          </cell>
          <cell r="K794">
            <v>2524.0899999999929</v>
          </cell>
          <cell r="L794">
            <v>1830.3999999999887</v>
          </cell>
          <cell r="M794">
            <v>2563.73</v>
          </cell>
          <cell r="N794">
            <v>1861.2399999999677</v>
          </cell>
          <cell r="O794">
            <v>2603.3800000000115</v>
          </cell>
          <cell r="P794">
            <v>1886.190000000033</v>
          </cell>
          <cell r="Q794">
            <v>2643.0199999999586</v>
          </cell>
          <cell r="R794">
            <v>1917.0300000000129</v>
          </cell>
          <cell r="S794">
            <v>2682.6600000000417</v>
          </cell>
          <cell r="T794">
            <v>1941.9800000000209</v>
          </cell>
          <cell r="U794">
            <v>2722.2999999999824</v>
          </cell>
          <cell r="V794">
            <v>1972.82</v>
          </cell>
          <cell r="W794">
            <v>2761.94</v>
          </cell>
          <cell r="X794">
            <v>2003.6599999999787</v>
          </cell>
          <cell r="Y794">
            <v>2801.5900000000215</v>
          </cell>
          <cell r="Z794">
            <v>2034.4999999999795</v>
          </cell>
          <cell r="AA794">
            <v>2847.1200000000008</v>
          </cell>
          <cell r="AB794">
            <v>2059.4499999999639</v>
          </cell>
          <cell r="AC794">
            <v>2886.759999999987</v>
          </cell>
          <cell r="AD794">
            <v>2090.2900000000323</v>
          </cell>
          <cell r="AE794">
            <v>2926.4000000000215</v>
          </cell>
          <cell r="AF794">
            <v>2121.1300000000319</v>
          </cell>
          <cell r="AG794">
            <v>2966.0400000000504</v>
          </cell>
          <cell r="AH794">
            <v>2146.0800000000077</v>
          </cell>
          <cell r="AI794">
            <v>3005.6899999999682</v>
          </cell>
          <cell r="AJ794">
            <v>2176.9200000000051</v>
          </cell>
          <cell r="AK794">
            <v>3045.3300000000072</v>
          </cell>
          <cell r="AL794">
            <v>2201.8699999999785</v>
          </cell>
          <cell r="AM794">
            <v>3084.9699999999807</v>
          </cell>
          <cell r="AN794">
            <v>2232.7099999999755</v>
          </cell>
          <cell r="AO794">
            <v>3124.610000000021</v>
          </cell>
          <cell r="AP794">
            <v>2257.6599999999758</v>
          </cell>
          <cell r="AQ794">
            <v>3164.2500000000582</v>
          </cell>
          <cell r="AR794">
            <v>2288.5000000000359</v>
          </cell>
          <cell r="AS794">
            <v>3203.8999999999678</v>
          </cell>
          <cell r="AT794">
            <v>2319.340000000032</v>
          </cell>
          <cell r="AU794">
            <v>3249.4299999999412</v>
          </cell>
          <cell r="AV794">
            <v>2350.1800000000108</v>
          </cell>
          <cell r="AW794">
            <v>3289.0700000000375</v>
          </cell>
        </row>
        <row r="795">
          <cell r="A795">
            <v>790</v>
          </cell>
          <cell r="B795">
            <v>1690.1200000000274</v>
          </cell>
          <cell r="C795">
            <v>2362.6199999999812</v>
          </cell>
          <cell r="D795">
            <v>1721.0000000000089</v>
          </cell>
          <cell r="E795">
            <v>2408.2200000000003</v>
          </cell>
          <cell r="F795">
            <v>1745.9800000000196</v>
          </cell>
          <cell r="G795">
            <v>2447.9099999999612</v>
          </cell>
          <cell r="H795">
            <v>1776.8600000000001</v>
          </cell>
          <cell r="I795">
            <v>2487.6000000000395</v>
          </cell>
          <cell r="J795">
            <v>1807.73999999998</v>
          </cell>
          <cell r="K795">
            <v>2527.2899999999927</v>
          </cell>
          <cell r="L795">
            <v>1832.7199999999887</v>
          </cell>
          <cell r="M795">
            <v>2566.98</v>
          </cell>
          <cell r="N795">
            <v>1863.5999999999676</v>
          </cell>
          <cell r="O795">
            <v>2606.6800000000117</v>
          </cell>
          <cell r="P795">
            <v>1888.5800000000331</v>
          </cell>
          <cell r="Q795">
            <v>2646.3699999999585</v>
          </cell>
          <cell r="R795">
            <v>1919.460000000013</v>
          </cell>
          <cell r="S795">
            <v>2686.0600000000418</v>
          </cell>
          <cell r="T795">
            <v>1944.440000000021</v>
          </cell>
          <cell r="U795">
            <v>2725.7499999999823</v>
          </cell>
          <cell r="V795">
            <v>1975.32</v>
          </cell>
          <cell r="W795">
            <v>2765.44</v>
          </cell>
          <cell r="X795">
            <v>2006.1999999999787</v>
          </cell>
          <cell r="Y795">
            <v>2805.1400000000217</v>
          </cell>
          <cell r="Z795">
            <v>2037.0799999999795</v>
          </cell>
          <cell r="AA795">
            <v>2850.7300000000009</v>
          </cell>
          <cell r="AB795">
            <v>2062.059999999964</v>
          </cell>
          <cell r="AC795">
            <v>2890.4199999999869</v>
          </cell>
          <cell r="AD795">
            <v>2092.9400000000323</v>
          </cell>
          <cell r="AE795">
            <v>2930.1100000000215</v>
          </cell>
          <cell r="AF795">
            <v>2123.820000000032</v>
          </cell>
          <cell r="AG795">
            <v>2969.8000000000507</v>
          </cell>
          <cell r="AH795">
            <v>2148.8000000000075</v>
          </cell>
          <cell r="AI795">
            <v>3009.4999999999682</v>
          </cell>
          <cell r="AJ795">
            <v>2179.6800000000053</v>
          </cell>
          <cell r="AK795">
            <v>3049.1900000000073</v>
          </cell>
          <cell r="AL795">
            <v>2204.6599999999785</v>
          </cell>
          <cell r="AM795">
            <v>3088.8799999999806</v>
          </cell>
          <cell r="AN795">
            <v>2235.5399999999754</v>
          </cell>
          <cell r="AO795">
            <v>3128.5700000000211</v>
          </cell>
          <cell r="AP795">
            <v>2260.5199999999759</v>
          </cell>
          <cell r="AQ795">
            <v>3168.2600000000584</v>
          </cell>
          <cell r="AR795">
            <v>2291.400000000036</v>
          </cell>
          <cell r="AS795">
            <v>3207.9599999999677</v>
          </cell>
          <cell r="AT795">
            <v>2322.280000000032</v>
          </cell>
          <cell r="AU795">
            <v>3253.5499999999411</v>
          </cell>
          <cell r="AV795">
            <v>2353.1600000000108</v>
          </cell>
          <cell r="AW795">
            <v>3293.2400000000375</v>
          </cell>
        </row>
        <row r="796">
          <cell r="A796">
            <v>791</v>
          </cell>
          <cell r="B796">
            <v>1692.2600000000275</v>
          </cell>
          <cell r="C796">
            <v>2365.609999999981</v>
          </cell>
          <cell r="D796">
            <v>1723.1800000000089</v>
          </cell>
          <cell r="E796">
            <v>2411.2700000000004</v>
          </cell>
          <cell r="F796">
            <v>1748.1900000000196</v>
          </cell>
          <cell r="G796">
            <v>2451.0099999999611</v>
          </cell>
          <cell r="H796">
            <v>1779.1100000000001</v>
          </cell>
          <cell r="I796">
            <v>2490.7500000000396</v>
          </cell>
          <cell r="J796">
            <v>1810.02999999998</v>
          </cell>
          <cell r="K796">
            <v>2530.4899999999925</v>
          </cell>
          <cell r="L796">
            <v>1835.0399999999886</v>
          </cell>
          <cell r="M796">
            <v>2570.23</v>
          </cell>
          <cell r="N796">
            <v>1865.9599999999675</v>
          </cell>
          <cell r="O796">
            <v>2609.9800000000118</v>
          </cell>
          <cell r="P796">
            <v>1890.9700000000332</v>
          </cell>
          <cell r="Q796">
            <v>2649.7199999999584</v>
          </cell>
          <cell r="R796">
            <v>1921.8900000000131</v>
          </cell>
          <cell r="S796">
            <v>2689.4600000000419</v>
          </cell>
          <cell r="T796">
            <v>1946.900000000021</v>
          </cell>
          <cell r="U796">
            <v>2729.1999999999821</v>
          </cell>
          <cell r="V796">
            <v>1977.82</v>
          </cell>
          <cell r="W796">
            <v>2768.94</v>
          </cell>
          <cell r="X796">
            <v>2008.7399999999786</v>
          </cell>
          <cell r="Y796">
            <v>2808.6900000000219</v>
          </cell>
          <cell r="Z796">
            <v>2039.6599999999794</v>
          </cell>
          <cell r="AA796">
            <v>2854.3400000000011</v>
          </cell>
          <cell r="AB796">
            <v>2064.6699999999641</v>
          </cell>
          <cell r="AC796">
            <v>2894.0799999999867</v>
          </cell>
          <cell r="AD796">
            <v>2095.5900000000324</v>
          </cell>
          <cell r="AE796">
            <v>2933.8200000000215</v>
          </cell>
          <cell r="AF796">
            <v>2126.5100000000321</v>
          </cell>
          <cell r="AG796">
            <v>2973.5600000000509</v>
          </cell>
          <cell r="AH796">
            <v>2151.5200000000073</v>
          </cell>
          <cell r="AI796">
            <v>3013.3099999999681</v>
          </cell>
          <cell r="AJ796">
            <v>2182.4400000000055</v>
          </cell>
          <cell r="AK796">
            <v>3053.0500000000075</v>
          </cell>
          <cell r="AL796">
            <v>2207.4499999999784</v>
          </cell>
          <cell r="AM796">
            <v>3092.7899999999804</v>
          </cell>
          <cell r="AN796">
            <v>2238.3699999999753</v>
          </cell>
          <cell r="AO796">
            <v>3132.5300000000211</v>
          </cell>
          <cell r="AP796">
            <v>2263.379999999976</v>
          </cell>
          <cell r="AQ796">
            <v>3172.2700000000586</v>
          </cell>
          <cell r="AR796">
            <v>2294.3000000000361</v>
          </cell>
          <cell r="AS796">
            <v>3212.0199999999677</v>
          </cell>
          <cell r="AT796">
            <v>2325.2200000000321</v>
          </cell>
          <cell r="AU796">
            <v>3257.669999999941</v>
          </cell>
          <cell r="AV796">
            <v>2356.1400000000108</v>
          </cell>
          <cell r="AW796">
            <v>3297.4100000000376</v>
          </cell>
        </row>
        <row r="797">
          <cell r="A797">
            <v>792</v>
          </cell>
          <cell r="B797">
            <v>1694.4000000000276</v>
          </cell>
          <cell r="C797">
            <v>2368.5999999999808</v>
          </cell>
          <cell r="D797">
            <v>1725.360000000009</v>
          </cell>
          <cell r="E797">
            <v>2414.3200000000006</v>
          </cell>
          <cell r="F797">
            <v>1750.4000000000196</v>
          </cell>
          <cell r="G797">
            <v>2454.109999999961</v>
          </cell>
          <cell r="H797">
            <v>1781.3600000000001</v>
          </cell>
          <cell r="I797">
            <v>2493.9000000000397</v>
          </cell>
          <cell r="J797">
            <v>1812.3199999999799</v>
          </cell>
          <cell r="K797">
            <v>2533.6899999999923</v>
          </cell>
          <cell r="L797">
            <v>1837.3599999999885</v>
          </cell>
          <cell r="M797">
            <v>2573.48</v>
          </cell>
          <cell r="N797">
            <v>1868.3199999999674</v>
          </cell>
          <cell r="O797">
            <v>2613.280000000012</v>
          </cell>
          <cell r="P797">
            <v>1893.3600000000333</v>
          </cell>
          <cell r="Q797">
            <v>2653.0699999999583</v>
          </cell>
          <cell r="R797">
            <v>1924.3200000000131</v>
          </cell>
          <cell r="S797">
            <v>2692.860000000042</v>
          </cell>
          <cell r="T797">
            <v>1949.360000000021</v>
          </cell>
          <cell r="U797">
            <v>2732.6499999999819</v>
          </cell>
          <cell r="V797">
            <v>1980.32</v>
          </cell>
          <cell r="W797">
            <v>2772.44</v>
          </cell>
          <cell r="X797">
            <v>2011.2799999999786</v>
          </cell>
          <cell r="Y797">
            <v>2812.2400000000221</v>
          </cell>
          <cell r="Z797">
            <v>2042.2399999999793</v>
          </cell>
          <cell r="AA797">
            <v>2857.9500000000012</v>
          </cell>
          <cell r="AB797">
            <v>2067.2799999999643</v>
          </cell>
          <cell r="AC797">
            <v>2897.7399999999866</v>
          </cell>
          <cell r="AD797">
            <v>2098.2400000000325</v>
          </cell>
          <cell r="AE797">
            <v>2937.5300000000216</v>
          </cell>
          <cell r="AF797">
            <v>2129.2000000000321</v>
          </cell>
          <cell r="AG797">
            <v>2977.3200000000511</v>
          </cell>
          <cell r="AH797">
            <v>2154.2400000000071</v>
          </cell>
          <cell r="AI797">
            <v>3017.1199999999681</v>
          </cell>
          <cell r="AJ797">
            <v>2185.2000000000057</v>
          </cell>
          <cell r="AK797">
            <v>3056.9100000000076</v>
          </cell>
          <cell r="AL797">
            <v>2210.2399999999784</v>
          </cell>
          <cell r="AM797">
            <v>3096.6999999999803</v>
          </cell>
          <cell r="AN797">
            <v>2241.1999999999753</v>
          </cell>
          <cell r="AO797">
            <v>3136.4900000000212</v>
          </cell>
          <cell r="AP797">
            <v>2266.2399999999761</v>
          </cell>
          <cell r="AQ797">
            <v>3176.2800000000589</v>
          </cell>
          <cell r="AR797">
            <v>2297.2000000000362</v>
          </cell>
          <cell r="AS797">
            <v>3216.0799999999676</v>
          </cell>
          <cell r="AT797">
            <v>2328.1600000000321</v>
          </cell>
          <cell r="AU797">
            <v>3261.7899999999408</v>
          </cell>
          <cell r="AV797">
            <v>2359.1200000000108</v>
          </cell>
          <cell r="AW797">
            <v>3301.5800000000377</v>
          </cell>
        </row>
        <row r="798">
          <cell r="A798">
            <v>793</v>
          </cell>
          <cell r="B798">
            <v>1696.5400000000277</v>
          </cell>
          <cell r="C798">
            <v>2371.5899999999806</v>
          </cell>
          <cell r="D798">
            <v>1727.5400000000091</v>
          </cell>
          <cell r="E798">
            <v>2417.3700000000008</v>
          </cell>
          <cell r="F798">
            <v>1752.6100000000197</v>
          </cell>
          <cell r="G798">
            <v>2457.2099999999609</v>
          </cell>
          <cell r="H798">
            <v>1783.6100000000001</v>
          </cell>
          <cell r="I798">
            <v>2497.0500000000397</v>
          </cell>
          <cell r="J798">
            <v>1814.6099999999799</v>
          </cell>
          <cell r="K798">
            <v>2536.8899999999921</v>
          </cell>
          <cell r="L798">
            <v>1839.6799999999885</v>
          </cell>
          <cell r="M798">
            <v>2576.73</v>
          </cell>
          <cell r="N798">
            <v>1870.6799999999673</v>
          </cell>
          <cell r="O798">
            <v>2616.5800000000122</v>
          </cell>
          <cell r="P798">
            <v>1895.7500000000334</v>
          </cell>
          <cell r="Q798">
            <v>2656.4199999999582</v>
          </cell>
          <cell r="R798">
            <v>1926.7500000000132</v>
          </cell>
          <cell r="S798">
            <v>2696.2600000000421</v>
          </cell>
          <cell r="T798">
            <v>1951.8200000000211</v>
          </cell>
          <cell r="U798">
            <v>2736.0999999999817</v>
          </cell>
          <cell r="V798">
            <v>1982.82</v>
          </cell>
          <cell r="W798">
            <v>2775.94</v>
          </cell>
          <cell r="X798">
            <v>2013.8199999999786</v>
          </cell>
          <cell r="Y798">
            <v>2815.7900000000222</v>
          </cell>
          <cell r="Z798">
            <v>2044.8199999999792</v>
          </cell>
          <cell r="AA798">
            <v>2861.5600000000013</v>
          </cell>
          <cell r="AB798">
            <v>2069.8899999999644</v>
          </cell>
          <cell r="AC798">
            <v>2901.3999999999864</v>
          </cell>
          <cell r="AD798">
            <v>2100.8900000000326</v>
          </cell>
          <cell r="AE798">
            <v>2941.2400000000216</v>
          </cell>
          <cell r="AF798">
            <v>2131.8900000000322</v>
          </cell>
          <cell r="AG798">
            <v>2981.0800000000513</v>
          </cell>
          <cell r="AH798">
            <v>2156.9600000000069</v>
          </cell>
          <cell r="AI798">
            <v>3020.929999999968</v>
          </cell>
          <cell r="AJ798">
            <v>2187.9600000000059</v>
          </cell>
          <cell r="AK798">
            <v>3060.7700000000077</v>
          </cell>
          <cell r="AL798">
            <v>2213.0299999999784</v>
          </cell>
          <cell r="AM798">
            <v>3100.6099999999801</v>
          </cell>
          <cell r="AN798">
            <v>2244.0299999999752</v>
          </cell>
          <cell r="AO798">
            <v>3140.4500000000212</v>
          </cell>
          <cell r="AP798">
            <v>2269.0999999999763</v>
          </cell>
          <cell r="AQ798">
            <v>3180.2900000000591</v>
          </cell>
          <cell r="AR798">
            <v>2300.1000000000363</v>
          </cell>
          <cell r="AS798">
            <v>3220.1399999999676</v>
          </cell>
          <cell r="AT798">
            <v>2331.1000000000322</v>
          </cell>
          <cell r="AU798">
            <v>3265.9099999999407</v>
          </cell>
          <cell r="AV798">
            <v>2362.1000000000108</v>
          </cell>
          <cell r="AW798">
            <v>3305.7500000000377</v>
          </cell>
        </row>
        <row r="799">
          <cell r="A799">
            <v>794</v>
          </cell>
          <cell r="B799">
            <v>1698.6800000000278</v>
          </cell>
          <cell r="C799">
            <v>2374.5799999999804</v>
          </cell>
          <cell r="D799">
            <v>1729.7200000000091</v>
          </cell>
          <cell r="E799">
            <v>2420.420000000001</v>
          </cell>
          <cell r="F799">
            <v>1754.8200000000197</v>
          </cell>
          <cell r="G799">
            <v>2460.3099999999608</v>
          </cell>
          <cell r="H799">
            <v>1785.8600000000001</v>
          </cell>
          <cell r="I799">
            <v>2500.2000000000398</v>
          </cell>
          <cell r="J799">
            <v>1816.8999999999799</v>
          </cell>
          <cell r="K799">
            <v>2540.089999999992</v>
          </cell>
          <cell r="L799">
            <v>1841.9999999999884</v>
          </cell>
          <cell r="M799">
            <v>2579.98</v>
          </cell>
          <cell r="N799">
            <v>1873.0399999999672</v>
          </cell>
          <cell r="O799">
            <v>2619.8800000000124</v>
          </cell>
          <cell r="P799">
            <v>1898.1400000000335</v>
          </cell>
          <cell r="Q799">
            <v>2659.7699999999581</v>
          </cell>
          <cell r="R799">
            <v>1929.1800000000133</v>
          </cell>
          <cell r="S799">
            <v>2699.6600000000421</v>
          </cell>
          <cell r="T799">
            <v>1954.2800000000211</v>
          </cell>
          <cell r="U799">
            <v>2739.5499999999815</v>
          </cell>
          <cell r="V799">
            <v>1985.32</v>
          </cell>
          <cell r="W799">
            <v>2779.44</v>
          </cell>
          <cell r="X799">
            <v>2016.3599999999785</v>
          </cell>
          <cell r="Y799">
            <v>2819.3400000000224</v>
          </cell>
          <cell r="Z799">
            <v>2047.3999999999792</v>
          </cell>
          <cell r="AA799">
            <v>2865.1700000000014</v>
          </cell>
          <cell r="AB799">
            <v>2072.4999999999645</v>
          </cell>
          <cell r="AC799">
            <v>2905.0599999999863</v>
          </cell>
          <cell r="AD799">
            <v>2103.5400000000327</v>
          </cell>
          <cell r="AE799">
            <v>2944.9500000000216</v>
          </cell>
          <cell r="AF799">
            <v>2134.5800000000322</v>
          </cell>
          <cell r="AG799">
            <v>2984.8400000000515</v>
          </cell>
          <cell r="AH799">
            <v>2159.6800000000067</v>
          </cell>
          <cell r="AI799">
            <v>3024.7399999999679</v>
          </cell>
          <cell r="AJ799">
            <v>2190.7200000000062</v>
          </cell>
          <cell r="AK799">
            <v>3064.6300000000078</v>
          </cell>
          <cell r="AL799">
            <v>2215.8199999999783</v>
          </cell>
          <cell r="AM799">
            <v>3104.51999999998</v>
          </cell>
          <cell r="AN799">
            <v>2246.8599999999751</v>
          </cell>
          <cell r="AO799">
            <v>3144.4100000000212</v>
          </cell>
          <cell r="AP799">
            <v>2271.9599999999764</v>
          </cell>
          <cell r="AQ799">
            <v>3184.3000000000593</v>
          </cell>
          <cell r="AR799">
            <v>2303.0000000000364</v>
          </cell>
          <cell r="AS799">
            <v>3224.1999999999675</v>
          </cell>
          <cell r="AT799">
            <v>2334.0400000000323</v>
          </cell>
          <cell r="AU799">
            <v>3270.0299999999406</v>
          </cell>
          <cell r="AV799">
            <v>2365.0800000000108</v>
          </cell>
          <cell r="AW799">
            <v>3309.9200000000378</v>
          </cell>
        </row>
        <row r="800">
          <cell r="A800">
            <v>795</v>
          </cell>
          <cell r="B800">
            <v>1700.8200000000279</v>
          </cell>
          <cell r="C800">
            <v>2377.5699999999802</v>
          </cell>
          <cell r="D800">
            <v>1731.9000000000092</v>
          </cell>
          <cell r="E800">
            <v>2423.4700000000012</v>
          </cell>
          <cell r="F800">
            <v>1757.0300000000198</v>
          </cell>
          <cell r="G800">
            <v>2463.4099999999607</v>
          </cell>
          <cell r="H800">
            <v>1788.1100000000001</v>
          </cell>
          <cell r="I800">
            <v>2503.3500000000399</v>
          </cell>
          <cell r="J800">
            <v>1819.1899999999798</v>
          </cell>
          <cell r="K800">
            <v>2543.2899999999918</v>
          </cell>
          <cell r="L800">
            <v>1844.3199999999883</v>
          </cell>
          <cell r="M800">
            <v>2583.23</v>
          </cell>
          <cell r="N800">
            <v>1875.3999999999671</v>
          </cell>
          <cell r="O800">
            <v>2623.1800000000126</v>
          </cell>
          <cell r="P800">
            <v>1900.5300000000336</v>
          </cell>
          <cell r="Q800">
            <v>2663.1199999999581</v>
          </cell>
          <cell r="R800">
            <v>1931.6100000000133</v>
          </cell>
          <cell r="S800">
            <v>2703.0600000000422</v>
          </cell>
          <cell r="T800">
            <v>1956.7400000000212</v>
          </cell>
          <cell r="U800">
            <v>2742.9999999999814</v>
          </cell>
          <cell r="V800">
            <v>1987.82</v>
          </cell>
          <cell r="W800">
            <v>2782.94</v>
          </cell>
          <cell r="X800">
            <v>2018.8999999999785</v>
          </cell>
          <cell r="Y800">
            <v>2822.8900000000226</v>
          </cell>
          <cell r="Z800">
            <v>2049.9799999999791</v>
          </cell>
          <cell r="AA800">
            <v>2868.7800000000016</v>
          </cell>
          <cell r="AB800">
            <v>2075.1099999999647</v>
          </cell>
          <cell r="AC800">
            <v>2908.7199999999862</v>
          </cell>
          <cell r="AD800">
            <v>2106.1900000000328</v>
          </cell>
          <cell r="AE800">
            <v>2948.6600000000217</v>
          </cell>
          <cell r="AF800">
            <v>2137.2700000000323</v>
          </cell>
          <cell r="AG800">
            <v>2988.6000000000518</v>
          </cell>
          <cell r="AH800">
            <v>2162.4000000000065</v>
          </cell>
          <cell r="AI800">
            <v>3028.5499999999679</v>
          </cell>
          <cell r="AJ800">
            <v>2193.4800000000064</v>
          </cell>
          <cell r="AK800">
            <v>3068.490000000008</v>
          </cell>
          <cell r="AL800">
            <v>2218.6099999999783</v>
          </cell>
          <cell r="AM800">
            <v>3108.4299999999798</v>
          </cell>
          <cell r="AN800">
            <v>2249.689999999975</v>
          </cell>
          <cell r="AO800">
            <v>3148.3700000000213</v>
          </cell>
          <cell r="AP800">
            <v>2274.8199999999765</v>
          </cell>
          <cell r="AQ800">
            <v>3188.3100000000595</v>
          </cell>
          <cell r="AR800">
            <v>2305.9000000000365</v>
          </cell>
          <cell r="AS800">
            <v>3228.2599999999675</v>
          </cell>
          <cell r="AT800">
            <v>2336.9800000000323</v>
          </cell>
          <cell r="AU800">
            <v>3274.1499999999405</v>
          </cell>
          <cell r="AV800">
            <v>2368.0600000000109</v>
          </cell>
          <cell r="AW800">
            <v>3314.0900000000379</v>
          </cell>
        </row>
        <row r="801">
          <cell r="A801">
            <v>796</v>
          </cell>
          <cell r="B801">
            <v>1702.960000000028</v>
          </cell>
          <cell r="C801">
            <v>2380.5599999999799</v>
          </cell>
          <cell r="D801">
            <v>1734.0800000000092</v>
          </cell>
          <cell r="E801">
            <v>2426.5200000000013</v>
          </cell>
          <cell r="F801">
            <v>1759.2400000000198</v>
          </cell>
          <cell r="G801">
            <v>2466.5099999999607</v>
          </cell>
          <cell r="H801">
            <v>1790.3600000000001</v>
          </cell>
          <cell r="I801">
            <v>2506.50000000004</v>
          </cell>
          <cell r="J801">
            <v>1821.4799999999798</v>
          </cell>
          <cell r="K801">
            <v>2546.4899999999916</v>
          </cell>
          <cell r="L801">
            <v>1846.6399999999883</v>
          </cell>
          <cell r="M801">
            <v>2586.48</v>
          </cell>
          <cell r="N801">
            <v>1877.759999999967</v>
          </cell>
          <cell r="O801">
            <v>2626.4800000000128</v>
          </cell>
          <cell r="P801">
            <v>1902.9200000000337</v>
          </cell>
          <cell r="Q801">
            <v>2666.469999999958</v>
          </cell>
          <cell r="R801">
            <v>1934.0400000000134</v>
          </cell>
          <cell r="S801">
            <v>2706.4600000000423</v>
          </cell>
          <cell r="T801">
            <v>1959.2000000000212</v>
          </cell>
          <cell r="U801">
            <v>2746.4499999999812</v>
          </cell>
          <cell r="V801">
            <v>1990.32</v>
          </cell>
          <cell r="W801">
            <v>2786.44</v>
          </cell>
          <cell r="X801">
            <v>2021.4399999999785</v>
          </cell>
          <cell r="Y801">
            <v>2826.4400000000228</v>
          </cell>
          <cell r="Z801">
            <v>2052.559999999979</v>
          </cell>
          <cell r="AA801">
            <v>2872.3900000000017</v>
          </cell>
          <cell r="AB801">
            <v>2077.7199999999648</v>
          </cell>
          <cell r="AC801">
            <v>2912.379999999986</v>
          </cell>
          <cell r="AD801">
            <v>2108.8400000000329</v>
          </cell>
          <cell r="AE801">
            <v>2952.3700000000217</v>
          </cell>
          <cell r="AF801">
            <v>2139.9600000000323</v>
          </cell>
          <cell r="AG801">
            <v>2992.360000000052</v>
          </cell>
          <cell r="AH801">
            <v>2165.1200000000063</v>
          </cell>
          <cell r="AI801">
            <v>3032.3599999999678</v>
          </cell>
          <cell r="AJ801">
            <v>2196.2400000000066</v>
          </cell>
          <cell r="AK801">
            <v>3072.3500000000081</v>
          </cell>
          <cell r="AL801">
            <v>2221.3999999999783</v>
          </cell>
          <cell r="AM801">
            <v>3112.3399999999797</v>
          </cell>
          <cell r="AN801">
            <v>2252.519999999975</v>
          </cell>
          <cell r="AO801">
            <v>3152.3300000000213</v>
          </cell>
          <cell r="AP801">
            <v>2277.6799999999766</v>
          </cell>
          <cell r="AQ801">
            <v>3192.3200000000597</v>
          </cell>
          <cell r="AR801">
            <v>2308.8000000000366</v>
          </cell>
          <cell r="AS801">
            <v>3232.3199999999674</v>
          </cell>
          <cell r="AT801">
            <v>2339.9200000000324</v>
          </cell>
          <cell r="AU801">
            <v>3278.2699999999404</v>
          </cell>
          <cell r="AV801">
            <v>2371.0400000000109</v>
          </cell>
          <cell r="AW801">
            <v>3318.260000000038</v>
          </cell>
        </row>
        <row r="802">
          <cell r="A802">
            <v>797</v>
          </cell>
          <cell r="B802">
            <v>1705.1000000000281</v>
          </cell>
          <cell r="C802">
            <v>2383.5499999999797</v>
          </cell>
          <cell r="D802">
            <v>1736.2600000000093</v>
          </cell>
          <cell r="E802">
            <v>2429.5700000000015</v>
          </cell>
          <cell r="F802">
            <v>1761.4500000000198</v>
          </cell>
          <cell r="G802">
            <v>2469.6099999999606</v>
          </cell>
          <cell r="H802">
            <v>1792.6100000000001</v>
          </cell>
          <cell r="I802">
            <v>2509.6500000000401</v>
          </cell>
          <cell r="J802">
            <v>1823.7699999999797</v>
          </cell>
          <cell r="K802">
            <v>2549.6899999999914</v>
          </cell>
          <cell r="L802">
            <v>1848.9599999999882</v>
          </cell>
          <cell r="M802">
            <v>2589.73</v>
          </cell>
          <cell r="N802">
            <v>1880.1199999999669</v>
          </cell>
          <cell r="O802">
            <v>2629.7800000000129</v>
          </cell>
          <cell r="P802">
            <v>1905.3100000000338</v>
          </cell>
          <cell r="Q802">
            <v>2669.8199999999579</v>
          </cell>
          <cell r="R802">
            <v>1936.4700000000134</v>
          </cell>
          <cell r="S802">
            <v>2709.8600000000424</v>
          </cell>
          <cell r="T802">
            <v>1961.6600000000212</v>
          </cell>
          <cell r="U802">
            <v>2749.899999999981</v>
          </cell>
          <cell r="V802">
            <v>1992.82</v>
          </cell>
          <cell r="W802">
            <v>2789.94</v>
          </cell>
          <cell r="X802">
            <v>2023.9799999999784</v>
          </cell>
          <cell r="Y802">
            <v>2829.990000000023</v>
          </cell>
          <cell r="Z802">
            <v>2055.139999999979</v>
          </cell>
          <cell r="AA802">
            <v>2876.0000000000018</v>
          </cell>
          <cell r="AB802">
            <v>2080.3299999999649</v>
          </cell>
          <cell r="AC802">
            <v>2916.0399999999859</v>
          </cell>
          <cell r="AD802">
            <v>2111.490000000033</v>
          </cell>
          <cell r="AE802">
            <v>2956.0800000000218</v>
          </cell>
          <cell r="AF802">
            <v>2142.6500000000324</v>
          </cell>
          <cell r="AG802">
            <v>2996.1200000000522</v>
          </cell>
          <cell r="AH802">
            <v>2167.8400000000061</v>
          </cell>
          <cell r="AI802">
            <v>3036.1699999999678</v>
          </cell>
          <cell r="AJ802">
            <v>2199.0000000000068</v>
          </cell>
          <cell r="AK802">
            <v>3076.2100000000082</v>
          </cell>
          <cell r="AL802">
            <v>2224.1899999999782</v>
          </cell>
          <cell r="AM802">
            <v>3116.2499999999795</v>
          </cell>
          <cell r="AN802">
            <v>2255.3499999999749</v>
          </cell>
          <cell r="AO802">
            <v>3156.2900000000213</v>
          </cell>
          <cell r="AP802">
            <v>2280.5399999999768</v>
          </cell>
          <cell r="AQ802">
            <v>3196.33000000006</v>
          </cell>
          <cell r="AR802">
            <v>2311.7000000000367</v>
          </cell>
          <cell r="AS802">
            <v>3236.3799999999674</v>
          </cell>
          <cell r="AT802">
            <v>2342.8600000000324</v>
          </cell>
          <cell r="AU802">
            <v>3282.3899999999403</v>
          </cell>
          <cell r="AV802">
            <v>2374.0200000000109</v>
          </cell>
          <cell r="AW802">
            <v>3322.430000000038</v>
          </cell>
        </row>
        <row r="803">
          <cell r="A803">
            <v>798</v>
          </cell>
          <cell r="B803">
            <v>1707.2400000000282</v>
          </cell>
          <cell r="C803">
            <v>2386.5399999999795</v>
          </cell>
          <cell r="D803">
            <v>1738.4400000000094</v>
          </cell>
          <cell r="E803">
            <v>2432.6200000000017</v>
          </cell>
          <cell r="F803">
            <v>1763.6600000000199</v>
          </cell>
          <cell r="G803">
            <v>2472.7099999999605</v>
          </cell>
          <cell r="H803">
            <v>1794.8600000000001</v>
          </cell>
          <cell r="I803">
            <v>2512.8000000000402</v>
          </cell>
          <cell r="J803">
            <v>1826.0599999999797</v>
          </cell>
          <cell r="K803">
            <v>2552.8899999999912</v>
          </cell>
          <cell r="L803">
            <v>1851.2799999999881</v>
          </cell>
          <cell r="M803">
            <v>2592.98</v>
          </cell>
          <cell r="N803">
            <v>1882.4799999999668</v>
          </cell>
          <cell r="O803">
            <v>2633.0800000000131</v>
          </cell>
          <cell r="P803">
            <v>1907.7000000000339</v>
          </cell>
          <cell r="Q803">
            <v>2673.1699999999578</v>
          </cell>
          <cell r="R803">
            <v>1938.9000000000135</v>
          </cell>
          <cell r="S803">
            <v>2713.2600000000425</v>
          </cell>
          <cell r="T803">
            <v>1964.1200000000213</v>
          </cell>
          <cell r="U803">
            <v>2753.3499999999808</v>
          </cell>
          <cell r="V803">
            <v>1995.32</v>
          </cell>
          <cell r="W803">
            <v>2793.44</v>
          </cell>
          <cell r="X803">
            <v>2026.5199999999784</v>
          </cell>
          <cell r="Y803">
            <v>2833.5400000000232</v>
          </cell>
          <cell r="Z803">
            <v>2057.7199999999789</v>
          </cell>
          <cell r="AA803">
            <v>2879.6100000000019</v>
          </cell>
          <cell r="AB803">
            <v>2082.939999999965</v>
          </cell>
          <cell r="AC803">
            <v>2919.6999999999857</v>
          </cell>
          <cell r="AD803">
            <v>2114.1400000000331</v>
          </cell>
          <cell r="AE803">
            <v>2959.7900000000218</v>
          </cell>
          <cell r="AF803">
            <v>2145.3400000000324</v>
          </cell>
          <cell r="AG803">
            <v>2999.8800000000524</v>
          </cell>
          <cell r="AH803">
            <v>2170.5600000000059</v>
          </cell>
          <cell r="AI803">
            <v>3039.9799999999677</v>
          </cell>
          <cell r="AJ803">
            <v>2201.760000000007</v>
          </cell>
          <cell r="AK803">
            <v>3080.0700000000083</v>
          </cell>
          <cell r="AL803">
            <v>2226.9799999999782</v>
          </cell>
          <cell r="AM803">
            <v>3120.1599999999794</v>
          </cell>
          <cell r="AN803">
            <v>2258.1799999999748</v>
          </cell>
          <cell r="AO803">
            <v>3160.2500000000214</v>
          </cell>
          <cell r="AP803">
            <v>2283.3999999999769</v>
          </cell>
          <cell r="AQ803">
            <v>3200.3400000000602</v>
          </cell>
          <cell r="AR803">
            <v>2314.6000000000367</v>
          </cell>
          <cell r="AS803">
            <v>3240.4399999999673</v>
          </cell>
          <cell r="AT803">
            <v>2345.8000000000325</v>
          </cell>
          <cell r="AU803">
            <v>3286.5099999999402</v>
          </cell>
          <cell r="AV803">
            <v>2377.0000000000109</v>
          </cell>
          <cell r="AW803">
            <v>3326.6000000000381</v>
          </cell>
        </row>
        <row r="804">
          <cell r="A804">
            <v>799</v>
          </cell>
          <cell r="B804">
            <v>1709.3800000000283</v>
          </cell>
          <cell r="C804">
            <v>2389.5299999999793</v>
          </cell>
          <cell r="D804">
            <v>1740.6200000000094</v>
          </cell>
          <cell r="E804">
            <v>2435.6700000000019</v>
          </cell>
          <cell r="F804">
            <v>1765.8700000000199</v>
          </cell>
          <cell r="G804">
            <v>2475.8099999999604</v>
          </cell>
          <cell r="H804">
            <v>1797.1100000000001</v>
          </cell>
          <cell r="I804">
            <v>2515.9500000000403</v>
          </cell>
          <cell r="J804">
            <v>1828.3499999999797</v>
          </cell>
          <cell r="K804">
            <v>2556.0899999999911</v>
          </cell>
          <cell r="L804">
            <v>1853.5999999999881</v>
          </cell>
          <cell r="M804">
            <v>2596.23</v>
          </cell>
          <cell r="N804">
            <v>1884.8399999999667</v>
          </cell>
          <cell r="O804">
            <v>2636.3800000000133</v>
          </cell>
          <cell r="P804">
            <v>1910.090000000034</v>
          </cell>
          <cell r="Q804">
            <v>2676.5199999999577</v>
          </cell>
          <cell r="R804">
            <v>1941.3300000000136</v>
          </cell>
          <cell r="S804">
            <v>2716.6600000000426</v>
          </cell>
          <cell r="T804">
            <v>1966.5800000000213</v>
          </cell>
          <cell r="U804">
            <v>2756.7999999999806</v>
          </cell>
          <cell r="V804">
            <v>1997.82</v>
          </cell>
          <cell r="W804">
            <v>2796.94</v>
          </cell>
          <cell r="X804">
            <v>2029.0599999999783</v>
          </cell>
          <cell r="Y804">
            <v>2837.0900000000233</v>
          </cell>
          <cell r="Z804">
            <v>2060.2999999999788</v>
          </cell>
          <cell r="AA804">
            <v>2883.2200000000021</v>
          </cell>
          <cell r="AB804">
            <v>2085.5499999999652</v>
          </cell>
          <cell r="AC804">
            <v>2923.3599999999856</v>
          </cell>
          <cell r="AD804">
            <v>2116.7900000000332</v>
          </cell>
          <cell r="AE804">
            <v>2963.5000000000218</v>
          </cell>
          <cell r="AF804">
            <v>2148.0300000000325</v>
          </cell>
          <cell r="AG804">
            <v>3003.6400000000526</v>
          </cell>
          <cell r="AH804">
            <v>2173.2800000000057</v>
          </cell>
          <cell r="AI804">
            <v>3043.7899999999677</v>
          </cell>
          <cell r="AJ804">
            <v>2204.5200000000073</v>
          </cell>
          <cell r="AK804">
            <v>3083.9300000000085</v>
          </cell>
          <cell r="AL804">
            <v>2229.7699999999782</v>
          </cell>
          <cell r="AM804">
            <v>3124.0699999999792</v>
          </cell>
          <cell r="AN804">
            <v>2261.0099999999748</v>
          </cell>
          <cell r="AO804">
            <v>3164.2100000000214</v>
          </cell>
          <cell r="AP804">
            <v>2286.259999999977</v>
          </cell>
          <cell r="AQ804">
            <v>3204.3500000000604</v>
          </cell>
          <cell r="AR804">
            <v>2317.5000000000368</v>
          </cell>
          <cell r="AS804">
            <v>3244.4999999999673</v>
          </cell>
          <cell r="AT804">
            <v>2348.7400000000325</v>
          </cell>
          <cell r="AU804">
            <v>3290.6299999999401</v>
          </cell>
          <cell r="AV804">
            <v>2379.9800000000109</v>
          </cell>
          <cell r="AW804">
            <v>3330.7700000000382</v>
          </cell>
        </row>
        <row r="805">
          <cell r="A805">
            <v>800</v>
          </cell>
          <cell r="B805">
            <v>1711.5200000000284</v>
          </cell>
          <cell r="C805">
            <v>2392.5199999999791</v>
          </cell>
          <cell r="D805">
            <v>1742.8000000000095</v>
          </cell>
          <cell r="E805">
            <v>2438.7200000000021</v>
          </cell>
          <cell r="F805">
            <v>1768.0800000000199</v>
          </cell>
          <cell r="G805">
            <v>2478.9099999999603</v>
          </cell>
          <cell r="H805">
            <v>1799.3600000000001</v>
          </cell>
          <cell r="I805">
            <v>2519.1000000000404</v>
          </cell>
          <cell r="J805">
            <v>1830.6399999999796</v>
          </cell>
          <cell r="K805">
            <v>2559.2899999999909</v>
          </cell>
          <cell r="L805">
            <v>1855.919999999988</v>
          </cell>
          <cell r="M805">
            <v>2599.48</v>
          </cell>
          <cell r="N805">
            <v>1887.1999999999666</v>
          </cell>
          <cell r="O805">
            <v>2639.6800000000135</v>
          </cell>
          <cell r="P805">
            <v>1912.4800000000341</v>
          </cell>
          <cell r="Q805">
            <v>2679.8699999999576</v>
          </cell>
          <cell r="R805">
            <v>1943.7600000000136</v>
          </cell>
          <cell r="S805">
            <v>2720.0600000000427</v>
          </cell>
          <cell r="T805">
            <v>1969.0400000000213</v>
          </cell>
          <cell r="U805">
            <v>2760.2499999999804</v>
          </cell>
          <cell r="V805">
            <v>2000.32</v>
          </cell>
          <cell r="W805">
            <v>2800.44</v>
          </cell>
          <cell r="X805">
            <v>2031.5999999999783</v>
          </cell>
          <cell r="Y805">
            <v>2840.6400000000235</v>
          </cell>
          <cell r="Z805">
            <v>2062.8799999999787</v>
          </cell>
          <cell r="AA805">
            <v>2886.8300000000022</v>
          </cell>
          <cell r="AB805">
            <v>2088.1599999999653</v>
          </cell>
          <cell r="AC805">
            <v>2927.0199999999854</v>
          </cell>
          <cell r="AD805">
            <v>2119.4400000000333</v>
          </cell>
          <cell r="AE805">
            <v>2967.2100000000219</v>
          </cell>
          <cell r="AF805">
            <v>2150.7200000000325</v>
          </cell>
          <cell r="AG805">
            <v>3007.4000000000528</v>
          </cell>
          <cell r="AH805">
            <v>2176.0000000000055</v>
          </cell>
          <cell r="AI805">
            <v>3047.5999999999676</v>
          </cell>
          <cell r="AJ805">
            <v>2207.2800000000075</v>
          </cell>
          <cell r="AK805">
            <v>3087.7900000000086</v>
          </cell>
          <cell r="AL805">
            <v>2232.5599999999781</v>
          </cell>
          <cell r="AM805">
            <v>3127.9799999999791</v>
          </cell>
          <cell r="AN805">
            <v>2263.8399999999747</v>
          </cell>
          <cell r="AO805">
            <v>3168.1700000000214</v>
          </cell>
          <cell r="AP805">
            <v>2289.1199999999772</v>
          </cell>
          <cell r="AQ805">
            <v>3208.3600000000606</v>
          </cell>
          <cell r="AR805">
            <v>2320.4000000000369</v>
          </cell>
          <cell r="AS805">
            <v>3248.5599999999672</v>
          </cell>
          <cell r="AT805">
            <v>2351.6800000000326</v>
          </cell>
          <cell r="AU805">
            <v>3294.74999999994</v>
          </cell>
          <cell r="AV805">
            <v>2382.960000000011</v>
          </cell>
          <cell r="AW805">
            <v>3334.9400000000383</v>
          </cell>
        </row>
        <row r="806">
          <cell r="A806">
            <v>801</v>
          </cell>
          <cell r="B806">
            <v>1713.6600000000285</v>
          </cell>
          <cell r="C806">
            <v>2395.5099999999788</v>
          </cell>
          <cell r="D806">
            <v>1744.9800000000096</v>
          </cell>
          <cell r="E806">
            <v>2441.7700000000023</v>
          </cell>
          <cell r="F806">
            <v>1770.29000000002</v>
          </cell>
          <cell r="G806">
            <v>2482.0099999999602</v>
          </cell>
          <cell r="H806">
            <v>1801.6100000000001</v>
          </cell>
          <cell r="I806">
            <v>2522.2500000000405</v>
          </cell>
          <cell r="J806">
            <v>1832.9299999999796</v>
          </cell>
          <cell r="K806">
            <v>2562.4899999999907</v>
          </cell>
          <cell r="L806">
            <v>1858.239999999988</v>
          </cell>
          <cell r="M806">
            <v>2602.73</v>
          </cell>
          <cell r="N806">
            <v>1889.5599999999665</v>
          </cell>
          <cell r="O806">
            <v>2642.9800000000137</v>
          </cell>
          <cell r="P806">
            <v>1914.8700000000342</v>
          </cell>
          <cell r="Q806">
            <v>2683.2199999999575</v>
          </cell>
          <cell r="R806">
            <v>1946.1900000000137</v>
          </cell>
          <cell r="S806">
            <v>2723.4600000000428</v>
          </cell>
          <cell r="T806">
            <v>1971.5000000000214</v>
          </cell>
          <cell r="U806">
            <v>2763.6999999999803</v>
          </cell>
          <cell r="V806">
            <v>2002.82</v>
          </cell>
          <cell r="W806">
            <v>2803.94</v>
          </cell>
          <cell r="X806">
            <v>2034.1399999999783</v>
          </cell>
          <cell r="Y806">
            <v>2844.1900000000237</v>
          </cell>
          <cell r="Z806">
            <v>2065.4599999999787</v>
          </cell>
          <cell r="AA806">
            <v>2890.4400000000023</v>
          </cell>
          <cell r="AB806">
            <v>2090.7699999999654</v>
          </cell>
          <cell r="AC806">
            <v>2930.6799999999853</v>
          </cell>
          <cell r="AD806">
            <v>2122.0900000000333</v>
          </cell>
          <cell r="AE806">
            <v>2970.9200000000219</v>
          </cell>
          <cell r="AF806">
            <v>2153.4100000000326</v>
          </cell>
          <cell r="AG806">
            <v>3011.1600000000531</v>
          </cell>
          <cell r="AH806">
            <v>2178.7200000000053</v>
          </cell>
          <cell r="AI806">
            <v>3051.4099999999676</v>
          </cell>
          <cell r="AJ806">
            <v>2210.0400000000077</v>
          </cell>
          <cell r="AK806">
            <v>3091.6500000000087</v>
          </cell>
          <cell r="AL806">
            <v>2235.3499999999781</v>
          </cell>
          <cell r="AM806">
            <v>3131.889999999979</v>
          </cell>
          <cell r="AN806">
            <v>2266.6699999999746</v>
          </cell>
          <cell r="AO806">
            <v>3172.1300000000215</v>
          </cell>
          <cell r="AP806">
            <v>2291.9799999999773</v>
          </cell>
          <cell r="AQ806">
            <v>3212.3700000000608</v>
          </cell>
          <cell r="AR806">
            <v>2323.300000000037</v>
          </cell>
          <cell r="AS806">
            <v>3252.6199999999671</v>
          </cell>
          <cell r="AT806">
            <v>2354.6200000000326</v>
          </cell>
          <cell r="AU806">
            <v>3298.8699999999399</v>
          </cell>
          <cell r="AV806">
            <v>2385.940000000011</v>
          </cell>
          <cell r="AW806">
            <v>3339.1100000000383</v>
          </cell>
        </row>
        <row r="807">
          <cell r="A807">
            <v>802</v>
          </cell>
          <cell r="B807">
            <v>1715.8000000000286</v>
          </cell>
          <cell r="C807">
            <v>2398.4999999999786</v>
          </cell>
          <cell r="D807">
            <v>1747.1600000000096</v>
          </cell>
          <cell r="E807">
            <v>2444.8200000000024</v>
          </cell>
          <cell r="F807">
            <v>1772.50000000002</v>
          </cell>
          <cell r="G807">
            <v>2485.1099999999601</v>
          </cell>
          <cell r="H807">
            <v>1803.8600000000001</v>
          </cell>
          <cell r="I807">
            <v>2525.4000000000406</v>
          </cell>
          <cell r="J807">
            <v>1835.2199999999796</v>
          </cell>
          <cell r="K807">
            <v>2565.6899999999905</v>
          </cell>
          <cell r="L807">
            <v>1860.5599999999879</v>
          </cell>
          <cell r="M807">
            <v>2605.98</v>
          </cell>
          <cell r="N807">
            <v>1891.9199999999664</v>
          </cell>
          <cell r="O807">
            <v>2646.2800000000138</v>
          </cell>
          <cell r="P807">
            <v>1917.2600000000343</v>
          </cell>
          <cell r="Q807">
            <v>2686.5699999999574</v>
          </cell>
          <cell r="R807">
            <v>1948.6200000000138</v>
          </cell>
          <cell r="S807">
            <v>2726.8600000000429</v>
          </cell>
          <cell r="T807">
            <v>1973.9600000000214</v>
          </cell>
          <cell r="U807">
            <v>2767.1499999999801</v>
          </cell>
          <cell r="V807">
            <v>2005.32</v>
          </cell>
          <cell r="W807">
            <v>2807.44</v>
          </cell>
          <cell r="X807">
            <v>2036.6799999999782</v>
          </cell>
          <cell r="Y807">
            <v>2847.7400000000239</v>
          </cell>
          <cell r="Z807">
            <v>2068.0399999999786</v>
          </cell>
          <cell r="AA807">
            <v>2894.0500000000025</v>
          </cell>
          <cell r="AB807">
            <v>2093.3799999999655</v>
          </cell>
          <cell r="AC807">
            <v>2934.3399999999851</v>
          </cell>
          <cell r="AD807">
            <v>2124.7400000000334</v>
          </cell>
          <cell r="AE807">
            <v>2974.6300000000219</v>
          </cell>
          <cell r="AF807">
            <v>2156.1000000000327</v>
          </cell>
          <cell r="AG807">
            <v>3014.9200000000533</v>
          </cell>
          <cell r="AH807">
            <v>2181.4400000000051</v>
          </cell>
          <cell r="AI807">
            <v>3055.2199999999675</v>
          </cell>
          <cell r="AJ807">
            <v>2212.8000000000079</v>
          </cell>
          <cell r="AK807">
            <v>3095.5100000000089</v>
          </cell>
          <cell r="AL807">
            <v>2238.139999999978</v>
          </cell>
          <cell r="AM807">
            <v>3135.7999999999788</v>
          </cell>
          <cell r="AN807">
            <v>2269.4999999999745</v>
          </cell>
          <cell r="AO807">
            <v>3176.0900000000215</v>
          </cell>
          <cell r="AP807">
            <v>2294.8399999999774</v>
          </cell>
          <cell r="AQ807">
            <v>3216.380000000061</v>
          </cell>
          <cell r="AR807">
            <v>2326.2000000000371</v>
          </cell>
          <cell r="AS807">
            <v>3256.6799999999671</v>
          </cell>
          <cell r="AT807">
            <v>2357.5600000000327</v>
          </cell>
          <cell r="AU807">
            <v>3302.9899999999398</v>
          </cell>
          <cell r="AV807">
            <v>2388.920000000011</v>
          </cell>
          <cell r="AW807">
            <v>3343.2800000000384</v>
          </cell>
        </row>
        <row r="808">
          <cell r="A808">
            <v>803</v>
          </cell>
          <cell r="B808">
            <v>1717.9400000000287</v>
          </cell>
          <cell r="C808">
            <v>2401.4899999999784</v>
          </cell>
          <cell r="D808">
            <v>1749.3400000000097</v>
          </cell>
          <cell r="E808">
            <v>2447.8700000000026</v>
          </cell>
          <cell r="F808">
            <v>1774.71000000002</v>
          </cell>
          <cell r="G808">
            <v>2488.20999999996</v>
          </cell>
          <cell r="H808">
            <v>1806.1100000000001</v>
          </cell>
          <cell r="I808">
            <v>2528.5500000000407</v>
          </cell>
          <cell r="J808">
            <v>1837.5099999999795</v>
          </cell>
          <cell r="K808">
            <v>2568.8899999999903</v>
          </cell>
          <cell r="L808">
            <v>1862.8799999999878</v>
          </cell>
          <cell r="M808">
            <v>2609.23</v>
          </cell>
          <cell r="N808">
            <v>1894.2799999999663</v>
          </cell>
          <cell r="O808">
            <v>2649.580000000014</v>
          </cell>
          <cell r="P808">
            <v>1919.6500000000344</v>
          </cell>
          <cell r="Q808">
            <v>2689.9199999999573</v>
          </cell>
          <cell r="R808">
            <v>1951.0500000000138</v>
          </cell>
          <cell r="S808">
            <v>2730.260000000043</v>
          </cell>
          <cell r="T808">
            <v>1976.4200000000214</v>
          </cell>
          <cell r="U808">
            <v>2770.5999999999799</v>
          </cell>
          <cell r="V808">
            <v>2007.82</v>
          </cell>
          <cell r="W808">
            <v>2810.94</v>
          </cell>
          <cell r="X808">
            <v>2039.2199999999782</v>
          </cell>
          <cell r="Y808">
            <v>2851.2900000000241</v>
          </cell>
          <cell r="Z808">
            <v>2070.6199999999785</v>
          </cell>
          <cell r="AA808">
            <v>2897.6600000000026</v>
          </cell>
          <cell r="AB808">
            <v>2095.9899999999657</v>
          </cell>
          <cell r="AC808">
            <v>2937.999999999985</v>
          </cell>
          <cell r="AD808">
            <v>2127.3900000000335</v>
          </cell>
          <cell r="AE808">
            <v>2978.340000000022</v>
          </cell>
          <cell r="AF808">
            <v>2158.7900000000327</v>
          </cell>
          <cell r="AG808">
            <v>3018.6800000000535</v>
          </cell>
          <cell r="AH808">
            <v>2184.1600000000049</v>
          </cell>
          <cell r="AI808">
            <v>3059.0299999999675</v>
          </cell>
          <cell r="AJ808">
            <v>2215.5600000000081</v>
          </cell>
          <cell r="AK808">
            <v>3099.370000000009</v>
          </cell>
          <cell r="AL808">
            <v>2240.929999999978</v>
          </cell>
          <cell r="AM808">
            <v>3139.7099999999787</v>
          </cell>
          <cell r="AN808">
            <v>2272.3299999999745</v>
          </cell>
          <cell r="AO808">
            <v>3180.0500000000216</v>
          </cell>
          <cell r="AP808">
            <v>2297.6999999999775</v>
          </cell>
          <cell r="AQ808">
            <v>3220.3900000000613</v>
          </cell>
          <cell r="AR808">
            <v>2329.1000000000372</v>
          </cell>
          <cell r="AS808">
            <v>3260.739999999967</v>
          </cell>
          <cell r="AT808">
            <v>2360.5000000000327</v>
          </cell>
          <cell r="AU808">
            <v>3307.1099999999396</v>
          </cell>
          <cell r="AV808">
            <v>2391.900000000011</v>
          </cell>
          <cell r="AW808">
            <v>3347.4500000000385</v>
          </cell>
        </row>
        <row r="809">
          <cell r="A809">
            <v>804</v>
          </cell>
          <cell r="B809">
            <v>1720.0800000000288</v>
          </cell>
          <cell r="C809">
            <v>2404.4799999999782</v>
          </cell>
          <cell r="D809">
            <v>1751.5200000000098</v>
          </cell>
          <cell r="E809">
            <v>2450.9200000000028</v>
          </cell>
          <cell r="F809">
            <v>1776.9200000000201</v>
          </cell>
          <cell r="G809">
            <v>2491.3099999999599</v>
          </cell>
          <cell r="H809">
            <v>1808.3600000000001</v>
          </cell>
          <cell r="I809">
            <v>2531.7000000000407</v>
          </cell>
          <cell r="J809">
            <v>1839.7999999999795</v>
          </cell>
          <cell r="K809">
            <v>2572.0899999999901</v>
          </cell>
          <cell r="L809">
            <v>1865.1999999999878</v>
          </cell>
          <cell r="M809">
            <v>2612.48</v>
          </cell>
          <cell r="N809">
            <v>1896.6399999999662</v>
          </cell>
          <cell r="O809">
            <v>2652.8800000000142</v>
          </cell>
          <cell r="P809">
            <v>1922.0400000000345</v>
          </cell>
          <cell r="Q809">
            <v>2693.2699999999572</v>
          </cell>
          <cell r="R809">
            <v>1953.4800000000139</v>
          </cell>
          <cell r="S809">
            <v>2733.6600000000431</v>
          </cell>
          <cell r="T809">
            <v>1978.8800000000215</v>
          </cell>
          <cell r="U809">
            <v>2774.0499999999797</v>
          </cell>
          <cell r="V809">
            <v>2010.32</v>
          </cell>
          <cell r="W809">
            <v>2814.44</v>
          </cell>
          <cell r="X809">
            <v>2041.7599999999782</v>
          </cell>
          <cell r="Y809">
            <v>2854.8400000000242</v>
          </cell>
          <cell r="Z809">
            <v>2073.1999999999784</v>
          </cell>
          <cell r="AA809">
            <v>2901.2700000000027</v>
          </cell>
          <cell r="AB809">
            <v>2098.5999999999658</v>
          </cell>
          <cell r="AC809">
            <v>2941.6599999999848</v>
          </cell>
          <cell r="AD809">
            <v>2130.0400000000336</v>
          </cell>
          <cell r="AE809">
            <v>2982.050000000022</v>
          </cell>
          <cell r="AF809">
            <v>2161.4800000000328</v>
          </cell>
          <cell r="AG809">
            <v>3022.4400000000537</v>
          </cell>
          <cell r="AH809">
            <v>2186.8800000000047</v>
          </cell>
          <cell r="AI809">
            <v>3062.8399999999674</v>
          </cell>
          <cell r="AJ809">
            <v>2218.3200000000083</v>
          </cell>
          <cell r="AK809">
            <v>3103.2300000000091</v>
          </cell>
          <cell r="AL809">
            <v>2243.719999999978</v>
          </cell>
          <cell r="AM809">
            <v>3143.6199999999785</v>
          </cell>
          <cell r="AN809">
            <v>2275.1599999999744</v>
          </cell>
          <cell r="AO809">
            <v>3184.0100000000216</v>
          </cell>
          <cell r="AP809">
            <v>2300.5599999999777</v>
          </cell>
          <cell r="AQ809">
            <v>3224.4000000000615</v>
          </cell>
          <cell r="AR809">
            <v>2332.0000000000373</v>
          </cell>
          <cell r="AS809">
            <v>3264.799999999967</v>
          </cell>
          <cell r="AT809">
            <v>2363.4400000000328</v>
          </cell>
          <cell r="AU809">
            <v>3311.2299999999395</v>
          </cell>
          <cell r="AV809">
            <v>2394.880000000011</v>
          </cell>
          <cell r="AW809">
            <v>3351.6200000000385</v>
          </cell>
        </row>
        <row r="810">
          <cell r="A810">
            <v>805</v>
          </cell>
          <cell r="B810">
            <v>1722.2200000000289</v>
          </cell>
          <cell r="C810">
            <v>2407.469999999978</v>
          </cell>
          <cell r="D810">
            <v>1753.7000000000098</v>
          </cell>
          <cell r="E810">
            <v>2453.970000000003</v>
          </cell>
          <cell r="F810">
            <v>1779.1300000000201</v>
          </cell>
          <cell r="G810">
            <v>2494.4099999999598</v>
          </cell>
          <cell r="H810">
            <v>1810.6100000000001</v>
          </cell>
          <cell r="I810">
            <v>2534.8500000000408</v>
          </cell>
          <cell r="J810">
            <v>1842.0899999999795</v>
          </cell>
          <cell r="K810">
            <v>2575.28999999999</v>
          </cell>
          <cell r="L810">
            <v>1867.5199999999877</v>
          </cell>
          <cell r="M810">
            <v>2615.73</v>
          </cell>
          <cell r="N810">
            <v>1898.9999999999661</v>
          </cell>
          <cell r="O810">
            <v>2656.1800000000144</v>
          </cell>
          <cell r="P810">
            <v>1924.4300000000346</v>
          </cell>
          <cell r="Q810">
            <v>2696.6199999999571</v>
          </cell>
          <cell r="R810">
            <v>1955.910000000014</v>
          </cell>
          <cell r="S810">
            <v>2737.0600000000431</v>
          </cell>
          <cell r="T810">
            <v>1981.3400000000215</v>
          </cell>
          <cell r="U810">
            <v>2777.4999999999795</v>
          </cell>
          <cell r="V810">
            <v>2012.82</v>
          </cell>
          <cell r="W810">
            <v>2817.94</v>
          </cell>
          <cell r="X810">
            <v>2044.2999999999781</v>
          </cell>
          <cell r="Y810">
            <v>2858.3900000000244</v>
          </cell>
          <cell r="Z810">
            <v>2075.7799999999784</v>
          </cell>
          <cell r="AA810">
            <v>2904.8800000000028</v>
          </cell>
          <cell r="AB810">
            <v>2101.2099999999659</v>
          </cell>
          <cell r="AC810">
            <v>2945.3199999999847</v>
          </cell>
          <cell r="AD810">
            <v>2132.6900000000337</v>
          </cell>
          <cell r="AE810">
            <v>2985.760000000022</v>
          </cell>
          <cell r="AF810">
            <v>2164.1700000000328</v>
          </cell>
          <cell r="AG810">
            <v>3026.2000000000539</v>
          </cell>
          <cell r="AH810">
            <v>2189.6000000000045</v>
          </cell>
          <cell r="AI810">
            <v>3066.6499999999673</v>
          </cell>
          <cell r="AJ810">
            <v>2221.0800000000086</v>
          </cell>
          <cell r="AK810">
            <v>3107.0900000000092</v>
          </cell>
          <cell r="AL810">
            <v>2246.5099999999779</v>
          </cell>
          <cell r="AM810">
            <v>3147.5299999999784</v>
          </cell>
          <cell r="AN810">
            <v>2277.9899999999743</v>
          </cell>
          <cell r="AO810">
            <v>3187.9700000000216</v>
          </cell>
          <cell r="AP810">
            <v>2303.4199999999778</v>
          </cell>
          <cell r="AQ810">
            <v>3228.4100000000617</v>
          </cell>
          <cell r="AR810">
            <v>2334.9000000000374</v>
          </cell>
          <cell r="AS810">
            <v>3268.8599999999669</v>
          </cell>
          <cell r="AT810">
            <v>2366.3800000000329</v>
          </cell>
          <cell r="AU810">
            <v>3315.3499999999394</v>
          </cell>
          <cell r="AV810">
            <v>2397.860000000011</v>
          </cell>
          <cell r="AW810">
            <v>3355.7900000000386</v>
          </cell>
        </row>
        <row r="811">
          <cell r="A811">
            <v>806</v>
          </cell>
          <cell r="B811">
            <v>1724.360000000029</v>
          </cell>
          <cell r="C811">
            <v>2410.4599999999778</v>
          </cell>
          <cell r="D811">
            <v>1755.8800000000099</v>
          </cell>
          <cell r="E811">
            <v>2457.0200000000032</v>
          </cell>
          <cell r="F811">
            <v>1781.3400000000202</v>
          </cell>
          <cell r="G811">
            <v>2497.5099999999597</v>
          </cell>
          <cell r="H811">
            <v>1812.8600000000001</v>
          </cell>
          <cell r="I811">
            <v>2538.0000000000409</v>
          </cell>
          <cell r="J811">
            <v>1844.3799999999794</v>
          </cell>
          <cell r="K811">
            <v>2578.4899999999898</v>
          </cell>
          <cell r="L811">
            <v>1869.8399999999876</v>
          </cell>
          <cell r="M811">
            <v>2618.98</v>
          </cell>
          <cell r="N811">
            <v>1901.359999999966</v>
          </cell>
          <cell r="O811">
            <v>2659.4800000000146</v>
          </cell>
          <cell r="P811">
            <v>1926.8200000000347</v>
          </cell>
          <cell r="Q811">
            <v>2699.9699999999571</v>
          </cell>
          <cell r="R811">
            <v>1958.340000000014</v>
          </cell>
          <cell r="S811">
            <v>2740.4600000000432</v>
          </cell>
          <cell r="T811">
            <v>1983.8000000000216</v>
          </cell>
          <cell r="U811">
            <v>2780.9499999999794</v>
          </cell>
          <cell r="V811">
            <v>2015.32</v>
          </cell>
          <cell r="W811">
            <v>2821.44</v>
          </cell>
          <cell r="X811">
            <v>2046.8399999999781</v>
          </cell>
          <cell r="Y811">
            <v>2861.9400000000246</v>
          </cell>
          <cell r="Z811">
            <v>2078.3599999999783</v>
          </cell>
          <cell r="AA811">
            <v>2908.490000000003</v>
          </cell>
          <cell r="AB811">
            <v>2103.8199999999661</v>
          </cell>
          <cell r="AC811">
            <v>2948.9799999999846</v>
          </cell>
          <cell r="AD811">
            <v>2135.3400000000338</v>
          </cell>
          <cell r="AE811">
            <v>2989.4700000000221</v>
          </cell>
          <cell r="AF811">
            <v>2166.8600000000329</v>
          </cell>
          <cell r="AG811">
            <v>3029.9600000000542</v>
          </cell>
          <cell r="AH811">
            <v>2192.3200000000043</v>
          </cell>
          <cell r="AI811">
            <v>3070.4599999999673</v>
          </cell>
          <cell r="AJ811">
            <v>2223.8400000000088</v>
          </cell>
          <cell r="AK811">
            <v>3110.9500000000094</v>
          </cell>
          <cell r="AL811">
            <v>2249.2999999999779</v>
          </cell>
          <cell r="AM811">
            <v>3151.4399999999782</v>
          </cell>
          <cell r="AN811">
            <v>2280.8199999999742</v>
          </cell>
          <cell r="AO811">
            <v>3191.9300000000217</v>
          </cell>
          <cell r="AP811">
            <v>2306.2799999999779</v>
          </cell>
          <cell r="AQ811">
            <v>3232.4200000000619</v>
          </cell>
          <cell r="AR811">
            <v>2337.8000000000375</v>
          </cell>
          <cell r="AS811">
            <v>3272.9199999999669</v>
          </cell>
          <cell r="AT811">
            <v>2369.3200000000329</v>
          </cell>
          <cell r="AU811">
            <v>3319.4699999999393</v>
          </cell>
          <cell r="AV811">
            <v>2400.8400000000111</v>
          </cell>
          <cell r="AW811">
            <v>3359.9600000000387</v>
          </cell>
        </row>
        <row r="812">
          <cell r="A812">
            <v>807</v>
          </cell>
          <cell r="B812">
            <v>1726.5000000000291</v>
          </cell>
          <cell r="C812">
            <v>2413.4499999999775</v>
          </cell>
          <cell r="D812">
            <v>1758.0600000000099</v>
          </cell>
          <cell r="E812">
            <v>2460.0700000000033</v>
          </cell>
          <cell r="F812">
            <v>1783.5500000000202</v>
          </cell>
          <cell r="G812">
            <v>2500.6099999999597</v>
          </cell>
          <cell r="H812">
            <v>1815.1100000000001</v>
          </cell>
          <cell r="I812">
            <v>2541.150000000041</v>
          </cell>
          <cell r="J812">
            <v>1846.6699999999794</v>
          </cell>
          <cell r="K812">
            <v>2581.6899999999896</v>
          </cell>
          <cell r="L812">
            <v>1872.1599999999876</v>
          </cell>
          <cell r="M812">
            <v>2622.23</v>
          </cell>
          <cell r="N812">
            <v>1903.7199999999659</v>
          </cell>
          <cell r="O812">
            <v>2662.7800000000148</v>
          </cell>
          <cell r="P812">
            <v>1929.2100000000348</v>
          </cell>
          <cell r="Q812">
            <v>2703.319999999957</v>
          </cell>
          <cell r="R812">
            <v>1960.7700000000141</v>
          </cell>
          <cell r="S812">
            <v>2743.8600000000433</v>
          </cell>
          <cell r="T812">
            <v>1986.2600000000216</v>
          </cell>
          <cell r="U812">
            <v>2784.3999999999792</v>
          </cell>
          <cell r="V812">
            <v>2017.82</v>
          </cell>
          <cell r="W812">
            <v>2824.94</v>
          </cell>
          <cell r="X812">
            <v>2049.3799999999783</v>
          </cell>
          <cell r="Y812">
            <v>2865.4900000000248</v>
          </cell>
          <cell r="Z812">
            <v>2080.9399999999782</v>
          </cell>
          <cell r="AA812">
            <v>2912.1000000000031</v>
          </cell>
          <cell r="AB812">
            <v>2106.4299999999662</v>
          </cell>
          <cell r="AC812">
            <v>2952.6399999999844</v>
          </cell>
          <cell r="AD812">
            <v>2137.9900000000339</v>
          </cell>
          <cell r="AE812">
            <v>2993.1800000000221</v>
          </cell>
          <cell r="AF812">
            <v>2169.5500000000329</v>
          </cell>
          <cell r="AG812">
            <v>3033.7200000000544</v>
          </cell>
          <cell r="AH812">
            <v>2195.0400000000041</v>
          </cell>
          <cell r="AI812">
            <v>3074.2699999999672</v>
          </cell>
          <cell r="AJ812">
            <v>2226.600000000009</v>
          </cell>
          <cell r="AK812">
            <v>3114.8100000000095</v>
          </cell>
          <cell r="AL812">
            <v>2252.0899999999779</v>
          </cell>
          <cell r="AM812">
            <v>3155.3499999999781</v>
          </cell>
          <cell r="AN812">
            <v>2283.6499999999742</v>
          </cell>
          <cell r="AO812">
            <v>3195.8900000000217</v>
          </cell>
          <cell r="AP812">
            <v>2309.139999999978</v>
          </cell>
          <cell r="AQ812">
            <v>3236.4300000000621</v>
          </cell>
          <cell r="AR812">
            <v>2340.7000000000376</v>
          </cell>
          <cell r="AS812">
            <v>3276.9799999999668</v>
          </cell>
          <cell r="AT812">
            <v>2372.260000000033</v>
          </cell>
          <cell r="AU812">
            <v>3323.5899999999392</v>
          </cell>
          <cell r="AV812">
            <v>2403.8200000000111</v>
          </cell>
          <cell r="AW812">
            <v>3364.1300000000388</v>
          </cell>
        </row>
        <row r="813">
          <cell r="A813">
            <v>808</v>
          </cell>
          <cell r="B813">
            <v>1728.6400000000292</v>
          </cell>
          <cell r="C813">
            <v>2416.4399999999773</v>
          </cell>
          <cell r="D813">
            <v>1760.24000000001</v>
          </cell>
          <cell r="E813">
            <v>2463.1200000000035</v>
          </cell>
          <cell r="F813">
            <v>1785.7600000000202</v>
          </cell>
          <cell r="G813">
            <v>2503.7099999999596</v>
          </cell>
          <cell r="H813">
            <v>1817.3600000000001</v>
          </cell>
          <cell r="I813">
            <v>2544.3000000000411</v>
          </cell>
          <cell r="J813">
            <v>1848.9599999999793</v>
          </cell>
          <cell r="K813">
            <v>2584.8899999999894</v>
          </cell>
          <cell r="L813">
            <v>1874.4799999999875</v>
          </cell>
          <cell r="M813">
            <v>2625.48</v>
          </cell>
          <cell r="N813">
            <v>1906.0799999999658</v>
          </cell>
          <cell r="O813">
            <v>2666.0800000000149</v>
          </cell>
          <cell r="P813">
            <v>1931.6000000000349</v>
          </cell>
          <cell r="Q813">
            <v>2706.6699999999569</v>
          </cell>
          <cell r="R813">
            <v>1963.2000000000141</v>
          </cell>
          <cell r="S813">
            <v>2747.2600000000434</v>
          </cell>
          <cell r="T813">
            <v>1988.7200000000216</v>
          </cell>
          <cell r="U813">
            <v>2787.849999999979</v>
          </cell>
          <cell r="V813">
            <v>2020.32</v>
          </cell>
          <cell r="W813">
            <v>2828.44</v>
          </cell>
          <cell r="X813">
            <v>2051.9199999999782</v>
          </cell>
          <cell r="Y813">
            <v>2869.040000000025</v>
          </cell>
          <cell r="Z813">
            <v>2083.5199999999782</v>
          </cell>
          <cell r="AA813">
            <v>2915.7100000000032</v>
          </cell>
          <cell r="AB813">
            <v>2109.0399999999663</v>
          </cell>
          <cell r="AC813">
            <v>2956.2999999999843</v>
          </cell>
          <cell r="AD813">
            <v>2140.640000000034</v>
          </cell>
          <cell r="AE813">
            <v>2996.8900000000222</v>
          </cell>
          <cell r="AF813">
            <v>2172.240000000033</v>
          </cell>
          <cell r="AG813">
            <v>3037.4800000000546</v>
          </cell>
          <cell r="AH813">
            <v>2197.7600000000039</v>
          </cell>
          <cell r="AI813">
            <v>3078.0799999999672</v>
          </cell>
          <cell r="AJ813">
            <v>2229.3600000000092</v>
          </cell>
          <cell r="AK813">
            <v>3118.6700000000096</v>
          </cell>
          <cell r="AL813">
            <v>2254.8799999999778</v>
          </cell>
          <cell r="AM813">
            <v>3159.2599999999779</v>
          </cell>
          <cell r="AN813">
            <v>2286.4799999999741</v>
          </cell>
          <cell r="AO813">
            <v>3199.8500000000217</v>
          </cell>
          <cell r="AP813">
            <v>2311.9999999999782</v>
          </cell>
          <cell r="AQ813">
            <v>3240.4400000000624</v>
          </cell>
          <cell r="AR813">
            <v>2343.6000000000377</v>
          </cell>
          <cell r="AS813">
            <v>3281.0399999999668</v>
          </cell>
          <cell r="AT813">
            <v>2375.200000000033</v>
          </cell>
          <cell r="AU813">
            <v>3327.7099999999391</v>
          </cell>
          <cell r="AV813">
            <v>2406.8000000000111</v>
          </cell>
          <cell r="AW813">
            <v>3368.3000000000388</v>
          </cell>
        </row>
        <row r="814">
          <cell r="A814">
            <v>809</v>
          </cell>
          <cell r="B814">
            <v>1730.7800000000293</v>
          </cell>
          <cell r="C814">
            <v>2419.4299999999771</v>
          </cell>
          <cell r="D814">
            <v>1762.4200000000101</v>
          </cell>
          <cell r="E814">
            <v>2466.1700000000037</v>
          </cell>
          <cell r="F814">
            <v>1787.9700000000203</v>
          </cell>
          <cell r="G814">
            <v>2506.8099999999595</v>
          </cell>
          <cell r="H814">
            <v>1819.6100000000001</v>
          </cell>
          <cell r="I814">
            <v>2547.4500000000412</v>
          </cell>
          <cell r="J814">
            <v>1851.2499999999793</v>
          </cell>
          <cell r="K814">
            <v>2588.0899999999892</v>
          </cell>
          <cell r="L814">
            <v>1876.7999999999874</v>
          </cell>
          <cell r="M814">
            <v>2628.73</v>
          </cell>
          <cell r="N814">
            <v>1908.4399999999657</v>
          </cell>
          <cell r="O814">
            <v>2669.3800000000151</v>
          </cell>
          <cell r="P814">
            <v>1933.990000000035</v>
          </cell>
          <cell r="Q814">
            <v>2710.0199999999568</v>
          </cell>
          <cell r="R814">
            <v>1965.6300000000142</v>
          </cell>
          <cell r="S814">
            <v>2750.6600000000435</v>
          </cell>
          <cell r="T814">
            <v>1991.1800000000217</v>
          </cell>
          <cell r="U814">
            <v>2791.2999999999788</v>
          </cell>
          <cell r="V814">
            <v>2022.82</v>
          </cell>
          <cell r="W814">
            <v>2831.94</v>
          </cell>
          <cell r="X814">
            <v>2054.4599999999782</v>
          </cell>
          <cell r="Y814">
            <v>2872.5900000000252</v>
          </cell>
          <cell r="Z814">
            <v>2086.0999999999781</v>
          </cell>
          <cell r="AA814">
            <v>2919.3200000000033</v>
          </cell>
          <cell r="AB814">
            <v>2111.6499999999664</v>
          </cell>
          <cell r="AC814">
            <v>2959.9599999999841</v>
          </cell>
          <cell r="AD814">
            <v>2143.2900000000341</v>
          </cell>
          <cell r="AE814">
            <v>3000.6000000000222</v>
          </cell>
          <cell r="AF814">
            <v>2174.930000000033</v>
          </cell>
          <cell r="AG814">
            <v>3041.2400000000548</v>
          </cell>
          <cell r="AH814">
            <v>2200.4800000000037</v>
          </cell>
          <cell r="AI814">
            <v>3081.8899999999671</v>
          </cell>
          <cell r="AJ814">
            <v>2232.1200000000094</v>
          </cell>
          <cell r="AK814">
            <v>3122.5300000000097</v>
          </cell>
          <cell r="AL814">
            <v>2257.6699999999778</v>
          </cell>
          <cell r="AM814">
            <v>3163.1699999999778</v>
          </cell>
          <cell r="AN814">
            <v>2289.309999999974</v>
          </cell>
          <cell r="AO814">
            <v>3203.8100000000218</v>
          </cell>
          <cell r="AP814">
            <v>2314.8599999999783</v>
          </cell>
          <cell r="AQ814">
            <v>3244.4500000000626</v>
          </cell>
          <cell r="AR814">
            <v>2346.5000000000377</v>
          </cell>
          <cell r="AS814">
            <v>3285.0999999999667</v>
          </cell>
          <cell r="AT814">
            <v>2378.1400000000331</v>
          </cell>
          <cell r="AU814">
            <v>3331.829999999939</v>
          </cell>
          <cell r="AV814">
            <v>2409.7800000000111</v>
          </cell>
          <cell r="AW814">
            <v>3372.4700000000389</v>
          </cell>
        </row>
        <row r="815">
          <cell r="A815">
            <v>810</v>
          </cell>
          <cell r="B815">
            <v>1732.9200000000294</v>
          </cell>
          <cell r="C815">
            <v>2422.4199999999769</v>
          </cell>
          <cell r="D815">
            <v>1764.6000000000101</v>
          </cell>
          <cell r="E815">
            <v>2469.2200000000039</v>
          </cell>
          <cell r="F815">
            <v>1790.1800000000203</v>
          </cell>
          <cell r="G815">
            <v>2509.9099999999594</v>
          </cell>
          <cell r="H815">
            <v>1821.8600000000001</v>
          </cell>
          <cell r="I815">
            <v>2550.6000000000413</v>
          </cell>
          <cell r="J815">
            <v>1853.5399999999793</v>
          </cell>
          <cell r="K815">
            <v>2591.289999999989</v>
          </cell>
          <cell r="L815">
            <v>1879.1199999999874</v>
          </cell>
          <cell r="M815">
            <v>2631.98</v>
          </cell>
          <cell r="N815">
            <v>1910.7999999999656</v>
          </cell>
          <cell r="O815">
            <v>2672.6800000000153</v>
          </cell>
          <cell r="P815">
            <v>1936.3800000000351</v>
          </cell>
          <cell r="Q815">
            <v>2713.3699999999567</v>
          </cell>
          <cell r="R815">
            <v>1968.0600000000143</v>
          </cell>
          <cell r="S815">
            <v>2754.0600000000436</v>
          </cell>
          <cell r="T815">
            <v>1993.6400000000217</v>
          </cell>
          <cell r="U815">
            <v>2794.7499999999786</v>
          </cell>
          <cell r="V815">
            <v>2025.32</v>
          </cell>
          <cell r="W815">
            <v>2835.44</v>
          </cell>
          <cell r="X815">
            <v>2056.9999999999782</v>
          </cell>
          <cell r="Y815">
            <v>2876.1400000000253</v>
          </cell>
          <cell r="Z815">
            <v>2088.679999999978</v>
          </cell>
          <cell r="AA815">
            <v>2922.9300000000035</v>
          </cell>
          <cell r="AB815">
            <v>2114.2599999999666</v>
          </cell>
          <cell r="AC815">
            <v>2963.619999999984</v>
          </cell>
          <cell r="AD815">
            <v>2145.9400000000342</v>
          </cell>
          <cell r="AE815">
            <v>3004.3100000000222</v>
          </cell>
          <cell r="AF815">
            <v>2177.6200000000331</v>
          </cell>
          <cell r="AG815">
            <v>3045.000000000055</v>
          </cell>
          <cell r="AH815">
            <v>2203.2000000000035</v>
          </cell>
          <cell r="AI815">
            <v>3085.6999999999671</v>
          </cell>
          <cell r="AJ815">
            <v>2234.8800000000097</v>
          </cell>
          <cell r="AK815">
            <v>3126.3900000000099</v>
          </cell>
          <cell r="AL815">
            <v>2260.4599999999778</v>
          </cell>
          <cell r="AM815">
            <v>3167.0799999999776</v>
          </cell>
          <cell r="AN815">
            <v>2292.139999999974</v>
          </cell>
          <cell r="AO815">
            <v>3207.7700000000218</v>
          </cell>
          <cell r="AP815">
            <v>2317.7199999999784</v>
          </cell>
          <cell r="AQ815">
            <v>3248.4600000000628</v>
          </cell>
          <cell r="AR815">
            <v>2349.4000000000378</v>
          </cell>
          <cell r="AS815">
            <v>3289.1599999999667</v>
          </cell>
          <cell r="AT815">
            <v>2381.0800000000331</v>
          </cell>
          <cell r="AU815">
            <v>3335.9499999999389</v>
          </cell>
          <cell r="AV815">
            <v>2412.7600000000111</v>
          </cell>
          <cell r="AW815">
            <v>3376.640000000039</v>
          </cell>
        </row>
        <row r="816">
          <cell r="A816">
            <v>811</v>
          </cell>
          <cell r="B816">
            <v>1735.0600000000295</v>
          </cell>
          <cell r="C816">
            <v>2425.4099999999767</v>
          </cell>
          <cell r="D816">
            <v>1766.7800000000102</v>
          </cell>
          <cell r="E816">
            <v>2472.2700000000041</v>
          </cell>
          <cell r="F816">
            <v>1792.3900000000203</v>
          </cell>
          <cell r="G816">
            <v>2513.0099999999593</v>
          </cell>
          <cell r="H816">
            <v>1824.1100000000001</v>
          </cell>
          <cell r="I816">
            <v>2553.7500000000414</v>
          </cell>
          <cell r="J816">
            <v>1855.8299999999792</v>
          </cell>
          <cell r="K816">
            <v>2594.4899999999889</v>
          </cell>
          <cell r="L816">
            <v>1881.4399999999873</v>
          </cell>
          <cell r="M816">
            <v>2635.23</v>
          </cell>
          <cell r="N816">
            <v>1913.1599999999655</v>
          </cell>
          <cell r="O816">
            <v>2675.9800000000155</v>
          </cell>
          <cell r="P816">
            <v>1938.7700000000352</v>
          </cell>
          <cell r="Q816">
            <v>2716.7199999999566</v>
          </cell>
          <cell r="R816">
            <v>1970.4900000000143</v>
          </cell>
          <cell r="S816">
            <v>2757.4600000000437</v>
          </cell>
          <cell r="T816">
            <v>1996.1000000000217</v>
          </cell>
          <cell r="U816">
            <v>2798.1999999999784</v>
          </cell>
          <cell r="V816">
            <v>2027.82</v>
          </cell>
          <cell r="W816">
            <v>2838.94</v>
          </cell>
          <cell r="X816">
            <v>2059.5399999999781</v>
          </cell>
          <cell r="Y816">
            <v>2879.6900000000255</v>
          </cell>
          <cell r="Z816">
            <v>2091.2599999999779</v>
          </cell>
          <cell r="AA816">
            <v>2926.5400000000036</v>
          </cell>
          <cell r="AB816">
            <v>2116.8699999999667</v>
          </cell>
          <cell r="AC816">
            <v>2967.2799999999838</v>
          </cell>
          <cell r="AD816">
            <v>2148.5900000000343</v>
          </cell>
          <cell r="AE816">
            <v>3008.0200000000223</v>
          </cell>
          <cell r="AF816">
            <v>2180.3100000000331</v>
          </cell>
          <cell r="AG816">
            <v>3048.7600000000552</v>
          </cell>
          <cell r="AH816">
            <v>2205.9200000000033</v>
          </cell>
          <cell r="AI816">
            <v>3089.509999999967</v>
          </cell>
          <cell r="AJ816">
            <v>2237.6400000000099</v>
          </cell>
          <cell r="AK816">
            <v>3130.25000000001</v>
          </cell>
          <cell r="AL816">
            <v>2263.2499999999777</v>
          </cell>
          <cell r="AM816">
            <v>3170.9899999999775</v>
          </cell>
          <cell r="AN816">
            <v>2294.9699999999739</v>
          </cell>
          <cell r="AO816">
            <v>3211.7300000000218</v>
          </cell>
          <cell r="AP816">
            <v>2320.5799999999786</v>
          </cell>
          <cell r="AQ816">
            <v>3252.470000000063</v>
          </cell>
          <cell r="AR816">
            <v>2352.3000000000379</v>
          </cell>
          <cell r="AS816">
            <v>3293.2199999999666</v>
          </cell>
          <cell r="AT816">
            <v>2384.0200000000332</v>
          </cell>
          <cell r="AU816">
            <v>3340.0699999999388</v>
          </cell>
          <cell r="AV816">
            <v>2415.7400000000112</v>
          </cell>
          <cell r="AW816">
            <v>3380.8100000000391</v>
          </cell>
        </row>
        <row r="817">
          <cell r="A817">
            <v>812</v>
          </cell>
          <cell r="B817">
            <v>1737.2000000000296</v>
          </cell>
          <cell r="C817">
            <v>2428.3999999999764</v>
          </cell>
          <cell r="D817">
            <v>1768.9600000000103</v>
          </cell>
          <cell r="E817">
            <v>2475.3200000000043</v>
          </cell>
          <cell r="F817">
            <v>1794.6000000000204</v>
          </cell>
          <cell r="G817">
            <v>2516.1099999999592</v>
          </cell>
          <cell r="H817">
            <v>1826.3600000000001</v>
          </cell>
          <cell r="I817">
            <v>2556.9000000000415</v>
          </cell>
          <cell r="J817">
            <v>1858.1199999999792</v>
          </cell>
          <cell r="K817">
            <v>2597.6899999999887</v>
          </cell>
          <cell r="L817">
            <v>1883.7599999999873</v>
          </cell>
          <cell r="M817">
            <v>2638.48</v>
          </cell>
          <cell r="N817">
            <v>1915.5199999999654</v>
          </cell>
          <cell r="O817">
            <v>2679.2800000000157</v>
          </cell>
          <cell r="P817">
            <v>1941.1600000000353</v>
          </cell>
          <cell r="Q817">
            <v>2720.0699999999565</v>
          </cell>
          <cell r="R817">
            <v>1972.9200000000144</v>
          </cell>
          <cell r="S817">
            <v>2760.8600000000438</v>
          </cell>
          <cell r="T817">
            <v>1998.5600000000218</v>
          </cell>
          <cell r="U817">
            <v>2801.6499999999783</v>
          </cell>
          <cell r="V817">
            <v>2030.32</v>
          </cell>
          <cell r="W817">
            <v>2842.44</v>
          </cell>
          <cell r="X817">
            <v>2062.0799999999781</v>
          </cell>
          <cell r="Y817">
            <v>2883.2400000000257</v>
          </cell>
          <cell r="Z817">
            <v>2093.8399999999779</v>
          </cell>
          <cell r="AA817">
            <v>2930.1500000000037</v>
          </cell>
          <cell r="AB817">
            <v>2119.4799999999668</v>
          </cell>
          <cell r="AC817">
            <v>2970.9399999999837</v>
          </cell>
          <cell r="AD817">
            <v>2151.2400000000343</v>
          </cell>
          <cell r="AE817">
            <v>3011.7300000000223</v>
          </cell>
          <cell r="AF817">
            <v>2183.0000000000332</v>
          </cell>
          <cell r="AG817">
            <v>3052.5200000000555</v>
          </cell>
          <cell r="AH817">
            <v>2208.6400000000031</v>
          </cell>
          <cell r="AI817">
            <v>3093.319999999967</v>
          </cell>
          <cell r="AJ817">
            <v>2240.4000000000101</v>
          </cell>
          <cell r="AK817">
            <v>3134.1100000000101</v>
          </cell>
          <cell r="AL817">
            <v>2266.0399999999777</v>
          </cell>
          <cell r="AM817">
            <v>3174.8999999999774</v>
          </cell>
          <cell r="AN817">
            <v>2297.7999999999738</v>
          </cell>
          <cell r="AO817">
            <v>3215.6900000000219</v>
          </cell>
          <cell r="AP817">
            <v>2323.4399999999787</v>
          </cell>
          <cell r="AQ817">
            <v>3256.4800000000632</v>
          </cell>
          <cell r="AR817">
            <v>2355.200000000038</v>
          </cell>
          <cell r="AS817">
            <v>3297.2799999999665</v>
          </cell>
          <cell r="AT817">
            <v>2386.9600000000332</v>
          </cell>
          <cell r="AU817">
            <v>3344.1899999999387</v>
          </cell>
          <cell r="AV817">
            <v>2418.7200000000112</v>
          </cell>
          <cell r="AW817">
            <v>3384.9800000000391</v>
          </cell>
        </row>
        <row r="818">
          <cell r="A818">
            <v>813</v>
          </cell>
          <cell r="B818">
            <v>1739.3400000000297</v>
          </cell>
          <cell r="C818">
            <v>2431.3899999999762</v>
          </cell>
          <cell r="D818">
            <v>1771.1400000000103</v>
          </cell>
          <cell r="E818">
            <v>2478.3700000000044</v>
          </cell>
          <cell r="F818">
            <v>1796.8100000000204</v>
          </cell>
          <cell r="G818">
            <v>2519.2099999999591</v>
          </cell>
          <cell r="H818">
            <v>1828.6100000000001</v>
          </cell>
          <cell r="I818">
            <v>2560.0500000000416</v>
          </cell>
          <cell r="J818">
            <v>1860.4099999999792</v>
          </cell>
          <cell r="K818">
            <v>2600.8899999999885</v>
          </cell>
          <cell r="L818">
            <v>1886.0799999999872</v>
          </cell>
          <cell r="M818">
            <v>2641.73</v>
          </cell>
          <cell r="N818">
            <v>1917.8799999999653</v>
          </cell>
          <cell r="O818">
            <v>2682.5800000000158</v>
          </cell>
          <cell r="P818">
            <v>1943.5500000000354</v>
          </cell>
          <cell r="Q818">
            <v>2723.4199999999564</v>
          </cell>
          <cell r="R818">
            <v>1975.3500000000145</v>
          </cell>
          <cell r="S818">
            <v>2764.2600000000439</v>
          </cell>
          <cell r="T818">
            <v>2001.0200000000218</v>
          </cell>
          <cell r="U818">
            <v>2805.0999999999781</v>
          </cell>
          <cell r="V818">
            <v>2032.82</v>
          </cell>
          <cell r="W818">
            <v>2845.94</v>
          </cell>
          <cell r="X818">
            <v>2064.6199999999781</v>
          </cell>
          <cell r="Y818">
            <v>2886.7900000000259</v>
          </cell>
          <cell r="Z818">
            <v>2096.4199999999778</v>
          </cell>
          <cell r="AA818">
            <v>2933.7600000000039</v>
          </cell>
          <cell r="AB818">
            <v>2122.0899999999669</v>
          </cell>
          <cell r="AC818">
            <v>2974.5999999999835</v>
          </cell>
          <cell r="AD818">
            <v>2153.8900000000344</v>
          </cell>
          <cell r="AE818">
            <v>3015.4400000000223</v>
          </cell>
          <cell r="AF818">
            <v>2185.6900000000333</v>
          </cell>
          <cell r="AG818">
            <v>3056.2800000000557</v>
          </cell>
          <cell r="AH818">
            <v>2211.3600000000029</v>
          </cell>
          <cell r="AI818">
            <v>3097.1299999999669</v>
          </cell>
          <cell r="AJ818">
            <v>2243.1600000000103</v>
          </cell>
          <cell r="AK818">
            <v>3137.9700000000103</v>
          </cell>
          <cell r="AL818">
            <v>2268.8299999999776</v>
          </cell>
          <cell r="AM818">
            <v>3178.8099999999772</v>
          </cell>
          <cell r="AN818">
            <v>2300.6299999999737</v>
          </cell>
          <cell r="AO818">
            <v>3219.6500000000219</v>
          </cell>
          <cell r="AP818">
            <v>2326.2999999999788</v>
          </cell>
          <cell r="AQ818">
            <v>3260.4900000000634</v>
          </cell>
          <cell r="AR818">
            <v>2358.1000000000381</v>
          </cell>
          <cell r="AS818">
            <v>3301.3399999999665</v>
          </cell>
          <cell r="AT818">
            <v>2389.9000000000333</v>
          </cell>
          <cell r="AU818">
            <v>3348.3099999999386</v>
          </cell>
          <cell r="AV818">
            <v>2421.7000000000112</v>
          </cell>
          <cell r="AW818">
            <v>3389.1500000000392</v>
          </cell>
        </row>
        <row r="819">
          <cell r="A819">
            <v>814</v>
          </cell>
          <cell r="B819">
            <v>1741.4800000000298</v>
          </cell>
          <cell r="C819">
            <v>2434.379999999976</v>
          </cell>
          <cell r="D819">
            <v>1773.3200000000104</v>
          </cell>
          <cell r="E819">
            <v>2481.4200000000046</v>
          </cell>
          <cell r="F819">
            <v>1799.0200000000204</v>
          </cell>
          <cell r="G819">
            <v>2522.309999999959</v>
          </cell>
          <cell r="H819">
            <v>1830.8600000000001</v>
          </cell>
          <cell r="I819">
            <v>2563.2000000000417</v>
          </cell>
          <cell r="J819">
            <v>1862.6999999999791</v>
          </cell>
          <cell r="K819">
            <v>2604.0899999999883</v>
          </cell>
          <cell r="L819">
            <v>1888.3999999999871</v>
          </cell>
          <cell r="M819">
            <v>2644.98</v>
          </cell>
          <cell r="N819">
            <v>1920.2399999999652</v>
          </cell>
          <cell r="O819">
            <v>2685.880000000016</v>
          </cell>
          <cell r="P819">
            <v>1945.9400000000355</v>
          </cell>
          <cell r="Q819">
            <v>2726.7699999999563</v>
          </cell>
          <cell r="R819">
            <v>1977.7800000000145</v>
          </cell>
          <cell r="S819">
            <v>2767.660000000044</v>
          </cell>
          <cell r="T819">
            <v>2003.4800000000218</v>
          </cell>
          <cell r="U819">
            <v>2808.5499999999779</v>
          </cell>
          <cell r="V819">
            <v>2035.32</v>
          </cell>
          <cell r="W819">
            <v>2849.44</v>
          </cell>
          <cell r="X819">
            <v>2067.159999999978</v>
          </cell>
          <cell r="Y819">
            <v>2890.3400000000261</v>
          </cell>
          <cell r="Z819">
            <v>2098.9999999999777</v>
          </cell>
          <cell r="AA819">
            <v>2937.370000000004</v>
          </cell>
          <cell r="AB819">
            <v>2124.6999999999671</v>
          </cell>
          <cell r="AC819">
            <v>2978.2599999999834</v>
          </cell>
          <cell r="AD819">
            <v>2156.5400000000345</v>
          </cell>
          <cell r="AE819">
            <v>3019.1500000000224</v>
          </cell>
          <cell r="AF819">
            <v>2188.3800000000333</v>
          </cell>
          <cell r="AG819">
            <v>3060.0400000000559</v>
          </cell>
          <cell r="AH819">
            <v>2214.0800000000027</v>
          </cell>
          <cell r="AI819">
            <v>3100.9399999999669</v>
          </cell>
          <cell r="AJ819">
            <v>2245.9200000000105</v>
          </cell>
          <cell r="AK819">
            <v>3141.8300000000104</v>
          </cell>
          <cell r="AL819">
            <v>2271.6199999999776</v>
          </cell>
          <cell r="AM819">
            <v>3182.7199999999771</v>
          </cell>
          <cell r="AN819">
            <v>2303.4599999999737</v>
          </cell>
          <cell r="AO819">
            <v>3223.610000000022</v>
          </cell>
          <cell r="AP819">
            <v>2329.1599999999789</v>
          </cell>
          <cell r="AQ819">
            <v>3264.5000000000637</v>
          </cell>
          <cell r="AR819">
            <v>2361.0000000000382</v>
          </cell>
          <cell r="AS819">
            <v>3305.3999999999664</v>
          </cell>
          <cell r="AT819">
            <v>2392.8400000000333</v>
          </cell>
          <cell r="AU819">
            <v>3352.4299999999384</v>
          </cell>
          <cell r="AV819">
            <v>2424.6800000000112</v>
          </cell>
          <cell r="AW819">
            <v>3393.3200000000393</v>
          </cell>
        </row>
        <row r="820">
          <cell r="A820">
            <v>815</v>
          </cell>
          <cell r="B820">
            <v>1743.6200000000299</v>
          </cell>
          <cell r="C820">
            <v>2437.3699999999758</v>
          </cell>
          <cell r="D820">
            <v>1775.5000000000105</v>
          </cell>
          <cell r="E820">
            <v>2484.4700000000048</v>
          </cell>
          <cell r="F820">
            <v>1801.2300000000205</v>
          </cell>
          <cell r="G820">
            <v>2525.4099999999589</v>
          </cell>
          <cell r="H820">
            <v>1833.1100000000001</v>
          </cell>
          <cell r="I820">
            <v>2566.3500000000417</v>
          </cell>
          <cell r="J820">
            <v>1864.9899999999791</v>
          </cell>
          <cell r="K820">
            <v>2607.2899999999881</v>
          </cell>
          <cell r="L820">
            <v>1890.7199999999871</v>
          </cell>
          <cell r="M820">
            <v>2648.23</v>
          </cell>
          <cell r="N820">
            <v>1922.5999999999651</v>
          </cell>
          <cell r="O820">
            <v>2689.1800000000162</v>
          </cell>
          <cell r="P820">
            <v>1948.3300000000356</v>
          </cell>
          <cell r="Q820">
            <v>2730.1199999999562</v>
          </cell>
          <cell r="R820">
            <v>1980.2100000000146</v>
          </cell>
          <cell r="S820">
            <v>2771.0600000000441</v>
          </cell>
          <cell r="T820">
            <v>2005.9400000000219</v>
          </cell>
          <cell r="U820">
            <v>2811.9999999999777</v>
          </cell>
          <cell r="V820">
            <v>2037.82</v>
          </cell>
          <cell r="W820">
            <v>2852.94</v>
          </cell>
          <cell r="X820">
            <v>2069.699999999978</v>
          </cell>
          <cell r="Y820">
            <v>2893.8900000000262</v>
          </cell>
          <cell r="Z820">
            <v>2101.5799999999776</v>
          </cell>
          <cell r="AA820">
            <v>2940.9800000000041</v>
          </cell>
          <cell r="AB820">
            <v>2127.3099999999672</v>
          </cell>
          <cell r="AC820">
            <v>2981.9199999999832</v>
          </cell>
          <cell r="AD820">
            <v>2159.1900000000346</v>
          </cell>
          <cell r="AE820">
            <v>3022.8600000000224</v>
          </cell>
          <cell r="AF820">
            <v>2191.0700000000334</v>
          </cell>
          <cell r="AG820">
            <v>3063.8000000000561</v>
          </cell>
          <cell r="AH820">
            <v>2216.8000000000025</v>
          </cell>
          <cell r="AI820">
            <v>3104.7499999999668</v>
          </cell>
          <cell r="AJ820">
            <v>2248.6800000000108</v>
          </cell>
          <cell r="AK820">
            <v>3145.6900000000105</v>
          </cell>
          <cell r="AL820">
            <v>2274.4099999999776</v>
          </cell>
          <cell r="AM820">
            <v>3186.6299999999769</v>
          </cell>
          <cell r="AN820">
            <v>2306.2899999999736</v>
          </cell>
          <cell r="AO820">
            <v>3227.570000000022</v>
          </cell>
          <cell r="AP820">
            <v>2332.0199999999791</v>
          </cell>
          <cell r="AQ820">
            <v>3268.5100000000639</v>
          </cell>
          <cell r="AR820">
            <v>2363.9000000000383</v>
          </cell>
          <cell r="AS820">
            <v>3309.4599999999664</v>
          </cell>
          <cell r="AT820">
            <v>2395.7800000000334</v>
          </cell>
          <cell r="AU820">
            <v>3356.5499999999383</v>
          </cell>
          <cell r="AV820">
            <v>2427.6600000000112</v>
          </cell>
          <cell r="AW820">
            <v>3397.4900000000393</v>
          </cell>
        </row>
        <row r="821">
          <cell r="A821">
            <v>816</v>
          </cell>
          <cell r="B821">
            <v>1745.76000000003</v>
          </cell>
          <cell r="C821">
            <v>2440.3599999999756</v>
          </cell>
          <cell r="D821">
            <v>1777.6800000000105</v>
          </cell>
          <cell r="E821">
            <v>2487.520000000005</v>
          </cell>
          <cell r="F821">
            <v>1803.4400000000205</v>
          </cell>
          <cell r="G821">
            <v>2528.5099999999588</v>
          </cell>
          <cell r="H821">
            <v>1835.3600000000001</v>
          </cell>
          <cell r="I821">
            <v>2569.5000000000418</v>
          </cell>
          <cell r="J821">
            <v>1867.2799999999791</v>
          </cell>
          <cell r="K821">
            <v>2610.489999999988</v>
          </cell>
          <cell r="L821">
            <v>1893.039999999987</v>
          </cell>
          <cell r="M821">
            <v>2651.48</v>
          </cell>
          <cell r="N821">
            <v>1924.959999999965</v>
          </cell>
          <cell r="O821">
            <v>2692.4800000000164</v>
          </cell>
          <cell r="P821">
            <v>1950.7200000000357</v>
          </cell>
          <cell r="Q821">
            <v>2733.4699999999561</v>
          </cell>
          <cell r="R821">
            <v>1982.6400000000147</v>
          </cell>
          <cell r="S821">
            <v>2774.4600000000441</v>
          </cell>
          <cell r="T821">
            <v>2008.4000000000219</v>
          </cell>
          <cell r="U821">
            <v>2815.4499999999775</v>
          </cell>
          <cell r="V821">
            <v>2040.32</v>
          </cell>
          <cell r="W821">
            <v>2856.44</v>
          </cell>
          <cell r="X821">
            <v>2072.239999999978</v>
          </cell>
          <cell r="Y821">
            <v>2897.4400000000264</v>
          </cell>
          <cell r="Z821">
            <v>2104.1599999999776</v>
          </cell>
          <cell r="AA821">
            <v>2944.5900000000042</v>
          </cell>
          <cell r="AB821">
            <v>2129.9199999999673</v>
          </cell>
          <cell r="AC821">
            <v>2985.5799999999831</v>
          </cell>
          <cell r="AD821">
            <v>2161.8400000000347</v>
          </cell>
          <cell r="AE821">
            <v>3026.5700000000224</v>
          </cell>
          <cell r="AF821">
            <v>2193.7600000000334</v>
          </cell>
          <cell r="AG821">
            <v>3067.5600000000563</v>
          </cell>
          <cell r="AH821">
            <v>2219.5200000000023</v>
          </cell>
          <cell r="AI821">
            <v>3108.5599999999667</v>
          </cell>
          <cell r="AJ821">
            <v>2251.440000000011</v>
          </cell>
          <cell r="AK821">
            <v>3149.5500000000106</v>
          </cell>
          <cell r="AL821">
            <v>2277.1999999999775</v>
          </cell>
          <cell r="AM821">
            <v>3190.5399999999768</v>
          </cell>
          <cell r="AN821">
            <v>2309.1199999999735</v>
          </cell>
          <cell r="AO821">
            <v>3231.530000000022</v>
          </cell>
          <cell r="AP821">
            <v>2334.8799999999792</v>
          </cell>
          <cell r="AQ821">
            <v>3272.5200000000641</v>
          </cell>
          <cell r="AR821">
            <v>2366.8000000000384</v>
          </cell>
          <cell r="AS821">
            <v>3313.5199999999663</v>
          </cell>
          <cell r="AT821">
            <v>2398.7200000000335</v>
          </cell>
          <cell r="AU821">
            <v>3360.6699999999382</v>
          </cell>
          <cell r="AV821">
            <v>2430.6400000000112</v>
          </cell>
          <cell r="AW821">
            <v>3401.6600000000394</v>
          </cell>
        </row>
        <row r="822">
          <cell r="A822">
            <v>817</v>
          </cell>
          <cell r="B822">
            <v>1747.9000000000301</v>
          </cell>
          <cell r="C822">
            <v>2443.3499999999754</v>
          </cell>
          <cell r="D822">
            <v>1779.8600000000106</v>
          </cell>
          <cell r="E822">
            <v>2490.5700000000052</v>
          </cell>
          <cell r="F822">
            <v>1805.6500000000206</v>
          </cell>
          <cell r="G822">
            <v>2531.6099999999587</v>
          </cell>
          <cell r="H822">
            <v>1837.6100000000001</v>
          </cell>
          <cell r="I822">
            <v>2572.6500000000419</v>
          </cell>
          <cell r="J822">
            <v>1869.569999999979</v>
          </cell>
          <cell r="K822">
            <v>2613.6899999999878</v>
          </cell>
          <cell r="L822">
            <v>1895.3599999999869</v>
          </cell>
          <cell r="M822">
            <v>2654.73</v>
          </cell>
          <cell r="N822">
            <v>1927.3199999999649</v>
          </cell>
          <cell r="O822">
            <v>2695.7800000000166</v>
          </cell>
          <cell r="P822">
            <v>1953.1100000000358</v>
          </cell>
          <cell r="Q822">
            <v>2736.8199999999561</v>
          </cell>
          <cell r="R822">
            <v>1985.0700000000147</v>
          </cell>
          <cell r="S822">
            <v>2777.8600000000442</v>
          </cell>
          <cell r="T822">
            <v>2010.860000000022</v>
          </cell>
          <cell r="U822">
            <v>2818.8999999999774</v>
          </cell>
          <cell r="V822">
            <v>2042.82</v>
          </cell>
          <cell r="W822">
            <v>2859.94</v>
          </cell>
          <cell r="X822">
            <v>2074.7799999999779</v>
          </cell>
          <cell r="Y822">
            <v>2900.9900000000266</v>
          </cell>
          <cell r="Z822">
            <v>2106.7399999999775</v>
          </cell>
          <cell r="AA822">
            <v>2948.2000000000044</v>
          </cell>
          <cell r="AB822">
            <v>2132.5299999999675</v>
          </cell>
          <cell r="AC822">
            <v>2989.239999999983</v>
          </cell>
          <cell r="AD822">
            <v>2164.4900000000348</v>
          </cell>
          <cell r="AE822">
            <v>3030.2800000000225</v>
          </cell>
          <cell r="AF822">
            <v>2196.4500000000335</v>
          </cell>
          <cell r="AG822">
            <v>3071.3200000000566</v>
          </cell>
          <cell r="AH822">
            <v>2222.2400000000021</v>
          </cell>
          <cell r="AI822">
            <v>3112.3699999999667</v>
          </cell>
          <cell r="AJ822">
            <v>2254.2000000000112</v>
          </cell>
          <cell r="AK822">
            <v>3153.4100000000108</v>
          </cell>
          <cell r="AL822">
            <v>2279.9899999999775</v>
          </cell>
          <cell r="AM822">
            <v>3194.4499999999766</v>
          </cell>
          <cell r="AN822">
            <v>2311.9499999999734</v>
          </cell>
          <cell r="AO822">
            <v>3235.4900000000221</v>
          </cell>
          <cell r="AP822">
            <v>2337.7399999999793</v>
          </cell>
          <cell r="AQ822">
            <v>3276.5300000000643</v>
          </cell>
          <cell r="AR822">
            <v>2369.7000000000385</v>
          </cell>
          <cell r="AS822">
            <v>3317.5799999999663</v>
          </cell>
          <cell r="AT822">
            <v>2401.6600000000335</v>
          </cell>
          <cell r="AU822">
            <v>3364.7899999999381</v>
          </cell>
          <cell r="AV822">
            <v>2433.6200000000113</v>
          </cell>
          <cell r="AW822">
            <v>3405.8300000000395</v>
          </cell>
        </row>
        <row r="823">
          <cell r="A823">
            <v>818</v>
          </cell>
          <cell r="B823">
            <v>1750.0400000000302</v>
          </cell>
          <cell r="C823">
            <v>2446.3399999999751</v>
          </cell>
          <cell r="D823">
            <v>1782.0400000000107</v>
          </cell>
          <cell r="E823">
            <v>2493.6200000000053</v>
          </cell>
          <cell r="F823">
            <v>1807.8600000000206</v>
          </cell>
          <cell r="G823">
            <v>2534.7099999999587</v>
          </cell>
          <cell r="H823">
            <v>1839.8600000000001</v>
          </cell>
          <cell r="I823">
            <v>2575.800000000042</v>
          </cell>
          <cell r="J823">
            <v>1871.859999999979</v>
          </cell>
          <cell r="K823">
            <v>2616.8899999999876</v>
          </cell>
          <cell r="L823">
            <v>1897.6799999999869</v>
          </cell>
          <cell r="M823">
            <v>2657.98</v>
          </cell>
          <cell r="N823">
            <v>1929.6799999999648</v>
          </cell>
          <cell r="O823">
            <v>2699.0800000000168</v>
          </cell>
          <cell r="P823">
            <v>1955.5000000000359</v>
          </cell>
          <cell r="Q823">
            <v>2740.169999999956</v>
          </cell>
          <cell r="R823">
            <v>1987.5000000000148</v>
          </cell>
          <cell r="S823">
            <v>2781.2600000000443</v>
          </cell>
          <cell r="T823">
            <v>2013.320000000022</v>
          </cell>
          <cell r="U823">
            <v>2822.3499999999772</v>
          </cell>
          <cell r="V823">
            <v>2045.32</v>
          </cell>
          <cell r="W823">
            <v>2863.44</v>
          </cell>
          <cell r="X823">
            <v>2077.3199999999779</v>
          </cell>
          <cell r="Y823">
            <v>2904.5400000000268</v>
          </cell>
          <cell r="Z823">
            <v>2109.3199999999774</v>
          </cell>
          <cell r="AA823">
            <v>2951.8100000000045</v>
          </cell>
          <cell r="AB823">
            <v>2135.1399999999676</v>
          </cell>
          <cell r="AC823">
            <v>2992.8999999999828</v>
          </cell>
          <cell r="AD823">
            <v>2167.1400000000349</v>
          </cell>
          <cell r="AE823">
            <v>3033.9900000000225</v>
          </cell>
          <cell r="AF823">
            <v>2199.1400000000335</v>
          </cell>
          <cell r="AG823">
            <v>3075.0800000000568</v>
          </cell>
          <cell r="AH823">
            <v>2224.9600000000019</v>
          </cell>
          <cell r="AI823">
            <v>3116.1799999999666</v>
          </cell>
          <cell r="AJ823">
            <v>2256.9600000000114</v>
          </cell>
          <cell r="AK823">
            <v>3157.2700000000109</v>
          </cell>
          <cell r="AL823">
            <v>2282.7799999999775</v>
          </cell>
          <cell r="AM823">
            <v>3198.3599999999765</v>
          </cell>
          <cell r="AN823">
            <v>2314.7799999999734</v>
          </cell>
          <cell r="AO823">
            <v>3239.4500000000221</v>
          </cell>
          <cell r="AP823">
            <v>2340.5999999999794</v>
          </cell>
          <cell r="AQ823">
            <v>3280.5400000000645</v>
          </cell>
          <cell r="AR823">
            <v>2372.6000000000386</v>
          </cell>
          <cell r="AS823">
            <v>3321.6399999999662</v>
          </cell>
          <cell r="AT823">
            <v>2404.6000000000336</v>
          </cell>
          <cell r="AU823">
            <v>3368.909999999938</v>
          </cell>
          <cell r="AV823">
            <v>2436.6000000000113</v>
          </cell>
          <cell r="AW823">
            <v>3410.0000000000396</v>
          </cell>
        </row>
        <row r="824">
          <cell r="A824">
            <v>819</v>
          </cell>
          <cell r="B824">
            <v>1752.1800000000303</v>
          </cell>
          <cell r="C824">
            <v>2449.3299999999749</v>
          </cell>
          <cell r="D824">
            <v>1784.2200000000107</v>
          </cell>
          <cell r="E824">
            <v>2496.6700000000055</v>
          </cell>
          <cell r="F824">
            <v>1810.0700000000206</v>
          </cell>
          <cell r="G824">
            <v>2537.8099999999586</v>
          </cell>
          <cell r="H824">
            <v>1842.1100000000001</v>
          </cell>
          <cell r="I824">
            <v>2578.9500000000421</v>
          </cell>
          <cell r="J824">
            <v>1874.1499999999789</v>
          </cell>
          <cell r="K824">
            <v>2620.0899999999874</v>
          </cell>
          <cell r="L824">
            <v>1899.9999999999868</v>
          </cell>
          <cell r="M824">
            <v>2661.23</v>
          </cell>
          <cell r="N824">
            <v>1932.0399999999647</v>
          </cell>
          <cell r="O824">
            <v>2702.3800000000169</v>
          </cell>
          <cell r="P824">
            <v>1957.890000000036</v>
          </cell>
          <cell r="Q824">
            <v>2743.5199999999559</v>
          </cell>
          <cell r="R824">
            <v>1989.9300000000148</v>
          </cell>
          <cell r="S824">
            <v>2784.6600000000444</v>
          </cell>
          <cell r="T824">
            <v>2015.780000000022</v>
          </cell>
          <cell r="U824">
            <v>2825.799999999977</v>
          </cell>
          <cell r="V824">
            <v>2047.82</v>
          </cell>
          <cell r="W824">
            <v>2866.94</v>
          </cell>
          <cell r="X824">
            <v>2079.8599999999778</v>
          </cell>
          <cell r="Y824">
            <v>2908.090000000027</v>
          </cell>
          <cell r="Z824">
            <v>2111.8999999999774</v>
          </cell>
          <cell r="AA824">
            <v>2955.4200000000046</v>
          </cell>
          <cell r="AB824">
            <v>2137.7499999999677</v>
          </cell>
          <cell r="AC824">
            <v>2996.5599999999827</v>
          </cell>
          <cell r="AD824">
            <v>2169.790000000035</v>
          </cell>
          <cell r="AE824">
            <v>3037.7000000000226</v>
          </cell>
          <cell r="AF824">
            <v>2201.8300000000336</v>
          </cell>
          <cell r="AG824">
            <v>3078.840000000057</v>
          </cell>
          <cell r="AH824">
            <v>2227.6800000000017</v>
          </cell>
          <cell r="AI824">
            <v>3119.9899999999666</v>
          </cell>
          <cell r="AJ824">
            <v>2259.7200000000116</v>
          </cell>
          <cell r="AK824">
            <v>3161.130000000011</v>
          </cell>
          <cell r="AL824">
            <v>2285.5699999999774</v>
          </cell>
          <cell r="AM824">
            <v>3202.2699999999763</v>
          </cell>
          <cell r="AN824">
            <v>2317.6099999999733</v>
          </cell>
          <cell r="AO824">
            <v>3243.4100000000221</v>
          </cell>
          <cell r="AP824">
            <v>2343.4599999999796</v>
          </cell>
          <cell r="AQ824">
            <v>3284.5500000000648</v>
          </cell>
          <cell r="AR824">
            <v>2375.5000000000387</v>
          </cell>
          <cell r="AS824">
            <v>3325.6999999999662</v>
          </cell>
          <cell r="AT824">
            <v>2407.5400000000336</v>
          </cell>
          <cell r="AU824">
            <v>3373.0299999999379</v>
          </cell>
          <cell r="AV824">
            <v>2439.5800000000113</v>
          </cell>
          <cell r="AW824">
            <v>3414.1700000000396</v>
          </cell>
        </row>
        <row r="825">
          <cell r="A825">
            <v>820</v>
          </cell>
          <cell r="B825">
            <v>1754.3200000000304</v>
          </cell>
          <cell r="C825">
            <v>2452.3199999999747</v>
          </cell>
          <cell r="D825">
            <v>1786.4000000000108</v>
          </cell>
          <cell r="E825">
            <v>2499.7200000000057</v>
          </cell>
          <cell r="F825">
            <v>1812.2800000000207</v>
          </cell>
          <cell r="G825">
            <v>2540.9099999999585</v>
          </cell>
          <cell r="H825">
            <v>1844.3600000000001</v>
          </cell>
          <cell r="I825">
            <v>2582.1000000000422</v>
          </cell>
          <cell r="J825">
            <v>1876.4399999999789</v>
          </cell>
          <cell r="K825">
            <v>2623.2899999999872</v>
          </cell>
          <cell r="L825">
            <v>1902.3199999999867</v>
          </cell>
          <cell r="M825">
            <v>2664.48</v>
          </cell>
          <cell r="N825">
            <v>1934.3999999999646</v>
          </cell>
          <cell r="O825">
            <v>2705.6800000000171</v>
          </cell>
          <cell r="P825">
            <v>1960.2800000000361</v>
          </cell>
          <cell r="Q825">
            <v>2746.8699999999558</v>
          </cell>
          <cell r="R825">
            <v>1992.3600000000149</v>
          </cell>
          <cell r="S825">
            <v>2788.0600000000445</v>
          </cell>
          <cell r="T825">
            <v>2018.2400000000221</v>
          </cell>
          <cell r="U825">
            <v>2829.2499999999768</v>
          </cell>
          <cell r="V825">
            <v>2050.3199999999997</v>
          </cell>
          <cell r="W825">
            <v>2870.44</v>
          </cell>
          <cell r="X825">
            <v>2082.3999999999778</v>
          </cell>
          <cell r="Y825">
            <v>2911.6400000000272</v>
          </cell>
          <cell r="Z825">
            <v>2114.4799999999773</v>
          </cell>
          <cell r="AA825">
            <v>2959.0300000000047</v>
          </cell>
          <cell r="AB825">
            <v>2140.3599999999678</v>
          </cell>
          <cell r="AC825">
            <v>3000.2199999999825</v>
          </cell>
          <cell r="AD825">
            <v>2172.4400000000351</v>
          </cell>
          <cell r="AE825">
            <v>3041.4100000000226</v>
          </cell>
          <cell r="AF825">
            <v>2204.5200000000336</v>
          </cell>
          <cell r="AG825">
            <v>3082.6000000000572</v>
          </cell>
          <cell r="AH825">
            <v>2230.4000000000015</v>
          </cell>
          <cell r="AI825">
            <v>3123.7999999999665</v>
          </cell>
          <cell r="AJ825">
            <v>2262.4800000000118</v>
          </cell>
          <cell r="AK825">
            <v>3164.9900000000112</v>
          </cell>
          <cell r="AL825">
            <v>2288.3599999999774</v>
          </cell>
          <cell r="AM825">
            <v>3206.1799999999762</v>
          </cell>
          <cell r="AN825">
            <v>2320.4399999999732</v>
          </cell>
          <cell r="AO825">
            <v>3247.3700000000222</v>
          </cell>
          <cell r="AP825">
            <v>2346.3199999999797</v>
          </cell>
          <cell r="AQ825">
            <v>3288.560000000065</v>
          </cell>
          <cell r="AR825">
            <v>2378.4000000000387</v>
          </cell>
          <cell r="AS825">
            <v>3329.7599999999661</v>
          </cell>
          <cell r="AT825">
            <v>2410.4800000000337</v>
          </cell>
          <cell r="AU825">
            <v>3377.1499999999378</v>
          </cell>
          <cell r="AV825">
            <v>2442.5600000000113</v>
          </cell>
          <cell r="AW825">
            <v>3418.3400000000397</v>
          </cell>
        </row>
        <row r="826">
          <cell r="A826">
            <v>821</v>
          </cell>
          <cell r="B826">
            <v>1756.4600000000305</v>
          </cell>
          <cell r="C826">
            <v>2455.3099999999745</v>
          </cell>
          <cell r="D826">
            <v>1788.5800000000108</v>
          </cell>
          <cell r="E826">
            <v>2502.7700000000059</v>
          </cell>
          <cell r="F826">
            <v>1814.4900000000207</v>
          </cell>
          <cell r="G826">
            <v>2544.0099999999584</v>
          </cell>
          <cell r="H826">
            <v>1846.6100000000001</v>
          </cell>
          <cell r="I826">
            <v>2585.2500000000423</v>
          </cell>
          <cell r="J826">
            <v>1878.7299999999789</v>
          </cell>
          <cell r="K826">
            <v>2626.489999999987</v>
          </cell>
          <cell r="L826">
            <v>1904.6399999999867</v>
          </cell>
          <cell r="M826">
            <v>2667.73</v>
          </cell>
          <cell r="N826">
            <v>1936.7599999999645</v>
          </cell>
          <cell r="O826">
            <v>2708.9800000000173</v>
          </cell>
          <cell r="P826">
            <v>1962.6700000000362</v>
          </cell>
          <cell r="Q826">
            <v>2750.2199999999557</v>
          </cell>
          <cell r="R826">
            <v>1994.790000000015</v>
          </cell>
          <cell r="S826">
            <v>2791.4600000000446</v>
          </cell>
          <cell r="T826">
            <v>2020.7000000000221</v>
          </cell>
          <cell r="U826">
            <v>2832.6999999999766</v>
          </cell>
          <cell r="V826">
            <v>2052.8199999999997</v>
          </cell>
          <cell r="W826">
            <v>2873.94</v>
          </cell>
          <cell r="X826">
            <v>2084.9399999999778</v>
          </cell>
          <cell r="Y826">
            <v>2915.1900000000273</v>
          </cell>
          <cell r="Z826">
            <v>2117.0599999999772</v>
          </cell>
          <cell r="AA826">
            <v>2962.6400000000049</v>
          </cell>
          <cell r="AB826">
            <v>2142.969999999968</v>
          </cell>
          <cell r="AC826">
            <v>3003.8799999999824</v>
          </cell>
          <cell r="AD826">
            <v>2175.0900000000352</v>
          </cell>
          <cell r="AE826">
            <v>3045.1200000000226</v>
          </cell>
          <cell r="AF826">
            <v>2207.2100000000337</v>
          </cell>
          <cell r="AG826">
            <v>3086.3600000000574</v>
          </cell>
          <cell r="AH826">
            <v>2233.1200000000013</v>
          </cell>
          <cell r="AI826">
            <v>3127.6099999999665</v>
          </cell>
          <cell r="AJ826">
            <v>2265.2400000000121</v>
          </cell>
          <cell r="AK826">
            <v>3168.8500000000113</v>
          </cell>
          <cell r="AL826">
            <v>2291.1499999999774</v>
          </cell>
          <cell r="AM826">
            <v>3210.089999999976</v>
          </cell>
          <cell r="AN826">
            <v>2323.2699999999732</v>
          </cell>
          <cell r="AO826">
            <v>3251.3300000000222</v>
          </cell>
          <cell r="AP826">
            <v>2349.1799999999798</v>
          </cell>
          <cell r="AQ826">
            <v>3292.5700000000652</v>
          </cell>
          <cell r="AR826">
            <v>2381.3000000000388</v>
          </cell>
          <cell r="AS826">
            <v>3333.8199999999661</v>
          </cell>
          <cell r="AT826">
            <v>2413.4200000000337</v>
          </cell>
          <cell r="AU826">
            <v>3381.2699999999377</v>
          </cell>
          <cell r="AV826">
            <v>2445.5400000000113</v>
          </cell>
          <cell r="AW826">
            <v>3422.5100000000398</v>
          </cell>
        </row>
        <row r="827">
          <cell r="A827">
            <v>822</v>
          </cell>
          <cell r="B827">
            <v>1758.6000000000306</v>
          </cell>
          <cell r="C827">
            <v>2458.2999999999743</v>
          </cell>
          <cell r="D827">
            <v>1790.7600000000109</v>
          </cell>
          <cell r="E827">
            <v>2505.8200000000061</v>
          </cell>
          <cell r="F827">
            <v>1816.7000000000207</v>
          </cell>
          <cell r="G827">
            <v>2547.1099999999583</v>
          </cell>
          <cell r="H827">
            <v>1848.8600000000001</v>
          </cell>
          <cell r="I827">
            <v>2588.4000000000424</v>
          </cell>
          <cell r="J827">
            <v>1881.0199999999788</v>
          </cell>
          <cell r="K827">
            <v>2629.6899999999869</v>
          </cell>
          <cell r="L827">
            <v>1906.9599999999866</v>
          </cell>
          <cell r="M827">
            <v>2670.98</v>
          </cell>
          <cell r="N827">
            <v>1939.1199999999644</v>
          </cell>
          <cell r="O827">
            <v>2712.2800000000175</v>
          </cell>
          <cell r="P827">
            <v>1965.0600000000363</v>
          </cell>
          <cell r="Q827">
            <v>2753.5699999999556</v>
          </cell>
          <cell r="R827">
            <v>1997.220000000015</v>
          </cell>
          <cell r="S827">
            <v>2794.8600000000447</v>
          </cell>
          <cell r="T827">
            <v>2023.1600000000221</v>
          </cell>
          <cell r="U827">
            <v>2836.1499999999764</v>
          </cell>
          <cell r="V827">
            <v>2055.3199999999997</v>
          </cell>
          <cell r="W827">
            <v>2877.44</v>
          </cell>
          <cell r="X827">
            <v>2087.4799999999777</v>
          </cell>
          <cell r="Y827">
            <v>2918.7400000000275</v>
          </cell>
          <cell r="Z827">
            <v>2119.6399999999771</v>
          </cell>
          <cell r="AA827">
            <v>2966.250000000005</v>
          </cell>
          <cell r="AB827">
            <v>2145.5799999999681</v>
          </cell>
          <cell r="AC827">
            <v>3007.5399999999822</v>
          </cell>
          <cell r="AD827">
            <v>2177.7400000000353</v>
          </cell>
          <cell r="AE827">
            <v>3048.8300000000227</v>
          </cell>
          <cell r="AF827">
            <v>2209.9000000000337</v>
          </cell>
          <cell r="AG827">
            <v>3090.1200000000576</v>
          </cell>
          <cell r="AH827">
            <v>2235.8400000000011</v>
          </cell>
          <cell r="AI827">
            <v>3131.4199999999664</v>
          </cell>
          <cell r="AJ827">
            <v>2268.0000000000123</v>
          </cell>
          <cell r="AK827">
            <v>3172.7100000000114</v>
          </cell>
          <cell r="AL827">
            <v>2293.9399999999773</v>
          </cell>
          <cell r="AM827">
            <v>3213.9999999999759</v>
          </cell>
          <cell r="AN827">
            <v>2326.0999999999731</v>
          </cell>
          <cell r="AO827">
            <v>3255.2900000000222</v>
          </cell>
          <cell r="AP827">
            <v>2352.03999999998</v>
          </cell>
          <cell r="AQ827">
            <v>3296.5800000000654</v>
          </cell>
          <cell r="AR827">
            <v>2384.2000000000389</v>
          </cell>
          <cell r="AS827">
            <v>3337.879999999966</v>
          </cell>
          <cell r="AT827">
            <v>2416.3600000000338</v>
          </cell>
          <cell r="AU827">
            <v>3385.3899999999376</v>
          </cell>
          <cell r="AV827">
            <v>2448.5200000000114</v>
          </cell>
          <cell r="AW827">
            <v>3426.6800000000399</v>
          </cell>
        </row>
        <row r="828">
          <cell r="A828">
            <v>823</v>
          </cell>
          <cell r="B828">
            <v>1760.7400000000307</v>
          </cell>
          <cell r="C828">
            <v>2461.289999999974</v>
          </cell>
          <cell r="D828">
            <v>1792.940000000011</v>
          </cell>
          <cell r="E828">
            <v>2508.8700000000063</v>
          </cell>
          <cell r="F828">
            <v>1818.9100000000208</v>
          </cell>
          <cell r="G828">
            <v>2550.2099999999582</v>
          </cell>
          <cell r="H828">
            <v>1851.1100000000001</v>
          </cell>
          <cell r="I828">
            <v>2591.5500000000425</v>
          </cell>
          <cell r="J828">
            <v>1883.3099999999788</v>
          </cell>
          <cell r="K828">
            <v>2632.8899999999867</v>
          </cell>
          <cell r="L828">
            <v>1909.2799999999866</v>
          </cell>
          <cell r="M828">
            <v>2674.23</v>
          </cell>
          <cell r="N828">
            <v>1941.4799999999643</v>
          </cell>
          <cell r="O828">
            <v>2715.5800000000177</v>
          </cell>
          <cell r="P828">
            <v>1967.4500000000364</v>
          </cell>
          <cell r="Q828">
            <v>2756.9199999999555</v>
          </cell>
          <cell r="R828">
            <v>1999.6500000000151</v>
          </cell>
          <cell r="S828">
            <v>2798.2600000000448</v>
          </cell>
          <cell r="T828">
            <v>2025.6200000000222</v>
          </cell>
          <cell r="U828">
            <v>2839.5999999999763</v>
          </cell>
          <cell r="V828">
            <v>2057.8199999999997</v>
          </cell>
          <cell r="W828">
            <v>2880.94</v>
          </cell>
          <cell r="X828">
            <v>2090.0199999999777</v>
          </cell>
          <cell r="Y828">
            <v>2922.2900000000277</v>
          </cell>
          <cell r="Z828">
            <v>2122.2199999999771</v>
          </cell>
          <cell r="AA828">
            <v>2969.8600000000051</v>
          </cell>
          <cell r="AB828">
            <v>2148.1899999999682</v>
          </cell>
          <cell r="AC828">
            <v>3011.1999999999821</v>
          </cell>
          <cell r="AD828">
            <v>2180.3900000000353</v>
          </cell>
          <cell r="AE828">
            <v>3052.5400000000227</v>
          </cell>
          <cell r="AF828">
            <v>2212.5900000000338</v>
          </cell>
          <cell r="AG828">
            <v>3093.8800000000579</v>
          </cell>
          <cell r="AH828">
            <v>2238.5600000000009</v>
          </cell>
          <cell r="AI828">
            <v>3135.2299999999664</v>
          </cell>
          <cell r="AJ828">
            <v>2270.7600000000125</v>
          </cell>
          <cell r="AK828">
            <v>3176.5700000000115</v>
          </cell>
          <cell r="AL828">
            <v>2296.7299999999773</v>
          </cell>
          <cell r="AM828">
            <v>3217.9099999999758</v>
          </cell>
          <cell r="AN828">
            <v>2328.929999999973</v>
          </cell>
          <cell r="AO828">
            <v>3259.2500000000223</v>
          </cell>
          <cell r="AP828">
            <v>2354.8999999999801</v>
          </cell>
          <cell r="AQ828">
            <v>3300.5900000000656</v>
          </cell>
          <cell r="AR828">
            <v>2387.100000000039</v>
          </cell>
          <cell r="AS828">
            <v>3341.9399999999659</v>
          </cell>
          <cell r="AT828">
            <v>2419.3000000000338</v>
          </cell>
          <cell r="AU828">
            <v>3389.5099999999375</v>
          </cell>
          <cell r="AV828">
            <v>2451.5000000000114</v>
          </cell>
          <cell r="AW828">
            <v>3430.8500000000399</v>
          </cell>
        </row>
        <row r="829">
          <cell r="A829">
            <v>824</v>
          </cell>
          <cell r="B829">
            <v>1762.8800000000308</v>
          </cell>
          <cell r="C829">
            <v>2464.2799999999738</v>
          </cell>
          <cell r="D829">
            <v>1795.120000000011</v>
          </cell>
          <cell r="E829">
            <v>2511.9200000000064</v>
          </cell>
          <cell r="F829">
            <v>1821.1200000000208</v>
          </cell>
          <cell r="G829">
            <v>2553.3099999999581</v>
          </cell>
          <cell r="H829">
            <v>1853.3600000000001</v>
          </cell>
          <cell r="I829">
            <v>2594.7000000000426</v>
          </cell>
          <cell r="J829">
            <v>1885.5999999999788</v>
          </cell>
          <cell r="K829">
            <v>2636.0899999999865</v>
          </cell>
          <cell r="L829">
            <v>1911.5999999999865</v>
          </cell>
          <cell r="M829">
            <v>2677.48</v>
          </cell>
          <cell r="N829">
            <v>1943.8399999999642</v>
          </cell>
          <cell r="O829">
            <v>2718.8800000000178</v>
          </cell>
          <cell r="P829">
            <v>1969.8400000000365</v>
          </cell>
          <cell r="Q829">
            <v>2760.2699999999554</v>
          </cell>
          <cell r="R829">
            <v>2002.0800000000152</v>
          </cell>
          <cell r="S829">
            <v>2801.6600000000449</v>
          </cell>
          <cell r="T829">
            <v>2028.0800000000222</v>
          </cell>
          <cell r="U829">
            <v>2843.0499999999761</v>
          </cell>
          <cell r="V829">
            <v>2060.3199999999997</v>
          </cell>
          <cell r="W829">
            <v>2884.44</v>
          </cell>
          <cell r="X829">
            <v>2092.5599999999777</v>
          </cell>
          <cell r="Y829">
            <v>2925.8400000000279</v>
          </cell>
          <cell r="Z829">
            <v>2124.799999999977</v>
          </cell>
          <cell r="AA829">
            <v>2973.4700000000053</v>
          </cell>
          <cell r="AB829">
            <v>2150.7999999999683</v>
          </cell>
          <cell r="AC829">
            <v>3014.8599999999819</v>
          </cell>
          <cell r="AD829">
            <v>2183.0400000000354</v>
          </cell>
          <cell r="AE829">
            <v>3056.2500000000227</v>
          </cell>
          <cell r="AF829">
            <v>2215.2800000000339</v>
          </cell>
          <cell r="AG829">
            <v>3097.6400000000581</v>
          </cell>
          <cell r="AH829">
            <v>2241.2800000000007</v>
          </cell>
          <cell r="AI829">
            <v>3139.0399999999663</v>
          </cell>
          <cell r="AJ829">
            <v>2273.5200000000127</v>
          </cell>
          <cell r="AK829">
            <v>3180.4300000000117</v>
          </cell>
          <cell r="AL829">
            <v>2299.5199999999772</v>
          </cell>
          <cell r="AM829">
            <v>3221.8199999999756</v>
          </cell>
          <cell r="AN829">
            <v>2331.7599999999729</v>
          </cell>
          <cell r="AO829">
            <v>3263.2100000000223</v>
          </cell>
          <cell r="AP829">
            <v>2357.7599999999802</v>
          </cell>
          <cell r="AQ829">
            <v>3304.6000000000658</v>
          </cell>
          <cell r="AR829">
            <v>2390.0000000000391</v>
          </cell>
          <cell r="AS829">
            <v>3345.9999999999659</v>
          </cell>
          <cell r="AT829">
            <v>2422.2400000000339</v>
          </cell>
          <cell r="AU829">
            <v>3393.6299999999374</v>
          </cell>
          <cell r="AV829">
            <v>2454.4800000000114</v>
          </cell>
          <cell r="AW829">
            <v>3435.02000000004</v>
          </cell>
        </row>
        <row r="830">
          <cell r="A830">
            <v>825</v>
          </cell>
          <cell r="B830">
            <v>1765.0200000000309</v>
          </cell>
          <cell r="C830">
            <v>2467.2699999999736</v>
          </cell>
          <cell r="D830">
            <v>1797.3000000000111</v>
          </cell>
          <cell r="E830">
            <v>2514.9700000000066</v>
          </cell>
          <cell r="F830">
            <v>1823.3300000000208</v>
          </cell>
          <cell r="G830">
            <v>2556.409999999958</v>
          </cell>
          <cell r="H830">
            <v>1855.6100000000001</v>
          </cell>
          <cell r="I830">
            <v>2597.8500000000427</v>
          </cell>
          <cell r="J830">
            <v>1887.8899999999787</v>
          </cell>
          <cell r="K830">
            <v>2639.2899999999863</v>
          </cell>
          <cell r="L830">
            <v>1913.9199999999864</v>
          </cell>
          <cell r="M830">
            <v>2680.73</v>
          </cell>
          <cell r="N830">
            <v>1946.1999999999641</v>
          </cell>
          <cell r="O830">
            <v>2722.180000000018</v>
          </cell>
          <cell r="P830">
            <v>1972.2300000000366</v>
          </cell>
          <cell r="Q830">
            <v>2763.6199999999553</v>
          </cell>
          <cell r="R830">
            <v>2004.5100000000152</v>
          </cell>
          <cell r="S830">
            <v>2805.060000000045</v>
          </cell>
          <cell r="T830">
            <v>2030.5400000000222</v>
          </cell>
          <cell r="U830">
            <v>2846.4999999999759</v>
          </cell>
          <cell r="V830">
            <v>2062.8199999999997</v>
          </cell>
          <cell r="W830">
            <v>2887.94</v>
          </cell>
          <cell r="X830">
            <v>2095.0999999999776</v>
          </cell>
          <cell r="Y830">
            <v>2929.3900000000281</v>
          </cell>
          <cell r="Z830">
            <v>2127.3799999999769</v>
          </cell>
          <cell r="AA830">
            <v>2977.0800000000054</v>
          </cell>
          <cell r="AB830">
            <v>2153.4099999999685</v>
          </cell>
          <cell r="AC830">
            <v>3018.5199999999818</v>
          </cell>
          <cell r="AD830">
            <v>2185.6900000000355</v>
          </cell>
          <cell r="AE830">
            <v>3059.9600000000228</v>
          </cell>
          <cell r="AF830">
            <v>2217.9700000000339</v>
          </cell>
          <cell r="AG830">
            <v>3101.4000000000583</v>
          </cell>
          <cell r="AH830">
            <v>2244.0000000000005</v>
          </cell>
          <cell r="AI830">
            <v>3142.8499999999663</v>
          </cell>
          <cell r="AJ830">
            <v>2276.2800000000129</v>
          </cell>
          <cell r="AK830">
            <v>3184.2900000000118</v>
          </cell>
          <cell r="AL830">
            <v>2302.3099999999772</v>
          </cell>
          <cell r="AM830">
            <v>3225.7299999999755</v>
          </cell>
          <cell r="AN830">
            <v>2334.5899999999729</v>
          </cell>
          <cell r="AO830">
            <v>3267.1700000000224</v>
          </cell>
          <cell r="AP830">
            <v>2360.6199999999803</v>
          </cell>
          <cell r="AQ830">
            <v>3308.6100000000661</v>
          </cell>
          <cell r="AR830">
            <v>2392.9000000000392</v>
          </cell>
          <cell r="AS830">
            <v>3350.0599999999658</v>
          </cell>
          <cell r="AT830">
            <v>2425.1800000000339</v>
          </cell>
          <cell r="AU830">
            <v>3397.7499999999372</v>
          </cell>
          <cell r="AV830">
            <v>2457.4600000000114</v>
          </cell>
          <cell r="AW830">
            <v>3439.1900000000401</v>
          </cell>
        </row>
        <row r="831">
          <cell r="A831">
            <v>826</v>
          </cell>
          <cell r="B831">
            <v>1767.160000000031</v>
          </cell>
          <cell r="C831">
            <v>2470.2599999999734</v>
          </cell>
          <cell r="D831">
            <v>1799.4800000000112</v>
          </cell>
          <cell r="E831">
            <v>2518.0200000000068</v>
          </cell>
          <cell r="F831">
            <v>1825.5400000000209</v>
          </cell>
          <cell r="G831">
            <v>2559.5099999999579</v>
          </cell>
          <cell r="H831">
            <v>1857.8600000000001</v>
          </cell>
          <cell r="I831">
            <v>2601.0000000000427</v>
          </cell>
          <cell r="J831">
            <v>1890.1799999999787</v>
          </cell>
          <cell r="K831">
            <v>2642.4899999999861</v>
          </cell>
          <cell r="L831">
            <v>1916.2399999999864</v>
          </cell>
          <cell r="M831">
            <v>2683.98</v>
          </cell>
          <cell r="N831">
            <v>1948.559999999964</v>
          </cell>
          <cell r="O831">
            <v>2725.4800000000182</v>
          </cell>
          <cell r="P831">
            <v>1974.6200000000367</v>
          </cell>
          <cell r="Q831">
            <v>2766.9699999999552</v>
          </cell>
          <cell r="R831">
            <v>2006.9400000000153</v>
          </cell>
          <cell r="S831">
            <v>2808.4600000000451</v>
          </cell>
          <cell r="T831">
            <v>2033.0000000000223</v>
          </cell>
          <cell r="U831">
            <v>2849.9499999999757</v>
          </cell>
          <cell r="V831">
            <v>2065.3199999999997</v>
          </cell>
          <cell r="W831">
            <v>2891.44</v>
          </cell>
          <cell r="X831">
            <v>2097.6399999999776</v>
          </cell>
          <cell r="Y831">
            <v>2932.9400000000282</v>
          </cell>
          <cell r="Z831">
            <v>2129.9599999999768</v>
          </cell>
          <cell r="AA831">
            <v>2980.6900000000055</v>
          </cell>
          <cell r="AB831">
            <v>2156.0199999999686</v>
          </cell>
          <cell r="AC831">
            <v>3022.1799999999816</v>
          </cell>
          <cell r="AD831">
            <v>2188.3400000000356</v>
          </cell>
          <cell r="AE831">
            <v>3063.6700000000228</v>
          </cell>
          <cell r="AF831">
            <v>2220.660000000034</v>
          </cell>
          <cell r="AG831">
            <v>3105.1600000000585</v>
          </cell>
          <cell r="AH831">
            <v>2246.7200000000003</v>
          </cell>
          <cell r="AI831">
            <v>3146.6599999999662</v>
          </cell>
          <cell r="AJ831">
            <v>2279.0400000000132</v>
          </cell>
          <cell r="AK831">
            <v>3188.1500000000119</v>
          </cell>
          <cell r="AL831">
            <v>2305.0999999999772</v>
          </cell>
          <cell r="AM831">
            <v>3229.6399999999753</v>
          </cell>
          <cell r="AN831">
            <v>2337.4199999999728</v>
          </cell>
          <cell r="AO831">
            <v>3271.1300000000224</v>
          </cell>
          <cell r="AP831">
            <v>2363.4799999999805</v>
          </cell>
          <cell r="AQ831">
            <v>3312.6200000000663</v>
          </cell>
          <cell r="AR831">
            <v>2395.8000000000393</v>
          </cell>
          <cell r="AS831">
            <v>3354.1199999999658</v>
          </cell>
          <cell r="AT831">
            <v>2428.120000000034</v>
          </cell>
          <cell r="AU831">
            <v>3401.8699999999371</v>
          </cell>
          <cell r="AV831">
            <v>2460.4400000000114</v>
          </cell>
          <cell r="AW831">
            <v>3443.3600000000401</v>
          </cell>
        </row>
        <row r="832">
          <cell r="A832">
            <v>827</v>
          </cell>
          <cell r="B832">
            <v>1769.3000000000311</v>
          </cell>
          <cell r="C832">
            <v>2473.2499999999732</v>
          </cell>
          <cell r="D832">
            <v>1801.6600000000112</v>
          </cell>
          <cell r="E832">
            <v>2521.070000000007</v>
          </cell>
          <cell r="F832">
            <v>1827.7500000000209</v>
          </cell>
          <cell r="G832">
            <v>2562.6099999999578</v>
          </cell>
          <cell r="H832">
            <v>1860.1100000000001</v>
          </cell>
          <cell r="I832">
            <v>2604.1500000000428</v>
          </cell>
          <cell r="J832">
            <v>1892.4699999999787</v>
          </cell>
          <cell r="K832">
            <v>2645.689999999986</v>
          </cell>
          <cell r="L832">
            <v>1918.5599999999863</v>
          </cell>
          <cell r="M832">
            <v>2687.23</v>
          </cell>
          <cell r="N832">
            <v>1950.9199999999639</v>
          </cell>
          <cell r="O832">
            <v>2728.7800000000184</v>
          </cell>
          <cell r="P832">
            <v>1977.0100000000368</v>
          </cell>
          <cell r="Q832">
            <v>2770.3199999999551</v>
          </cell>
          <cell r="R832">
            <v>2009.3700000000154</v>
          </cell>
          <cell r="S832">
            <v>2811.8600000000451</v>
          </cell>
          <cell r="T832">
            <v>2035.4600000000223</v>
          </cell>
          <cell r="U832">
            <v>2853.3999999999755</v>
          </cell>
          <cell r="V832">
            <v>2067.8199999999997</v>
          </cell>
          <cell r="W832">
            <v>2894.94</v>
          </cell>
          <cell r="X832">
            <v>2100.1799999999776</v>
          </cell>
          <cell r="Y832">
            <v>2936.4900000000284</v>
          </cell>
          <cell r="Z832">
            <v>2132.5399999999768</v>
          </cell>
          <cell r="AA832">
            <v>2984.3000000000056</v>
          </cell>
          <cell r="AB832">
            <v>2158.6299999999687</v>
          </cell>
          <cell r="AC832">
            <v>3025.8399999999815</v>
          </cell>
          <cell r="AD832">
            <v>2190.9900000000357</v>
          </cell>
          <cell r="AE832">
            <v>3067.3800000000228</v>
          </cell>
          <cell r="AF832">
            <v>2223.350000000034</v>
          </cell>
          <cell r="AG832">
            <v>3108.9200000000587</v>
          </cell>
          <cell r="AH832">
            <v>2249.44</v>
          </cell>
          <cell r="AI832">
            <v>3150.4699999999661</v>
          </cell>
          <cell r="AJ832">
            <v>2281.8000000000134</v>
          </cell>
          <cell r="AK832">
            <v>3192.010000000012</v>
          </cell>
          <cell r="AL832">
            <v>2307.8899999999771</v>
          </cell>
          <cell r="AM832">
            <v>3233.5499999999752</v>
          </cell>
          <cell r="AN832">
            <v>2340.2499999999727</v>
          </cell>
          <cell r="AO832">
            <v>3275.0900000000224</v>
          </cell>
          <cell r="AP832">
            <v>2366.3399999999806</v>
          </cell>
          <cell r="AQ832">
            <v>3316.6300000000665</v>
          </cell>
          <cell r="AR832">
            <v>2398.7000000000394</v>
          </cell>
          <cell r="AS832">
            <v>3358.1799999999657</v>
          </cell>
          <cell r="AT832">
            <v>2431.0600000000341</v>
          </cell>
          <cell r="AU832">
            <v>3405.989999999937</v>
          </cell>
          <cell r="AV832">
            <v>2463.4200000000114</v>
          </cell>
          <cell r="AW832">
            <v>3447.5300000000402</v>
          </cell>
        </row>
        <row r="833">
          <cell r="A833">
            <v>828</v>
          </cell>
          <cell r="B833">
            <v>1771.4400000000312</v>
          </cell>
          <cell r="C833">
            <v>2476.239999999973</v>
          </cell>
          <cell r="D833">
            <v>1803.8400000000113</v>
          </cell>
          <cell r="E833">
            <v>2524.1200000000072</v>
          </cell>
          <cell r="F833">
            <v>1829.960000000021</v>
          </cell>
          <cell r="G833">
            <v>2565.7099999999577</v>
          </cell>
          <cell r="H833">
            <v>1862.3600000000001</v>
          </cell>
          <cell r="I833">
            <v>2607.3000000000429</v>
          </cell>
          <cell r="J833">
            <v>1894.7599999999786</v>
          </cell>
          <cell r="K833">
            <v>2648.8899999999858</v>
          </cell>
          <cell r="L833">
            <v>1920.8799999999862</v>
          </cell>
          <cell r="M833">
            <v>2690.48</v>
          </cell>
          <cell r="N833">
            <v>1953.2799999999638</v>
          </cell>
          <cell r="O833">
            <v>2732.0800000000186</v>
          </cell>
          <cell r="P833">
            <v>1979.4000000000369</v>
          </cell>
          <cell r="Q833">
            <v>2773.6699999999551</v>
          </cell>
          <cell r="R833">
            <v>2011.8000000000154</v>
          </cell>
          <cell r="S833">
            <v>2815.2600000000452</v>
          </cell>
          <cell r="T833">
            <v>2037.9200000000224</v>
          </cell>
          <cell r="U833">
            <v>2856.8499999999754</v>
          </cell>
          <cell r="V833">
            <v>2070.3199999999997</v>
          </cell>
          <cell r="W833">
            <v>2898.44</v>
          </cell>
          <cell r="X833">
            <v>2102.7199999999775</v>
          </cell>
          <cell r="Y833">
            <v>2940.0400000000286</v>
          </cell>
          <cell r="Z833">
            <v>2135.1199999999767</v>
          </cell>
          <cell r="AA833">
            <v>2987.9100000000058</v>
          </cell>
          <cell r="AB833">
            <v>2161.2399999999689</v>
          </cell>
          <cell r="AC833">
            <v>3029.4999999999814</v>
          </cell>
          <cell r="AD833">
            <v>2193.6400000000358</v>
          </cell>
          <cell r="AE833">
            <v>3071.0900000000229</v>
          </cell>
          <cell r="AF833">
            <v>2226.0400000000341</v>
          </cell>
          <cell r="AG833">
            <v>3112.680000000059</v>
          </cell>
          <cell r="AH833">
            <v>2252.16</v>
          </cell>
          <cell r="AI833">
            <v>3154.2799999999661</v>
          </cell>
          <cell r="AJ833">
            <v>2284.5600000000136</v>
          </cell>
          <cell r="AK833">
            <v>3195.8700000000122</v>
          </cell>
          <cell r="AL833">
            <v>2310.6799999999771</v>
          </cell>
          <cell r="AM833">
            <v>3237.459999999975</v>
          </cell>
          <cell r="AN833">
            <v>2343.0799999999726</v>
          </cell>
          <cell r="AO833">
            <v>3279.0500000000225</v>
          </cell>
          <cell r="AP833">
            <v>2369.1999999999807</v>
          </cell>
          <cell r="AQ833">
            <v>3320.6400000000667</v>
          </cell>
          <cell r="AR833">
            <v>2401.6000000000395</v>
          </cell>
          <cell r="AS833">
            <v>3362.2399999999657</v>
          </cell>
          <cell r="AT833">
            <v>2434.0000000000341</v>
          </cell>
          <cell r="AU833">
            <v>3410.1099999999369</v>
          </cell>
          <cell r="AV833">
            <v>2466.4000000000115</v>
          </cell>
          <cell r="AW833">
            <v>3451.7000000000403</v>
          </cell>
        </row>
        <row r="834">
          <cell r="A834">
            <v>829</v>
          </cell>
          <cell r="B834">
            <v>1773.5800000000313</v>
          </cell>
          <cell r="C834">
            <v>2479.2299999999727</v>
          </cell>
          <cell r="D834">
            <v>1806.0200000000114</v>
          </cell>
          <cell r="E834">
            <v>2527.1700000000073</v>
          </cell>
          <cell r="F834">
            <v>1832.170000000021</v>
          </cell>
          <cell r="G834">
            <v>2568.8099999999577</v>
          </cell>
          <cell r="H834">
            <v>1864.6100000000001</v>
          </cell>
          <cell r="I834">
            <v>2610.450000000043</v>
          </cell>
          <cell r="J834">
            <v>1897.0499999999786</v>
          </cell>
          <cell r="K834">
            <v>2652.0899999999856</v>
          </cell>
          <cell r="L834">
            <v>1923.1999999999862</v>
          </cell>
          <cell r="M834">
            <v>2693.73</v>
          </cell>
          <cell r="N834">
            <v>1955.6399999999637</v>
          </cell>
          <cell r="O834">
            <v>2735.3800000000188</v>
          </cell>
          <cell r="P834">
            <v>1981.790000000037</v>
          </cell>
          <cell r="Q834">
            <v>2777.019999999955</v>
          </cell>
          <cell r="R834">
            <v>2014.2300000000155</v>
          </cell>
          <cell r="S834">
            <v>2818.6600000000453</v>
          </cell>
          <cell r="T834">
            <v>2040.3800000000224</v>
          </cell>
          <cell r="U834">
            <v>2860.2999999999752</v>
          </cell>
          <cell r="V834">
            <v>2072.8199999999997</v>
          </cell>
          <cell r="W834">
            <v>2901.94</v>
          </cell>
          <cell r="X834">
            <v>2105.2599999999775</v>
          </cell>
          <cell r="Y834">
            <v>2943.5900000000288</v>
          </cell>
          <cell r="Z834">
            <v>2137.6999999999766</v>
          </cell>
          <cell r="AA834">
            <v>2991.5200000000059</v>
          </cell>
          <cell r="AB834">
            <v>2163.849999999969</v>
          </cell>
          <cell r="AC834">
            <v>3033.1599999999812</v>
          </cell>
          <cell r="AD834">
            <v>2196.2900000000359</v>
          </cell>
          <cell r="AE834">
            <v>3074.8000000000229</v>
          </cell>
          <cell r="AF834">
            <v>2228.7300000000341</v>
          </cell>
          <cell r="AG834">
            <v>3116.4400000000592</v>
          </cell>
          <cell r="AH834">
            <v>2254.8799999999997</v>
          </cell>
          <cell r="AI834">
            <v>3158.089999999966</v>
          </cell>
          <cell r="AJ834">
            <v>2287.3200000000138</v>
          </cell>
          <cell r="AK834">
            <v>3199.7300000000123</v>
          </cell>
          <cell r="AL834">
            <v>2313.4699999999771</v>
          </cell>
          <cell r="AM834">
            <v>3241.3699999999749</v>
          </cell>
          <cell r="AN834">
            <v>2345.9099999999726</v>
          </cell>
          <cell r="AO834">
            <v>3283.0100000000225</v>
          </cell>
          <cell r="AP834">
            <v>2372.0599999999808</v>
          </cell>
          <cell r="AQ834">
            <v>3324.6500000000669</v>
          </cell>
          <cell r="AR834">
            <v>2404.5000000000396</v>
          </cell>
          <cell r="AS834">
            <v>3366.2999999999656</v>
          </cell>
          <cell r="AT834">
            <v>2436.9400000000342</v>
          </cell>
          <cell r="AU834">
            <v>3414.2299999999368</v>
          </cell>
          <cell r="AV834">
            <v>2469.3800000000115</v>
          </cell>
          <cell r="AW834">
            <v>3455.8700000000404</v>
          </cell>
        </row>
        <row r="835">
          <cell r="A835">
            <v>830</v>
          </cell>
          <cell r="B835">
            <v>1775.7200000000314</v>
          </cell>
          <cell r="C835">
            <v>2482.2199999999725</v>
          </cell>
          <cell r="D835">
            <v>1808.2000000000114</v>
          </cell>
          <cell r="E835">
            <v>2530.2200000000075</v>
          </cell>
          <cell r="F835">
            <v>1834.380000000021</v>
          </cell>
          <cell r="G835">
            <v>2571.9099999999576</v>
          </cell>
          <cell r="H835">
            <v>1866.8600000000001</v>
          </cell>
          <cell r="I835">
            <v>2613.6000000000431</v>
          </cell>
          <cell r="J835">
            <v>1899.3399999999785</v>
          </cell>
          <cell r="K835">
            <v>2655.2899999999854</v>
          </cell>
          <cell r="L835">
            <v>1925.5199999999861</v>
          </cell>
          <cell r="M835">
            <v>2696.98</v>
          </cell>
          <cell r="N835">
            <v>1957.9999999999636</v>
          </cell>
          <cell r="O835">
            <v>2738.6800000000189</v>
          </cell>
          <cell r="P835">
            <v>1984.1800000000371</v>
          </cell>
          <cell r="Q835">
            <v>2780.3699999999549</v>
          </cell>
          <cell r="R835">
            <v>2016.6600000000155</v>
          </cell>
          <cell r="S835">
            <v>2822.0600000000454</v>
          </cell>
          <cell r="T835">
            <v>2042.8400000000224</v>
          </cell>
          <cell r="U835">
            <v>2863.749999999975</v>
          </cell>
          <cell r="V835">
            <v>2075.3199999999997</v>
          </cell>
          <cell r="W835">
            <v>2905.44</v>
          </cell>
          <cell r="X835">
            <v>2107.7999999999774</v>
          </cell>
          <cell r="Y835">
            <v>2947.140000000029</v>
          </cell>
          <cell r="Z835">
            <v>2140.2799999999766</v>
          </cell>
          <cell r="AA835">
            <v>2995.130000000006</v>
          </cell>
          <cell r="AB835">
            <v>2166.4599999999691</v>
          </cell>
          <cell r="AC835">
            <v>3036.8199999999811</v>
          </cell>
          <cell r="AD835">
            <v>2198.940000000036</v>
          </cell>
          <cell r="AE835">
            <v>3078.510000000023</v>
          </cell>
          <cell r="AF835">
            <v>2231.4200000000342</v>
          </cell>
          <cell r="AG835">
            <v>3120.2000000000594</v>
          </cell>
          <cell r="AH835">
            <v>2257.5999999999995</v>
          </cell>
          <cell r="AI835">
            <v>3161.899999999966</v>
          </cell>
          <cell r="AJ835">
            <v>2290.080000000014</v>
          </cell>
          <cell r="AK835">
            <v>3203.5900000000124</v>
          </cell>
          <cell r="AL835">
            <v>2316.259999999977</v>
          </cell>
          <cell r="AM835">
            <v>3245.2799999999747</v>
          </cell>
          <cell r="AN835">
            <v>2348.7399999999725</v>
          </cell>
          <cell r="AO835">
            <v>3286.9700000000225</v>
          </cell>
          <cell r="AP835">
            <v>2374.919999999981</v>
          </cell>
          <cell r="AQ835">
            <v>3328.6600000000672</v>
          </cell>
          <cell r="AR835">
            <v>2407.4000000000397</v>
          </cell>
          <cell r="AS835">
            <v>3370.3599999999656</v>
          </cell>
          <cell r="AT835">
            <v>2439.8800000000342</v>
          </cell>
          <cell r="AU835">
            <v>3418.3499999999367</v>
          </cell>
          <cell r="AV835">
            <v>2472.3600000000115</v>
          </cell>
          <cell r="AW835">
            <v>3460.0400000000404</v>
          </cell>
        </row>
        <row r="836">
          <cell r="A836">
            <v>831</v>
          </cell>
          <cell r="B836">
            <v>1777.8600000000315</v>
          </cell>
          <cell r="C836">
            <v>2485.2099999999723</v>
          </cell>
          <cell r="D836">
            <v>1810.3800000000115</v>
          </cell>
          <cell r="E836">
            <v>2533.2700000000077</v>
          </cell>
          <cell r="F836">
            <v>1836.5900000000211</v>
          </cell>
          <cell r="G836">
            <v>2575.0099999999575</v>
          </cell>
          <cell r="H836">
            <v>1869.1100000000001</v>
          </cell>
          <cell r="I836">
            <v>2616.7500000000432</v>
          </cell>
          <cell r="J836">
            <v>1901.6299999999785</v>
          </cell>
          <cell r="K836">
            <v>2658.4899999999852</v>
          </cell>
          <cell r="L836">
            <v>1927.839999999986</v>
          </cell>
          <cell r="M836">
            <v>2700.23</v>
          </cell>
          <cell r="N836">
            <v>1960.3599999999635</v>
          </cell>
          <cell r="O836">
            <v>2741.9800000000191</v>
          </cell>
          <cell r="P836">
            <v>1986.5700000000372</v>
          </cell>
          <cell r="Q836">
            <v>2783.7199999999548</v>
          </cell>
          <cell r="R836">
            <v>2019.0900000000156</v>
          </cell>
          <cell r="S836">
            <v>2825.4600000000455</v>
          </cell>
          <cell r="T836">
            <v>2045.3000000000225</v>
          </cell>
          <cell r="U836">
            <v>2867.1999999999748</v>
          </cell>
          <cell r="V836">
            <v>2077.8199999999997</v>
          </cell>
          <cell r="W836">
            <v>2908.94</v>
          </cell>
          <cell r="X836">
            <v>2110.3399999999774</v>
          </cell>
          <cell r="Y836">
            <v>2950.6900000000292</v>
          </cell>
          <cell r="Z836">
            <v>2142.8599999999765</v>
          </cell>
          <cell r="AA836">
            <v>2998.7400000000061</v>
          </cell>
          <cell r="AB836">
            <v>2169.0699999999692</v>
          </cell>
          <cell r="AC836">
            <v>3040.4799999999809</v>
          </cell>
          <cell r="AD836">
            <v>2201.5900000000361</v>
          </cell>
          <cell r="AE836">
            <v>3082.220000000023</v>
          </cell>
          <cell r="AF836">
            <v>2234.1100000000342</v>
          </cell>
          <cell r="AG836">
            <v>3123.9600000000596</v>
          </cell>
          <cell r="AH836">
            <v>2260.3199999999993</v>
          </cell>
          <cell r="AI836">
            <v>3165.7099999999659</v>
          </cell>
          <cell r="AJ836">
            <v>2292.8400000000142</v>
          </cell>
          <cell r="AK836">
            <v>3207.4500000000126</v>
          </cell>
          <cell r="AL836">
            <v>2319.049999999977</v>
          </cell>
          <cell r="AM836">
            <v>3249.1899999999746</v>
          </cell>
          <cell r="AN836">
            <v>2351.5699999999724</v>
          </cell>
          <cell r="AO836">
            <v>3290.9300000000226</v>
          </cell>
          <cell r="AP836">
            <v>2377.7799999999811</v>
          </cell>
          <cell r="AQ836">
            <v>3332.6700000000674</v>
          </cell>
          <cell r="AR836">
            <v>2410.3000000000397</v>
          </cell>
          <cell r="AS836">
            <v>3374.4199999999655</v>
          </cell>
          <cell r="AT836">
            <v>2442.8200000000343</v>
          </cell>
          <cell r="AU836">
            <v>3422.4699999999366</v>
          </cell>
          <cell r="AV836">
            <v>2475.3400000000115</v>
          </cell>
          <cell r="AW836">
            <v>3464.2100000000405</v>
          </cell>
        </row>
        <row r="837">
          <cell r="A837">
            <v>832</v>
          </cell>
          <cell r="B837">
            <v>1780.0000000000316</v>
          </cell>
          <cell r="C837">
            <v>2488.1999999999721</v>
          </cell>
          <cell r="D837">
            <v>1812.5600000000115</v>
          </cell>
          <cell r="E837">
            <v>2536.3200000000079</v>
          </cell>
          <cell r="F837">
            <v>1838.8000000000211</v>
          </cell>
          <cell r="G837">
            <v>2578.1099999999574</v>
          </cell>
          <cell r="H837">
            <v>1871.3600000000001</v>
          </cell>
          <cell r="I837">
            <v>2619.9000000000433</v>
          </cell>
          <cell r="J837">
            <v>1903.9199999999785</v>
          </cell>
          <cell r="K837">
            <v>2661.689999999985</v>
          </cell>
          <cell r="L837">
            <v>1930.159999999986</v>
          </cell>
          <cell r="M837">
            <v>2703.48</v>
          </cell>
          <cell r="N837">
            <v>1962.7199999999634</v>
          </cell>
          <cell r="O837">
            <v>2745.2800000000193</v>
          </cell>
          <cell r="P837">
            <v>1988.9600000000373</v>
          </cell>
          <cell r="Q837">
            <v>2787.0699999999547</v>
          </cell>
          <cell r="R837">
            <v>2021.5200000000157</v>
          </cell>
          <cell r="S837">
            <v>2828.8600000000456</v>
          </cell>
          <cell r="T837">
            <v>2047.7600000000225</v>
          </cell>
          <cell r="U837">
            <v>2870.6499999999746</v>
          </cell>
          <cell r="V837">
            <v>2080.3199999999997</v>
          </cell>
          <cell r="W837">
            <v>2912.44</v>
          </cell>
          <cell r="X837">
            <v>2112.8799999999774</v>
          </cell>
          <cell r="Y837">
            <v>2954.2400000000293</v>
          </cell>
          <cell r="Z837">
            <v>2145.4399999999764</v>
          </cell>
          <cell r="AA837">
            <v>3002.3500000000063</v>
          </cell>
          <cell r="AB837">
            <v>2171.6799999999694</v>
          </cell>
          <cell r="AC837">
            <v>3044.1399999999808</v>
          </cell>
          <cell r="AD837">
            <v>2204.2400000000362</v>
          </cell>
          <cell r="AE837">
            <v>3085.930000000023</v>
          </cell>
          <cell r="AF837">
            <v>2236.8000000000343</v>
          </cell>
          <cell r="AG837">
            <v>3127.7200000000598</v>
          </cell>
          <cell r="AH837">
            <v>2263.0399999999991</v>
          </cell>
          <cell r="AI837">
            <v>3169.5199999999659</v>
          </cell>
          <cell r="AJ837">
            <v>2295.6000000000145</v>
          </cell>
          <cell r="AK837">
            <v>3211.3100000000127</v>
          </cell>
          <cell r="AL837">
            <v>2321.839999999977</v>
          </cell>
          <cell r="AM837">
            <v>3253.0999999999744</v>
          </cell>
          <cell r="AN837">
            <v>2354.3999999999724</v>
          </cell>
          <cell r="AO837">
            <v>3294.8900000000226</v>
          </cell>
          <cell r="AP837">
            <v>2380.6399999999812</v>
          </cell>
          <cell r="AQ837">
            <v>3336.6800000000676</v>
          </cell>
          <cell r="AR837">
            <v>2413.2000000000398</v>
          </cell>
          <cell r="AS837">
            <v>3378.4799999999655</v>
          </cell>
          <cell r="AT837">
            <v>2445.7600000000343</v>
          </cell>
          <cell r="AU837">
            <v>3426.5899999999365</v>
          </cell>
          <cell r="AV837">
            <v>2478.3200000000115</v>
          </cell>
          <cell r="AW837">
            <v>3468.3800000000406</v>
          </cell>
        </row>
        <row r="838">
          <cell r="A838">
            <v>833</v>
          </cell>
          <cell r="B838">
            <v>1782.1400000000317</v>
          </cell>
          <cell r="C838">
            <v>2491.1899999999719</v>
          </cell>
          <cell r="D838">
            <v>1814.7400000000116</v>
          </cell>
          <cell r="E838">
            <v>2539.3700000000081</v>
          </cell>
          <cell r="F838">
            <v>1841.0100000000211</v>
          </cell>
          <cell r="G838">
            <v>2581.2099999999573</v>
          </cell>
          <cell r="H838">
            <v>1873.6100000000001</v>
          </cell>
          <cell r="I838">
            <v>2623.0500000000434</v>
          </cell>
          <cell r="J838">
            <v>1906.2099999999784</v>
          </cell>
          <cell r="K838">
            <v>2664.8899999999849</v>
          </cell>
          <cell r="L838">
            <v>1932.4799999999859</v>
          </cell>
          <cell r="M838">
            <v>2706.73</v>
          </cell>
          <cell r="N838">
            <v>1965.0799999999633</v>
          </cell>
          <cell r="O838">
            <v>2748.5800000000195</v>
          </cell>
          <cell r="P838">
            <v>1991.3500000000374</v>
          </cell>
          <cell r="Q838">
            <v>2790.4199999999546</v>
          </cell>
          <cell r="R838">
            <v>2023.9500000000157</v>
          </cell>
          <cell r="S838">
            <v>2832.2600000000457</v>
          </cell>
          <cell r="T838">
            <v>2050.2200000000225</v>
          </cell>
          <cell r="U838">
            <v>2874.0999999999744</v>
          </cell>
          <cell r="V838">
            <v>2082.8199999999997</v>
          </cell>
          <cell r="W838">
            <v>2915.94</v>
          </cell>
          <cell r="X838">
            <v>2115.4199999999773</v>
          </cell>
          <cell r="Y838">
            <v>2957.7900000000295</v>
          </cell>
          <cell r="Z838">
            <v>2148.0199999999763</v>
          </cell>
          <cell r="AA838">
            <v>3005.9600000000064</v>
          </cell>
          <cell r="AB838">
            <v>2174.2899999999695</v>
          </cell>
          <cell r="AC838">
            <v>3047.7999999999806</v>
          </cell>
          <cell r="AD838">
            <v>2206.8900000000363</v>
          </cell>
          <cell r="AE838">
            <v>3089.6400000000231</v>
          </cell>
          <cell r="AF838">
            <v>2239.4900000000343</v>
          </cell>
          <cell r="AG838">
            <v>3131.48000000006</v>
          </cell>
          <cell r="AH838">
            <v>2265.7599999999989</v>
          </cell>
          <cell r="AI838">
            <v>3173.3299999999658</v>
          </cell>
          <cell r="AJ838">
            <v>2298.3600000000147</v>
          </cell>
          <cell r="AK838">
            <v>3215.1700000000128</v>
          </cell>
          <cell r="AL838">
            <v>2324.6299999999769</v>
          </cell>
          <cell r="AM838">
            <v>3257.0099999999743</v>
          </cell>
          <cell r="AN838">
            <v>2357.2299999999723</v>
          </cell>
          <cell r="AO838">
            <v>3298.8500000000226</v>
          </cell>
          <cell r="AP838">
            <v>2383.4999999999814</v>
          </cell>
          <cell r="AQ838">
            <v>3340.6900000000678</v>
          </cell>
          <cell r="AR838">
            <v>2416.1000000000399</v>
          </cell>
          <cell r="AS838">
            <v>3382.5399999999654</v>
          </cell>
          <cell r="AT838">
            <v>2448.7000000000344</v>
          </cell>
          <cell r="AU838">
            <v>3430.7099999999364</v>
          </cell>
          <cell r="AV838">
            <v>2481.3000000000116</v>
          </cell>
          <cell r="AW838">
            <v>3472.5500000000407</v>
          </cell>
        </row>
        <row r="839">
          <cell r="A839">
            <v>834</v>
          </cell>
          <cell r="B839">
            <v>1784.2800000000318</v>
          </cell>
          <cell r="C839">
            <v>2494.1799999999716</v>
          </cell>
          <cell r="D839">
            <v>1816.9200000000117</v>
          </cell>
          <cell r="E839">
            <v>2542.4200000000083</v>
          </cell>
          <cell r="F839">
            <v>1843.2200000000212</v>
          </cell>
          <cell r="G839">
            <v>2584.3099999999572</v>
          </cell>
          <cell r="H839">
            <v>1875.8600000000001</v>
          </cell>
          <cell r="I839">
            <v>2626.2000000000435</v>
          </cell>
          <cell r="J839">
            <v>1908.4999999999784</v>
          </cell>
          <cell r="K839">
            <v>2668.0899999999847</v>
          </cell>
          <cell r="L839">
            <v>1934.7999999999859</v>
          </cell>
          <cell r="M839">
            <v>2709.98</v>
          </cell>
          <cell r="N839">
            <v>1967.4399999999632</v>
          </cell>
          <cell r="O839">
            <v>2751.8800000000197</v>
          </cell>
          <cell r="P839">
            <v>1993.7400000000375</v>
          </cell>
          <cell r="Q839">
            <v>2793.7699999999545</v>
          </cell>
          <cell r="R839">
            <v>2026.3800000000158</v>
          </cell>
          <cell r="S839">
            <v>2835.6600000000458</v>
          </cell>
          <cell r="T839">
            <v>2052.6800000000226</v>
          </cell>
          <cell r="U839">
            <v>2877.5499999999743</v>
          </cell>
          <cell r="V839">
            <v>2085.3199999999997</v>
          </cell>
          <cell r="W839">
            <v>2919.44</v>
          </cell>
          <cell r="X839">
            <v>2117.9599999999773</v>
          </cell>
          <cell r="Y839">
            <v>2961.3400000000297</v>
          </cell>
          <cell r="Z839">
            <v>2150.5999999999763</v>
          </cell>
          <cell r="AA839">
            <v>3009.5700000000065</v>
          </cell>
          <cell r="AB839">
            <v>2176.8999999999696</v>
          </cell>
          <cell r="AC839">
            <v>3051.4599999999805</v>
          </cell>
          <cell r="AD839">
            <v>2209.5400000000363</v>
          </cell>
          <cell r="AE839">
            <v>3093.3500000000231</v>
          </cell>
          <cell r="AF839">
            <v>2242.1800000000344</v>
          </cell>
          <cell r="AG839">
            <v>3135.2400000000603</v>
          </cell>
          <cell r="AH839">
            <v>2268.4799999999987</v>
          </cell>
          <cell r="AI839">
            <v>3177.1399999999658</v>
          </cell>
          <cell r="AJ839">
            <v>2301.1200000000149</v>
          </cell>
          <cell r="AK839">
            <v>3219.0300000000129</v>
          </cell>
          <cell r="AL839">
            <v>2327.4199999999769</v>
          </cell>
          <cell r="AM839">
            <v>3260.9199999999742</v>
          </cell>
          <cell r="AN839">
            <v>2360.0599999999722</v>
          </cell>
          <cell r="AO839">
            <v>3302.8100000000227</v>
          </cell>
          <cell r="AP839">
            <v>2386.3599999999815</v>
          </cell>
          <cell r="AQ839">
            <v>3344.700000000068</v>
          </cell>
          <cell r="AR839">
            <v>2419.00000000004</v>
          </cell>
          <cell r="AS839">
            <v>3386.5999999999653</v>
          </cell>
          <cell r="AT839">
            <v>2451.6400000000344</v>
          </cell>
          <cell r="AU839">
            <v>3434.8299999999363</v>
          </cell>
          <cell r="AV839">
            <v>2484.2800000000116</v>
          </cell>
          <cell r="AW839">
            <v>3476.7200000000407</v>
          </cell>
        </row>
        <row r="840">
          <cell r="A840">
            <v>835</v>
          </cell>
          <cell r="B840">
            <v>1786.4200000000319</v>
          </cell>
          <cell r="C840">
            <v>2497.1699999999714</v>
          </cell>
          <cell r="D840">
            <v>1819.1000000000117</v>
          </cell>
          <cell r="E840">
            <v>2545.4700000000084</v>
          </cell>
          <cell r="F840">
            <v>1845.4300000000212</v>
          </cell>
          <cell r="G840">
            <v>2587.4099999999571</v>
          </cell>
          <cell r="H840">
            <v>1878.1100000000001</v>
          </cell>
          <cell r="I840">
            <v>2629.3500000000436</v>
          </cell>
          <cell r="J840">
            <v>1910.7899999999784</v>
          </cell>
          <cell r="K840">
            <v>2671.2899999999845</v>
          </cell>
          <cell r="L840">
            <v>1937.1199999999858</v>
          </cell>
          <cell r="M840">
            <v>2713.23</v>
          </cell>
          <cell r="N840">
            <v>1969.7999999999631</v>
          </cell>
          <cell r="O840">
            <v>2755.1800000000198</v>
          </cell>
          <cell r="P840">
            <v>1996.1300000000376</v>
          </cell>
          <cell r="Q840">
            <v>2797.1199999999544</v>
          </cell>
          <cell r="R840">
            <v>2028.8100000000159</v>
          </cell>
          <cell r="S840">
            <v>2839.0600000000459</v>
          </cell>
          <cell r="T840">
            <v>2055.1400000000226</v>
          </cell>
          <cell r="U840">
            <v>2880.9999999999741</v>
          </cell>
          <cell r="V840">
            <v>2087.8199999999997</v>
          </cell>
          <cell r="W840">
            <v>2922.94</v>
          </cell>
          <cell r="X840">
            <v>2120.4999999999773</v>
          </cell>
          <cell r="Y840">
            <v>2964.8900000000299</v>
          </cell>
          <cell r="Z840">
            <v>2153.1799999999762</v>
          </cell>
          <cell r="AA840">
            <v>3013.1800000000067</v>
          </cell>
          <cell r="AB840">
            <v>2179.5099999999698</v>
          </cell>
          <cell r="AC840">
            <v>3055.1199999999803</v>
          </cell>
          <cell r="AD840">
            <v>2212.1900000000364</v>
          </cell>
          <cell r="AE840">
            <v>3097.0600000000231</v>
          </cell>
          <cell r="AF840">
            <v>2244.8700000000345</v>
          </cell>
          <cell r="AG840">
            <v>3139.0000000000605</v>
          </cell>
          <cell r="AH840">
            <v>2271.1999999999985</v>
          </cell>
          <cell r="AI840">
            <v>3180.9499999999657</v>
          </cell>
          <cell r="AJ840">
            <v>2303.8800000000151</v>
          </cell>
          <cell r="AK840">
            <v>3222.8900000000131</v>
          </cell>
          <cell r="AL840">
            <v>2330.2099999999768</v>
          </cell>
          <cell r="AM840">
            <v>3264.829999999974</v>
          </cell>
          <cell r="AN840">
            <v>2362.8899999999721</v>
          </cell>
          <cell r="AO840">
            <v>3306.7700000000227</v>
          </cell>
          <cell r="AP840">
            <v>2389.2199999999816</v>
          </cell>
          <cell r="AQ840">
            <v>3348.7100000000682</v>
          </cell>
          <cell r="AR840">
            <v>2421.9000000000401</v>
          </cell>
          <cell r="AS840">
            <v>3390.6599999999653</v>
          </cell>
          <cell r="AT840">
            <v>2454.5800000000345</v>
          </cell>
          <cell r="AU840">
            <v>3438.9499999999362</v>
          </cell>
          <cell r="AV840">
            <v>2487.2600000000116</v>
          </cell>
          <cell r="AW840">
            <v>3480.8900000000408</v>
          </cell>
        </row>
        <row r="841">
          <cell r="A841">
            <v>836</v>
          </cell>
          <cell r="B841">
            <v>1788.560000000032</v>
          </cell>
          <cell r="C841">
            <v>2500.1599999999712</v>
          </cell>
          <cell r="D841">
            <v>1821.2800000000118</v>
          </cell>
          <cell r="E841">
            <v>2548.5200000000086</v>
          </cell>
          <cell r="F841">
            <v>1847.6400000000212</v>
          </cell>
          <cell r="G841">
            <v>2590.509999999957</v>
          </cell>
          <cell r="H841">
            <v>1880.3600000000001</v>
          </cell>
          <cell r="I841">
            <v>2632.5000000000437</v>
          </cell>
          <cell r="J841">
            <v>1913.0799999999783</v>
          </cell>
          <cell r="K841">
            <v>2674.4899999999843</v>
          </cell>
          <cell r="L841">
            <v>1939.4399999999857</v>
          </cell>
          <cell r="M841">
            <v>2716.48</v>
          </cell>
          <cell r="N841">
            <v>1972.159999999963</v>
          </cell>
          <cell r="O841">
            <v>2758.48000000002</v>
          </cell>
          <cell r="P841">
            <v>1998.5200000000377</v>
          </cell>
          <cell r="Q841">
            <v>2800.4699999999543</v>
          </cell>
          <cell r="R841">
            <v>2031.2400000000159</v>
          </cell>
          <cell r="S841">
            <v>2842.460000000046</v>
          </cell>
          <cell r="T841">
            <v>2057.6000000000226</v>
          </cell>
          <cell r="U841">
            <v>2884.4499999999739</v>
          </cell>
          <cell r="V841">
            <v>2090.3199999999997</v>
          </cell>
          <cell r="W841">
            <v>2926.44</v>
          </cell>
          <cell r="X841">
            <v>2123.0399999999772</v>
          </cell>
          <cell r="Y841">
            <v>2968.4400000000301</v>
          </cell>
          <cell r="Z841">
            <v>2155.7599999999761</v>
          </cell>
          <cell r="AA841">
            <v>3016.7900000000068</v>
          </cell>
          <cell r="AB841">
            <v>2182.1199999999699</v>
          </cell>
          <cell r="AC841">
            <v>3058.7799999999802</v>
          </cell>
          <cell r="AD841">
            <v>2214.8400000000365</v>
          </cell>
          <cell r="AE841">
            <v>3100.7700000000232</v>
          </cell>
          <cell r="AF841">
            <v>2247.5600000000345</v>
          </cell>
          <cell r="AG841">
            <v>3142.7600000000607</v>
          </cell>
          <cell r="AH841">
            <v>2273.9199999999983</v>
          </cell>
          <cell r="AI841">
            <v>3184.7599999999657</v>
          </cell>
          <cell r="AJ841">
            <v>2306.6400000000153</v>
          </cell>
          <cell r="AK841">
            <v>3226.7500000000132</v>
          </cell>
          <cell r="AL841">
            <v>2332.9999999999768</v>
          </cell>
          <cell r="AM841">
            <v>3268.7399999999739</v>
          </cell>
          <cell r="AN841">
            <v>2365.7199999999721</v>
          </cell>
          <cell r="AO841">
            <v>3310.7300000000228</v>
          </cell>
          <cell r="AP841">
            <v>2392.0799999999817</v>
          </cell>
          <cell r="AQ841">
            <v>3352.7200000000685</v>
          </cell>
          <cell r="AR841">
            <v>2424.8000000000402</v>
          </cell>
          <cell r="AS841">
            <v>3394.7199999999652</v>
          </cell>
          <cell r="AT841">
            <v>2457.5200000000345</v>
          </cell>
          <cell r="AU841">
            <v>3443.069999999936</v>
          </cell>
          <cell r="AV841">
            <v>2490.2400000000116</v>
          </cell>
          <cell r="AW841">
            <v>3485.0600000000409</v>
          </cell>
        </row>
        <row r="842">
          <cell r="A842">
            <v>837</v>
          </cell>
          <cell r="B842">
            <v>1790.7000000000321</v>
          </cell>
          <cell r="C842">
            <v>2503.149999999971</v>
          </cell>
          <cell r="D842">
            <v>1823.4600000000119</v>
          </cell>
          <cell r="E842">
            <v>2551.5700000000088</v>
          </cell>
          <cell r="F842">
            <v>1849.8500000000213</v>
          </cell>
          <cell r="G842">
            <v>2593.6099999999569</v>
          </cell>
          <cell r="H842">
            <v>1882.6100000000001</v>
          </cell>
          <cell r="I842">
            <v>2635.6500000000437</v>
          </cell>
          <cell r="J842">
            <v>1915.3699999999783</v>
          </cell>
          <cell r="K842">
            <v>2677.6899999999841</v>
          </cell>
          <cell r="L842">
            <v>1941.7599999999857</v>
          </cell>
          <cell r="M842">
            <v>2719.73</v>
          </cell>
          <cell r="N842">
            <v>1974.5199999999629</v>
          </cell>
          <cell r="O842">
            <v>2761.7800000000202</v>
          </cell>
          <cell r="P842">
            <v>2000.9100000000378</v>
          </cell>
          <cell r="Q842">
            <v>2803.8199999999542</v>
          </cell>
          <cell r="R842">
            <v>2033.670000000016</v>
          </cell>
          <cell r="S842">
            <v>2845.8600000000461</v>
          </cell>
          <cell r="T842">
            <v>2060.0600000000227</v>
          </cell>
          <cell r="U842">
            <v>2887.8999999999737</v>
          </cell>
          <cell r="V842">
            <v>2092.8199999999997</v>
          </cell>
          <cell r="W842">
            <v>2929.94</v>
          </cell>
          <cell r="X842">
            <v>2125.5799999999772</v>
          </cell>
          <cell r="Y842">
            <v>2971.9900000000302</v>
          </cell>
          <cell r="Z842">
            <v>2158.339999999976</v>
          </cell>
          <cell r="AA842">
            <v>3020.4000000000069</v>
          </cell>
          <cell r="AB842">
            <v>2184.72999999997</v>
          </cell>
          <cell r="AC842">
            <v>3062.43999999998</v>
          </cell>
          <cell r="AD842">
            <v>2217.4900000000366</v>
          </cell>
          <cell r="AE842">
            <v>3104.4800000000232</v>
          </cell>
          <cell r="AF842">
            <v>2250.2500000000346</v>
          </cell>
          <cell r="AG842">
            <v>3146.5200000000609</v>
          </cell>
          <cell r="AH842">
            <v>2276.6399999999981</v>
          </cell>
          <cell r="AI842">
            <v>3188.5699999999656</v>
          </cell>
          <cell r="AJ842">
            <v>2309.4000000000156</v>
          </cell>
          <cell r="AK842">
            <v>3230.6100000000133</v>
          </cell>
          <cell r="AL842">
            <v>2335.7899999999768</v>
          </cell>
          <cell r="AM842">
            <v>3272.6499999999737</v>
          </cell>
          <cell r="AN842">
            <v>2368.549999999972</v>
          </cell>
          <cell r="AO842">
            <v>3314.6900000000228</v>
          </cell>
          <cell r="AP842">
            <v>2394.9399999999819</v>
          </cell>
          <cell r="AQ842">
            <v>3356.7300000000687</v>
          </cell>
          <cell r="AR842">
            <v>2427.7000000000403</v>
          </cell>
          <cell r="AS842">
            <v>3398.7799999999652</v>
          </cell>
          <cell r="AT842">
            <v>2460.4600000000346</v>
          </cell>
          <cell r="AU842">
            <v>3447.1899999999359</v>
          </cell>
          <cell r="AV842">
            <v>2493.2200000000116</v>
          </cell>
          <cell r="AW842">
            <v>3489.2300000000409</v>
          </cell>
        </row>
        <row r="843">
          <cell r="A843">
            <v>838</v>
          </cell>
          <cell r="B843">
            <v>1792.8400000000322</v>
          </cell>
          <cell r="C843">
            <v>2506.1399999999708</v>
          </cell>
          <cell r="D843">
            <v>1825.6400000000119</v>
          </cell>
          <cell r="E843">
            <v>2554.620000000009</v>
          </cell>
          <cell r="F843">
            <v>1852.0600000000213</v>
          </cell>
          <cell r="G843">
            <v>2596.7099999999568</v>
          </cell>
          <cell r="H843">
            <v>1884.8600000000001</v>
          </cell>
          <cell r="I843">
            <v>2638.8000000000438</v>
          </cell>
          <cell r="J843">
            <v>1917.6599999999783</v>
          </cell>
          <cell r="K843">
            <v>2680.889999999984</v>
          </cell>
          <cell r="L843">
            <v>1944.0799999999856</v>
          </cell>
          <cell r="M843">
            <v>2722.98</v>
          </cell>
          <cell r="N843">
            <v>1976.8799999999628</v>
          </cell>
          <cell r="O843">
            <v>2765.0800000000204</v>
          </cell>
          <cell r="P843">
            <v>2003.3000000000379</v>
          </cell>
          <cell r="Q843">
            <v>2807.1699999999541</v>
          </cell>
          <cell r="R843">
            <v>2036.1000000000161</v>
          </cell>
          <cell r="S843">
            <v>2849.2600000000461</v>
          </cell>
          <cell r="T843">
            <v>2062.5200000000227</v>
          </cell>
          <cell r="U843">
            <v>2891.3499999999735</v>
          </cell>
          <cell r="V843">
            <v>2095.3199999999997</v>
          </cell>
          <cell r="W843">
            <v>2933.44</v>
          </cell>
          <cell r="X843">
            <v>2128.1199999999772</v>
          </cell>
          <cell r="Y843">
            <v>2975.5400000000304</v>
          </cell>
          <cell r="Z843">
            <v>2160.919999999976</v>
          </cell>
          <cell r="AA843">
            <v>3024.010000000007</v>
          </cell>
          <cell r="AB843">
            <v>2187.3399999999701</v>
          </cell>
          <cell r="AC843">
            <v>3066.0999999999799</v>
          </cell>
          <cell r="AD843">
            <v>2220.1400000000367</v>
          </cell>
          <cell r="AE843">
            <v>3108.1900000000232</v>
          </cell>
          <cell r="AF843">
            <v>2252.9400000000346</v>
          </cell>
          <cell r="AG843">
            <v>3150.2800000000611</v>
          </cell>
          <cell r="AH843">
            <v>2279.3599999999979</v>
          </cell>
          <cell r="AI843">
            <v>3192.3799999999655</v>
          </cell>
          <cell r="AJ843">
            <v>2312.1600000000158</v>
          </cell>
          <cell r="AK843">
            <v>3234.4700000000134</v>
          </cell>
          <cell r="AL843">
            <v>2338.5799999999767</v>
          </cell>
          <cell r="AM843">
            <v>3276.5599999999736</v>
          </cell>
          <cell r="AN843">
            <v>2371.3799999999719</v>
          </cell>
          <cell r="AO843">
            <v>3318.6500000000228</v>
          </cell>
          <cell r="AP843">
            <v>2397.799999999982</v>
          </cell>
          <cell r="AQ843">
            <v>3360.7400000000689</v>
          </cell>
          <cell r="AR843">
            <v>2430.6000000000404</v>
          </cell>
          <cell r="AS843">
            <v>3402.8399999999651</v>
          </cell>
          <cell r="AT843">
            <v>2463.4000000000347</v>
          </cell>
          <cell r="AU843">
            <v>3451.3099999999358</v>
          </cell>
          <cell r="AV843">
            <v>2496.2000000000116</v>
          </cell>
          <cell r="AW843">
            <v>3493.400000000041</v>
          </cell>
        </row>
        <row r="844">
          <cell r="A844">
            <v>839</v>
          </cell>
          <cell r="B844">
            <v>1794.9800000000323</v>
          </cell>
          <cell r="C844">
            <v>2509.1299999999706</v>
          </cell>
          <cell r="D844">
            <v>1827.820000000012</v>
          </cell>
          <cell r="E844">
            <v>2557.6700000000092</v>
          </cell>
          <cell r="F844">
            <v>1854.2700000000214</v>
          </cell>
          <cell r="G844">
            <v>2599.8099999999567</v>
          </cell>
          <cell r="H844">
            <v>1887.1100000000001</v>
          </cell>
          <cell r="I844">
            <v>2641.9500000000439</v>
          </cell>
          <cell r="J844">
            <v>1919.9499999999782</v>
          </cell>
          <cell r="K844">
            <v>2684.0899999999838</v>
          </cell>
          <cell r="L844">
            <v>1946.3999999999855</v>
          </cell>
          <cell r="M844">
            <v>2726.23</v>
          </cell>
          <cell r="N844">
            <v>1979.2399999999627</v>
          </cell>
          <cell r="O844">
            <v>2768.3800000000206</v>
          </cell>
          <cell r="P844">
            <v>2005.690000000038</v>
          </cell>
          <cell r="Q844">
            <v>2810.5199999999541</v>
          </cell>
          <cell r="R844">
            <v>2038.5300000000161</v>
          </cell>
          <cell r="S844">
            <v>2852.6600000000462</v>
          </cell>
          <cell r="T844">
            <v>2064.9800000000228</v>
          </cell>
          <cell r="U844">
            <v>2894.7999999999734</v>
          </cell>
          <cell r="V844">
            <v>2097.8199999999997</v>
          </cell>
          <cell r="W844">
            <v>2936.94</v>
          </cell>
          <cell r="X844">
            <v>2130.6599999999771</v>
          </cell>
          <cell r="Y844">
            <v>2979.0900000000306</v>
          </cell>
          <cell r="Z844">
            <v>2163.4999999999759</v>
          </cell>
          <cell r="AA844">
            <v>3027.6200000000072</v>
          </cell>
          <cell r="AB844">
            <v>2189.9499999999703</v>
          </cell>
          <cell r="AC844">
            <v>3069.7599999999798</v>
          </cell>
          <cell r="AD844">
            <v>2222.7900000000368</v>
          </cell>
          <cell r="AE844">
            <v>3111.9000000000233</v>
          </cell>
          <cell r="AF844">
            <v>2255.6300000000347</v>
          </cell>
          <cell r="AG844">
            <v>3154.0400000000614</v>
          </cell>
          <cell r="AH844">
            <v>2282.0799999999977</v>
          </cell>
          <cell r="AI844">
            <v>3196.1899999999655</v>
          </cell>
          <cell r="AJ844">
            <v>2314.920000000016</v>
          </cell>
          <cell r="AK844">
            <v>3238.3300000000136</v>
          </cell>
          <cell r="AL844">
            <v>2341.3699999999767</v>
          </cell>
          <cell r="AM844">
            <v>3280.4699999999734</v>
          </cell>
          <cell r="AN844">
            <v>2374.2099999999718</v>
          </cell>
          <cell r="AO844">
            <v>3322.6100000000229</v>
          </cell>
          <cell r="AP844">
            <v>2400.6599999999821</v>
          </cell>
          <cell r="AQ844">
            <v>3364.7500000000691</v>
          </cell>
          <cell r="AR844">
            <v>2433.5000000000405</v>
          </cell>
          <cell r="AS844">
            <v>3406.8999999999651</v>
          </cell>
          <cell r="AT844">
            <v>2466.3400000000347</v>
          </cell>
          <cell r="AU844">
            <v>3455.4299999999357</v>
          </cell>
          <cell r="AV844">
            <v>2499.1800000000117</v>
          </cell>
          <cell r="AW844">
            <v>3497.5700000000411</v>
          </cell>
        </row>
        <row r="845">
          <cell r="A845">
            <v>840</v>
          </cell>
          <cell r="B845">
            <v>1797.1200000000324</v>
          </cell>
          <cell r="C845">
            <v>2512.1199999999703</v>
          </cell>
          <cell r="D845">
            <v>1830.0000000000121</v>
          </cell>
          <cell r="E845">
            <v>2560.7200000000093</v>
          </cell>
          <cell r="F845">
            <v>1856.4800000000214</v>
          </cell>
          <cell r="G845">
            <v>2602.9099999999567</v>
          </cell>
          <cell r="H845">
            <v>1889.3600000000001</v>
          </cell>
          <cell r="I845">
            <v>2645.100000000044</v>
          </cell>
          <cell r="J845">
            <v>1922.2399999999782</v>
          </cell>
          <cell r="K845">
            <v>2687.2899999999836</v>
          </cell>
          <cell r="L845">
            <v>1948.7199999999855</v>
          </cell>
          <cell r="M845">
            <v>2729.48</v>
          </cell>
          <cell r="N845">
            <v>1981.5999999999626</v>
          </cell>
          <cell r="O845">
            <v>2771.6800000000208</v>
          </cell>
          <cell r="P845">
            <v>2008.0800000000381</v>
          </cell>
          <cell r="Q845">
            <v>2813.869999999954</v>
          </cell>
          <cell r="R845">
            <v>2040.9600000000162</v>
          </cell>
          <cell r="S845">
            <v>2856.0600000000463</v>
          </cell>
          <cell r="T845">
            <v>2067.4400000000228</v>
          </cell>
          <cell r="U845">
            <v>2898.2499999999732</v>
          </cell>
          <cell r="V845">
            <v>2100.3199999999997</v>
          </cell>
          <cell r="W845">
            <v>2940.44</v>
          </cell>
          <cell r="X845">
            <v>2133.1999999999771</v>
          </cell>
          <cell r="Y845">
            <v>2982.6400000000308</v>
          </cell>
          <cell r="Z845">
            <v>2166.0799999999758</v>
          </cell>
          <cell r="AA845">
            <v>3031.2300000000073</v>
          </cell>
          <cell r="AB845">
            <v>2192.5599999999704</v>
          </cell>
          <cell r="AC845">
            <v>3073.4199999999796</v>
          </cell>
          <cell r="AD845">
            <v>2225.4400000000369</v>
          </cell>
          <cell r="AE845">
            <v>3115.6100000000233</v>
          </cell>
          <cell r="AF845">
            <v>2258.3200000000347</v>
          </cell>
          <cell r="AG845">
            <v>3157.8000000000616</v>
          </cell>
          <cell r="AH845">
            <v>2284.7999999999975</v>
          </cell>
          <cell r="AI845">
            <v>3199.9999999999654</v>
          </cell>
          <cell r="AJ845">
            <v>2317.6800000000162</v>
          </cell>
          <cell r="AK845">
            <v>3242.1900000000137</v>
          </cell>
          <cell r="AL845">
            <v>2344.1599999999767</v>
          </cell>
          <cell r="AM845">
            <v>3284.3799999999733</v>
          </cell>
          <cell r="AN845">
            <v>2377.0399999999718</v>
          </cell>
          <cell r="AO845">
            <v>3326.5700000000229</v>
          </cell>
          <cell r="AP845">
            <v>2403.5199999999822</v>
          </cell>
          <cell r="AQ845">
            <v>3368.7600000000693</v>
          </cell>
          <cell r="AR845">
            <v>2436.4000000000406</v>
          </cell>
          <cell r="AS845">
            <v>3410.959999999965</v>
          </cell>
          <cell r="AT845">
            <v>2469.2800000000348</v>
          </cell>
          <cell r="AU845">
            <v>3459.5499999999356</v>
          </cell>
          <cell r="AV845">
            <v>2502.1600000000117</v>
          </cell>
          <cell r="AW845">
            <v>3501.7400000000412</v>
          </cell>
        </row>
        <row r="846">
          <cell r="A846">
            <v>841</v>
          </cell>
          <cell r="B846">
            <v>1799.2600000000325</v>
          </cell>
          <cell r="C846">
            <v>2515.1099999999701</v>
          </cell>
          <cell r="D846">
            <v>1832.1800000000121</v>
          </cell>
          <cell r="E846">
            <v>2563.7700000000095</v>
          </cell>
          <cell r="F846">
            <v>1858.6900000000214</v>
          </cell>
          <cell r="G846">
            <v>2606.0099999999566</v>
          </cell>
          <cell r="H846">
            <v>1891.6100000000001</v>
          </cell>
          <cell r="I846">
            <v>2648.2500000000441</v>
          </cell>
          <cell r="J846">
            <v>1924.5299999999781</v>
          </cell>
          <cell r="K846">
            <v>2690.4899999999834</v>
          </cell>
          <cell r="L846">
            <v>1951.0399999999854</v>
          </cell>
          <cell r="M846">
            <v>2732.73</v>
          </cell>
          <cell r="N846">
            <v>1983.9599999999625</v>
          </cell>
          <cell r="O846">
            <v>2774.9800000000209</v>
          </cell>
          <cell r="P846">
            <v>2010.4700000000382</v>
          </cell>
          <cell r="Q846">
            <v>2817.2199999999539</v>
          </cell>
          <cell r="R846">
            <v>2043.3900000000162</v>
          </cell>
          <cell r="S846">
            <v>2859.4600000000464</v>
          </cell>
          <cell r="T846">
            <v>2069.9000000000228</v>
          </cell>
          <cell r="U846">
            <v>2901.699999999973</v>
          </cell>
          <cell r="V846">
            <v>2102.8199999999997</v>
          </cell>
          <cell r="W846">
            <v>2943.94</v>
          </cell>
          <cell r="X846">
            <v>2135.739999999977</v>
          </cell>
          <cell r="Y846">
            <v>2986.190000000031</v>
          </cell>
          <cell r="Z846">
            <v>2168.6599999999758</v>
          </cell>
          <cell r="AA846">
            <v>3034.8400000000074</v>
          </cell>
          <cell r="AB846">
            <v>2195.1699999999705</v>
          </cell>
          <cell r="AC846">
            <v>3077.0799999999795</v>
          </cell>
          <cell r="AD846">
            <v>2228.090000000037</v>
          </cell>
          <cell r="AE846">
            <v>3119.3200000000234</v>
          </cell>
          <cell r="AF846">
            <v>2261.0100000000348</v>
          </cell>
          <cell r="AG846">
            <v>3161.5600000000618</v>
          </cell>
          <cell r="AH846">
            <v>2287.5199999999973</v>
          </cell>
          <cell r="AI846">
            <v>3203.8099999999654</v>
          </cell>
          <cell r="AJ846">
            <v>2320.4400000000164</v>
          </cell>
          <cell r="AK846">
            <v>3246.0500000000138</v>
          </cell>
          <cell r="AL846">
            <v>2346.9499999999766</v>
          </cell>
          <cell r="AM846">
            <v>3288.2899999999731</v>
          </cell>
          <cell r="AN846">
            <v>2379.8699999999717</v>
          </cell>
          <cell r="AO846">
            <v>3330.5300000000229</v>
          </cell>
          <cell r="AP846">
            <v>2406.3799999999824</v>
          </cell>
          <cell r="AQ846">
            <v>3372.7700000000696</v>
          </cell>
          <cell r="AR846">
            <v>2439.3000000000407</v>
          </cell>
          <cell r="AS846">
            <v>3415.019999999965</v>
          </cell>
          <cell r="AT846">
            <v>2472.2200000000348</v>
          </cell>
          <cell r="AU846">
            <v>3463.6699999999355</v>
          </cell>
          <cell r="AV846">
            <v>2505.1400000000117</v>
          </cell>
          <cell r="AW846">
            <v>3505.9100000000412</v>
          </cell>
        </row>
        <row r="847">
          <cell r="A847">
            <v>842</v>
          </cell>
          <cell r="B847">
            <v>1801.4000000000326</v>
          </cell>
          <cell r="C847">
            <v>2518.0999999999699</v>
          </cell>
          <cell r="D847">
            <v>1834.3600000000122</v>
          </cell>
          <cell r="E847">
            <v>2566.8200000000097</v>
          </cell>
          <cell r="F847">
            <v>1860.9000000000215</v>
          </cell>
          <cell r="G847">
            <v>2609.1099999999565</v>
          </cell>
          <cell r="H847">
            <v>1893.8600000000001</v>
          </cell>
          <cell r="I847">
            <v>2651.4000000000442</v>
          </cell>
          <cell r="J847">
            <v>1926.8199999999781</v>
          </cell>
          <cell r="K847">
            <v>2693.6899999999832</v>
          </cell>
          <cell r="L847">
            <v>1953.3599999999853</v>
          </cell>
          <cell r="M847">
            <v>2735.98</v>
          </cell>
          <cell r="N847">
            <v>1986.3199999999624</v>
          </cell>
          <cell r="O847">
            <v>2778.2800000000211</v>
          </cell>
          <cell r="P847">
            <v>2012.8600000000383</v>
          </cell>
          <cell r="Q847">
            <v>2820.5699999999538</v>
          </cell>
          <cell r="R847">
            <v>2045.8200000000163</v>
          </cell>
          <cell r="S847">
            <v>2862.8600000000465</v>
          </cell>
          <cell r="T847">
            <v>2072.3600000000229</v>
          </cell>
          <cell r="U847">
            <v>2905.1499999999728</v>
          </cell>
          <cell r="V847">
            <v>2105.3199999999997</v>
          </cell>
          <cell r="W847">
            <v>2947.44</v>
          </cell>
          <cell r="X847">
            <v>2138.279999999977</v>
          </cell>
          <cell r="Y847">
            <v>2989.7400000000312</v>
          </cell>
          <cell r="Z847">
            <v>2171.2399999999757</v>
          </cell>
          <cell r="AA847">
            <v>3038.4500000000075</v>
          </cell>
          <cell r="AB847">
            <v>2197.7799999999706</v>
          </cell>
          <cell r="AC847">
            <v>3080.7399999999793</v>
          </cell>
          <cell r="AD847">
            <v>2230.7400000000371</v>
          </cell>
          <cell r="AE847">
            <v>3123.0300000000234</v>
          </cell>
          <cell r="AF847">
            <v>2263.7000000000348</v>
          </cell>
          <cell r="AG847">
            <v>3165.320000000062</v>
          </cell>
          <cell r="AH847">
            <v>2290.2399999999971</v>
          </cell>
          <cell r="AI847">
            <v>3207.6199999999653</v>
          </cell>
          <cell r="AJ847">
            <v>2323.2000000000166</v>
          </cell>
          <cell r="AK847">
            <v>3249.910000000014</v>
          </cell>
          <cell r="AL847">
            <v>2349.7399999999766</v>
          </cell>
          <cell r="AM847">
            <v>3292.199999999973</v>
          </cell>
          <cell r="AN847">
            <v>2382.6999999999716</v>
          </cell>
          <cell r="AO847">
            <v>3334.490000000023</v>
          </cell>
          <cell r="AP847">
            <v>2409.2399999999825</v>
          </cell>
          <cell r="AQ847">
            <v>3376.7800000000698</v>
          </cell>
          <cell r="AR847">
            <v>2442.2000000000407</v>
          </cell>
          <cell r="AS847">
            <v>3419.0799999999649</v>
          </cell>
          <cell r="AT847">
            <v>2475.1600000000349</v>
          </cell>
          <cell r="AU847">
            <v>3467.7899999999354</v>
          </cell>
          <cell r="AV847">
            <v>2508.1200000000117</v>
          </cell>
          <cell r="AW847">
            <v>3510.0800000000413</v>
          </cell>
        </row>
        <row r="848">
          <cell r="A848">
            <v>843</v>
          </cell>
          <cell r="B848">
            <v>1803.5400000000327</v>
          </cell>
          <cell r="C848">
            <v>2521.0899999999697</v>
          </cell>
          <cell r="D848">
            <v>1836.5400000000122</v>
          </cell>
          <cell r="E848">
            <v>2569.8700000000099</v>
          </cell>
          <cell r="F848">
            <v>1863.1100000000215</v>
          </cell>
          <cell r="G848">
            <v>2612.2099999999564</v>
          </cell>
          <cell r="H848">
            <v>1896.1100000000001</v>
          </cell>
          <cell r="I848">
            <v>2654.5500000000443</v>
          </cell>
          <cell r="J848">
            <v>1929.1099999999781</v>
          </cell>
          <cell r="K848">
            <v>2696.889999999983</v>
          </cell>
          <cell r="L848">
            <v>1955.6799999999853</v>
          </cell>
          <cell r="M848">
            <v>2739.23</v>
          </cell>
          <cell r="N848">
            <v>1988.6799999999623</v>
          </cell>
          <cell r="O848">
            <v>2781.5800000000213</v>
          </cell>
          <cell r="P848">
            <v>2015.2500000000384</v>
          </cell>
          <cell r="Q848">
            <v>2823.9199999999537</v>
          </cell>
          <cell r="R848">
            <v>2048.2500000000164</v>
          </cell>
          <cell r="S848">
            <v>2866.2600000000466</v>
          </cell>
          <cell r="T848">
            <v>2074.8200000000229</v>
          </cell>
          <cell r="U848">
            <v>2908.5999999999726</v>
          </cell>
          <cell r="V848">
            <v>2107.8199999999997</v>
          </cell>
          <cell r="W848">
            <v>2950.94</v>
          </cell>
          <cell r="X848">
            <v>2140.819999999977</v>
          </cell>
          <cell r="Y848">
            <v>2993.2900000000313</v>
          </cell>
          <cell r="Z848">
            <v>2173.8199999999756</v>
          </cell>
          <cell r="AA848">
            <v>3042.0600000000077</v>
          </cell>
          <cell r="AB848">
            <v>2200.3899999999708</v>
          </cell>
          <cell r="AC848">
            <v>3084.3999999999792</v>
          </cell>
          <cell r="AD848">
            <v>2233.3900000000372</v>
          </cell>
          <cell r="AE848">
            <v>3126.7400000000234</v>
          </cell>
          <cell r="AF848">
            <v>2266.3900000000349</v>
          </cell>
          <cell r="AG848">
            <v>3169.0800000000622</v>
          </cell>
          <cell r="AH848">
            <v>2292.9599999999969</v>
          </cell>
          <cell r="AI848">
            <v>3211.4299999999653</v>
          </cell>
          <cell r="AJ848">
            <v>2325.9600000000169</v>
          </cell>
          <cell r="AK848">
            <v>3253.7700000000141</v>
          </cell>
          <cell r="AL848">
            <v>2352.5299999999766</v>
          </cell>
          <cell r="AM848">
            <v>3296.1099999999728</v>
          </cell>
          <cell r="AN848">
            <v>2385.5299999999716</v>
          </cell>
          <cell r="AO848">
            <v>3338.450000000023</v>
          </cell>
          <cell r="AP848">
            <v>2412.0999999999826</v>
          </cell>
          <cell r="AQ848">
            <v>3380.79000000007</v>
          </cell>
          <cell r="AR848">
            <v>2445.1000000000408</v>
          </cell>
          <cell r="AS848">
            <v>3423.1399999999649</v>
          </cell>
          <cell r="AT848">
            <v>2478.1000000000349</v>
          </cell>
          <cell r="AU848">
            <v>3471.9099999999353</v>
          </cell>
          <cell r="AV848">
            <v>2511.1000000000117</v>
          </cell>
          <cell r="AW848">
            <v>3514.2500000000414</v>
          </cell>
        </row>
        <row r="849">
          <cell r="A849">
            <v>844</v>
          </cell>
          <cell r="B849">
            <v>1805.6800000000328</v>
          </cell>
          <cell r="C849">
            <v>2524.0799999999695</v>
          </cell>
          <cell r="D849">
            <v>1838.7200000000123</v>
          </cell>
          <cell r="E849">
            <v>2572.9200000000101</v>
          </cell>
          <cell r="F849">
            <v>1865.3200000000215</v>
          </cell>
          <cell r="G849">
            <v>2615.3099999999563</v>
          </cell>
          <cell r="H849">
            <v>1898.3600000000001</v>
          </cell>
          <cell r="I849">
            <v>2657.7000000000444</v>
          </cell>
          <cell r="J849">
            <v>1931.399999999978</v>
          </cell>
          <cell r="K849">
            <v>2700.0899999999829</v>
          </cell>
          <cell r="L849">
            <v>1957.9999999999852</v>
          </cell>
          <cell r="M849">
            <v>2742.48</v>
          </cell>
          <cell r="N849">
            <v>1991.0399999999622</v>
          </cell>
          <cell r="O849">
            <v>2784.8800000000215</v>
          </cell>
          <cell r="P849">
            <v>2017.6400000000385</v>
          </cell>
          <cell r="Q849">
            <v>2827.2699999999536</v>
          </cell>
          <cell r="R849">
            <v>2050.6800000000162</v>
          </cell>
          <cell r="S849">
            <v>2869.6600000000467</v>
          </cell>
          <cell r="T849">
            <v>2077.2800000000229</v>
          </cell>
          <cell r="U849">
            <v>2912.0499999999724</v>
          </cell>
          <cell r="V849">
            <v>2110.3199999999997</v>
          </cell>
          <cell r="W849">
            <v>2954.44</v>
          </cell>
          <cell r="X849">
            <v>2143.3599999999769</v>
          </cell>
          <cell r="Y849">
            <v>2996.8400000000315</v>
          </cell>
          <cell r="Z849">
            <v>2176.3999999999755</v>
          </cell>
          <cell r="AA849">
            <v>3045.6700000000078</v>
          </cell>
          <cell r="AB849">
            <v>2202.9999999999709</v>
          </cell>
          <cell r="AC849">
            <v>3088.059999999979</v>
          </cell>
          <cell r="AD849">
            <v>2236.0400000000373</v>
          </cell>
          <cell r="AE849">
            <v>3130.4500000000235</v>
          </cell>
          <cell r="AF849">
            <v>2269.0800000000349</v>
          </cell>
          <cell r="AG849">
            <v>3172.8400000000624</v>
          </cell>
          <cell r="AH849">
            <v>2295.6799999999967</v>
          </cell>
          <cell r="AI849">
            <v>3215.2399999999652</v>
          </cell>
          <cell r="AJ849">
            <v>2328.7200000000171</v>
          </cell>
          <cell r="AK849">
            <v>3257.6300000000142</v>
          </cell>
          <cell r="AL849">
            <v>2355.3199999999765</v>
          </cell>
          <cell r="AM849">
            <v>3300.0199999999727</v>
          </cell>
          <cell r="AN849">
            <v>2388.3599999999715</v>
          </cell>
          <cell r="AO849">
            <v>3342.410000000023</v>
          </cell>
          <cell r="AP849">
            <v>2414.9599999999828</v>
          </cell>
          <cell r="AQ849">
            <v>3384.8000000000702</v>
          </cell>
          <cell r="AR849">
            <v>2448.0000000000409</v>
          </cell>
          <cell r="AS849">
            <v>3427.1999999999648</v>
          </cell>
          <cell r="AT849">
            <v>2481.040000000035</v>
          </cell>
          <cell r="AU849">
            <v>3476.0299999999352</v>
          </cell>
          <cell r="AV849">
            <v>2514.0800000000118</v>
          </cell>
          <cell r="AW849">
            <v>3518.4200000000415</v>
          </cell>
        </row>
        <row r="850">
          <cell r="A850">
            <v>845</v>
          </cell>
          <cell r="B850">
            <v>1807.8200000000329</v>
          </cell>
          <cell r="C850">
            <v>2527.0699999999692</v>
          </cell>
          <cell r="D850">
            <v>1840.9000000000124</v>
          </cell>
          <cell r="E850">
            <v>2575.9700000000103</v>
          </cell>
          <cell r="F850">
            <v>1867.5300000000216</v>
          </cell>
          <cell r="G850">
            <v>2618.4099999999562</v>
          </cell>
          <cell r="H850">
            <v>1900.6100000000001</v>
          </cell>
          <cell r="I850">
            <v>2660.8500000000445</v>
          </cell>
          <cell r="J850">
            <v>1933.689999999978</v>
          </cell>
          <cell r="K850">
            <v>2703.2899999999827</v>
          </cell>
          <cell r="L850">
            <v>1960.3199999999852</v>
          </cell>
          <cell r="M850">
            <v>2745.73</v>
          </cell>
          <cell r="N850">
            <v>1993.3999999999621</v>
          </cell>
          <cell r="O850">
            <v>2788.1800000000217</v>
          </cell>
          <cell r="P850">
            <v>2020.0300000000386</v>
          </cell>
          <cell r="Q850">
            <v>2830.6199999999535</v>
          </cell>
          <cell r="R850">
            <v>2053.110000000016</v>
          </cell>
          <cell r="S850">
            <v>2873.0600000000468</v>
          </cell>
          <cell r="T850">
            <v>2079.740000000023</v>
          </cell>
          <cell r="U850">
            <v>2915.4999999999723</v>
          </cell>
          <cell r="V850">
            <v>2112.8199999999997</v>
          </cell>
          <cell r="W850">
            <v>2957.94</v>
          </cell>
          <cell r="X850">
            <v>2145.8999999999769</v>
          </cell>
          <cell r="Y850">
            <v>3000.3900000000317</v>
          </cell>
          <cell r="Z850">
            <v>2178.9799999999755</v>
          </cell>
          <cell r="AA850">
            <v>3049.2800000000079</v>
          </cell>
          <cell r="AB850">
            <v>2205.609999999971</v>
          </cell>
          <cell r="AC850">
            <v>3091.7199999999789</v>
          </cell>
          <cell r="AD850">
            <v>2238.6900000000373</v>
          </cell>
          <cell r="AE850">
            <v>3134.1600000000235</v>
          </cell>
          <cell r="AF850">
            <v>2271.770000000035</v>
          </cell>
          <cell r="AG850">
            <v>3176.6000000000627</v>
          </cell>
          <cell r="AH850">
            <v>2298.3999999999965</v>
          </cell>
          <cell r="AI850">
            <v>3219.0499999999652</v>
          </cell>
          <cell r="AJ850">
            <v>2331.4800000000173</v>
          </cell>
          <cell r="AK850">
            <v>3261.4900000000143</v>
          </cell>
          <cell r="AL850">
            <v>2358.1099999999765</v>
          </cell>
          <cell r="AM850">
            <v>3303.9299999999726</v>
          </cell>
          <cell r="AN850">
            <v>2391.1899999999714</v>
          </cell>
          <cell r="AO850">
            <v>3346.3700000000231</v>
          </cell>
          <cell r="AP850">
            <v>2417.8199999999829</v>
          </cell>
          <cell r="AQ850">
            <v>3388.8100000000704</v>
          </cell>
          <cell r="AR850">
            <v>2450.900000000041</v>
          </cell>
          <cell r="AS850">
            <v>3431.2599999999647</v>
          </cell>
          <cell r="AT850">
            <v>2483.980000000035</v>
          </cell>
          <cell r="AU850">
            <v>3480.1499999999351</v>
          </cell>
          <cell r="AV850">
            <v>2517.0600000000118</v>
          </cell>
          <cell r="AW850">
            <v>3522.5900000000415</v>
          </cell>
        </row>
        <row r="851">
          <cell r="A851">
            <v>846</v>
          </cell>
          <cell r="B851">
            <v>1809.960000000033</v>
          </cell>
          <cell r="C851">
            <v>2530.059999999969</v>
          </cell>
          <cell r="D851">
            <v>1843.0800000000124</v>
          </cell>
          <cell r="E851">
            <v>2579.0200000000104</v>
          </cell>
          <cell r="F851">
            <v>1869.7400000000216</v>
          </cell>
          <cell r="G851">
            <v>2621.5099999999561</v>
          </cell>
          <cell r="H851">
            <v>1902.8600000000001</v>
          </cell>
          <cell r="I851">
            <v>2664.0000000000446</v>
          </cell>
          <cell r="J851">
            <v>1935.979999999978</v>
          </cell>
          <cell r="K851">
            <v>2706.4899999999825</v>
          </cell>
          <cell r="L851">
            <v>1962.6399999999851</v>
          </cell>
          <cell r="M851">
            <v>2748.98</v>
          </cell>
          <cell r="N851">
            <v>1995.759999999962</v>
          </cell>
          <cell r="O851">
            <v>2791.4800000000218</v>
          </cell>
          <cell r="P851">
            <v>2022.4200000000387</v>
          </cell>
          <cell r="Q851">
            <v>2833.9699999999534</v>
          </cell>
          <cell r="R851">
            <v>2055.5400000000159</v>
          </cell>
          <cell r="S851">
            <v>2876.4600000000469</v>
          </cell>
          <cell r="T851">
            <v>2082.200000000023</v>
          </cell>
          <cell r="U851">
            <v>2918.9499999999721</v>
          </cell>
          <cell r="V851">
            <v>2115.3199999999997</v>
          </cell>
          <cell r="W851">
            <v>2961.44</v>
          </cell>
          <cell r="X851">
            <v>2148.4399999999769</v>
          </cell>
          <cell r="Y851">
            <v>3003.9400000000319</v>
          </cell>
          <cell r="Z851">
            <v>2181.5599999999754</v>
          </cell>
          <cell r="AA851">
            <v>3052.8900000000081</v>
          </cell>
          <cell r="AB851">
            <v>2208.2199999999712</v>
          </cell>
          <cell r="AC851">
            <v>3095.3799999999787</v>
          </cell>
          <cell r="AD851">
            <v>2241.3400000000374</v>
          </cell>
          <cell r="AE851">
            <v>3137.8700000000235</v>
          </cell>
          <cell r="AF851">
            <v>2274.4600000000351</v>
          </cell>
          <cell r="AG851">
            <v>3180.3600000000629</v>
          </cell>
          <cell r="AH851">
            <v>2301.1199999999963</v>
          </cell>
          <cell r="AI851">
            <v>3222.8599999999651</v>
          </cell>
          <cell r="AJ851">
            <v>2334.2400000000175</v>
          </cell>
          <cell r="AK851">
            <v>3265.3500000000145</v>
          </cell>
          <cell r="AL851">
            <v>2360.8999999999764</v>
          </cell>
          <cell r="AM851">
            <v>3307.8399999999724</v>
          </cell>
          <cell r="AN851">
            <v>2394.0199999999713</v>
          </cell>
          <cell r="AO851">
            <v>3350.3300000000231</v>
          </cell>
          <cell r="AP851">
            <v>2420.679999999983</v>
          </cell>
          <cell r="AQ851">
            <v>3392.8200000000706</v>
          </cell>
          <cell r="AR851">
            <v>2453.8000000000411</v>
          </cell>
          <cell r="AS851">
            <v>3435.3199999999647</v>
          </cell>
          <cell r="AT851">
            <v>2486.9200000000351</v>
          </cell>
          <cell r="AU851">
            <v>3484.269999999935</v>
          </cell>
          <cell r="AV851">
            <v>2520.0400000000118</v>
          </cell>
          <cell r="AW851">
            <v>3526.7600000000416</v>
          </cell>
        </row>
        <row r="852">
          <cell r="A852">
            <v>847</v>
          </cell>
          <cell r="B852">
            <v>1812.1000000000331</v>
          </cell>
          <cell r="C852">
            <v>2533.0499999999688</v>
          </cell>
          <cell r="D852">
            <v>1845.2600000000125</v>
          </cell>
          <cell r="E852">
            <v>2582.0700000000106</v>
          </cell>
          <cell r="F852">
            <v>1871.9500000000216</v>
          </cell>
          <cell r="G852">
            <v>2624.609999999956</v>
          </cell>
          <cell r="H852">
            <v>1905.1100000000001</v>
          </cell>
          <cell r="I852">
            <v>2667.1500000000447</v>
          </cell>
          <cell r="J852">
            <v>1938.2699999999779</v>
          </cell>
          <cell r="K852">
            <v>2709.6899999999823</v>
          </cell>
          <cell r="L852">
            <v>1964.959999999985</v>
          </cell>
          <cell r="M852">
            <v>2752.23</v>
          </cell>
          <cell r="N852">
            <v>1998.1199999999619</v>
          </cell>
          <cell r="O852">
            <v>2794.780000000022</v>
          </cell>
          <cell r="P852">
            <v>2024.8100000000388</v>
          </cell>
          <cell r="Q852">
            <v>2837.3199999999533</v>
          </cell>
          <cell r="R852">
            <v>2057.9700000000157</v>
          </cell>
          <cell r="S852">
            <v>2879.860000000047</v>
          </cell>
          <cell r="T852">
            <v>2084.660000000023</v>
          </cell>
          <cell r="U852">
            <v>2922.3999999999719</v>
          </cell>
          <cell r="V852">
            <v>2117.8199999999997</v>
          </cell>
          <cell r="W852">
            <v>2964.94</v>
          </cell>
          <cell r="X852">
            <v>2150.9799999999768</v>
          </cell>
          <cell r="Y852">
            <v>3007.4900000000321</v>
          </cell>
          <cell r="Z852">
            <v>2184.1399999999753</v>
          </cell>
          <cell r="AA852">
            <v>3056.5000000000082</v>
          </cell>
          <cell r="AB852">
            <v>2210.8299999999713</v>
          </cell>
          <cell r="AC852">
            <v>3099.0399999999786</v>
          </cell>
          <cell r="AD852">
            <v>2243.9900000000375</v>
          </cell>
          <cell r="AE852">
            <v>3141.5800000000236</v>
          </cell>
          <cell r="AF852">
            <v>2277.1500000000351</v>
          </cell>
          <cell r="AG852">
            <v>3184.1200000000631</v>
          </cell>
          <cell r="AH852">
            <v>2303.8399999999961</v>
          </cell>
          <cell r="AI852">
            <v>3226.6699999999651</v>
          </cell>
          <cell r="AJ852">
            <v>2337.0000000000177</v>
          </cell>
          <cell r="AK852">
            <v>3269.2100000000146</v>
          </cell>
          <cell r="AL852">
            <v>2363.6899999999764</v>
          </cell>
          <cell r="AM852">
            <v>3311.7499999999723</v>
          </cell>
          <cell r="AN852">
            <v>2396.8499999999713</v>
          </cell>
          <cell r="AO852">
            <v>3354.2900000000232</v>
          </cell>
          <cell r="AP852">
            <v>2423.5399999999831</v>
          </cell>
          <cell r="AQ852">
            <v>3396.8300000000709</v>
          </cell>
          <cell r="AR852">
            <v>2456.7000000000412</v>
          </cell>
          <cell r="AS852">
            <v>3439.3799999999646</v>
          </cell>
          <cell r="AT852">
            <v>2489.8600000000351</v>
          </cell>
          <cell r="AU852">
            <v>3488.3899999999348</v>
          </cell>
          <cell r="AV852">
            <v>2523.0200000000118</v>
          </cell>
          <cell r="AW852">
            <v>3530.9300000000417</v>
          </cell>
        </row>
        <row r="853">
          <cell r="A853">
            <v>848</v>
          </cell>
          <cell r="B853">
            <v>1814.2400000000332</v>
          </cell>
          <cell r="C853">
            <v>2536.0399999999686</v>
          </cell>
          <cell r="D853">
            <v>1847.4400000000126</v>
          </cell>
          <cell r="E853">
            <v>2585.1200000000108</v>
          </cell>
          <cell r="F853">
            <v>1874.1600000000217</v>
          </cell>
          <cell r="G853">
            <v>2627.7099999999559</v>
          </cell>
          <cell r="H853">
            <v>1907.3600000000001</v>
          </cell>
          <cell r="I853">
            <v>2670.3000000000447</v>
          </cell>
          <cell r="J853">
            <v>1940.5599999999779</v>
          </cell>
          <cell r="K853">
            <v>2712.8899999999821</v>
          </cell>
          <cell r="L853">
            <v>1967.279999999985</v>
          </cell>
          <cell r="M853">
            <v>2755.48</v>
          </cell>
          <cell r="N853">
            <v>2000.4799999999618</v>
          </cell>
          <cell r="O853">
            <v>2798.0800000000222</v>
          </cell>
          <cell r="P853">
            <v>2027.2000000000389</v>
          </cell>
          <cell r="Q853">
            <v>2840.6699999999532</v>
          </cell>
          <cell r="R853">
            <v>2060.4000000000156</v>
          </cell>
          <cell r="S853">
            <v>2883.2600000000471</v>
          </cell>
          <cell r="T853">
            <v>2087.1200000000231</v>
          </cell>
          <cell r="U853">
            <v>2925.8499999999717</v>
          </cell>
          <cell r="V853">
            <v>2120.3199999999997</v>
          </cell>
          <cell r="W853">
            <v>2968.44</v>
          </cell>
          <cell r="X853">
            <v>2153.5199999999768</v>
          </cell>
          <cell r="Y853">
            <v>3011.0400000000323</v>
          </cell>
          <cell r="Z853">
            <v>2186.7199999999752</v>
          </cell>
          <cell r="AA853">
            <v>3060.1100000000083</v>
          </cell>
          <cell r="AB853">
            <v>2213.4399999999714</v>
          </cell>
          <cell r="AC853">
            <v>3102.6999999999784</v>
          </cell>
          <cell r="AD853">
            <v>2246.6400000000376</v>
          </cell>
          <cell r="AE853">
            <v>3145.2900000000236</v>
          </cell>
          <cell r="AF853">
            <v>2279.8400000000352</v>
          </cell>
          <cell r="AG853">
            <v>3187.8800000000633</v>
          </cell>
          <cell r="AH853">
            <v>2306.5599999999959</v>
          </cell>
          <cell r="AI853">
            <v>3230.479999999965</v>
          </cell>
          <cell r="AJ853">
            <v>2339.760000000018</v>
          </cell>
          <cell r="AK853">
            <v>3273.0700000000147</v>
          </cell>
          <cell r="AL853">
            <v>2366.4799999999764</v>
          </cell>
          <cell r="AM853">
            <v>3315.6599999999721</v>
          </cell>
          <cell r="AN853">
            <v>2399.6799999999712</v>
          </cell>
          <cell r="AO853">
            <v>3358.2500000000232</v>
          </cell>
          <cell r="AP853">
            <v>2426.3999999999833</v>
          </cell>
          <cell r="AQ853">
            <v>3400.8400000000711</v>
          </cell>
          <cell r="AR853">
            <v>2459.6000000000413</v>
          </cell>
          <cell r="AS853">
            <v>3443.4399999999646</v>
          </cell>
          <cell r="AT853">
            <v>2492.8000000000352</v>
          </cell>
          <cell r="AU853">
            <v>3492.5099999999347</v>
          </cell>
          <cell r="AV853">
            <v>2526.0000000000118</v>
          </cell>
          <cell r="AW853">
            <v>3535.1000000000417</v>
          </cell>
        </row>
        <row r="854">
          <cell r="A854">
            <v>849</v>
          </cell>
          <cell r="B854">
            <v>1816.3800000000333</v>
          </cell>
          <cell r="C854">
            <v>2539.0299999999684</v>
          </cell>
          <cell r="D854">
            <v>1849.6200000000126</v>
          </cell>
          <cell r="E854">
            <v>2588.170000000011</v>
          </cell>
          <cell r="F854">
            <v>1876.3700000000217</v>
          </cell>
          <cell r="G854">
            <v>2630.8099999999558</v>
          </cell>
          <cell r="H854">
            <v>1909.6100000000001</v>
          </cell>
          <cell r="I854">
            <v>2673.4500000000448</v>
          </cell>
          <cell r="J854">
            <v>1942.8499999999779</v>
          </cell>
          <cell r="K854">
            <v>2716.089999999982</v>
          </cell>
          <cell r="L854">
            <v>1969.5999999999849</v>
          </cell>
          <cell r="M854">
            <v>2758.73</v>
          </cell>
          <cell r="N854">
            <v>2002.8399999999617</v>
          </cell>
          <cell r="O854">
            <v>2801.3800000000224</v>
          </cell>
          <cell r="P854">
            <v>2029.590000000039</v>
          </cell>
          <cell r="Q854">
            <v>2844.0199999999531</v>
          </cell>
          <cell r="R854">
            <v>2062.8300000000154</v>
          </cell>
          <cell r="S854">
            <v>2886.6600000000471</v>
          </cell>
          <cell r="T854">
            <v>2089.5800000000231</v>
          </cell>
          <cell r="U854">
            <v>2929.2999999999715</v>
          </cell>
          <cell r="V854">
            <v>2122.8199999999997</v>
          </cell>
          <cell r="W854">
            <v>2971.94</v>
          </cell>
          <cell r="X854">
            <v>2156.0599999999768</v>
          </cell>
          <cell r="Y854">
            <v>3014.5900000000324</v>
          </cell>
          <cell r="Z854">
            <v>2189.2999999999752</v>
          </cell>
          <cell r="AA854">
            <v>3063.7200000000084</v>
          </cell>
          <cell r="AB854">
            <v>2216.0499999999715</v>
          </cell>
          <cell r="AC854">
            <v>3106.3599999999783</v>
          </cell>
          <cell r="AD854">
            <v>2249.2900000000377</v>
          </cell>
          <cell r="AE854">
            <v>3149.0000000000236</v>
          </cell>
          <cell r="AF854">
            <v>2282.5300000000352</v>
          </cell>
          <cell r="AG854">
            <v>3191.6400000000635</v>
          </cell>
          <cell r="AH854">
            <v>2309.2799999999957</v>
          </cell>
          <cell r="AI854">
            <v>3234.2899999999649</v>
          </cell>
          <cell r="AJ854">
            <v>2342.5200000000182</v>
          </cell>
          <cell r="AK854">
            <v>3276.9300000000148</v>
          </cell>
          <cell r="AL854">
            <v>2369.2699999999763</v>
          </cell>
          <cell r="AM854">
            <v>3319.569999999972</v>
          </cell>
          <cell r="AN854">
            <v>2402.5099999999711</v>
          </cell>
          <cell r="AO854">
            <v>3362.2100000000232</v>
          </cell>
          <cell r="AP854">
            <v>2429.2599999999834</v>
          </cell>
          <cell r="AQ854">
            <v>3404.8500000000713</v>
          </cell>
          <cell r="AR854">
            <v>2462.5000000000414</v>
          </cell>
          <cell r="AS854">
            <v>3447.4999999999645</v>
          </cell>
          <cell r="AT854">
            <v>2495.7400000000353</v>
          </cell>
          <cell r="AU854">
            <v>3496.6299999999346</v>
          </cell>
          <cell r="AV854">
            <v>2528.9800000000118</v>
          </cell>
          <cell r="AW854">
            <v>3539.2700000000418</v>
          </cell>
        </row>
        <row r="855">
          <cell r="A855">
            <v>850</v>
          </cell>
          <cell r="B855">
            <v>1818.5200000000334</v>
          </cell>
          <cell r="C855">
            <v>2542.0199999999681</v>
          </cell>
          <cell r="D855">
            <v>1851.8000000000127</v>
          </cell>
          <cell r="E855">
            <v>2591.2200000000112</v>
          </cell>
          <cell r="F855">
            <v>1878.5800000000218</v>
          </cell>
          <cell r="G855">
            <v>2633.9099999999557</v>
          </cell>
          <cell r="H855">
            <v>1911.8600000000001</v>
          </cell>
          <cell r="I855">
            <v>2676.6000000000449</v>
          </cell>
          <cell r="J855">
            <v>1945.1399999999778</v>
          </cell>
          <cell r="K855">
            <v>2719.2899999999818</v>
          </cell>
          <cell r="L855">
            <v>1971.9199999999848</v>
          </cell>
          <cell r="M855">
            <v>2761.98</v>
          </cell>
          <cell r="N855">
            <v>2005.1999999999616</v>
          </cell>
          <cell r="O855">
            <v>2804.6800000000226</v>
          </cell>
          <cell r="P855">
            <v>2031.9800000000391</v>
          </cell>
          <cell r="Q855">
            <v>2847.3699999999531</v>
          </cell>
          <cell r="R855">
            <v>2065.2600000000152</v>
          </cell>
          <cell r="S855">
            <v>2890.0600000000472</v>
          </cell>
          <cell r="T855">
            <v>2092.0400000000232</v>
          </cell>
          <cell r="U855">
            <v>2932.7499999999714</v>
          </cell>
          <cell r="V855">
            <v>2125.3199999999997</v>
          </cell>
          <cell r="W855">
            <v>2975.44</v>
          </cell>
          <cell r="X855">
            <v>2158.5999999999767</v>
          </cell>
          <cell r="Y855">
            <v>3018.1400000000326</v>
          </cell>
          <cell r="Z855">
            <v>2191.8799999999751</v>
          </cell>
          <cell r="AA855">
            <v>3067.3300000000086</v>
          </cell>
          <cell r="AB855">
            <v>2218.6599999999717</v>
          </cell>
          <cell r="AC855">
            <v>3110.0199999999782</v>
          </cell>
          <cell r="AD855">
            <v>2251.9400000000378</v>
          </cell>
          <cell r="AE855">
            <v>3152.7100000000237</v>
          </cell>
          <cell r="AF855">
            <v>2285.2200000000353</v>
          </cell>
          <cell r="AG855">
            <v>3195.4000000000638</v>
          </cell>
          <cell r="AH855">
            <v>2311.9999999999955</v>
          </cell>
          <cell r="AI855">
            <v>3238.0999999999649</v>
          </cell>
          <cell r="AJ855">
            <v>2345.2800000000184</v>
          </cell>
          <cell r="AK855">
            <v>3280.790000000015</v>
          </cell>
          <cell r="AL855">
            <v>2372.0599999999763</v>
          </cell>
          <cell r="AM855">
            <v>3323.4799999999718</v>
          </cell>
          <cell r="AN855">
            <v>2405.339999999971</v>
          </cell>
          <cell r="AO855">
            <v>3366.1700000000233</v>
          </cell>
          <cell r="AP855">
            <v>2432.1199999999835</v>
          </cell>
          <cell r="AQ855">
            <v>3408.8600000000715</v>
          </cell>
          <cell r="AR855">
            <v>2465.4000000000415</v>
          </cell>
          <cell r="AS855">
            <v>3451.5599999999645</v>
          </cell>
          <cell r="AT855">
            <v>2498.6800000000353</v>
          </cell>
          <cell r="AU855">
            <v>3500.7499999999345</v>
          </cell>
          <cell r="AV855">
            <v>2531.9600000000119</v>
          </cell>
          <cell r="AW855">
            <v>3543.4400000000419</v>
          </cell>
        </row>
        <row r="856">
          <cell r="A856">
            <v>851</v>
          </cell>
          <cell r="B856">
            <v>1820.6600000000335</v>
          </cell>
          <cell r="C856">
            <v>2545.0099999999679</v>
          </cell>
          <cell r="D856">
            <v>1853.9800000000128</v>
          </cell>
          <cell r="E856">
            <v>2594.2700000000114</v>
          </cell>
          <cell r="F856">
            <v>1880.7900000000218</v>
          </cell>
          <cell r="G856">
            <v>2637.0099999999557</v>
          </cell>
          <cell r="H856">
            <v>1914.1100000000001</v>
          </cell>
          <cell r="I856">
            <v>2679.750000000045</v>
          </cell>
          <cell r="J856">
            <v>1947.4299999999778</v>
          </cell>
          <cell r="K856">
            <v>2722.4899999999816</v>
          </cell>
          <cell r="L856">
            <v>1974.2399999999848</v>
          </cell>
          <cell r="M856">
            <v>2765.23</v>
          </cell>
          <cell r="N856">
            <v>2007.5599999999615</v>
          </cell>
          <cell r="O856">
            <v>2807.9800000000228</v>
          </cell>
          <cell r="P856">
            <v>2034.3700000000392</v>
          </cell>
          <cell r="Q856">
            <v>2850.719999999953</v>
          </cell>
          <cell r="R856">
            <v>2067.6900000000151</v>
          </cell>
          <cell r="S856">
            <v>2893.4600000000473</v>
          </cell>
          <cell r="T856">
            <v>2094.5000000000232</v>
          </cell>
          <cell r="U856">
            <v>2936.1999999999712</v>
          </cell>
          <cell r="V856">
            <v>2127.8199999999997</v>
          </cell>
          <cell r="W856">
            <v>2978.94</v>
          </cell>
          <cell r="X856">
            <v>2161.1399999999767</v>
          </cell>
          <cell r="Y856">
            <v>3021.6900000000328</v>
          </cell>
          <cell r="Z856">
            <v>2194.459999999975</v>
          </cell>
          <cell r="AA856">
            <v>3070.9400000000087</v>
          </cell>
          <cell r="AB856">
            <v>2221.2699999999718</v>
          </cell>
          <cell r="AC856">
            <v>3113.679999999978</v>
          </cell>
          <cell r="AD856">
            <v>2254.5900000000379</v>
          </cell>
          <cell r="AE856">
            <v>3156.4200000000237</v>
          </cell>
          <cell r="AF856">
            <v>2287.9100000000353</v>
          </cell>
          <cell r="AG856">
            <v>3199.160000000064</v>
          </cell>
          <cell r="AH856">
            <v>2314.7199999999953</v>
          </cell>
          <cell r="AI856">
            <v>3241.9099999999648</v>
          </cell>
          <cell r="AJ856">
            <v>2348.0400000000186</v>
          </cell>
          <cell r="AK856">
            <v>3284.6500000000151</v>
          </cell>
          <cell r="AL856">
            <v>2374.8499999999763</v>
          </cell>
          <cell r="AM856">
            <v>3327.3899999999717</v>
          </cell>
          <cell r="AN856">
            <v>2408.169999999971</v>
          </cell>
          <cell r="AO856">
            <v>3370.1300000000233</v>
          </cell>
          <cell r="AP856">
            <v>2434.9799999999836</v>
          </cell>
          <cell r="AQ856">
            <v>3412.8700000000717</v>
          </cell>
          <cell r="AR856">
            <v>2468.3000000000416</v>
          </cell>
          <cell r="AS856">
            <v>3455.6199999999644</v>
          </cell>
          <cell r="AT856">
            <v>2501.6200000000354</v>
          </cell>
          <cell r="AU856">
            <v>3504.8699999999344</v>
          </cell>
          <cell r="AV856">
            <v>2534.9400000000119</v>
          </cell>
          <cell r="AW856">
            <v>3547.610000000042</v>
          </cell>
        </row>
        <row r="857">
          <cell r="A857">
            <v>852</v>
          </cell>
          <cell r="B857">
            <v>1822.8000000000336</v>
          </cell>
          <cell r="C857">
            <v>2547.9999999999677</v>
          </cell>
          <cell r="D857">
            <v>1856.1600000000128</v>
          </cell>
          <cell r="E857">
            <v>2597.3200000000115</v>
          </cell>
          <cell r="F857">
            <v>1883.0000000000218</v>
          </cell>
          <cell r="G857">
            <v>2640.1099999999556</v>
          </cell>
          <cell r="H857">
            <v>1916.3600000000001</v>
          </cell>
          <cell r="I857">
            <v>2682.9000000000451</v>
          </cell>
          <cell r="J857">
            <v>1949.7199999999777</v>
          </cell>
          <cell r="K857">
            <v>2725.6899999999814</v>
          </cell>
          <cell r="L857">
            <v>1976.5599999999847</v>
          </cell>
          <cell r="M857">
            <v>2768.48</v>
          </cell>
          <cell r="N857">
            <v>2009.9199999999614</v>
          </cell>
          <cell r="O857">
            <v>2811.2800000000229</v>
          </cell>
          <cell r="P857">
            <v>2036.7600000000393</v>
          </cell>
          <cell r="Q857">
            <v>2854.0699999999529</v>
          </cell>
          <cell r="R857">
            <v>2070.1200000000149</v>
          </cell>
          <cell r="S857">
            <v>2896.8600000000474</v>
          </cell>
          <cell r="T857">
            <v>2096.9600000000232</v>
          </cell>
          <cell r="U857">
            <v>2939.649999999971</v>
          </cell>
          <cell r="V857">
            <v>2130.3199999999997</v>
          </cell>
          <cell r="W857">
            <v>2982.44</v>
          </cell>
          <cell r="X857">
            <v>2163.6799999999766</v>
          </cell>
          <cell r="Y857">
            <v>3025.240000000033</v>
          </cell>
          <cell r="Z857">
            <v>2197.039999999975</v>
          </cell>
          <cell r="AA857">
            <v>3074.5500000000088</v>
          </cell>
          <cell r="AB857">
            <v>2223.8799999999719</v>
          </cell>
          <cell r="AC857">
            <v>3117.3399999999779</v>
          </cell>
          <cell r="AD857">
            <v>2257.240000000038</v>
          </cell>
          <cell r="AE857">
            <v>3160.1300000000238</v>
          </cell>
          <cell r="AF857">
            <v>2290.6000000000354</v>
          </cell>
          <cell r="AG857">
            <v>3202.9200000000642</v>
          </cell>
          <cell r="AH857">
            <v>2317.4399999999951</v>
          </cell>
          <cell r="AI857">
            <v>3245.7199999999648</v>
          </cell>
          <cell r="AJ857">
            <v>2350.8000000000188</v>
          </cell>
          <cell r="AK857">
            <v>3288.5100000000152</v>
          </cell>
          <cell r="AL857">
            <v>2377.6399999999762</v>
          </cell>
          <cell r="AM857">
            <v>3331.2999999999715</v>
          </cell>
          <cell r="AN857">
            <v>2410.9999999999709</v>
          </cell>
          <cell r="AO857">
            <v>3374.0900000000233</v>
          </cell>
          <cell r="AP857">
            <v>2437.8399999999838</v>
          </cell>
          <cell r="AQ857">
            <v>3416.880000000072</v>
          </cell>
          <cell r="AR857">
            <v>2471.2000000000417</v>
          </cell>
          <cell r="AS857">
            <v>3459.6799999999644</v>
          </cell>
          <cell r="AT857">
            <v>2504.5600000000354</v>
          </cell>
          <cell r="AU857">
            <v>3508.9899999999343</v>
          </cell>
          <cell r="AV857">
            <v>2537.9200000000119</v>
          </cell>
          <cell r="AW857">
            <v>3551.780000000042</v>
          </cell>
        </row>
        <row r="858">
          <cell r="A858">
            <v>853</v>
          </cell>
          <cell r="B858">
            <v>1824.9400000000337</v>
          </cell>
          <cell r="C858">
            <v>2550.9899999999675</v>
          </cell>
          <cell r="D858">
            <v>1858.3400000000129</v>
          </cell>
          <cell r="E858">
            <v>2600.3700000000117</v>
          </cell>
          <cell r="F858">
            <v>1885.2100000000219</v>
          </cell>
          <cell r="G858">
            <v>2643.2099999999555</v>
          </cell>
          <cell r="H858">
            <v>1918.6100000000001</v>
          </cell>
          <cell r="I858">
            <v>2686.0500000000452</v>
          </cell>
          <cell r="J858">
            <v>1952.0099999999777</v>
          </cell>
          <cell r="K858">
            <v>2728.8899999999812</v>
          </cell>
          <cell r="L858">
            <v>1978.8799999999846</v>
          </cell>
          <cell r="M858">
            <v>2771.73</v>
          </cell>
          <cell r="N858">
            <v>2012.2799999999613</v>
          </cell>
          <cell r="O858">
            <v>2814.5800000000231</v>
          </cell>
          <cell r="P858">
            <v>2039.1500000000394</v>
          </cell>
          <cell r="Q858">
            <v>2857.4199999999528</v>
          </cell>
          <cell r="R858">
            <v>2072.5500000000147</v>
          </cell>
          <cell r="S858">
            <v>2900.2600000000475</v>
          </cell>
          <cell r="T858">
            <v>2099.4200000000233</v>
          </cell>
          <cell r="U858">
            <v>2943.0999999999708</v>
          </cell>
          <cell r="V858">
            <v>2132.8199999999997</v>
          </cell>
          <cell r="W858">
            <v>2985.94</v>
          </cell>
          <cell r="X858">
            <v>2166.2199999999766</v>
          </cell>
          <cell r="Y858">
            <v>3028.7900000000332</v>
          </cell>
          <cell r="Z858">
            <v>2199.6199999999749</v>
          </cell>
          <cell r="AA858">
            <v>3078.1600000000089</v>
          </cell>
          <cell r="AB858">
            <v>2226.489999999972</v>
          </cell>
          <cell r="AC858">
            <v>3120.9999999999777</v>
          </cell>
          <cell r="AD858">
            <v>2259.8900000000381</v>
          </cell>
          <cell r="AE858">
            <v>3163.8400000000238</v>
          </cell>
          <cell r="AF858">
            <v>2293.2900000000354</v>
          </cell>
          <cell r="AG858">
            <v>3206.6800000000644</v>
          </cell>
          <cell r="AH858">
            <v>2320.1599999999949</v>
          </cell>
          <cell r="AI858">
            <v>3249.5299999999647</v>
          </cell>
          <cell r="AJ858">
            <v>2353.560000000019</v>
          </cell>
          <cell r="AK858">
            <v>3292.3700000000154</v>
          </cell>
          <cell r="AL858">
            <v>2380.4299999999762</v>
          </cell>
          <cell r="AM858">
            <v>3335.2099999999714</v>
          </cell>
          <cell r="AN858">
            <v>2413.8299999999708</v>
          </cell>
          <cell r="AO858">
            <v>3378.0500000000234</v>
          </cell>
          <cell r="AP858">
            <v>2440.6999999999839</v>
          </cell>
          <cell r="AQ858">
            <v>3420.8900000000722</v>
          </cell>
          <cell r="AR858">
            <v>2474.1000000000417</v>
          </cell>
          <cell r="AS858">
            <v>3463.7399999999643</v>
          </cell>
          <cell r="AT858">
            <v>2507.5000000000355</v>
          </cell>
          <cell r="AU858">
            <v>3513.1099999999342</v>
          </cell>
          <cell r="AV858">
            <v>2540.9000000000119</v>
          </cell>
          <cell r="AW858">
            <v>3555.9500000000421</v>
          </cell>
        </row>
        <row r="859">
          <cell r="A859">
            <v>854</v>
          </cell>
          <cell r="B859">
            <v>1827.0800000000338</v>
          </cell>
          <cell r="C859">
            <v>2553.9799999999673</v>
          </cell>
          <cell r="D859">
            <v>1860.5200000000129</v>
          </cell>
          <cell r="E859">
            <v>2603.4200000000119</v>
          </cell>
          <cell r="F859">
            <v>1887.4200000000219</v>
          </cell>
          <cell r="G859">
            <v>2646.3099999999554</v>
          </cell>
          <cell r="H859">
            <v>1920.8600000000001</v>
          </cell>
          <cell r="I859">
            <v>2689.2000000000453</v>
          </cell>
          <cell r="J859">
            <v>1954.2999999999777</v>
          </cell>
          <cell r="K859">
            <v>2732.089999999981</v>
          </cell>
          <cell r="L859">
            <v>1981.1999999999846</v>
          </cell>
          <cell r="M859">
            <v>2774.98</v>
          </cell>
          <cell r="N859">
            <v>2014.6399999999612</v>
          </cell>
          <cell r="O859">
            <v>2817.8800000000233</v>
          </cell>
          <cell r="P859">
            <v>2041.5400000000395</v>
          </cell>
          <cell r="Q859">
            <v>2860.7699999999527</v>
          </cell>
          <cell r="R859">
            <v>2074.9800000000146</v>
          </cell>
          <cell r="S859">
            <v>2903.6600000000476</v>
          </cell>
          <cell r="T859">
            <v>2101.8800000000233</v>
          </cell>
          <cell r="U859">
            <v>2946.5499999999706</v>
          </cell>
          <cell r="V859">
            <v>2135.3199999999997</v>
          </cell>
          <cell r="W859">
            <v>2989.44</v>
          </cell>
          <cell r="X859">
            <v>2168.7599999999766</v>
          </cell>
          <cell r="Y859">
            <v>3032.3400000000333</v>
          </cell>
          <cell r="Z859">
            <v>2202.1999999999748</v>
          </cell>
          <cell r="AA859">
            <v>3081.7700000000091</v>
          </cell>
          <cell r="AB859">
            <v>2229.0999999999722</v>
          </cell>
          <cell r="AC859">
            <v>3124.6599999999776</v>
          </cell>
          <cell r="AD859">
            <v>2262.5400000000382</v>
          </cell>
          <cell r="AE859">
            <v>3167.5500000000238</v>
          </cell>
          <cell r="AF859">
            <v>2295.9800000000355</v>
          </cell>
          <cell r="AG859">
            <v>3210.4400000000646</v>
          </cell>
          <cell r="AH859">
            <v>2322.8799999999947</v>
          </cell>
          <cell r="AI859">
            <v>3253.3399999999647</v>
          </cell>
          <cell r="AJ859">
            <v>2356.3200000000193</v>
          </cell>
          <cell r="AK859">
            <v>3296.2300000000155</v>
          </cell>
          <cell r="AL859">
            <v>2383.2199999999762</v>
          </cell>
          <cell r="AM859">
            <v>3339.1199999999712</v>
          </cell>
          <cell r="AN859">
            <v>2416.6599999999708</v>
          </cell>
          <cell r="AO859">
            <v>3382.0100000000234</v>
          </cell>
          <cell r="AP859">
            <v>2443.559999999984</v>
          </cell>
          <cell r="AQ859">
            <v>3424.9000000000724</v>
          </cell>
          <cell r="AR859">
            <v>2477.0000000000418</v>
          </cell>
          <cell r="AS859">
            <v>3467.7999999999643</v>
          </cell>
          <cell r="AT859">
            <v>2510.4400000000355</v>
          </cell>
          <cell r="AU859">
            <v>3517.2299999999341</v>
          </cell>
          <cell r="AV859">
            <v>2543.8800000000119</v>
          </cell>
          <cell r="AW859">
            <v>3560.1200000000422</v>
          </cell>
        </row>
        <row r="860">
          <cell r="A860">
            <v>855</v>
          </cell>
          <cell r="B860">
            <v>1829.2200000000339</v>
          </cell>
          <cell r="C860">
            <v>2556.9699999999671</v>
          </cell>
          <cell r="D860">
            <v>1862.700000000013</v>
          </cell>
          <cell r="E860">
            <v>2606.4700000000121</v>
          </cell>
          <cell r="F860">
            <v>1889.6300000000219</v>
          </cell>
          <cell r="G860">
            <v>2649.4099999999553</v>
          </cell>
          <cell r="H860">
            <v>1923.1100000000001</v>
          </cell>
          <cell r="I860">
            <v>2692.3500000000454</v>
          </cell>
          <cell r="J860">
            <v>1956.5899999999776</v>
          </cell>
          <cell r="K860">
            <v>2735.2899999999809</v>
          </cell>
          <cell r="L860">
            <v>1983.5199999999845</v>
          </cell>
          <cell r="M860">
            <v>2778.23</v>
          </cell>
          <cell r="N860">
            <v>2016.9999999999611</v>
          </cell>
          <cell r="O860">
            <v>2821.1800000000235</v>
          </cell>
          <cell r="P860">
            <v>2043.9300000000396</v>
          </cell>
          <cell r="Q860">
            <v>2864.1199999999526</v>
          </cell>
          <cell r="R860">
            <v>2077.4100000000144</v>
          </cell>
          <cell r="S860">
            <v>2907.0600000000477</v>
          </cell>
          <cell r="T860">
            <v>2104.3400000000233</v>
          </cell>
          <cell r="U860">
            <v>2949.9999999999704</v>
          </cell>
          <cell r="V860">
            <v>2137.8199999999997</v>
          </cell>
          <cell r="W860">
            <v>2992.94</v>
          </cell>
          <cell r="X860">
            <v>2171.2999999999765</v>
          </cell>
          <cell r="Y860">
            <v>3035.8900000000335</v>
          </cell>
          <cell r="Z860">
            <v>2204.7799999999747</v>
          </cell>
          <cell r="AA860">
            <v>3085.3800000000092</v>
          </cell>
          <cell r="AB860">
            <v>2231.7099999999723</v>
          </cell>
          <cell r="AC860">
            <v>3128.3199999999774</v>
          </cell>
          <cell r="AD860">
            <v>2265.1900000000383</v>
          </cell>
          <cell r="AE860">
            <v>3171.2600000000239</v>
          </cell>
          <cell r="AF860">
            <v>2298.6700000000355</v>
          </cell>
          <cell r="AG860">
            <v>3214.2000000000648</v>
          </cell>
          <cell r="AH860">
            <v>2325.5999999999945</v>
          </cell>
          <cell r="AI860">
            <v>3257.1499999999646</v>
          </cell>
          <cell r="AJ860">
            <v>2359.0800000000195</v>
          </cell>
          <cell r="AK860">
            <v>3300.0900000000156</v>
          </cell>
          <cell r="AL860">
            <v>2386.0099999999761</v>
          </cell>
          <cell r="AM860">
            <v>3343.0299999999711</v>
          </cell>
          <cell r="AN860">
            <v>2419.4899999999707</v>
          </cell>
          <cell r="AO860">
            <v>3385.9700000000234</v>
          </cell>
          <cell r="AP860">
            <v>2446.4199999999842</v>
          </cell>
          <cell r="AQ860">
            <v>3428.9100000000726</v>
          </cell>
          <cell r="AR860">
            <v>2479.9000000000419</v>
          </cell>
          <cell r="AS860">
            <v>3471.8599999999642</v>
          </cell>
          <cell r="AT860">
            <v>2513.3800000000356</v>
          </cell>
          <cell r="AU860">
            <v>3521.349999999934</v>
          </cell>
          <cell r="AV860">
            <v>2546.860000000012</v>
          </cell>
          <cell r="AW860">
            <v>3564.2900000000423</v>
          </cell>
        </row>
        <row r="861">
          <cell r="A861">
            <v>856</v>
          </cell>
          <cell r="B861">
            <v>1831.360000000034</v>
          </cell>
          <cell r="C861">
            <v>2559.9599999999668</v>
          </cell>
          <cell r="D861">
            <v>1864.8800000000131</v>
          </cell>
          <cell r="E861">
            <v>2609.5200000000123</v>
          </cell>
          <cell r="F861">
            <v>1891.840000000022</v>
          </cell>
          <cell r="G861">
            <v>2652.5099999999552</v>
          </cell>
          <cell r="H861">
            <v>1925.3600000000001</v>
          </cell>
          <cell r="I861">
            <v>2695.5000000000455</v>
          </cell>
          <cell r="J861">
            <v>1958.8799999999776</v>
          </cell>
          <cell r="K861">
            <v>2738.4899999999807</v>
          </cell>
          <cell r="L861">
            <v>1985.8399999999845</v>
          </cell>
          <cell r="M861">
            <v>2781.48</v>
          </cell>
          <cell r="N861">
            <v>2019.359999999961</v>
          </cell>
          <cell r="O861">
            <v>2824.4800000000237</v>
          </cell>
          <cell r="P861">
            <v>2046.3200000000397</v>
          </cell>
          <cell r="Q861">
            <v>2867.4699999999525</v>
          </cell>
          <cell r="R861">
            <v>2079.8400000000142</v>
          </cell>
          <cell r="S861">
            <v>2910.4600000000478</v>
          </cell>
          <cell r="T861">
            <v>2106.8000000000234</v>
          </cell>
          <cell r="U861">
            <v>2953.4499999999703</v>
          </cell>
          <cell r="V861">
            <v>2140.3199999999997</v>
          </cell>
          <cell r="W861">
            <v>2996.44</v>
          </cell>
          <cell r="X861">
            <v>2173.8399999999765</v>
          </cell>
          <cell r="Y861">
            <v>3039.4400000000337</v>
          </cell>
          <cell r="Z861">
            <v>2207.3599999999747</v>
          </cell>
          <cell r="AA861">
            <v>3088.9900000000093</v>
          </cell>
          <cell r="AB861">
            <v>2234.3199999999724</v>
          </cell>
          <cell r="AC861">
            <v>3131.9799999999773</v>
          </cell>
          <cell r="AD861">
            <v>2267.8400000000383</v>
          </cell>
          <cell r="AE861">
            <v>3174.9700000000239</v>
          </cell>
          <cell r="AF861">
            <v>2301.3600000000356</v>
          </cell>
          <cell r="AG861">
            <v>3217.9600000000651</v>
          </cell>
          <cell r="AH861">
            <v>2328.3199999999943</v>
          </cell>
          <cell r="AI861">
            <v>3260.9599999999646</v>
          </cell>
          <cell r="AJ861">
            <v>2361.8400000000197</v>
          </cell>
          <cell r="AK861">
            <v>3303.9500000000157</v>
          </cell>
          <cell r="AL861">
            <v>2388.7999999999761</v>
          </cell>
          <cell r="AM861">
            <v>3346.939999999971</v>
          </cell>
          <cell r="AN861">
            <v>2422.3199999999706</v>
          </cell>
          <cell r="AO861">
            <v>3389.9300000000235</v>
          </cell>
          <cell r="AP861">
            <v>2449.2799999999843</v>
          </cell>
          <cell r="AQ861">
            <v>3432.9200000000728</v>
          </cell>
          <cell r="AR861">
            <v>2482.800000000042</v>
          </cell>
          <cell r="AS861">
            <v>3475.9199999999641</v>
          </cell>
          <cell r="AT861">
            <v>2516.3200000000356</v>
          </cell>
          <cell r="AU861">
            <v>3525.4699999999339</v>
          </cell>
          <cell r="AV861">
            <v>2549.840000000012</v>
          </cell>
          <cell r="AW861">
            <v>3568.4600000000423</v>
          </cell>
        </row>
        <row r="862">
          <cell r="A862">
            <v>857</v>
          </cell>
          <cell r="B862">
            <v>1833.5000000000341</v>
          </cell>
          <cell r="C862">
            <v>2562.9499999999666</v>
          </cell>
          <cell r="D862">
            <v>1867.0600000000131</v>
          </cell>
          <cell r="E862">
            <v>2612.5700000000124</v>
          </cell>
          <cell r="F862">
            <v>1894.050000000022</v>
          </cell>
          <cell r="G862">
            <v>2655.6099999999551</v>
          </cell>
          <cell r="H862">
            <v>1927.6100000000001</v>
          </cell>
          <cell r="I862">
            <v>2698.6500000000456</v>
          </cell>
          <cell r="J862">
            <v>1961.1699999999776</v>
          </cell>
          <cell r="K862">
            <v>2741.6899999999805</v>
          </cell>
          <cell r="L862">
            <v>1988.1599999999844</v>
          </cell>
          <cell r="M862">
            <v>2784.73</v>
          </cell>
          <cell r="N862">
            <v>2021.7199999999609</v>
          </cell>
          <cell r="O862">
            <v>2827.7800000000238</v>
          </cell>
          <cell r="P862">
            <v>2048.7100000000396</v>
          </cell>
          <cell r="Q862">
            <v>2870.8199999999524</v>
          </cell>
          <cell r="R862">
            <v>2082.2700000000141</v>
          </cell>
          <cell r="S862">
            <v>2913.8600000000479</v>
          </cell>
          <cell r="T862">
            <v>2109.2600000000234</v>
          </cell>
          <cell r="U862">
            <v>2956.8999999999701</v>
          </cell>
          <cell r="V862">
            <v>2142.8199999999997</v>
          </cell>
          <cell r="W862">
            <v>2999.94</v>
          </cell>
          <cell r="X862">
            <v>2176.3799999999765</v>
          </cell>
          <cell r="Y862">
            <v>3042.9900000000339</v>
          </cell>
          <cell r="Z862">
            <v>2209.9399999999746</v>
          </cell>
          <cell r="AA862">
            <v>3092.6000000000095</v>
          </cell>
          <cell r="AB862">
            <v>2236.9299999999726</v>
          </cell>
          <cell r="AC862">
            <v>3135.6399999999771</v>
          </cell>
          <cell r="AD862">
            <v>2270.4900000000384</v>
          </cell>
          <cell r="AE862">
            <v>3178.6800000000239</v>
          </cell>
          <cell r="AF862">
            <v>2304.0500000000357</v>
          </cell>
          <cell r="AG862">
            <v>3221.7200000000653</v>
          </cell>
          <cell r="AH862">
            <v>2331.0399999999941</v>
          </cell>
          <cell r="AI862">
            <v>3264.7699999999645</v>
          </cell>
          <cell r="AJ862">
            <v>2364.6000000000199</v>
          </cell>
          <cell r="AK862">
            <v>3307.8100000000159</v>
          </cell>
          <cell r="AL862">
            <v>2391.589999999976</v>
          </cell>
          <cell r="AM862">
            <v>3350.8499999999708</v>
          </cell>
          <cell r="AN862">
            <v>2425.1499999999705</v>
          </cell>
          <cell r="AO862">
            <v>3393.8900000000235</v>
          </cell>
          <cell r="AP862">
            <v>2452.1399999999844</v>
          </cell>
          <cell r="AQ862">
            <v>3436.9300000000731</v>
          </cell>
          <cell r="AR862">
            <v>2485.7000000000421</v>
          </cell>
          <cell r="AS862">
            <v>3479.9799999999641</v>
          </cell>
          <cell r="AT862">
            <v>2519.2600000000357</v>
          </cell>
          <cell r="AU862">
            <v>3529.5899999999338</v>
          </cell>
          <cell r="AV862">
            <v>2552.820000000012</v>
          </cell>
          <cell r="AW862">
            <v>3572.6300000000424</v>
          </cell>
        </row>
        <row r="863">
          <cell r="A863">
            <v>858</v>
          </cell>
          <cell r="B863">
            <v>1835.6400000000342</v>
          </cell>
          <cell r="C863">
            <v>2565.9399999999664</v>
          </cell>
          <cell r="D863">
            <v>1869.2400000000132</v>
          </cell>
          <cell r="E863">
            <v>2615.6200000000126</v>
          </cell>
          <cell r="F863">
            <v>1896.260000000022</v>
          </cell>
          <cell r="G863">
            <v>2658.709999999955</v>
          </cell>
          <cell r="H863">
            <v>1929.8600000000001</v>
          </cell>
          <cell r="I863">
            <v>2701.8000000000457</v>
          </cell>
          <cell r="J863">
            <v>1963.4599999999775</v>
          </cell>
          <cell r="K863">
            <v>2744.8899999999803</v>
          </cell>
          <cell r="L863">
            <v>1990.4799999999843</v>
          </cell>
          <cell r="M863">
            <v>2787.98</v>
          </cell>
          <cell r="N863">
            <v>2024.0799999999608</v>
          </cell>
          <cell r="O863">
            <v>2831.080000000024</v>
          </cell>
          <cell r="P863">
            <v>2051.1000000000395</v>
          </cell>
          <cell r="Q863">
            <v>2874.1699999999523</v>
          </cell>
          <cell r="R863">
            <v>2084.7000000000139</v>
          </cell>
          <cell r="S863">
            <v>2917.260000000048</v>
          </cell>
          <cell r="T863">
            <v>2111.7200000000234</v>
          </cell>
          <cell r="U863">
            <v>2960.3499999999699</v>
          </cell>
          <cell r="V863">
            <v>2145.3199999999997</v>
          </cell>
          <cell r="W863">
            <v>3003.44</v>
          </cell>
          <cell r="X863">
            <v>2178.9199999999764</v>
          </cell>
          <cell r="Y863">
            <v>3046.5400000000341</v>
          </cell>
          <cell r="Z863">
            <v>2212.5199999999745</v>
          </cell>
          <cell r="AA863">
            <v>3096.2100000000096</v>
          </cell>
          <cell r="AB863">
            <v>2239.5399999999727</v>
          </cell>
          <cell r="AC863">
            <v>3139.299999999977</v>
          </cell>
          <cell r="AD863">
            <v>2273.1400000000385</v>
          </cell>
          <cell r="AE863">
            <v>3182.390000000024</v>
          </cell>
          <cell r="AF863">
            <v>2306.7400000000357</v>
          </cell>
          <cell r="AG863">
            <v>3225.4800000000655</v>
          </cell>
          <cell r="AH863">
            <v>2333.7599999999939</v>
          </cell>
          <cell r="AI863">
            <v>3268.5799999999645</v>
          </cell>
          <cell r="AJ863">
            <v>2367.3600000000201</v>
          </cell>
          <cell r="AK863">
            <v>3311.670000000016</v>
          </cell>
          <cell r="AL863">
            <v>2394.379999999976</v>
          </cell>
          <cell r="AM863">
            <v>3354.7599999999707</v>
          </cell>
          <cell r="AN863">
            <v>2427.9799999999705</v>
          </cell>
          <cell r="AO863">
            <v>3397.8500000000236</v>
          </cell>
          <cell r="AP863">
            <v>2454.9999999999845</v>
          </cell>
          <cell r="AQ863">
            <v>3440.9400000000733</v>
          </cell>
          <cell r="AR863">
            <v>2488.6000000000422</v>
          </cell>
          <cell r="AS863">
            <v>3484.039999999964</v>
          </cell>
          <cell r="AT863">
            <v>2522.2000000000357</v>
          </cell>
          <cell r="AU863">
            <v>3533.7099999999336</v>
          </cell>
          <cell r="AV863">
            <v>2555.800000000012</v>
          </cell>
          <cell r="AW863">
            <v>3576.8000000000425</v>
          </cell>
        </row>
        <row r="864">
          <cell r="A864">
            <v>859</v>
          </cell>
          <cell r="B864">
            <v>1837.7800000000343</v>
          </cell>
          <cell r="C864">
            <v>2568.9299999999662</v>
          </cell>
          <cell r="D864">
            <v>1871.4200000000133</v>
          </cell>
          <cell r="E864">
            <v>2618.6700000000128</v>
          </cell>
          <cell r="F864">
            <v>1898.4700000000221</v>
          </cell>
          <cell r="G864">
            <v>2661.8099999999549</v>
          </cell>
          <cell r="H864">
            <v>1932.1100000000001</v>
          </cell>
          <cell r="I864">
            <v>2704.9500000000457</v>
          </cell>
          <cell r="J864">
            <v>1965.7499999999775</v>
          </cell>
          <cell r="K864">
            <v>2748.0899999999801</v>
          </cell>
          <cell r="L864">
            <v>1992.7999999999843</v>
          </cell>
          <cell r="M864">
            <v>2791.23</v>
          </cell>
          <cell r="N864">
            <v>2026.4399999999607</v>
          </cell>
          <cell r="O864">
            <v>2834.3800000000242</v>
          </cell>
          <cell r="P864">
            <v>2053.4900000000393</v>
          </cell>
          <cell r="Q864">
            <v>2877.5199999999522</v>
          </cell>
          <cell r="R864">
            <v>2087.1300000000138</v>
          </cell>
          <cell r="S864">
            <v>2920.6600000000481</v>
          </cell>
          <cell r="T864">
            <v>2114.1800000000235</v>
          </cell>
          <cell r="U864">
            <v>2963.7999999999697</v>
          </cell>
          <cell r="V864">
            <v>2147.8199999999997</v>
          </cell>
          <cell r="W864">
            <v>3006.94</v>
          </cell>
          <cell r="X864">
            <v>2181.4599999999764</v>
          </cell>
          <cell r="Y864">
            <v>3050.0900000000343</v>
          </cell>
          <cell r="Z864">
            <v>2215.0999999999744</v>
          </cell>
          <cell r="AA864">
            <v>3099.8200000000097</v>
          </cell>
          <cell r="AB864">
            <v>2242.1499999999728</v>
          </cell>
          <cell r="AC864">
            <v>3142.9599999999768</v>
          </cell>
          <cell r="AD864">
            <v>2275.7900000000386</v>
          </cell>
          <cell r="AE864">
            <v>3186.100000000024</v>
          </cell>
          <cell r="AF864">
            <v>2309.4300000000358</v>
          </cell>
          <cell r="AG864">
            <v>3229.2400000000657</v>
          </cell>
          <cell r="AH864">
            <v>2336.4799999999937</v>
          </cell>
          <cell r="AI864">
            <v>3272.3899999999644</v>
          </cell>
          <cell r="AJ864">
            <v>2370.1200000000204</v>
          </cell>
          <cell r="AK864">
            <v>3315.5300000000161</v>
          </cell>
          <cell r="AL864">
            <v>2397.169999999976</v>
          </cell>
          <cell r="AM864">
            <v>3358.6699999999705</v>
          </cell>
          <cell r="AN864">
            <v>2430.8099999999704</v>
          </cell>
          <cell r="AO864">
            <v>3401.8100000000236</v>
          </cell>
          <cell r="AP864">
            <v>2457.8599999999847</v>
          </cell>
          <cell r="AQ864">
            <v>3444.9500000000735</v>
          </cell>
          <cell r="AR864">
            <v>2491.5000000000423</v>
          </cell>
          <cell r="AS864">
            <v>3488.099999999964</v>
          </cell>
          <cell r="AT864">
            <v>2525.1400000000358</v>
          </cell>
          <cell r="AU864">
            <v>3537.8299999999335</v>
          </cell>
          <cell r="AV864">
            <v>2558.780000000012</v>
          </cell>
          <cell r="AW864">
            <v>3580.9700000000425</v>
          </cell>
        </row>
        <row r="865">
          <cell r="A865">
            <v>860</v>
          </cell>
          <cell r="B865">
            <v>1839.9200000000344</v>
          </cell>
          <cell r="C865">
            <v>2571.919999999966</v>
          </cell>
          <cell r="D865">
            <v>1873.6000000000133</v>
          </cell>
          <cell r="E865">
            <v>2621.720000000013</v>
          </cell>
          <cell r="F865">
            <v>1900.6800000000221</v>
          </cell>
          <cell r="G865">
            <v>2664.9099999999548</v>
          </cell>
          <cell r="H865">
            <v>1934.3600000000001</v>
          </cell>
          <cell r="I865">
            <v>2708.1000000000458</v>
          </cell>
          <cell r="J865">
            <v>1968.0399999999775</v>
          </cell>
          <cell r="K865">
            <v>2751.28999999998</v>
          </cell>
          <cell r="L865">
            <v>1995.1199999999842</v>
          </cell>
          <cell r="M865">
            <v>2794.48</v>
          </cell>
          <cell r="N865">
            <v>2028.7999999999606</v>
          </cell>
          <cell r="O865">
            <v>2837.6800000000244</v>
          </cell>
          <cell r="P865">
            <v>2055.8800000000392</v>
          </cell>
          <cell r="Q865">
            <v>2880.8699999999521</v>
          </cell>
          <cell r="R865">
            <v>2089.5600000000136</v>
          </cell>
          <cell r="S865">
            <v>2924.0600000000481</v>
          </cell>
          <cell r="T865">
            <v>2116.6400000000235</v>
          </cell>
          <cell r="U865">
            <v>2967.2499999999695</v>
          </cell>
          <cell r="V865">
            <v>2150.3199999999997</v>
          </cell>
          <cell r="W865">
            <v>3010.44</v>
          </cell>
          <cell r="X865">
            <v>2183.9999999999764</v>
          </cell>
          <cell r="Y865">
            <v>3053.6400000000344</v>
          </cell>
          <cell r="Z865">
            <v>2217.6799999999744</v>
          </cell>
          <cell r="AA865">
            <v>3103.4300000000098</v>
          </cell>
          <cell r="AB865">
            <v>2244.7599999999729</v>
          </cell>
          <cell r="AC865">
            <v>3146.6199999999767</v>
          </cell>
          <cell r="AD865">
            <v>2278.4400000000387</v>
          </cell>
          <cell r="AE865">
            <v>3189.810000000024</v>
          </cell>
          <cell r="AF865">
            <v>2312.1200000000358</v>
          </cell>
          <cell r="AG865">
            <v>3233.0000000000659</v>
          </cell>
          <cell r="AH865">
            <v>2339.1999999999935</v>
          </cell>
          <cell r="AI865">
            <v>3276.1999999999643</v>
          </cell>
          <cell r="AJ865">
            <v>2372.8800000000206</v>
          </cell>
          <cell r="AK865">
            <v>3319.3900000000162</v>
          </cell>
          <cell r="AL865">
            <v>2399.9599999999759</v>
          </cell>
          <cell r="AM865">
            <v>3362.5799999999704</v>
          </cell>
          <cell r="AN865">
            <v>2433.6399999999703</v>
          </cell>
          <cell r="AO865">
            <v>3405.7700000000236</v>
          </cell>
          <cell r="AP865">
            <v>2460.7199999999848</v>
          </cell>
          <cell r="AQ865">
            <v>3448.9600000000737</v>
          </cell>
          <cell r="AR865">
            <v>2494.4000000000424</v>
          </cell>
          <cell r="AS865">
            <v>3492.1599999999639</v>
          </cell>
          <cell r="AT865">
            <v>2528.0800000000359</v>
          </cell>
          <cell r="AU865">
            <v>3541.9499999999334</v>
          </cell>
          <cell r="AV865">
            <v>2561.760000000012</v>
          </cell>
          <cell r="AW865">
            <v>3585.1400000000426</v>
          </cell>
        </row>
        <row r="866">
          <cell r="A866">
            <v>861</v>
          </cell>
          <cell r="B866">
            <v>1842.0600000000345</v>
          </cell>
          <cell r="C866">
            <v>2574.9099999999657</v>
          </cell>
          <cell r="D866">
            <v>1875.7800000000134</v>
          </cell>
          <cell r="E866">
            <v>2624.7700000000132</v>
          </cell>
          <cell r="F866">
            <v>1902.8900000000222</v>
          </cell>
          <cell r="G866">
            <v>2668.0099999999547</v>
          </cell>
          <cell r="H866">
            <v>1936.6100000000001</v>
          </cell>
          <cell r="I866">
            <v>2711.2500000000459</v>
          </cell>
          <cell r="J866">
            <v>1970.3299999999774</v>
          </cell>
          <cell r="K866">
            <v>2754.4899999999798</v>
          </cell>
          <cell r="L866">
            <v>1997.4399999999841</v>
          </cell>
          <cell r="M866">
            <v>2797.73</v>
          </cell>
          <cell r="N866">
            <v>2031.1599999999605</v>
          </cell>
          <cell r="O866">
            <v>2840.9800000000246</v>
          </cell>
          <cell r="P866">
            <v>2058.2700000000391</v>
          </cell>
          <cell r="Q866">
            <v>2884.2199999999521</v>
          </cell>
          <cell r="R866">
            <v>2091.9900000000134</v>
          </cell>
          <cell r="S866">
            <v>2927.4600000000482</v>
          </cell>
          <cell r="T866">
            <v>2119.1000000000236</v>
          </cell>
          <cell r="U866">
            <v>2970.6999999999694</v>
          </cell>
          <cell r="V866">
            <v>2152.8199999999997</v>
          </cell>
          <cell r="W866">
            <v>3013.94</v>
          </cell>
          <cell r="X866">
            <v>2186.5399999999763</v>
          </cell>
          <cell r="Y866">
            <v>3057.1900000000346</v>
          </cell>
          <cell r="Z866">
            <v>2220.2599999999743</v>
          </cell>
          <cell r="AA866">
            <v>3107.04000000001</v>
          </cell>
          <cell r="AB866">
            <v>2247.3699999999731</v>
          </cell>
          <cell r="AC866">
            <v>3150.2799999999766</v>
          </cell>
          <cell r="AD866">
            <v>2281.0900000000388</v>
          </cell>
          <cell r="AE866">
            <v>3193.5200000000241</v>
          </cell>
          <cell r="AF866">
            <v>2314.8100000000359</v>
          </cell>
          <cell r="AG866">
            <v>3236.7600000000662</v>
          </cell>
          <cell r="AH866">
            <v>2341.9199999999933</v>
          </cell>
          <cell r="AI866">
            <v>3280.0099999999643</v>
          </cell>
          <cell r="AJ866">
            <v>2375.6400000000208</v>
          </cell>
          <cell r="AK866">
            <v>3323.2500000000164</v>
          </cell>
          <cell r="AL866">
            <v>2402.7499999999759</v>
          </cell>
          <cell r="AM866">
            <v>3366.4899999999702</v>
          </cell>
          <cell r="AN866">
            <v>2436.4699999999702</v>
          </cell>
          <cell r="AO866">
            <v>3409.7300000000237</v>
          </cell>
          <cell r="AP866">
            <v>2463.5799999999849</v>
          </cell>
          <cell r="AQ866">
            <v>3452.9700000000739</v>
          </cell>
          <cell r="AR866">
            <v>2497.3000000000425</v>
          </cell>
          <cell r="AS866">
            <v>3496.2199999999639</v>
          </cell>
          <cell r="AT866">
            <v>2531.0200000000359</v>
          </cell>
          <cell r="AU866">
            <v>3546.0699999999333</v>
          </cell>
          <cell r="AV866">
            <v>2564.7400000000121</v>
          </cell>
          <cell r="AW866">
            <v>3589.3100000000427</v>
          </cell>
        </row>
        <row r="867">
          <cell r="A867">
            <v>862</v>
          </cell>
          <cell r="B867">
            <v>1844.2000000000346</v>
          </cell>
          <cell r="C867">
            <v>2577.8999999999655</v>
          </cell>
          <cell r="D867">
            <v>1877.9600000000135</v>
          </cell>
          <cell r="E867">
            <v>2627.8200000000134</v>
          </cell>
          <cell r="F867">
            <v>1905.1000000000222</v>
          </cell>
          <cell r="G867">
            <v>2671.1099999999547</v>
          </cell>
          <cell r="H867">
            <v>1938.8600000000001</v>
          </cell>
          <cell r="I867">
            <v>2714.400000000046</v>
          </cell>
          <cell r="J867">
            <v>1972.6199999999774</v>
          </cell>
          <cell r="K867">
            <v>2757.6899999999796</v>
          </cell>
          <cell r="L867">
            <v>1999.7599999999841</v>
          </cell>
          <cell r="M867">
            <v>2800.98</v>
          </cell>
          <cell r="N867">
            <v>2033.5199999999604</v>
          </cell>
          <cell r="O867">
            <v>2844.2800000000248</v>
          </cell>
          <cell r="P867">
            <v>2060.660000000039</v>
          </cell>
          <cell r="Q867">
            <v>2887.569999999952</v>
          </cell>
          <cell r="R867">
            <v>2094.4200000000133</v>
          </cell>
          <cell r="S867">
            <v>2930.8600000000483</v>
          </cell>
          <cell r="T867">
            <v>2121.5600000000236</v>
          </cell>
          <cell r="U867">
            <v>2974.1499999999692</v>
          </cell>
          <cell r="V867">
            <v>2155.3199999999997</v>
          </cell>
          <cell r="W867">
            <v>3017.44</v>
          </cell>
          <cell r="X867">
            <v>2189.0799999999763</v>
          </cell>
          <cell r="Y867">
            <v>3060.7400000000348</v>
          </cell>
          <cell r="Z867">
            <v>2222.8399999999742</v>
          </cell>
          <cell r="AA867">
            <v>3110.6500000000101</v>
          </cell>
          <cell r="AB867">
            <v>2249.9799999999732</v>
          </cell>
          <cell r="AC867">
            <v>3153.9399999999764</v>
          </cell>
          <cell r="AD867">
            <v>2283.7400000000389</v>
          </cell>
          <cell r="AE867">
            <v>3197.2300000000241</v>
          </cell>
          <cell r="AF867">
            <v>2317.5000000000359</v>
          </cell>
          <cell r="AG867">
            <v>3240.5200000000664</v>
          </cell>
          <cell r="AH867">
            <v>2344.6399999999931</v>
          </cell>
          <cell r="AI867">
            <v>3283.8199999999642</v>
          </cell>
          <cell r="AJ867">
            <v>2378.400000000021</v>
          </cell>
          <cell r="AK867">
            <v>3327.1100000000165</v>
          </cell>
          <cell r="AL867">
            <v>2405.5399999999759</v>
          </cell>
          <cell r="AM867">
            <v>3370.3999999999701</v>
          </cell>
          <cell r="AN867">
            <v>2439.2999999999702</v>
          </cell>
          <cell r="AO867">
            <v>3413.6900000000237</v>
          </cell>
          <cell r="AP867">
            <v>2466.439999999985</v>
          </cell>
          <cell r="AQ867">
            <v>3456.9800000000741</v>
          </cell>
          <cell r="AR867">
            <v>2500.2000000000426</v>
          </cell>
          <cell r="AS867">
            <v>3500.2799999999638</v>
          </cell>
          <cell r="AT867">
            <v>2533.960000000036</v>
          </cell>
          <cell r="AU867">
            <v>3550.1899999999332</v>
          </cell>
          <cell r="AV867">
            <v>2567.7200000000121</v>
          </cell>
          <cell r="AW867">
            <v>3593.4800000000428</v>
          </cell>
        </row>
        <row r="868">
          <cell r="A868">
            <v>863</v>
          </cell>
          <cell r="B868">
            <v>1846.3400000000347</v>
          </cell>
          <cell r="C868">
            <v>2580.8899999999653</v>
          </cell>
          <cell r="D868">
            <v>1880.1400000000135</v>
          </cell>
          <cell r="E868">
            <v>2630.8700000000135</v>
          </cell>
          <cell r="F868">
            <v>1907.3100000000222</v>
          </cell>
          <cell r="G868">
            <v>2674.2099999999546</v>
          </cell>
          <cell r="H868">
            <v>1941.1100000000001</v>
          </cell>
          <cell r="I868">
            <v>2717.5500000000461</v>
          </cell>
          <cell r="J868">
            <v>1974.9099999999773</v>
          </cell>
          <cell r="K868">
            <v>2760.8899999999794</v>
          </cell>
          <cell r="L868">
            <v>2002.079999999984</v>
          </cell>
          <cell r="M868">
            <v>2804.23</v>
          </cell>
          <cell r="N868">
            <v>2035.8799999999603</v>
          </cell>
          <cell r="O868">
            <v>2847.5800000000249</v>
          </cell>
          <cell r="P868">
            <v>2063.0500000000388</v>
          </cell>
          <cell r="Q868">
            <v>2890.9199999999519</v>
          </cell>
          <cell r="R868">
            <v>2096.8500000000131</v>
          </cell>
          <cell r="S868">
            <v>2934.2600000000484</v>
          </cell>
          <cell r="T868">
            <v>2124.0200000000236</v>
          </cell>
          <cell r="U868">
            <v>2977.599999999969</v>
          </cell>
          <cell r="V868">
            <v>2157.8199999999997</v>
          </cell>
          <cell r="W868">
            <v>3020.94</v>
          </cell>
          <cell r="X868">
            <v>2191.6199999999762</v>
          </cell>
          <cell r="Y868">
            <v>3064.290000000035</v>
          </cell>
          <cell r="Z868">
            <v>2225.4199999999742</v>
          </cell>
          <cell r="AA868">
            <v>3114.2600000000102</v>
          </cell>
          <cell r="AB868">
            <v>2252.5899999999733</v>
          </cell>
          <cell r="AC868">
            <v>3157.5999999999763</v>
          </cell>
          <cell r="AD868">
            <v>2286.390000000039</v>
          </cell>
          <cell r="AE868">
            <v>3200.9400000000242</v>
          </cell>
          <cell r="AF868">
            <v>2320.190000000036</v>
          </cell>
          <cell r="AG868">
            <v>3244.2800000000666</v>
          </cell>
          <cell r="AH868">
            <v>2347.3599999999929</v>
          </cell>
          <cell r="AI868">
            <v>3287.6299999999642</v>
          </cell>
          <cell r="AJ868">
            <v>2381.1600000000212</v>
          </cell>
          <cell r="AK868">
            <v>3330.9700000000166</v>
          </cell>
          <cell r="AL868">
            <v>2408.3299999999758</v>
          </cell>
          <cell r="AM868">
            <v>3374.3099999999699</v>
          </cell>
          <cell r="AN868">
            <v>2442.1299999999701</v>
          </cell>
          <cell r="AO868">
            <v>3417.6500000000237</v>
          </cell>
          <cell r="AP868">
            <v>2469.2999999999852</v>
          </cell>
          <cell r="AQ868">
            <v>3460.9900000000744</v>
          </cell>
          <cell r="AR868">
            <v>2503.1000000000427</v>
          </cell>
          <cell r="AS868">
            <v>3504.3399999999638</v>
          </cell>
          <cell r="AT868">
            <v>2536.900000000036</v>
          </cell>
          <cell r="AU868">
            <v>3554.3099999999331</v>
          </cell>
          <cell r="AV868">
            <v>2570.7000000000121</v>
          </cell>
          <cell r="AW868">
            <v>3597.6500000000428</v>
          </cell>
        </row>
        <row r="869">
          <cell r="A869">
            <v>864</v>
          </cell>
          <cell r="B869">
            <v>1848.4800000000348</v>
          </cell>
          <cell r="C869">
            <v>2583.8799999999651</v>
          </cell>
          <cell r="D869">
            <v>1882.3200000000136</v>
          </cell>
          <cell r="E869">
            <v>2633.9200000000137</v>
          </cell>
          <cell r="F869">
            <v>1909.5200000000223</v>
          </cell>
          <cell r="G869">
            <v>2677.3099999999545</v>
          </cell>
          <cell r="H869">
            <v>1943.3600000000001</v>
          </cell>
          <cell r="I869">
            <v>2720.7000000000462</v>
          </cell>
          <cell r="J869">
            <v>1977.1999999999773</v>
          </cell>
          <cell r="K869">
            <v>2764.0899999999792</v>
          </cell>
          <cell r="L869">
            <v>2004.3999999999839</v>
          </cell>
          <cell r="M869">
            <v>2807.48</v>
          </cell>
          <cell r="N869">
            <v>2038.2399999999602</v>
          </cell>
          <cell r="O869">
            <v>2850.8800000000251</v>
          </cell>
          <cell r="P869">
            <v>2065.4400000000387</v>
          </cell>
          <cell r="Q869">
            <v>2894.2699999999518</v>
          </cell>
          <cell r="R869">
            <v>2099.2800000000129</v>
          </cell>
          <cell r="S869">
            <v>2937.6600000000485</v>
          </cell>
          <cell r="T869">
            <v>2126.4800000000237</v>
          </cell>
          <cell r="U869">
            <v>2981.0499999999688</v>
          </cell>
          <cell r="V869">
            <v>2160.3199999999997</v>
          </cell>
          <cell r="W869">
            <v>3024.44</v>
          </cell>
          <cell r="X869">
            <v>2194.1599999999762</v>
          </cell>
          <cell r="Y869">
            <v>3067.8400000000352</v>
          </cell>
          <cell r="Z869">
            <v>2227.9999999999741</v>
          </cell>
          <cell r="AA869">
            <v>3117.8700000000104</v>
          </cell>
          <cell r="AB869">
            <v>2255.1999999999734</v>
          </cell>
          <cell r="AC869">
            <v>3161.2599999999761</v>
          </cell>
          <cell r="AD869">
            <v>2289.0400000000391</v>
          </cell>
          <cell r="AE869">
            <v>3204.6500000000242</v>
          </cell>
          <cell r="AF869">
            <v>2322.880000000036</v>
          </cell>
          <cell r="AG869">
            <v>3248.0400000000668</v>
          </cell>
          <cell r="AH869">
            <v>2350.0799999999927</v>
          </cell>
          <cell r="AI869">
            <v>3291.4399999999641</v>
          </cell>
          <cell r="AJ869">
            <v>2383.9200000000214</v>
          </cell>
          <cell r="AK869">
            <v>3334.8300000000168</v>
          </cell>
          <cell r="AL869">
            <v>2411.1199999999758</v>
          </cell>
          <cell r="AM869">
            <v>3378.2199999999698</v>
          </cell>
          <cell r="AN869">
            <v>2444.95999999997</v>
          </cell>
          <cell r="AO869">
            <v>3421.6100000000238</v>
          </cell>
          <cell r="AP869">
            <v>2472.1599999999853</v>
          </cell>
          <cell r="AQ869">
            <v>3465.0000000000746</v>
          </cell>
          <cell r="AR869">
            <v>2506.0000000000427</v>
          </cell>
          <cell r="AS869">
            <v>3508.3999999999637</v>
          </cell>
          <cell r="AT869">
            <v>2539.8400000000361</v>
          </cell>
          <cell r="AU869">
            <v>3558.429999999933</v>
          </cell>
          <cell r="AV869">
            <v>2573.6800000000121</v>
          </cell>
          <cell r="AW869">
            <v>3601.8200000000429</v>
          </cell>
        </row>
        <row r="870">
          <cell r="A870">
            <v>865</v>
          </cell>
          <cell r="B870">
            <v>1850.6200000000349</v>
          </cell>
          <cell r="C870">
            <v>2586.8699999999649</v>
          </cell>
          <cell r="D870">
            <v>1884.5000000000136</v>
          </cell>
          <cell r="E870">
            <v>2636.9700000000139</v>
          </cell>
          <cell r="F870">
            <v>1911.7300000000223</v>
          </cell>
          <cell r="G870">
            <v>2680.4099999999544</v>
          </cell>
          <cell r="H870">
            <v>1945.6100000000001</v>
          </cell>
          <cell r="I870">
            <v>2723.8500000000463</v>
          </cell>
          <cell r="J870">
            <v>1979.4899999999773</v>
          </cell>
          <cell r="K870">
            <v>2767.289999999979</v>
          </cell>
          <cell r="L870">
            <v>2006.7199999999839</v>
          </cell>
          <cell r="M870">
            <v>2810.73</v>
          </cell>
          <cell r="N870">
            <v>2040.5999999999601</v>
          </cell>
          <cell r="O870">
            <v>2854.1800000000253</v>
          </cell>
          <cell r="P870">
            <v>2067.8300000000386</v>
          </cell>
          <cell r="Q870">
            <v>2897.6199999999517</v>
          </cell>
          <cell r="R870">
            <v>2101.7100000000128</v>
          </cell>
          <cell r="S870">
            <v>2941.0600000000486</v>
          </cell>
          <cell r="T870">
            <v>2128.9400000000237</v>
          </cell>
          <cell r="U870">
            <v>2984.4999999999686</v>
          </cell>
          <cell r="V870">
            <v>2162.8199999999997</v>
          </cell>
          <cell r="W870">
            <v>3027.94</v>
          </cell>
          <cell r="X870">
            <v>2196.6999999999762</v>
          </cell>
          <cell r="Y870">
            <v>3071.3900000000353</v>
          </cell>
          <cell r="Z870">
            <v>2230.579999999974</v>
          </cell>
          <cell r="AA870">
            <v>3121.4800000000105</v>
          </cell>
          <cell r="AB870">
            <v>2257.8099999999736</v>
          </cell>
          <cell r="AC870">
            <v>3164.919999999976</v>
          </cell>
          <cell r="AD870">
            <v>2291.6900000000392</v>
          </cell>
          <cell r="AE870">
            <v>3208.3600000000242</v>
          </cell>
          <cell r="AF870">
            <v>2325.5700000000361</v>
          </cell>
          <cell r="AG870">
            <v>3251.800000000067</v>
          </cell>
          <cell r="AH870">
            <v>2352.7999999999925</v>
          </cell>
          <cell r="AI870">
            <v>3295.2499999999641</v>
          </cell>
          <cell r="AJ870">
            <v>2386.6800000000217</v>
          </cell>
          <cell r="AK870">
            <v>3338.6900000000169</v>
          </cell>
          <cell r="AL870">
            <v>2413.9099999999758</v>
          </cell>
          <cell r="AM870">
            <v>3382.1299999999696</v>
          </cell>
          <cell r="AN870">
            <v>2447.78999999997</v>
          </cell>
          <cell r="AO870">
            <v>3425.5700000000238</v>
          </cell>
          <cell r="AP870">
            <v>2475.0199999999854</v>
          </cell>
          <cell r="AQ870">
            <v>3469.0100000000748</v>
          </cell>
          <cell r="AR870">
            <v>2508.9000000000428</v>
          </cell>
          <cell r="AS870">
            <v>3512.4599999999637</v>
          </cell>
          <cell r="AT870">
            <v>2542.7800000000361</v>
          </cell>
          <cell r="AU870">
            <v>3562.5499999999329</v>
          </cell>
          <cell r="AV870">
            <v>2576.6600000000121</v>
          </cell>
          <cell r="AW870">
            <v>3605.990000000043</v>
          </cell>
        </row>
        <row r="871">
          <cell r="A871">
            <v>866</v>
          </cell>
          <cell r="B871">
            <v>1852.760000000035</v>
          </cell>
          <cell r="C871">
            <v>2589.8599999999647</v>
          </cell>
          <cell r="D871">
            <v>1886.6800000000137</v>
          </cell>
          <cell r="E871">
            <v>2640.0200000000141</v>
          </cell>
          <cell r="F871">
            <v>1913.9400000000223</v>
          </cell>
          <cell r="G871">
            <v>2683.5099999999543</v>
          </cell>
          <cell r="H871">
            <v>1947.8600000000001</v>
          </cell>
          <cell r="I871">
            <v>2727.0000000000464</v>
          </cell>
          <cell r="J871">
            <v>1981.7799999999772</v>
          </cell>
          <cell r="K871">
            <v>2770.4899999999789</v>
          </cell>
          <cell r="L871">
            <v>2009.0399999999838</v>
          </cell>
          <cell r="M871">
            <v>2813.98</v>
          </cell>
          <cell r="N871">
            <v>2042.95999999996</v>
          </cell>
          <cell r="O871">
            <v>2857.4800000000255</v>
          </cell>
          <cell r="P871">
            <v>2070.2200000000385</v>
          </cell>
          <cell r="Q871">
            <v>2900.9699999999516</v>
          </cell>
          <cell r="R871">
            <v>2104.1400000000126</v>
          </cell>
          <cell r="S871">
            <v>2944.4600000000487</v>
          </cell>
          <cell r="T871">
            <v>2131.4000000000237</v>
          </cell>
          <cell r="U871">
            <v>2987.9499999999684</v>
          </cell>
          <cell r="V871">
            <v>2165.3199999999997</v>
          </cell>
          <cell r="W871">
            <v>3031.44</v>
          </cell>
          <cell r="X871">
            <v>2199.2399999999761</v>
          </cell>
          <cell r="Y871">
            <v>3074.9400000000355</v>
          </cell>
          <cell r="Z871">
            <v>2233.1599999999739</v>
          </cell>
          <cell r="AA871">
            <v>3125.0900000000106</v>
          </cell>
          <cell r="AB871">
            <v>2260.4199999999737</v>
          </cell>
          <cell r="AC871">
            <v>3168.5799999999758</v>
          </cell>
          <cell r="AD871">
            <v>2294.3400000000393</v>
          </cell>
          <cell r="AE871">
            <v>3212.0700000000243</v>
          </cell>
          <cell r="AF871">
            <v>2328.2600000000361</v>
          </cell>
          <cell r="AG871">
            <v>3255.5600000000672</v>
          </cell>
          <cell r="AH871">
            <v>2355.5199999999923</v>
          </cell>
          <cell r="AI871">
            <v>3299.059999999964</v>
          </cell>
          <cell r="AJ871">
            <v>2389.4400000000219</v>
          </cell>
          <cell r="AK871">
            <v>3342.550000000017</v>
          </cell>
          <cell r="AL871">
            <v>2416.6999999999757</v>
          </cell>
          <cell r="AM871">
            <v>3386.0399999999695</v>
          </cell>
          <cell r="AN871">
            <v>2450.6199999999699</v>
          </cell>
          <cell r="AO871">
            <v>3429.5300000000238</v>
          </cell>
          <cell r="AP871">
            <v>2477.8799999999856</v>
          </cell>
          <cell r="AQ871">
            <v>3473.020000000075</v>
          </cell>
          <cell r="AR871">
            <v>2511.8000000000429</v>
          </cell>
          <cell r="AS871">
            <v>3516.5199999999636</v>
          </cell>
          <cell r="AT871">
            <v>2545.7200000000362</v>
          </cell>
          <cell r="AU871">
            <v>3566.6699999999328</v>
          </cell>
          <cell r="AV871">
            <v>2579.6400000000122</v>
          </cell>
          <cell r="AW871">
            <v>3610.1600000000431</v>
          </cell>
        </row>
        <row r="872">
          <cell r="A872">
            <v>867</v>
          </cell>
          <cell r="B872">
            <v>1854.9000000000351</v>
          </cell>
          <cell r="C872">
            <v>2592.8499999999644</v>
          </cell>
          <cell r="D872">
            <v>1888.8600000000138</v>
          </cell>
          <cell r="E872">
            <v>2643.0700000000143</v>
          </cell>
          <cell r="F872">
            <v>1916.1500000000224</v>
          </cell>
          <cell r="G872">
            <v>2686.6099999999542</v>
          </cell>
          <cell r="H872">
            <v>1950.1100000000001</v>
          </cell>
          <cell r="I872">
            <v>2730.1500000000465</v>
          </cell>
          <cell r="J872">
            <v>1984.0699999999772</v>
          </cell>
          <cell r="K872">
            <v>2773.6899999999787</v>
          </cell>
          <cell r="L872">
            <v>2011.3599999999838</v>
          </cell>
          <cell r="M872">
            <v>2817.23</v>
          </cell>
          <cell r="N872">
            <v>2045.3199999999599</v>
          </cell>
          <cell r="O872">
            <v>2860.7800000000257</v>
          </cell>
          <cell r="P872">
            <v>2072.6100000000383</v>
          </cell>
          <cell r="Q872">
            <v>2904.3199999999515</v>
          </cell>
          <cell r="R872">
            <v>2106.5700000000124</v>
          </cell>
          <cell r="S872">
            <v>2947.8600000000488</v>
          </cell>
          <cell r="T872">
            <v>2133.8600000000238</v>
          </cell>
          <cell r="U872">
            <v>2991.3999999999683</v>
          </cell>
          <cell r="V872">
            <v>2167.8199999999997</v>
          </cell>
          <cell r="W872">
            <v>3034.94</v>
          </cell>
          <cell r="X872">
            <v>2201.7799999999761</v>
          </cell>
          <cell r="Y872">
            <v>3078.4900000000357</v>
          </cell>
          <cell r="Z872">
            <v>2235.7399999999739</v>
          </cell>
          <cell r="AA872">
            <v>3128.7000000000107</v>
          </cell>
          <cell r="AB872">
            <v>2263.0299999999738</v>
          </cell>
          <cell r="AC872">
            <v>3172.2399999999757</v>
          </cell>
          <cell r="AD872">
            <v>2296.9900000000393</v>
          </cell>
          <cell r="AE872">
            <v>3215.7800000000243</v>
          </cell>
          <cell r="AF872">
            <v>2330.9500000000362</v>
          </cell>
          <cell r="AG872">
            <v>3259.3200000000675</v>
          </cell>
          <cell r="AH872">
            <v>2358.2399999999921</v>
          </cell>
          <cell r="AI872">
            <v>3302.869999999964</v>
          </cell>
          <cell r="AJ872">
            <v>2392.2000000000221</v>
          </cell>
          <cell r="AK872">
            <v>3346.4100000000171</v>
          </cell>
          <cell r="AL872">
            <v>2419.4899999999757</v>
          </cell>
          <cell r="AM872">
            <v>3389.9499999999694</v>
          </cell>
          <cell r="AN872">
            <v>2453.4499999999698</v>
          </cell>
          <cell r="AO872">
            <v>3433.4900000000239</v>
          </cell>
          <cell r="AP872">
            <v>2480.7399999999857</v>
          </cell>
          <cell r="AQ872">
            <v>3477.0300000000752</v>
          </cell>
          <cell r="AR872">
            <v>2514.700000000043</v>
          </cell>
          <cell r="AS872">
            <v>3520.5799999999635</v>
          </cell>
          <cell r="AT872">
            <v>2548.6600000000362</v>
          </cell>
          <cell r="AU872">
            <v>3570.7899999999327</v>
          </cell>
          <cell r="AV872">
            <v>2582.6200000000122</v>
          </cell>
          <cell r="AW872">
            <v>3614.3300000000431</v>
          </cell>
        </row>
        <row r="873">
          <cell r="A873">
            <v>868</v>
          </cell>
          <cell r="B873">
            <v>1857.0400000000352</v>
          </cell>
          <cell r="C873">
            <v>2595.8399999999642</v>
          </cell>
          <cell r="D873">
            <v>1891.0400000000138</v>
          </cell>
          <cell r="E873">
            <v>2646.1200000000144</v>
          </cell>
          <cell r="F873">
            <v>1918.3600000000224</v>
          </cell>
          <cell r="G873">
            <v>2689.7099999999541</v>
          </cell>
          <cell r="H873">
            <v>1952.3600000000001</v>
          </cell>
          <cell r="I873">
            <v>2733.3000000000466</v>
          </cell>
          <cell r="J873">
            <v>1986.3599999999772</v>
          </cell>
          <cell r="K873">
            <v>2776.8899999999785</v>
          </cell>
          <cell r="L873">
            <v>2013.6799999999837</v>
          </cell>
          <cell r="M873">
            <v>2820.48</v>
          </cell>
          <cell r="N873">
            <v>2047.6799999999598</v>
          </cell>
          <cell r="O873">
            <v>2864.0800000000258</v>
          </cell>
          <cell r="P873">
            <v>2075.0000000000382</v>
          </cell>
          <cell r="Q873">
            <v>2907.6699999999514</v>
          </cell>
          <cell r="R873">
            <v>2109.0000000000123</v>
          </cell>
          <cell r="S873">
            <v>2951.2600000000489</v>
          </cell>
          <cell r="T873">
            <v>2136.3200000000238</v>
          </cell>
          <cell r="U873">
            <v>2994.8499999999681</v>
          </cell>
          <cell r="V873">
            <v>2170.3199999999997</v>
          </cell>
          <cell r="W873">
            <v>3038.44</v>
          </cell>
          <cell r="X873">
            <v>2204.3199999999761</v>
          </cell>
          <cell r="Y873">
            <v>3082.0400000000359</v>
          </cell>
          <cell r="Z873">
            <v>2238.3199999999738</v>
          </cell>
          <cell r="AA873">
            <v>3132.3100000000109</v>
          </cell>
          <cell r="AB873">
            <v>2265.639999999974</v>
          </cell>
          <cell r="AC873">
            <v>3175.8999999999755</v>
          </cell>
          <cell r="AD873">
            <v>2299.6400000000394</v>
          </cell>
          <cell r="AE873">
            <v>3219.4900000000243</v>
          </cell>
          <cell r="AF873">
            <v>2333.6400000000363</v>
          </cell>
          <cell r="AG873">
            <v>3263.0800000000677</v>
          </cell>
          <cell r="AH873">
            <v>2360.9599999999919</v>
          </cell>
          <cell r="AI873">
            <v>3306.6799999999639</v>
          </cell>
          <cell r="AJ873">
            <v>2394.9600000000223</v>
          </cell>
          <cell r="AK873">
            <v>3350.2700000000173</v>
          </cell>
          <cell r="AL873">
            <v>2422.2799999999756</v>
          </cell>
          <cell r="AM873">
            <v>3393.8599999999692</v>
          </cell>
          <cell r="AN873">
            <v>2456.2799999999697</v>
          </cell>
          <cell r="AO873">
            <v>3437.4500000000239</v>
          </cell>
          <cell r="AP873">
            <v>2483.5999999999858</v>
          </cell>
          <cell r="AQ873">
            <v>3481.0400000000755</v>
          </cell>
          <cell r="AR873">
            <v>2517.6000000000431</v>
          </cell>
          <cell r="AS873">
            <v>3524.6399999999635</v>
          </cell>
          <cell r="AT873">
            <v>2551.6000000000363</v>
          </cell>
          <cell r="AU873">
            <v>3574.9099999999326</v>
          </cell>
          <cell r="AV873">
            <v>2585.6000000000122</v>
          </cell>
          <cell r="AW873">
            <v>3618.5000000000432</v>
          </cell>
        </row>
        <row r="874">
          <cell r="A874">
            <v>869</v>
          </cell>
          <cell r="B874">
            <v>1859.1800000000353</v>
          </cell>
          <cell r="C874">
            <v>2598.829999999964</v>
          </cell>
          <cell r="D874">
            <v>1893.2200000000139</v>
          </cell>
          <cell r="E874">
            <v>2649.1700000000146</v>
          </cell>
          <cell r="F874">
            <v>1920.5700000000224</v>
          </cell>
          <cell r="G874">
            <v>2692.809999999954</v>
          </cell>
          <cell r="H874">
            <v>1954.6100000000001</v>
          </cell>
          <cell r="I874">
            <v>2736.4500000000467</v>
          </cell>
          <cell r="J874">
            <v>1988.6499999999771</v>
          </cell>
          <cell r="K874">
            <v>2780.0899999999783</v>
          </cell>
          <cell r="L874">
            <v>2015.9999999999836</v>
          </cell>
          <cell r="M874">
            <v>2823.73</v>
          </cell>
          <cell r="N874">
            <v>2050.0399999999599</v>
          </cell>
          <cell r="O874">
            <v>2867.380000000026</v>
          </cell>
          <cell r="P874">
            <v>2077.3900000000381</v>
          </cell>
          <cell r="Q874">
            <v>2911.0199999999513</v>
          </cell>
          <cell r="R874">
            <v>2111.4300000000121</v>
          </cell>
          <cell r="S874">
            <v>2954.660000000049</v>
          </cell>
          <cell r="T874">
            <v>2138.7800000000238</v>
          </cell>
          <cell r="U874">
            <v>2998.2999999999679</v>
          </cell>
          <cell r="V874">
            <v>2172.8199999999997</v>
          </cell>
          <cell r="W874">
            <v>3041.94</v>
          </cell>
          <cell r="X874">
            <v>2206.859999999976</v>
          </cell>
          <cell r="Y874">
            <v>3085.5900000000361</v>
          </cell>
          <cell r="Z874">
            <v>2240.8999999999737</v>
          </cell>
          <cell r="AA874">
            <v>3135.920000000011</v>
          </cell>
          <cell r="AB874">
            <v>2268.2499999999741</v>
          </cell>
          <cell r="AC874">
            <v>3179.5599999999754</v>
          </cell>
          <cell r="AD874">
            <v>2302.2900000000395</v>
          </cell>
          <cell r="AE874">
            <v>3223.2000000000244</v>
          </cell>
          <cell r="AF874">
            <v>2336.3300000000363</v>
          </cell>
          <cell r="AG874">
            <v>3266.8400000000679</v>
          </cell>
          <cell r="AH874">
            <v>2363.6799999999917</v>
          </cell>
          <cell r="AI874">
            <v>3310.4899999999639</v>
          </cell>
          <cell r="AJ874">
            <v>2397.7200000000225</v>
          </cell>
          <cell r="AK874">
            <v>3354.1300000000174</v>
          </cell>
          <cell r="AL874">
            <v>2425.0699999999756</v>
          </cell>
          <cell r="AM874">
            <v>3397.7699999999691</v>
          </cell>
          <cell r="AN874">
            <v>2459.1099999999697</v>
          </cell>
          <cell r="AO874">
            <v>3441.410000000024</v>
          </cell>
          <cell r="AP874">
            <v>2486.4599999999859</v>
          </cell>
          <cell r="AQ874">
            <v>3485.0500000000757</v>
          </cell>
          <cell r="AR874">
            <v>2520.5000000000432</v>
          </cell>
          <cell r="AS874">
            <v>3528.6999999999634</v>
          </cell>
          <cell r="AT874">
            <v>2554.5400000000363</v>
          </cell>
          <cell r="AU874">
            <v>3579.0299999999324</v>
          </cell>
          <cell r="AV874">
            <v>2588.5800000000122</v>
          </cell>
          <cell r="AW874">
            <v>3622.6700000000433</v>
          </cell>
        </row>
        <row r="875">
          <cell r="A875">
            <v>870</v>
          </cell>
          <cell r="B875">
            <v>1861.3200000000354</v>
          </cell>
          <cell r="C875">
            <v>2601.8199999999638</v>
          </cell>
          <cell r="D875">
            <v>1895.400000000014</v>
          </cell>
          <cell r="E875">
            <v>2652.2200000000148</v>
          </cell>
          <cell r="F875">
            <v>1922.7800000000225</v>
          </cell>
          <cell r="G875">
            <v>2695.9099999999539</v>
          </cell>
          <cell r="H875">
            <v>1956.8600000000001</v>
          </cell>
          <cell r="I875">
            <v>2739.6000000000467</v>
          </cell>
          <cell r="J875">
            <v>1990.9399999999771</v>
          </cell>
          <cell r="K875">
            <v>2783.2899999999781</v>
          </cell>
          <cell r="L875">
            <v>2018.3199999999836</v>
          </cell>
          <cell r="M875">
            <v>2826.98</v>
          </cell>
          <cell r="N875">
            <v>2052.3999999999601</v>
          </cell>
          <cell r="O875">
            <v>2870.6800000000262</v>
          </cell>
          <cell r="P875">
            <v>2079.7800000000379</v>
          </cell>
          <cell r="Q875">
            <v>2914.3699999999512</v>
          </cell>
          <cell r="R875">
            <v>2113.860000000012</v>
          </cell>
          <cell r="S875">
            <v>2958.0600000000491</v>
          </cell>
          <cell r="T875">
            <v>2141.2400000000239</v>
          </cell>
          <cell r="U875">
            <v>3001.7499999999677</v>
          </cell>
          <cell r="V875">
            <v>2175.3199999999997</v>
          </cell>
          <cell r="W875">
            <v>3045.44</v>
          </cell>
          <cell r="X875">
            <v>2209.399999999976</v>
          </cell>
          <cell r="Y875">
            <v>3089.1400000000363</v>
          </cell>
          <cell r="Z875">
            <v>2243.4799999999736</v>
          </cell>
          <cell r="AA875">
            <v>3139.5300000000111</v>
          </cell>
          <cell r="AB875">
            <v>2270.8599999999742</v>
          </cell>
          <cell r="AC875">
            <v>3183.2199999999752</v>
          </cell>
          <cell r="AD875">
            <v>2304.9400000000396</v>
          </cell>
          <cell r="AE875">
            <v>3226.9100000000244</v>
          </cell>
          <cell r="AF875">
            <v>2339.0200000000364</v>
          </cell>
          <cell r="AG875">
            <v>3270.6000000000681</v>
          </cell>
          <cell r="AH875">
            <v>2366.3999999999915</v>
          </cell>
          <cell r="AI875">
            <v>3314.2999999999638</v>
          </cell>
          <cell r="AJ875">
            <v>2400.4800000000228</v>
          </cell>
          <cell r="AK875">
            <v>3357.9900000000175</v>
          </cell>
          <cell r="AL875">
            <v>2427.8599999999756</v>
          </cell>
          <cell r="AM875">
            <v>3401.6799999999689</v>
          </cell>
          <cell r="AN875">
            <v>2461.9399999999696</v>
          </cell>
          <cell r="AO875">
            <v>3445.370000000024</v>
          </cell>
          <cell r="AP875">
            <v>2489.3199999999861</v>
          </cell>
          <cell r="AQ875">
            <v>3489.0600000000759</v>
          </cell>
          <cell r="AR875">
            <v>2523.4000000000433</v>
          </cell>
          <cell r="AS875">
            <v>3532.7599999999634</v>
          </cell>
          <cell r="AT875">
            <v>2557.4800000000364</v>
          </cell>
          <cell r="AU875">
            <v>3583.1499999999323</v>
          </cell>
          <cell r="AV875">
            <v>2591.5600000000122</v>
          </cell>
          <cell r="AW875">
            <v>3626.8400000000433</v>
          </cell>
        </row>
        <row r="876">
          <cell r="A876">
            <v>871</v>
          </cell>
          <cell r="B876">
            <v>1863.4600000000355</v>
          </cell>
          <cell r="C876">
            <v>2604.8099999999636</v>
          </cell>
          <cell r="D876">
            <v>1897.580000000014</v>
          </cell>
          <cell r="E876">
            <v>2655.270000000015</v>
          </cell>
          <cell r="F876">
            <v>1924.9900000000225</v>
          </cell>
          <cell r="G876">
            <v>2699.0099999999538</v>
          </cell>
          <cell r="H876">
            <v>1959.1100000000001</v>
          </cell>
          <cell r="I876">
            <v>2742.7500000000468</v>
          </cell>
          <cell r="J876">
            <v>1993.2299999999771</v>
          </cell>
          <cell r="K876">
            <v>2786.489999999978</v>
          </cell>
          <cell r="L876">
            <v>2020.6399999999835</v>
          </cell>
          <cell r="M876">
            <v>2830.23</v>
          </cell>
          <cell r="N876">
            <v>2054.7599999999602</v>
          </cell>
          <cell r="O876">
            <v>2873.9800000000264</v>
          </cell>
          <cell r="P876">
            <v>2082.1700000000378</v>
          </cell>
          <cell r="Q876">
            <v>2917.7199999999511</v>
          </cell>
          <cell r="R876">
            <v>2116.2900000000118</v>
          </cell>
          <cell r="S876">
            <v>2961.4600000000491</v>
          </cell>
          <cell r="T876">
            <v>2143.7000000000239</v>
          </cell>
          <cell r="U876">
            <v>3005.1999999999675</v>
          </cell>
          <cell r="V876">
            <v>2177.8199999999997</v>
          </cell>
          <cell r="W876">
            <v>3048.94</v>
          </cell>
          <cell r="X876">
            <v>2211.939999999976</v>
          </cell>
          <cell r="Y876">
            <v>3092.6900000000364</v>
          </cell>
          <cell r="Z876">
            <v>2246.0599999999736</v>
          </cell>
          <cell r="AA876">
            <v>3143.1400000000112</v>
          </cell>
          <cell r="AB876">
            <v>2273.4699999999743</v>
          </cell>
          <cell r="AC876">
            <v>3186.8799999999751</v>
          </cell>
          <cell r="AD876">
            <v>2307.5900000000397</v>
          </cell>
          <cell r="AE876">
            <v>3230.6200000000244</v>
          </cell>
          <cell r="AF876">
            <v>2341.7100000000364</v>
          </cell>
          <cell r="AG876">
            <v>3274.3600000000683</v>
          </cell>
          <cell r="AH876">
            <v>2369.1199999999913</v>
          </cell>
          <cell r="AI876">
            <v>3318.1099999999637</v>
          </cell>
          <cell r="AJ876">
            <v>2403.240000000023</v>
          </cell>
          <cell r="AK876">
            <v>3361.8500000000176</v>
          </cell>
          <cell r="AL876">
            <v>2430.6499999999755</v>
          </cell>
          <cell r="AM876">
            <v>3405.5899999999688</v>
          </cell>
          <cell r="AN876">
            <v>2464.7699999999695</v>
          </cell>
          <cell r="AO876">
            <v>3449.330000000024</v>
          </cell>
          <cell r="AP876">
            <v>2492.1799999999862</v>
          </cell>
          <cell r="AQ876">
            <v>3493.0700000000761</v>
          </cell>
          <cell r="AR876">
            <v>2526.3000000000434</v>
          </cell>
          <cell r="AS876">
            <v>3536.8199999999633</v>
          </cell>
          <cell r="AT876">
            <v>2560.4200000000365</v>
          </cell>
          <cell r="AU876">
            <v>3587.2699999999322</v>
          </cell>
          <cell r="AV876">
            <v>2594.5400000000122</v>
          </cell>
          <cell r="AW876">
            <v>3631.0100000000434</v>
          </cell>
        </row>
        <row r="877">
          <cell r="A877">
            <v>872</v>
          </cell>
          <cell r="B877">
            <v>1865.6000000000356</v>
          </cell>
          <cell r="C877">
            <v>2607.7999999999633</v>
          </cell>
          <cell r="D877">
            <v>1899.7600000000141</v>
          </cell>
          <cell r="E877">
            <v>2658.3200000000152</v>
          </cell>
          <cell r="F877">
            <v>1927.2000000000226</v>
          </cell>
          <cell r="G877">
            <v>2702.1099999999537</v>
          </cell>
          <cell r="H877">
            <v>1961.3600000000001</v>
          </cell>
          <cell r="I877">
            <v>2745.9000000000469</v>
          </cell>
          <cell r="J877">
            <v>1995.519999999977</v>
          </cell>
          <cell r="K877">
            <v>2789.6899999999778</v>
          </cell>
          <cell r="L877">
            <v>2022.9599999999834</v>
          </cell>
          <cell r="M877">
            <v>2833.48</v>
          </cell>
          <cell r="N877">
            <v>2057.1199999999603</v>
          </cell>
          <cell r="O877">
            <v>2877.2800000000266</v>
          </cell>
          <cell r="P877">
            <v>2084.5600000000377</v>
          </cell>
          <cell r="Q877">
            <v>2921.0699999999511</v>
          </cell>
          <cell r="R877">
            <v>2118.7200000000116</v>
          </cell>
          <cell r="S877">
            <v>2964.8600000000492</v>
          </cell>
          <cell r="T877">
            <v>2146.160000000024</v>
          </cell>
          <cell r="U877">
            <v>3008.6499999999673</v>
          </cell>
          <cell r="V877">
            <v>2180.3199999999997</v>
          </cell>
          <cell r="W877">
            <v>3052.44</v>
          </cell>
          <cell r="X877">
            <v>2214.4799999999759</v>
          </cell>
          <cell r="Y877">
            <v>3096.2400000000366</v>
          </cell>
          <cell r="Z877">
            <v>2248.6399999999735</v>
          </cell>
          <cell r="AA877">
            <v>3146.7500000000114</v>
          </cell>
          <cell r="AB877">
            <v>2276.0799999999745</v>
          </cell>
          <cell r="AC877">
            <v>3190.539999999975</v>
          </cell>
          <cell r="AD877">
            <v>2310.2400000000398</v>
          </cell>
          <cell r="AE877">
            <v>3234.3300000000245</v>
          </cell>
          <cell r="AF877">
            <v>2344.4000000000365</v>
          </cell>
          <cell r="AG877">
            <v>3278.1200000000686</v>
          </cell>
          <cell r="AH877">
            <v>2371.8399999999911</v>
          </cell>
          <cell r="AI877">
            <v>3321.9199999999637</v>
          </cell>
          <cell r="AJ877">
            <v>2406.0000000000232</v>
          </cell>
          <cell r="AK877">
            <v>3365.7100000000178</v>
          </cell>
          <cell r="AL877">
            <v>2433.4399999999755</v>
          </cell>
          <cell r="AM877">
            <v>3409.4999999999686</v>
          </cell>
          <cell r="AN877">
            <v>2467.5999999999694</v>
          </cell>
          <cell r="AO877">
            <v>3453.2900000000241</v>
          </cell>
          <cell r="AP877">
            <v>2495.0399999999863</v>
          </cell>
          <cell r="AQ877">
            <v>3497.0800000000763</v>
          </cell>
          <cell r="AR877">
            <v>2529.2000000000435</v>
          </cell>
          <cell r="AS877">
            <v>3540.8799999999633</v>
          </cell>
          <cell r="AT877">
            <v>2563.3600000000365</v>
          </cell>
          <cell r="AU877">
            <v>3591.3899999999321</v>
          </cell>
          <cell r="AV877">
            <v>2597.5200000000123</v>
          </cell>
          <cell r="AW877">
            <v>3635.1800000000435</v>
          </cell>
        </row>
        <row r="878">
          <cell r="A878">
            <v>873</v>
          </cell>
          <cell r="B878">
            <v>1867.7400000000357</v>
          </cell>
          <cell r="C878">
            <v>2610.7899999999631</v>
          </cell>
          <cell r="D878">
            <v>1901.9400000000142</v>
          </cell>
          <cell r="E878">
            <v>2661.3700000000154</v>
          </cell>
          <cell r="F878">
            <v>1929.4100000000226</v>
          </cell>
          <cell r="G878">
            <v>2705.2099999999537</v>
          </cell>
          <cell r="H878">
            <v>1963.6100000000001</v>
          </cell>
          <cell r="I878">
            <v>2749.050000000047</v>
          </cell>
          <cell r="J878">
            <v>1997.809999999977</v>
          </cell>
          <cell r="K878">
            <v>2792.8899999999776</v>
          </cell>
          <cell r="L878">
            <v>2025.2799999999834</v>
          </cell>
          <cell r="M878">
            <v>2836.73</v>
          </cell>
          <cell r="N878">
            <v>2059.4799999999605</v>
          </cell>
          <cell r="O878">
            <v>2880.5800000000268</v>
          </cell>
          <cell r="P878">
            <v>2086.9500000000376</v>
          </cell>
          <cell r="Q878">
            <v>2924.419999999951</v>
          </cell>
          <cell r="R878">
            <v>2121.1500000000115</v>
          </cell>
          <cell r="S878">
            <v>2968.2600000000493</v>
          </cell>
          <cell r="T878">
            <v>2148.620000000024</v>
          </cell>
          <cell r="U878">
            <v>3012.0999999999672</v>
          </cell>
          <cell r="V878">
            <v>2182.8199999999997</v>
          </cell>
          <cell r="W878">
            <v>3055.94</v>
          </cell>
          <cell r="X878">
            <v>2217.0199999999759</v>
          </cell>
          <cell r="Y878">
            <v>3099.7900000000368</v>
          </cell>
          <cell r="Z878">
            <v>2251.2199999999734</v>
          </cell>
          <cell r="AA878">
            <v>3150.3600000000115</v>
          </cell>
          <cell r="AB878">
            <v>2278.6899999999746</v>
          </cell>
          <cell r="AC878">
            <v>3194.1999999999748</v>
          </cell>
          <cell r="AD878">
            <v>2312.8900000000399</v>
          </cell>
          <cell r="AE878">
            <v>3238.0400000000245</v>
          </cell>
          <cell r="AF878">
            <v>2347.0900000000365</v>
          </cell>
          <cell r="AG878">
            <v>3281.8800000000688</v>
          </cell>
          <cell r="AH878">
            <v>2374.5599999999909</v>
          </cell>
          <cell r="AI878">
            <v>3325.7299999999636</v>
          </cell>
          <cell r="AJ878">
            <v>2408.7600000000234</v>
          </cell>
          <cell r="AK878">
            <v>3369.5700000000179</v>
          </cell>
          <cell r="AL878">
            <v>2436.2299999999755</v>
          </cell>
          <cell r="AM878">
            <v>3413.4099999999685</v>
          </cell>
          <cell r="AN878">
            <v>2470.4299999999694</v>
          </cell>
          <cell r="AO878">
            <v>3457.2500000000241</v>
          </cell>
          <cell r="AP878">
            <v>2497.8999999999864</v>
          </cell>
          <cell r="AQ878">
            <v>3501.0900000000765</v>
          </cell>
          <cell r="AR878">
            <v>2532.1000000000436</v>
          </cell>
          <cell r="AS878">
            <v>3544.9399999999632</v>
          </cell>
          <cell r="AT878">
            <v>2566.3000000000366</v>
          </cell>
          <cell r="AU878">
            <v>3595.509999999932</v>
          </cell>
          <cell r="AV878">
            <v>2600.5000000000123</v>
          </cell>
          <cell r="AW878">
            <v>3639.3500000000436</v>
          </cell>
        </row>
        <row r="879">
          <cell r="A879">
            <v>874</v>
          </cell>
          <cell r="B879">
            <v>1869.8800000000358</v>
          </cell>
          <cell r="C879">
            <v>2613.7799999999629</v>
          </cell>
          <cell r="D879">
            <v>1904.1200000000142</v>
          </cell>
          <cell r="E879">
            <v>2664.4200000000155</v>
          </cell>
          <cell r="F879">
            <v>1931.6200000000226</v>
          </cell>
          <cell r="G879">
            <v>2708.3099999999536</v>
          </cell>
          <cell r="H879">
            <v>1965.8600000000001</v>
          </cell>
          <cell r="I879">
            <v>2752.2000000000471</v>
          </cell>
          <cell r="J879">
            <v>2000.0999999999769</v>
          </cell>
          <cell r="K879">
            <v>2796.0899999999774</v>
          </cell>
          <cell r="L879">
            <v>2027.5999999999833</v>
          </cell>
          <cell r="M879">
            <v>2839.98</v>
          </cell>
          <cell r="N879">
            <v>2061.8399999999606</v>
          </cell>
          <cell r="O879">
            <v>2883.8800000000269</v>
          </cell>
          <cell r="P879">
            <v>2089.3400000000374</v>
          </cell>
          <cell r="Q879">
            <v>2927.7699999999509</v>
          </cell>
          <cell r="R879">
            <v>2123.5800000000113</v>
          </cell>
          <cell r="S879">
            <v>2971.6600000000494</v>
          </cell>
          <cell r="T879">
            <v>2151.080000000024</v>
          </cell>
          <cell r="U879">
            <v>3015.549999999967</v>
          </cell>
          <cell r="V879">
            <v>2185.3199999999997</v>
          </cell>
          <cell r="W879">
            <v>3059.44</v>
          </cell>
          <cell r="X879">
            <v>2219.5599999999758</v>
          </cell>
          <cell r="Y879">
            <v>3103.340000000037</v>
          </cell>
          <cell r="Z879">
            <v>2253.7999999999734</v>
          </cell>
          <cell r="AA879">
            <v>3153.9700000000116</v>
          </cell>
          <cell r="AB879">
            <v>2281.2999999999747</v>
          </cell>
          <cell r="AC879">
            <v>3197.8599999999747</v>
          </cell>
          <cell r="AD879">
            <v>2315.54000000004</v>
          </cell>
          <cell r="AE879">
            <v>3241.7500000000246</v>
          </cell>
          <cell r="AF879">
            <v>2349.7800000000366</v>
          </cell>
          <cell r="AG879">
            <v>3285.640000000069</v>
          </cell>
          <cell r="AH879">
            <v>2377.2799999999907</v>
          </cell>
          <cell r="AI879">
            <v>3329.5399999999636</v>
          </cell>
          <cell r="AJ879">
            <v>2411.5200000000236</v>
          </cell>
          <cell r="AK879">
            <v>3373.430000000018</v>
          </cell>
          <cell r="AL879">
            <v>2439.0199999999754</v>
          </cell>
          <cell r="AM879">
            <v>3417.3199999999683</v>
          </cell>
          <cell r="AN879">
            <v>2473.2599999999693</v>
          </cell>
          <cell r="AO879">
            <v>3461.2100000000241</v>
          </cell>
          <cell r="AP879">
            <v>2500.7599999999866</v>
          </cell>
          <cell r="AQ879">
            <v>3505.1000000000768</v>
          </cell>
          <cell r="AR879">
            <v>2535.0000000000437</v>
          </cell>
          <cell r="AS879">
            <v>3548.9999999999632</v>
          </cell>
          <cell r="AT879">
            <v>2569.2400000000366</v>
          </cell>
          <cell r="AU879">
            <v>3599.6299999999319</v>
          </cell>
          <cell r="AV879">
            <v>2603.4800000000123</v>
          </cell>
          <cell r="AW879">
            <v>3643.5200000000436</v>
          </cell>
        </row>
        <row r="880">
          <cell r="A880">
            <v>875</v>
          </cell>
          <cell r="B880">
            <v>1872.0200000000359</v>
          </cell>
          <cell r="C880">
            <v>2616.7699999999627</v>
          </cell>
          <cell r="D880">
            <v>1906.3000000000143</v>
          </cell>
          <cell r="E880">
            <v>2667.4700000000157</v>
          </cell>
          <cell r="F880">
            <v>1933.8300000000227</v>
          </cell>
          <cell r="G880">
            <v>2711.4099999999535</v>
          </cell>
          <cell r="H880">
            <v>1968.1100000000001</v>
          </cell>
          <cell r="I880">
            <v>2755.3500000000472</v>
          </cell>
          <cell r="J880">
            <v>2002.3899999999769</v>
          </cell>
          <cell r="K880">
            <v>2799.2899999999772</v>
          </cell>
          <cell r="L880">
            <v>2029.9199999999832</v>
          </cell>
          <cell r="M880">
            <v>2843.23</v>
          </cell>
          <cell r="N880">
            <v>2064.1999999999607</v>
          </cell>
          <cell r="O880">
            <v>2887.1800000000271</v>
          </cell>
          <cell r="P880">
            <v>2091.7300000000373</v>
          </cell>
          <cell r="Q880">
            <v>2931.1199999999508</v>
          </cell>
          <cell r="R880">
            <v>2126.0100000000111</v>
          </cell>
          <cell r="S880">
            <v>2975.0600000000495</v>
          </cell>
          <cell r="T880">
            <v>2153.5400000000241</v>
          </cell>
          <cell r="U880">
            <v>3018.9999999999668</v>
          </cell>
          <cell r="V880">
            <v>2187.8199999999997</v>
          </cell>
          <cell r="W880">
            <v>3062.94</v>
          </cell>
          <cell r="X880">
            <v>2222.0999999999758</v>
          </cell>
          <cell r="Y880">
            <v>3106.8900000000372</v>
          </cell>
          <cell r="Z880">
            <v>2256.3799999999733</v>
          </cell>
          <cell r="AA880">
            <v>3157.5800000000118</v>
          </cell>
          <cell r="AB880">
            <v>2283.9099999999748</v>
          </cell>
          <cell r="AC880">
            <v>3201.5199999999745</v>
          </cell>
          <cell r="AD880">
            <v>2318.1900000000401</v>
          </cell>
          <cell r="AE880">
            <v>3245.4600000000246</v>
          </cell>
          <cell r="AF880">
            <v>2352.4700000000366</v>
          </cell>
          <cell r="AG880">
            <v>3289.4000000000692</v>
          </cell>
          <cell r="AH880">
            <v>2379.9999999999905</v>
          </cell>
          <cell r="AI880">
            <v>3333.3499999999635</v>
          </cell>
          <cell r="AJ880">
            <v>2414.2800000000238</v>
          </cell>
          <cell r="AK880">
            <v>3377.2900000000182</v>
          </cell>
          <cell r="AL880">
            <v>2441.8099999999754</v>
          </cell>
          <cell r="AM880">
            <v>3421.2299999999682</v>
          </cell>
          <cell r="AN880">
            <v>2476.0899999999692</v>
          </cell>
          <cell r="AO880">
            <v>3465.1700000000242</v>
          </cell>
          <cell r="AP880">
            <v>2503.6199999999867</v>
          </cell>
          <cell r="AQ880">
            <v>3509.110000000077</v>
          </cell>
          <cell r="AR880">
            <v>2537.9000000000437</v>
          </cell>
          <cell r="AS880">
            <v>3553.0599999999631</v>
          </cell>
          <cell r="AT880">
            <v>2572.1800000000367</v>
          </cell>
          <cell r="AU880">
            <v>3603.7499999999318</v>
          </cell>
          <cell r="AV880">
            <v>2606.4600000000123</v>
          </cell>
          <cell r="AW880">
            <v>3647.6900000000437</v>
          </cell>
        </row>
        <row r="881">
          <cell r="A881">
            <v>876</v>
          </cell>
          <cell r="B881">
            <v>1874.160000000036</v>
          </cell>
          <cell r="C881">
            <v>2619.7599999999625</v>
          </cell>
          <cell r="D881">
            <v>1908.4800000000143</v>
          </cell>
          <cell r="E881">
            <v>2670.5200000000159</v>
          </cell>
          <cell r="F881">
            <v>1936.0400000000227</v>
          </cell>
          <cell r="G881">
            <v>2714.5099999999534</v>
          </cell>
          <cell r="H881">
            <v>1970.3600000000001</v>
          </cell>
          <cell r="I881">
            <v>2758.5000000000473</v>
          </cell>
          <cell r="J881">
            <v>2004.6799999999769</v>
          </cell>
          <cell r="K881">
            <v>2802.489999999977</v>
          </cell>
          <cell r="L881">
            <v>2032.2399999999832</v>
          </cell>
          <cell r="M881">
            <v>2846.48</v>
          </cell>
          <cell r="N881">
            <v>2066.5599999999608</v>
          </cell>
          <cell r="O881">
            <v>2890.4800000000273</v>
          </cell>
          <cell r="P881">
            <v>2094.1200000000372</v>
          </cell>
          <cell r="Q881">
            <v>2934.4699999999507</v>
          </cell>
          <cell r="R881">
            <v>2128.440000000011</v>
          </cell>
          <cell r="S881">
            <v>2978.4600000000496</v>
          </cell>
          <cell r="T881">
            <v>2156.0000000000241</v>
          </cell>
          <cell r="U881">
            <v>3022.4499999999666</v>
          </cell>
          <cell r="V881">
            <v>2190.3199999999997</v>
          </cell>
          <cell r="W881">
            <v>3066.44</v>
          </cell>
          <cell r="X881">
            <v>2224.6399999999758</v>
          </cell>
          <cell r="Y881">
            <v>3110.4400000000373</v>
          </cell>
          <cell r="Z881">
            <v>2258.9599999999732</v>
          </cell>
          <cell r="AA881">
            <v>3161.1900000000119</v>
          </cell>
          <cell r="AB881">
            <v>2286.519999999975</v>
          </cell>
          <cell r="AC881">
            <v>3205.1799999999744</v>
          </cell>
          <cell r="AD881">
            <v>2320.8400000000402</v>
          </cell>
          <cell r="AE881">
            <v>3249.1700000000246</v>
          </cell>
          <cell r="AF881">
            <v>2355.1600000000367</v>
          </cell>
          <cell r="AG881">
            <v>3293.1600000000694</v>
          </cell>
          <cell r="AH881">
            <v>2382.7199999999903</v>
          </cell>
          <cell r="AI881">
            <v>3337.1599999999635</v>
          </cell>
          <cell r="AJ881">
            <v>2417.0400000000241</v>
          </cell>
          <cell r="AK881">
            <v>3381.1500000000183</v>
          </cell>
          <cell r="AL881">
            <v>2444.5999999999754</v>
          </cell>
          <cell r="AM881">
            <v>3425.139999999968</v>
          </cell>
          <cell r="AN881">
            <v>2478.9199999999691</v>
          </cell>
          <cell r="AO881">
            <v>3469.1300000000242</v>
          </cell>
          <cell r="AP881">
            <v>2506.4799999999868</v>
          </cell>
          <cell r="AQ881">
            <v>3513.1200000000772</v>
          </cell>
          <cell r="AR881">
            <v>2540.8000000000438</v>
          </cell>
          <cell r="AS881">
            <v>3557.1199999999631</v>
          </cell>
          <cell r="AT881">
            <v>2575.1200000000367</v>
          </cell>
          <cell r="AU881">
            <v>3607.8699999999317</v>
          </cell>
          <cell r="AV881">
            <v>2609.4400000000123</v>
          </cell>
          <cell r="AW881">
            <v>3651.8600000000438</v>
          </cell>
        </row>
        <row r="882">
          <cell r="A882">
            <v>877</v>
          </cell>
          <cell r="B882">
            <v>1876.3000000000361</v>
          </cell>
          <cell r="C882">
            <v>2622.7499999999623</v>
          </cell>
          <cell r="D882">
            <v>1910.6600000000144</v>
          </cell>
          <cell r="E882">
            <v>2673.5700000000161</v>
          </cell>
          <cell r="F882">
            <v>1938.2500000000227</v>
          </cell>
          <cell r="G882">
            <v>2717.6099999999533</v>
          </cell>
          <cell r="H882">
            <v>1972.6100000000001</v>
          </cell>
          <cell r="I882">
            <v>2761.6500000000474</v>
          </cell>
          <cell r="J882">
            <v>2006.9699999999768</v>
          </cell>
          <cell r="K882">
            <v>2805.6899999999769</v>
          </cell>
          <cell r="L882">
            <v>2034.5599999999831</v>
          </cell>
          <cell r="M882">
            <v>2849.73</v>
          </cell>
          <cell r="N882">
            <v>2068.919999999961</v>
          </cell>
          <cell r="O882">
            <v>2893.7800000000275</v>
          </cell>
          <cell r="P882">
            <v>2096.5100000000371</v>
          </cell>
          <cell r="Q882">
            <v>2937.8199999999506</v>
          </cell>
          <cell r="R882">
            <v>2130.8700000000108</v>
          </cell>
          <cell r="S882">
            <v>2981.8600000000497</v>
          </cell>
          <cell r="T882">
            <v>2158.4600000000241</v>
          </cell>
          <cell r="U882">
            <v>3025.8999999999664</v>
          </cell>
          <cell r="V882">
            <v>2192.8199999999997</v>
          </cell>
          <cell r="W882">
            <v>3069.94</v>
          </cell>
          <cell r="X882">
            <v>2227.1799999999757</v>
          </cell>
          <cell r="Y882">
            <v>3113.9900000000375</v>
          </cell>
          <cell r="Z882">
            <v>2261.5399999999731</v>
          </cell>
          <cell r="AA882">
            <v>3164.800000000012</v>
          </cell>
          <cell r="AB882">
            <v>2289.1299999999751</v>
          </cell>
          <cell r="AC882">
            <v>3208.8399999999742</v>
          </cell>
          <cell r="AD882">
            <v>2323.4900000000403</v>
          </cell>
          <cell r="AE882">
            <v>3252.8800000000247</v>
          </cell>
          <cell r="AF882">
            <v>2357.8500000000367</v>
          </cell>
          <cell r="AG882">
            <v>3296.9200000000696</v>
          </cell>
          <cell r="AH882">
            <v>2385.4399999999901</v>
          </cell>
          <cell r="AI882">
            <v>3340.9699999999634</v>
          </cell>
          <cell r="AJ882">
            <v>2419.8000000000243</v>
          </cell>
          <cell r="AK882">
            <v>3385.0100000000184</v>
          </cell>
          <cell r="AL882">
            <v>2447.3899999999753</v>
          </cell>
          <cell r="AM882">
            <v>3429.0499999999679</v>
          </cell>
          <cell r="AN882">
            <v>2481.7499999999691</v>
          </cell>
          <cell r="AO882">
            <v>3473.0900000000242</v>
          </cell>
          <cell r="AP882">
            <v>2509.339999999987</v>
          </cell>
          <cell r="AQ882">
            <v>3517.1300000000774</v>
          </cell>
          <cell r="AR882">
            <v>2543.7000000000439</v>
          </cell>
          <cell r="AS882">
            <v>3561.179999999963</v>
          </cell>
          <cell r="AT882">
            <v>2578.0600000000368</v>
          </cell>
          <cell r="AU882">
            <v>3611.9899999999316</v>
          </cell>
          <cell r="AV882">
            <v>2612.4200000000124</v>
          </cell>
          <cell r="AW882">
            <v>3656.0300000000439</v>
          </cell>
        </row>
        <row r="883">
          <cell r="A883">
            <v>878</v>
          </cell>
          <cell r="B883">
            <v>1878.4400000000362</v>
          </cell>
          <cell r="C883">
            <v>2625.739999999962</v>
          </cell>
          <cell r="D883">
            <v>1912.8400000000145</v>
          </cell>
          <cell r="E883">
            <v>2676.6200000000163</v>
          </cell>
          <cell r="F883">
            <v>1940.4600000000228</v>
          </cell>
          <cell r="G883">
            <v>2720.7099999999532</v>
          </cell>
          <cell r="H883">
            <v>1974.8600000000001</v>
          </cell>
          <cell r="I883">
            <v>2764.8000000000475</v>
          </cell>
          <cell r="J883">
            <v>2009.2599999999768</v>
          </cell>
          <cell r="K883">
            <v>2808.8899999999767</v>
          </cell>
          <cell r="L883">
            <v>2036.8799999999831</v>
          </cell>
          <cell r="M883">
            <v>2852.98</v>
          </cell>
          <cell r="N883">
            <v>2071.2799999999611</v>
          </cell>
          <cell r="O883">
            <v>2897.0800000000277</v>
          </cell>
          <cell r="P883">
            <v>2098.9000000000369</v>
          </cell>
          <cell r="Q883">
            <v>2941.1699999999505</v>
          </cell>
          <cell r="R883">
            <v>2133.3000000000106</v>
          </cell>
          <cell r="S883">
            <v>2985.2600000000498</v>
          </cell>
          <cell r="T883">
            <v>2160.9200000000242</v>
          </cell>
          <cell r="U883">
            <v>3029.3499999999663</v>
          </cell>
          <cell r="V883">
            <v>2195.3199999999997</v>
          </cell>
          <cell r="W883">
            <v>3073.44</v>
          </cell>
          <cell r="X883">
            <v>2229.7199999999757</v>
          </cell>
          <cell r="Y883">
            <v>3117.5400000000377</v>
          </cell>
          <cell r="Z883">
            <v>2264.1199999999731</v>
          </cell>
          <cell r="AA883">
            <v>3168.4100000000121</v>
          </cell>
          <cell r="AB883">
            <v>2291.7399999999752</v>
          </cell>
          <cell r="AC883">
            <v>3212.4999999999741</v>
          </cell>
          <cell r="AD883">
            <v>2326.1400000000403</v>
          </cell>
          <cell r="AE883">
            <v>3256.5900000000247</v>
          </cell>
          <cell r="AF883">
            <v>2360.5400000000368</v>
          </cell>
          <cell r="AG883">
            <v>3300.6800000000699</v>
          </cell>
          <cell r="AH883">
            <v>2388.1599999999899</v>
          </cell>
          <cell r="AI883">
            <v>3344.7799999999634</v>
          </cell>
          <cell r="AJ883">
            <v>2422.5600000000245</v>
          </cell>
          <cell r="AK883">
            <v>3388.8700000000185</v>
          </cell>
          <cell r="AL883">
            <v>2450.1799999999753</v>
          </cell>
          <cell r="AM883">
            <v>3432.9599999999677</v>
          </cell>
          <cell r="AN883">
            <v>2484.579999999969</v>
          </cell>
          <cell r="AO883">
            <v>3477.0500000000243</v>
          </cell>
          <cell r="AP883">
            <v>2512.1999999999871</v>
          </cell>
          <cell r="AQ883">
            <v>3521.1400000000776</v>
          </cell>
          <cell r="AR883">
            <v>2546.600000000044</v>
          </cell>
          <cell r="AS883">
            <v>3565.2399999999629</v>
          </cell>
          <cell r="AT883">
            <v>2581.0000000000368</v>
          </cell>
          <cell r="AU883">
            <v>3616.1099999999315</v>
          </cell>
          <cell r="AV883">
            <v>2615.4000000000124</v>
          </cell>
          <cell r="AW883">
            <v>3660.2000000000439</v>
          </cell>
        </row>
        <row r="884">
          <cell r="A884">
            <v>879</v>
          </cell>
          <cell r="B884">
            <v>1880.5800000000363</v>
          </cell>
          <cell r="C884">
            <v>2628.7299999999618</v>
          </cell>
          <cell r="D884">
            <v>1915.0200000000145</v>
          </cell>
          <cell r="E884">
            <v>2679.6700000000164</v>
          </cell>
          <cell r="F884">
            <v>1942.6700000000228</v>
          </cell>
          <cell r="G884">
            <v>2723.8099999999531</v>
          </cell>
          <cell r="H884">
            <v>1977.1100000000001</v>
          </cell>
          <cell r="I884">
            <v>2767.9500000000476</v>
          </cell>
          <cell r="J884">
            <v>2011.5499999999768</v>
          </cell>
          <cell r="K884">
            <v>2812.0899999999765</v>
          </cell>
          <cell r="L884">
            <v>2039.199999999983</v>
          </cell>
          <cell r="M884">
            <v>2856.23</v>
          </cell>
          <cell r="N884">
            <v>2073.6399999999612</v>
          </cell>
          <cell r="O884">
            <v>2900.3800000000278</v>
          </cell>
          <cell r="P884">
            <v>2101.2900000000368</v>
          </cell>
          <cell r="Q884">
            <v>2944.5199999999504</v>
          </cell>
          <cell r="R884">
            <v>2135.7300000000105</v>
          </cell>
          <cell r="S884">
            <v>2988.6600000000499</v>
          </cell>
          <cell r="T884">
            <v>2163.3800000000242</v>
          </cell>
          <cell r="U884">
            <v>3032.7999999999661</v>
          </cell>
          <cell r="V884">
            <v>2197.8199999999997</v>
          </cell>
          <cell r="W884">
            <v>3076.94</v>
          </cell>
          <cell r="X884">
            <v>2232.2599999999757</v>
          </cell>
          <cell r="Y884">
            <v>3121.0900000000379</v>
          </cell>
          <cell r="Z884">
            <v>2266.699999999973</v>
          </cell>
          <cell r="AA884">
            <v>3172.0200000000123</v>
          </cell>
          <cell r="AB884">
            <v>2294.3499999999754</v>
          </cell>
          <cell r="AC884">
            <v>3216.1599999999739</v>
          </cell>
          <cell r="AD884">
            <v>2328.7900000000404</v>
          </cell>
          <cell r="AE884">
            <v>3260.3000000000247</v>
          </cell>
          <cell r="AF884">
            <v>2363.2300000000369</v>
          </cell>
          <cell r="AG884">
            <v>3304.4400000000701</v>
          </cell>
          <cell r="AH884">
            <v>2390.8799999999896</v>
          </cell>
          <cell r="AI884">
            <v>3348.5899999999633</v>
          </cell>
          <cell r="AJ884">
            <v>2425.3200000000247</v>
          </cell>
          <cell r="AK884">
            <v>3392.7300000000187</v>
          </cell>
          <cell r="AL884">
            <v>2452.9699999999752</v>
          </cell>
          <cell r="AM884">
            <v>3436.8699999999676</v>
          </cell>
          <cell r="AN884">
            <v>2487.4099999999689</v>
          </cell>
          <cell r="AO884">
            <v>3481.0100000000243</v>
          </cell>
          <cell r="AP884">
            <v>2515.0599999999872</v>
          </cell>
          <cell r="AQ884">
            <v>3525.1500000000779</v>
          </cell>
          <cell r="AR884">
            <v>2549.5000000000441</v>
          </cell>
          <cell r="AS884">
            <v>3569.2999999999629</v>
          </cell>
          <cell r="AT884">
            <v>2583.9400000000369</v>
          </cell>
          <cell r="AU884">
            <v>3620.2299999999314</v>
          </cell>
          <cell r="AV884">
            <v>2618.3800000000124</v>
          </cell>
          <cell r="AW884">
            <v>3664.370000000044</v>
          </cell>
        </row>
        <row r="885">
          <cell r="A885">
            <v>880</v>
          </cell>
          <cell r="B885">
            <v>1882.7200000000364</v>
          </cell>
          <cell r="C885">
            <v>2631.7199999999616</v>
          </cell>
          <cell r="D885">
            <v>1917.2000000000146</v>
          </cell>
          <cell r="E885">
            <v>2682.7200000000166</v>
          </cell>
          <cell r="F885">
            <v>1944.8800000000228</v>
          </cell>
          <cell r="G885">
            <v>2726.909999999953</v>
          </cell>
          <cell r="H885">
            <v>1979.3600000000001</v>
          </cell>
          <cell r="I885">
            <v>2771.1000000000477</v>
          </cell>
          <cell r="J885">
            <v>2013.8399999999767</v>
          </cell>
          <cell r="K885">
            <v>2815.2899999999763</v>
          </cell>
          <cell r="L885">
            <v>2041.5199999999829</v>
          </cell>
          <cell r="M885">
            <v>2859.48</v>
          </cell>
          <cell r="N885">
            <v>2075.9999999999613</v>
          </cell>
          <cell r="O885">
            <v>2903.680000000028</v>
          </cell>
          <cell r="P885">
            <v>2103.6800000000367</v>
          </cell>
          <cell r="Q885">
            <v>2947.8699999999503</v>
          </cell>
          <cell r="R885">
            <v>2138.1600000000103</v>
          </cell>
          <cell r="S885">
            <v>2992.06000000005</v>
          </cell>
          <cell r="T885">
            <v>2165.8400000000242</v>
          </cell>
          <cell r="U885">
            <v>3036.2499999999659</v>
          </cell>
          <cell r="V885">
            <v>2200.3199999999997</v>
          </cell>
          <cell r="W885">
            <v>3080.44</v>
          </cell>
          <cell r="X885">
            <v>2234.7999999999756</v>
          </cell>
          <cell r="Y885">
            <v>3124.6400000000381</v>
          </cell>
          <cell r="Z885">
            <v>2269.2799999999729</v>
          </cell>
          <cell r="AA885">
            <v>3175.6300000000124</v>
          </cell>
          <cell r="AB885">
            <v>2296.9599999999755</v>
          </cell>
          <cell r="AC885">
            <v>3219.8199999999738</v>
          </cell>
          <cell r="AD885">
            <v>2331.4400000000405</v>
          </cell>
          <cell r="AE885">
            <v>3264.0100000000248</v>
          </cell>
          <cell r="AF885">
            <v>2365.9200000000369</v>
          </cell>
          <cell r="AG885">
            <v>3308.2000000000703</v>
          </cell>
          <cell r="AH885">
            <v>2393.5999999999894</v>
          </cell>
          <cell r="AI885">
            <v>3352.3999999999633</v>
          </cell>
          <cell r="AJ885">
            <v>2428.0800000000249</v>
          </cell>
          <cell r="AK885">
            <v>3396.5900000000188</v>
          </cell>
          <cell r="AL885">
            <v>2455.7599999999752</v>
          </cell>
          <cell r="AM885">
            <v>3440.7799999999675</v>
          </cell>
          <cell r="AN885">
            <v>2490.2399999999689</v>
          </cell>
          <cell r="AO885">
            <v>3484.9700000000244</v>
          </cell>
          <cell r="AP885">
            <v>2517.9199999999873</v>
          </cell>
          <cell r="AQ885">
            <v>3529.1600000000781</v>
          </cell>
          <cell r="AR885">
            <v>2552.4000000000442</v>
          </cell>
          <cell r="AS885">
            <v>3573.3599999999628</v>
          </cell>
          <cell r="AT885">
            <v>2586.8800000000369</v>
          </cell>
          <cell r="AU885">
            <v>3624.3499999999312</v>
          </cell>
          <cell r="AV885">
            <v>2621.3600000000124</v>
          </cell>
          <cell r="AW885">
            <v>3668.5400000000441</v>
          </cell>
        </row>
        <row r="886">
          <cell r="A886">
            <v>881</v>
          </cell>
          <cell r="B886">
            <v>1884.8600000000365</v>
          </cell>
          <cell r="C886">
            <v>2634.7099999999614</v>
          </cell>
          <cell r="D886">
            <v>1919.3800000000147</v>
          </cell>
          <cell r="E886">
            <v>2685.7700000000168</v>
          </cell>
          <cell r="F886">
            <v>1947.0900000000229</v>
          </cell>
          <cell r="G886">
            <v>2730.0099999999529</v>
          </cell>
          <cell r="H886">
            <v>1981.6100000000001</v>
          </cell>
          <cell r="I886">
            <v>2774.2500000000477</v>
          </cell>
          <cell r="J886">
            <v>2016.1299999999767</v>
          </cell>
          <cell r="K886">
            <v>2818.4899999999761</v>
          </cell>
          <cell r="L886">
            <v>2043.8399999999829</v>
          </cell>
          <cell r="M886">
            <v>2862.73</v>
          </cell>
          <cell r="N886">
            <v>2078.3599999999615</v>
          </cell>
          <cell r="O886">
            <v>2906.9800000000282</v>
          </cell>
          <cell r="P886">
            <v>2106.0700000000365</v>
          </cell>
          <cell r="Q886">
            <v>2951.2199999999502</v>
          </cell>
          <cell r="R886">
            <v>2140.5900000000101</v>
          </cell>
          <cell r="S886">
            <v>2995.4600000000501</v>
          </cell>
          <cell r="T886">
            <v>2168.3000000000243</v>
          </cell>
          <cell r="U886">
            <v>3039.6999999999657</v>
          </cell>
          <cell r="V886">
            <v>2202.8199999999997</v>
          </cell>
          <cell r="W886">
            <v>3083.94</v>
          </cell>
          <cell r="X886">
            <v>2237.3399999999756</v>
          </cell>
          <cell r="Y886">
            <v>3128.1900000000383</v>
          </cell>
          <cell r="Z886">
            <v>2271.8599999999728</v>
          </cell>
          <cell r="AA886">
            <v>3179.2400000000125</v>
          </cell>
          <cell r="AB886">
            <v>2299.5699999999756</v>
          </cell>
          <cell r="AC886">
            <v>3223.4799999999736</v>
          </cell>
          <cell r="AD886">
            <v>2334.0900000000406</v>
          </cell>
          <cell r="AE886">
            <v>3267.7200000000248</v>
          </cell>
          <cell r="AF886">
            <v>2368.610000000037</v>
          </cell>
          <cell r="AG886">
            <v>3311.9600000000705</v>
          </cell>
          <cell r="AH886">
            <v>2396.3199999999892</v>
          </cell>
          <cell r="AI886">
            <v>3356.2099999999632</v>
          </cell>
          <cell r="AJ886">
            <v>2430.8400000000252</v>
          </cell>
          <cell r="AK886">
            <v>3400.4500000000189</v>
          </cell>
          <cell r="AL886">
            <v>2458.5499999999752</v>
          </cell>
          <cell r="AM886">
            <v>3444.6899999999673</v>
          </cell>
          <cell r="AN886">
            <v>2493.0699999999688</v>
          </cell>
          <cell r="AO886">
            <v>3488.9300000000244</v>
          </cell>
          <cell r="AP886">
            <v>2520.7799999999875</v>
          </cell>
          <cell r="AQ886">
            <v>3533.1700000000783</v>
          </cell>
          <cell r="AR886">
            <v>2555.3000000000443</v>
          </cell>
          <cell r="AS886">
            <v>3577.4199999999628</v>
          </cell>
          <cell r="AT886">
            <v>2589.820000000037</v>
          </cell>
          <cell r="AU886">
            <v>3628.4699999999311</v>
          </cell>
          <cell r="AV886">
            <v>2624.3400000000124</v>
          </cell>
          <cell r="AW886">
            <v>3672.7100000000441</v>
          </cell>
        </row>
        <row r="887">
          <cell r="A887">
            <v>882</v>
          </cell>
          <cell r="B887">
            <v>1887.0000000000366</v>
          </cell>
          <cell r="C887">
            <v>2637.6999999999612</v>
          </cell>
          <cell r="D887">
            <v>1921.5600000000147</v>
          </cell>
          <cell r="E887">
            <v>2688.820000000017</v>
          </cell>
          <cell r="F887">
            <v>1949.3000000000229</v>
          </cell>
          <cell r="G887">
            <v>2733.1099999999528</v>
          </cell>
          <cell r="H887">
            <v>1983.8600000000001</v>
          </cell>
          <cell r="I887">
            <v>2777.4000000000478</v>
          </cell>
          <cell r="J887">
            <v>2018.4199999999767</v>
          </cell>
          <cell r="K887">
            <v>2821.689999999976</v>
          </cell>
          <cell r="L887">
            <v>2046.1599999999828</v>
          </cell>
          <cell r="M887">
            <v>2865.98</v>
          </cell>
          <cell r="N887">
            <v>2080.7199999999616</v>
          </cell>
          <cell r="O887">
            <v>2910.2800000000284</v>
          </cell>
          <cell r="P887">
            <v>2108.4600000000364</v>
          </cell>
          <cell r="Q887">
            <v>2954.5699999999501</v>
          </cell>
          <cell r="R887">
            <v>2143.02000000001</v>
          </cell>
          <cell r="S887">
            <v>2998.8600000000501</v>
          </cell>
          <cell r="T887">
            <v>2170.7600000000243</v>
          </cell>
          <cell r="U887">
            <v>3043.1499999999655</v>
          </cell>
          <cell r="V887">
            <v>2205.3199999999997</v>
          </cell>
          <cell r="W887">
            <v>3087.44</v>
          </cell>
          <cell r="X887">
            <v>2239.8799999999756</v>
          </cell>
          <cell r="Y887">
            <v>3131.7400000000384</v>
          </cell>
          <cell r="Z887">
            <v>2274.4399999999728</v>
          </cell>
          <cell r="AA887">
            <v>3182.8500000000126</v>
          </cell>
          <cell r="AB887">
            <v>2302.1799999999757</v>
          </cell>
          <cell r="AC887">
            <v>3227.1399999999735</v>
          </cell>
          <cell r="AD887">
            <v>2336.7400000000407</v>
          </cell>
          <cell r="AE887">
            <v>3271.4300000000248</v>
          </cell>
          <cell r="AF887">
            <v>2371.300000000037</v>
          </cell>
          <cell r="AG887">
            <v>3315.7200000000707</v>
          </cell>
          <cell r="AH887">
            <v>2399.039999999989</v>
          </cell>
          <cell r="AI887">
            <v>3360.0199999999631</v>
          </cell>
          <cell r="AJ887">
            <v>2433.6000000000254</v>
          </cell>
          <cell r="AK887">
            <v>3404.310000000019</v>
          </cell>
          <cell r="AL887">
            <v>2461.3399999999751</v>
          </cell>
          <cell r="AM887">
            <v>3448.5999999999672</v>
          </cell>
          <cell r="AN887">
            <v>2495.8999999999687</v>
          </cell>
          <cell r="AO887">
            <v>3492.8900000000244</v>
          </cell>
          <cell r="AP887">
            <v>2523.6399999999876</v>
          </cell>
          <cell r="AQ887">
            <v>3537.1800000000785</v>
          </cell>
          <cell r="AR887">
            <v>2558.2000000000444</v>
          </cell>
          <cell r="AS887">
            <v>3581.4799999999627</v>
          </cell>
          <cell r="AT887">
            <v>2592.7600000000371</v>
          </cell>
          <cell r="AU887">
            <v>3632.589999999931</v>
          </cell>
          <cell r="AV887">
            <v>2627.3200000000124</v>
          </cell>
          <cell r="AW887">
            <v>3676.8800000000442</v>
          </cell>
        </row>
        <row r="888">
          <cell r="A888">
            <v>883</v>
          </cell>
          <cell r="B888">
            <v>1889.1400000000367</v>
          </cell>
          <cell r="C888">
            <v>2640.6899999999609</v>
          </cell>
          <cell r="D888">
            <v>1923.7400000000148</v>
          </cell>
          <cell r="E888">
            <v>2691.8700000000172</v>
          </cell>
          <cell r="F888">
            <v>1951.510000000023</v>
          </cell>
          <cell r="G888">
            <v>2736.2099999999527</v>
          </cell>
          <cell r="H888">
            <v>1986.1100000000001</v>
          </cell>
          <cell r="I888">
            <v>2780.5500000000479</v>
          </cell>
          <cell r="J888">
            <v>2020.7099999999766</v>
          </cell>
          <cell r="K888">
            <v>2824.8899999999758</v>
          </cell>
          <cell r="L888">
            <v>2048.4799999999827</v>
          </cell>
          <cell r="M888">
            <v>2869.23</v>
          </cell>
          <cell r="N888">
            <v>2083.0799999999617</v>
          </cell>
          <cell r="O888">
            <v>2913.5800000000286</v>
          </cell>
          <cell r="P888">
            <v>2110.8500000000363</v>
          </cell>
          <cell r="Q888">
            <v>2957.9199999999501</v>
          </cell>
          <cell r="R888">
            <v>2145.4500000000098</v>
          </cell>
          <cell r="S888">
            <v>3002.2600000000502</v>
          </cell>
          <cell r="T888">
            <v>2173.2200000000244</v>
          </cell>
          <cell r="U888">
            <v>3046.5999999999653</v>
          </cell>
          <cell r="V888">
            <v>2207.8199999999997</v>
          </cell>
          <cell r="W888">
            <v>3090.94</v>
          </cell>
          <cell r="X888">
            <v>2242.4199999999755</v>
          </cell>
          <cell r="Y888">
            <v>3135.2900000000386</v>
          </cell>
          <cell r="Z888">
            <v>2277.0199999999727</v>
          </cell>
          <cell r="AA888">
            <v>3186.4600000000128</v>
          </cell>
          <cell r="AB888">
            <v>2304.7899999999759</v>
          </cell>
          <cell r="AC888">
            <v>3230.7999999999734</v>
          </cell>
          <cell r="AD888">
            <v>2339.3900000000408</v>
          </cell>
          <cell r="AE888">
            <v>3275.1400000000249</v>
          </cell>
          <cell r="AF888">
            <v>2373.9900000000371</v>
          </cell>
          <cell r="AG888">
            <v>3319.480000000071</v>
          </cell>
          <cell r="AH888">
            <v>2401.7599999999888</v>
          </cell>
          <cell r="AI888">
            <v>3363.8299999999631</v>
          </cell>
          <cell r="AJ888">
            <v>2436.3600000000256</v>
          </cell>
          <cell r="AK888">
            <v>3408.1700000000192</v>
          </cell>
          <cell r="AL888">
            <v>2464.1299999999751</v>
          </cell>
          <cell r="AM888">
            <v>3452.509999999967</v>
          </cell>
          <cell r="AN888">
            <v>2498.7299999999686</v>
          </cell>
          <cell r="AO888">
            <v>3496.8500000000245</v>
          </cell>
          <cell r="AP888">
            <v>2526.4999999999877</v>
          </cell>
          <cell r="AQ888">
            <v>3541.1900000000787</v>
          </cell>
          <cell r="AR888">
            <v>2561.1000000000445</v>
          </cell>
          <cell r="AS888">
            <v>3585.5399999999627</v>
          </cell>
          <cell r="AT888">
            <v>2595.7000000000371</v>
          </cell>
          <cell r="AU888">
            <v>3636.7099999999309</v>
          </cell>
          <cell r="AV888">
            <v>2630.3000000000125</v>
          </cell>
          <cell r="AW888">
            <v>3681.0500000000443</v>
          </cell>
        </row>
        <row r="889">
          <cell r="A889">
            <v>884</v>
          </cell>
          <cell r="B889">
            <v>1891.2800000000368</v>
          </cell>
          <cell r="C889">
            <v>2643.6799999999607</v>
          </cell>
          <cell r="D889">
            <v>1925.9200000000149</v>
          </cell>
          <cell r="E889">
            <v>2694.9200000000174</v>
          </cell>
          <cell r="F889">
            <v>1953.720000000023</v>
          </cell>
          <cell r="G889">
            <v>2739.3099999999527</v>
          </cell>
          <cell r="H889">
            <v>1988.3600000000001</v>
          </cell>
          <cell r="I889">
            <v>2783.700000000048</v>
          </cell>
          <cell r="J889">
            <v>2022.9999999999766</v>
          </cell>
          <cell r="K889">
            <v>2828.0899999999756</v>
          </cell>
          <cell r="L889">
            <v>2050.7999999999829</v>
          </cell>
          <cell r="M889">
            <v>2872.48</v>
          </cell>
          <cell r="N889">
            <v>2085.4399999999619</v>
          </cell>
          <cell r="O889">
            <v>2916.8800000000288</v>
          </cell>
          <cell r="P889">
            <v>2113.2400000000362</v>
          </cell>
          <cell r="Q889">
            <v>2961.26999999995</v>
          </cell>
          <cell r="R889">
            <v>2147.8800000000097</v>
          </cell>
          <cell r="S889">
            <v>3005.6600000000503</v>
          </cell>
          <cell r="T889">
            <v>2175.6800000000244</v>
          </cell>
          <cell r="U889">
            <v>3050.0499999999652</v>
          </cell>
          <cell r="V889">
            <v>2210.3199999999997</v>
          </cell>
          <cell r="W889">
            <v>3094.44</v>
          </cell>
          <cell r="X889">
            <v>2244.9599999999755</v>
          </cell>
          <cell r="Y889">
            <v>3138.8400000000388</v>
          </cell>
          <cell r="Z889">
            <v>2279.5999999999726</v>
          </cell>
          <cell r="AA889">
            <v>3190.0700000000129</v>
          </cell>
          <cell r="AB889">
            <v>2307.399999999976</v>
          </cell>
          <cell r="AC889">
            <v>3234.4599999999732</v>
          </cell>
          <cell r="AD889">
            <v>2342.0400000000409</v>
          </cell>
          <cell r="AE889">
            <v>3278.8500000000249</v>
          </cell>
          <cell r="AF889">
            <v>2376.6800000000371</v>
          </cell>
          <cell r="AG889">
            <v>3323.2400000000712</v>
          </cell>
          <cell r="AH889">
            <v>2404.4799999999886</v>
          </cell>
          <cell r="AI889">
            <v>3367.639999999963</v>
          </cell>
          <cell r="AJ889">
            <v>2439.1200000000258</v>
          </cell>
          <cell r="AK889">
            <v>3412.0300000000193</v>
          </cell>
          <cell r="AL889">
            <v>2466.9199999999751</v>
          </cell>
          <cell r="AM889">
            <v>3456.4199999999669</v>
          </cell>
          <cell r="AN889">
            <v>2501.5599999999686</v>
          </cell>
          <cell r="AO889">
            <v>3500.8100000000245</v>
          </cell>
          <cell r="AP889">
            <v>2529.3599999999878</v>
          </cell>
          <cell r="AQ889">
            <v>3545.2000000000789</v>
          </cell>
          <cell r="AR889">
            <v>2564.0000000000446</v>
          </cell>
          <cell r="AS889">
            <v>3589.5999999999626</v>
          </cell>
          <cell r="AT889">
            <v>2598.6400000000372</v>
          </cell>
          <cell r="AU889">
            <v>3640.8299999999308</v>
          </cell>
          <cell r="AV889">
            <v>2633.2800000000125</v>
          </cell>
          <cell r="AW889">
            <v>3685.2200000000444</v>
          </cell>
        </row>
        <row r="890">
          <cell r="A890">
            <v>885</v>
          </cell>
          <cell r="B890">
            <v>1893.4200000000369</v>
          </cell>
          <cell r="C890">
            <v>2646.6699999999605</v>
          </cell>
          <cell r="D890">
            <v>1928.1000000000149</v>
          </cell>
          <cell r="E890">
            <v>2697.9700000000175</v>
          </cell>
          <cell r="F890">
            <v>1955.930000000023</v>
          </cell>
          <cell r="G890">
            <v>2742.4099999999526</v>
          </cell>
          <cell r="H890">
            <v>1990.6100000000001</v>
          </cell>
          <cell r="I890">
            <v>2786.8500000000481</v>
          </cell>
          <cell r="J890">
            <v>2025.2899999999765</v>
          </cell>
          <cell r="K890">
            <v>2831.2899999999754</v>
          </cell>
          <cell r="L890">
            <v>2053.1199999999831</v>
          </cell>
          <cell r="M890">
            <v>2875.73</v>
          </cell>
          <cell r="N890">
            <v>2087.799999999962</v>
          </cell>
          <cell r="O890">
            <v>2920.1800000000289</v>
          </cell>
          <cell r="P890">
            <v>2115.630000000036</v>
          </cell>
          <cell r="Q890">
            <v>2964.6199999999499</v>
          </cell>
          <cell r="R890">
            <v>2150.3100000000095</v>
          </cell>
          <cell r="S890">
            <v>3009.0600000000504</v>
          </cell>
          <cell r="T890">
            <v>2178.1400000000244</v>
          </cell>
          <cell r="U890">
            <v>3053.499999999965</v>
          </cell>
          <cell r="V890">
            <v>2212.8199999999997</v>
          </cell>
          <cell r="W890">
            <v>3097.94</v>
          </cell>
          <cell r="X890">
            <v>2247.4999999999754</v>
          </cell>
          <cell r="Y890">
            <v>3142.390000000039</v>
          </cell>
          <cell r="Z890">
            <v>2282.1799999999726</v>
          </cell>
          <cell r="AA890">
            <v>3193.680000000013</v>
          </cell>
          <cell r="AB890">
            <v>2310.0099999999761</v>
          </cell>
          <cell r="AC890">
            <v>3238.1199999999731</v>
          </cell>
          <cell r="AD890">
            <v>2344.690000000041</v>
          </cell>
          <cell r="AE890">
            <v>3282.560000000025</v>
          </cell>
          <cell r="AF890">
            <v>2379.3700000000372</v>
          </cell>
          <cell r="AG890">
            <v>3327.0000000000714</v>
          </cell>
          <cell r="AH890">
            <v>2407.1999999999884</v>
          </cell>
          <cell r="AI890">
            <v>3371.449999999963</v>
          </cell>
          <cell r="AJ890">
            <v>2441.880000000026</v>
          </cell>
          <cell r="AK890">
            <v>3415.8900000000194</v>
          </cell>
          <cell r="AL890">
            <v>2469.709999999975</v>
          </cell>
          <cell r="AM890">
            <v>3460.3299999999667</v>
          </cell>
          <cell r="AN890">
            <v>2504.3899999999685</v>
          </cell>
          <cell r="AO890">
            <v>3504.7700000000245</v>
          </cell>
          <cell r="AP890">
            <v>2532.219999999988</v>
          </cell>
          <cell r="AQ890">
            <v>3549.2100000000792</v>
          </cell>
          <cell r="AR890">
            <v>2566.9000000000447</v>
          </cell>
          <cell r="AS890">
            <v>3593.6599999999626</v>
          </cell>
          <cell r="AT890">
            <v>2601.5800000000372</v>
          </cell>
          <cell r="AU890">
            <v>3644.9499999999307</v>
          </cell>
          <cell r="AV890">
            <v>2636.2600000000125</v>
          </cell>
          <cell r="AW890">
            <v>3689.3900000000444</v>
          </cell>
        </row>
        <row r="891">
          <cell r="A891">
            <v>886</v>
          </cell>
          <cell r="B891">
            <v>1895.560000000037</v>
          </cell>
          <cell r="C891">
            <v>2649.6599999999603</v>
          </cell>
          <cell r="D891">
            <v>1930.280000000015</v>
          </cell>
          <cell r="E891">
            <v>2701.0200000000177</v>
          </cell>
          <cell r="F891">
            <v>1958.1400000000231</v>
          </cell>
          <cell r="G891">
            <v>2745.5099999999525</v>
          </cell>
          <cell r="H891">
            <v>1992.8600000000001</v>
          </cell>
          <cell r="I891">
            <v>2790.0000000000482</v>
          </cell>
          <cell r="J891">
            <v>2027.5799999999765</v>
          </cell>
          <cell r="K891">
            <v>2834.4899999999752</v>
          </cell>
          <cell r="L891">
            <v>2055.4399999999832</v>
          </cell>
          <cell r="M891">
            <v>2878.98</v>
          </cell>
          <cell r="N891">
            <v>2090.1599999999621</v>
          </cell>
          <cell r="O891">
            <v>2923.4800000000291</v>
          </cell>
          <cell r="P891">
            <v>2118.0200000000359</v>
          </cell>
          <cell r="Q891">
            <v>2967.9699999999498</v>
          </cell>
          <cell r="R891">
            <v>2152.7400000000093</v>
          </cell>
          <cell r="S891">
            <v>3012.4600000000505</v>
          </cell>
          <cell r="T891">
            <v>2180.6000000000245</v>
          </cell>
          <cell r="U891">
            <v>3056.9499999999648</v>
          </cell>
          <cell r="V891">
            <v>2215.3199999999997</v>
          </cell>
          <cell r="W891">
            <v>3101.44</v>
          </cell>
          <cell r="X891">
            <v>2250.0399999999754</v>
          </cell>
          <cell r="Y891">
            <v>3145.9400000000392</v>
          </cell>
          <cell r="Z891">
            <v>2284.7599999999725</v>
          </cell>
          <cell r="AA891">
            <v>3197.2900000000132</v>
          </cell>
          <cell r="AB891">
            <v>2312.6199999999762</v>
          </cell>
          <cell r="AC891">
            <v>3241.7799999999729</v>
          </cell>
          <cell r="AD891">
            <v>2347.3400000000411</v>
          </cell>
          <cell r="AE891">
            <v>3286.270000000025</v>
          </cell>
          <cell r="AF891">
            <v>2382.0600000000372</v>
          </cell>
          <cell r="AG891">
            <v>3330.7600000000716</v>
          </cell>
          <cell r="AH891">
            <v>2409.9199999999882</v>
          </cell>
          <cell r="AI891">
            <v>3375.2599999999629</v>
          </cell>
          <cell r="AJ891">
            <v>2444.6400000000262</v>
          </cell>
          <cell r="AK891">
            <v>3419.7500000000196</v>
          </cell>
          <cell r="AL891">
            <v>2472.499999999975</v>
          </cell>
          <cell r="AM891">
            <v>3464.2399999999666</v>
          </cell>
          <cell r="AN891">
            <v>2507.2199999999684</v>
          </cell>
          <cell r="AO891">
            <v>3508.7300000000246</v>
          </cell>
          <cell r="AP891">
            <v>2535.0799999999881</v>
          </cell>
          <cell r="AQ891">
            <v>3553.2200000000794</v>
          </cell>
          <cell r="AR891">
            <v>2569.8000000000447</v>
          </cell>
          <cell r="AS891">
            <v>3597.7199999999625</v>
          </cell>
          <cell r="AT891">
            <v>2604.5200000000373</v>
          </cell>
          <cell r="AU891">
            <v>3649.0699999999306</v>
          </cell>
          <cell r="AV891">
            <v>2639.2400000000125</v>
          </cell>
          <cell r="AW891">
            <v>3693.5600000000445</v>
          </cell>
        </row>
        <row r="892">
          <cell r="A892">
            <v>887</v>
          </cell>
          <cell r="B892">
            <v>1897.7000000000371</v>
          </cell>
          <cell r="C892">
            <v>2652.6499999999601</v>
          </cell>
          <cell r="D892">
            <v>1932.460000000015</v>
          </cell>
          <cell r="E892">
            <v>2704.0700000000179</v>
          </cell>
          <cell r="F892">
            <v>1960.3500000000231</v>
          </cell>
          <cell r="G892">
            <v>2748.6099999999524</v>
          </cell>
          <cell r="H892">
            <v>1995.1100000000001</v>
          </cell>
          <cell r="I892">
            <v>2793.1500000000483</v>
          </cell>
          <cell r="J892">
            <v>2029.8699999999765</v>
          </cell>
          <cell r="K892">
            <v>2837.689999999975</v>
          </cell>
          <cell r="L892">
            <v>2057.7599999999834</v>
          </cell>
          <cell r="M892">
            <v>2882.23</v>
          </cell>
          <cell r="N892">
            <v>2092.5199999999622</v>
          </cell>
          <cell r="O892">
            <v>2926.7800000000293</v>
          </cell>
          <cell r="P892">
            <v>2120.4100000000358</v>
          </cell>
          <cell r="Q892">
            <v>2971.3199999999497</v>
          </cell>
          <cell r="R892">
            <v>2155.1700000000092</v>
          </cell>
          <cell r="S892">
            <v>3015.8600000000506</v>
          </cell>
          <cell r="T892">
            <v>2183.0600000000245</v>
          </cell>
          <cell r="U892">
            <v>3060.3999999999646</v>
          </cell>
          <cell r="V892">
            <v>2217.8199999999997</v>
          </cell>
          <cell r="W892">
            <v>3104.94</v>
          </cell>
          <cell r="X892">
            <v>2252.5799999999754</v>
          </cell>
          <cell r="Y892">
            <v>3149.4900000000393</v>
          </cell>
          <cell r="Z892">
            <v>2287.3399999999724</v>
          </cell>
          <cell r="AA892">
            <v>3200.9000000000133</v>
          </cell>
          <cell r="AB892">
            <v>2315.2299999999764</v>
          </cell>
          <cell r="AC892">
            <v>3245.4399999999728</v>
          </cell>
          <cell r="AD892">
            <v>2349.9900000000412</v>
          </cell>
          <cell r="AE892">
            <v>3289.980000000025</v>
          </cell>
          <cell r="AF892">
            <v>2384.7500000000373</v>
          </cell>
          <cell r="AG892">
            <v>3334.5200000000718</v>
          </cell>
          <cell r="AH892">
            <v>2412.639999999988</v>
          </cell>
          <cell r="AI892">
            <v>3379.0699999999629</v>
          </cell>
          <cell r="AJ892">
            <v>2447.4000000000265</v>
          </cell>
          <cell r="AK892">
            <v>3423.6100000000197</v>
          </cell>
          <cell r="AL892">
            <v>2475.289999999975</v>
          </cell>
          <cell r="AM892">
            <v>3468.1499999999664</v>
          </cell>
          <cell r="AN892">
            <v>2510.0499999999683</v>
          </cell>
          <cell r="AO892">
            <v>3512.6900000000246</v>
          </cell>
          <cell r="AP892">
            <v>2537.9399999999882</v>
          </cell>
          <cell r="AQ892">
            <v>3557.2300000000796</v>
          </cell>
          <cell r="AR892">
            <v>2572.7000000000448</v>
          </cell>
          <cell r="AS892">
            <v>3601.7799999999625</v>
          </cell>
          <cell r="AT892">
            <v>2607.4600000000373</v>
          </cell>
          <cell r="AU892">
            <v>3653.1899999999305</v>
          </cell>
          <cell r="AV892">
            <v>2642.2200000000125</v>
          </cell>
          <cell r="AW892">
            <v>3697.7300000000446</v>
          </cell>
        </row>
        <row r="893">
          <cell r="A893">
            <v>888</v>
          </cell>
          <cell r="B893">
            <v>1899.8400000000372</v>
          </cell>
          <cell r="C893">
            <v>2655.6399999999599</v>
          </cell>
          <cell r="D893">
            <v>1934.6400000000151</v>
          </cell>
          <cell r="E893">
            <v>2707.1200000000181</v>
          </cell>
          <cell r="F893">
            <v>1962.5600000000231</v>
          </cell>
          <cell r="G893">
            <v>2751.7099999999523</v>
          </cell>
          <cell r="H893">
            <v>1997.3600000000001</v>
          </cell>
          <cell r="I893">
            <v>2796.3000000000484</v>
          </cell>
          <cell r="J893">
            <v>2032.1599999999764</v>
          </cell>
          <cell r="K893">
            <v>2840.8899999999749</v>
          </cell>
          <cell r="L893">
            <v>2060.0799999999836</v>
          </cell>
          <cell r="M893">
            <v>2885.48</v>
          </cell>
          <cell r="N893">
            <v>2094.8799999999624</v>
          </cell>
          <cell r="O893">
            <v>2930.0800000000295</v>
          </cell>
          <cell r="P893">
            <v>2122.8000000000357</v>
          </cell>
          <cell r="Q893">
            <v>2974.6699999999496</v>
          </cell>
          <cell r="R893">
            <v>2157.600000000009</v>
          </cell>
          <cell r="S893">
            <v>3019.2600000000507</v>
          </cell>
          <cell r="T893">
            <v>2185.5200000000245</v>
          </cell>
          <cell r="U893">
            <v>3063.8499999999644</v>
          </cell>
          <cell r="V893">
            <v>2220.3199999999997</v>
          </cell>
          <cell r="W893">
            <v>3108.44</v>
          </cell>
          <cell r="X893">
            <v>2255.1199999999753</v>
          </cell>
          <cell r="Y893">
            <v>3153.0400000000395</v>
          </cell>
          <cell r="Z893">
            <v>2289.9199999999723</v>
          </cell>
          <cell r="AA893">
            <v>3204.5100000000134</v>
          </cell>
          <cell r="AB893">
            <v>2317.8399999999765</v>
          </cell>
          <cell r="AC893">
            <v>3249.0999999999726</v>
          </cell>
          <cell r="AD893">
            <v>2352.6400000000413</v>
          </cell>
          <cell r="AE893">
            <v>3293.6900000000251</v>
          </cell>
          <cell r="AF893">
            <v>2387.4400000000373</v>
          </cell>
          <cell r="AG893">
            <v>3338.2800000000721</v>
          </cell>
          <cell r="AH893">
            <v>2415.3599999999878</v>
          </cell>
          <cell r="AI893">
            <v>3382.8799999999628</v>
          </cell>
          <cell r="AJ893">
            <v>2450.1600000000267</v>
          </cell>
          <cell r="AK893">
            <v>3427.4700000000198</v>
          </cell>
          <cell r="AL893">
            <v>2478.0799999999749</v>
          </cell>
          <cell r="AM893">
            <v>3472.0599999999663</v>
          </cell>
          <cell r="AN893">
            <v>2512.8799999999683</v>
          </cell>
          <cell r="AO893">
            <v>3516.6500000000246</v>
          </cell>
          <cell r="AP893">
            <v>2540.7999999999884</v>
          </cell>
          <cell r="AQ893">
            <v>3561.2400000000798</v>
          </cell>
          <cell r="AR893">
            <v>2575.6000000000449</v>
          </cell>
          <cell r="AS893">
            <v>3605.8399999999624</v>
          </cell>
          <cell r="AT893">
            <v>2610.4000000000374</v>
          </cell>
          <cell r="AU893">
            <v>3657.3099999999304</v>
          </cell>
          <cell r="AV893">
            <v>2645.2000000000126</v>
          </cell>
          <cell r="AW893">
            <v>3701.9000000000447</v>
          </cell>
        </row>
        <row r="894">
          <cell r="A894">
            <v>889</v>
          </cell>
          <cell r="B894">
            <v>1901.9800000000373</v>
          </cell>
          <cell r="C894">
            <v>2658.6299999999596</v>
          </cell>
          <cell r="D894">
            <v>1936.8200000000152</v>
          </cell>
          <cell r="E894">
            <v>2710.1700000000183</v>
          </cell>
          <cell r="F894">
            <v>1964.7700000000232</v>
          </cell>
          <cell r="G894">
            <v>2754.8099999999522</v>
          </cell>
          <cell r="H894">
            <v>1999.6100000000001</v>
          </cell>
          <cell r="I894">
            <v>2799.4500000000485</v>
          </cell>
          <cell r="J894">
            <v>2034.4499999999764</v>
          </cell>
          <cell r="K894">
            <v>2844.0899999999747</v>
          </cell>
          <cell r="L894">
            <v>2062.3999999999837</v>
          </cell>
          <cell r="M894">
            <v>2888.73</v>
          </cell>
          <cell r="N894">
            <v>2097.2399999999625</v>
          </cell>
          <cell r="O894">
            <v>2933.3800000000297</v>
          </cell>
          <cell r="P894">
            <v>2125.1900000000355</v>
          </cell>
          <cell r="Q894">
            <v>2978.0199999999495</v>
          </cell>
          <cell r="R894">
            <v>2160.0300000000088</v>
          </cell>
          <cell r="S894">
            <v>3022.6600000000508</v>
          </cell>
          <cell r="T894">
            <v>2187.9800000000246</v>
          </cell>
          <cell r="U894">
            <v>3067.2999999999643</v>
          </cell>
          <cell r="V894">
            <v>2222.8199999999997</v>
          </cell>
          <cell r="W894">
            <v>3111.94</v>
          </cell>
          <cell r="X894">
            <v>2257.6599999999753</v>
          </cell>
          <cell r="Y894">
            <v>3156.5900000000397</v>
          </cell>
          <cell r="Z894">
            <v>2292.4999999999723</v>
          </cell>
          <cell r="AA894">
            <v>3208.1200000000135</v>
          </cell>
          <cell r="AB894">
            <v>2320.4499999999766</v>
          </cell>
          <cell r="AC894">
            <v>3252.7599999999725</v>
          </cell>
          <cell r="AD894">
            <v>2355.2900000000413</v>
          </cell>
          <cell r="AE894">
            <v>3297.4000000000251</v>
          </cell>
          <cell r="AF894">
            <v>2390.1300000000374</v>
          </cell>
          <cell r="AG894">
            <v>3342.0400000000723</v>
          </cell>
          <cell r="AH894">
            <v>2418.0799999999876</v>
          </cell>
          <cell r="AI894">
            <v>3386.6899999999628</v>
          </cell>
          <cell r="AJ894">
            <v>2452.9200000000269</v>
          </cell>
          <cell r="AK894">
            <v>3431.3300000000199</v>
          </cell>
          <cell r="AL894">
            <v>2480.8699999999749</v>
          </cell>
          <cell r="AM894">
            <v>3475.9699999999661</v>
          </cell>
          <cell r="AN894">
            <v>2515.7099999999682</v>
          </cell>
          <cell r="AO894">
            <v>3520.6100000000247</v>
          </cell>
          <cell r="AP894">
            <v>2543.6599999999885</v>
          </cell>
          <cell r="AQ894">
            <v>3565.25000000008</v>
          </cell>
          <cell r="AR894">
            <v>2578.500000000045</v>
          </cell>
          <cell r="AS894">
            <v>3609.8999999999623</v>
          </cell>
          <cell r="AT894">
            <v>2613.3400000000374</v>
          </cell>
          <cell r="AU894">
            <v>3661.4299999999303</v>
          </cell>
          <cell r="AV894">
            <v>2648.1800000000126</v>
          </cell>
          <cell r="AW894">
            <v>3706.0700000000447</v>
          </cell>
        </row>
        <row r="895">
          <cell r="A895">
            <v>890</v>
          </cell>
          <cell r="B895">
            <v>1904.1200000000374</v>
          </cell>
          <cell r="C895">
            <v>2661.6199999999594</v>
          </cell>
          <cell r="D895">
            <v>1939.0000000000152</v>
          </cell>
          <cell r="E895">
            <v>2713.2200000000184</v>
          </cell>
          <cell r="F895">
            <v>1966.9800000000232</v>
          </cell>
          <cell r="G895">
            <v>2757.9099999999521</v>
          </cell>
          <cell r="H895">
            <v>2001.8600000000001</v>
          </cell>
          <cell r="I895">
            <v>2802.6000000000486</v>
          </cell>
          <cell r="J895">
            <v>2036.7399999999764</v>
          </cell>
          <cell r="K895">
            <v>2847.2899999999745</v>
          </cell>
          <cell r="L895">
            <v>2064.7199999999839</v>
          </cell>
          <cell r="M895">
            <v>2891.98</v>
          </cell>
          <cell r="N895">
            <v>2099.5999999999626</v>
          </cell>
          <cell r="O895">
            <v>2936.6800000000298</v>
          </cell>
          <cell r="P895">
            <v>2127.5800000000354</v>
          </cell>
          <cell r="Q895">
            <v>2981.3699999999494</v>
          </cell>
          <cell r="R895">
            <v>2162.4600000000087</v>
          </cell>
          <cell r="S895">
            <v>3026.0600000000509</v>
          </cell>
          <cell r="T895">
            <v>2190.4400000000246</v>
          </cell>
          <cell r="U895">
            <v>3070.7499999999641</v>
          </cell>
          <cell r="V895">
            <v>2225.3199999999997</v>
          </cell>
          <cell r="W895">
            <v>3115.44</v>
          </cell>
          <cell r="X895">
            <v>2260.1999999999753</v>
          </cell>
          <cell r="Y895">
            <v>3160.1400000000399</v>
          </cell>
          <cell r="Z895">
            <v>2295.0799999999722</v>
          </cell>
          <cell r="AA895">
            <v>3211.7300000000137</v>
          </cell>
          <cell r="AB895">
            <v>2323.0599999999768</v>
          </cell>
          <cell r="AC895">
            <v>3256.4199999999723</v>
          </cell>
          <cell r="AD895">
            <v>2357.9400000000414</v>
          </cell>
          <cell r="AE895">
            <v>3301.1100000000251</v>
          </cell>
          <cell r="AF895">
            <v>2392.8200000000375</v>
          </cell>
          <cell r="AG895">
            <v>3345.8000000000725</v>
          </cell>
          <cell r="AH895">
            <v>2420.7999999999874</v>
          </cell>
          <cell r="AI895">
            <v>3390.4999999999627</v>
          </cell>
          <cell r="AJ895">
            <v>2455.6800000000271</v>
          </cell>
          <cell r="AK895">
            <v>3435.1900000000201</v>
          </cell>
          <cell r="AL895">
            <v>2483.6599999999748</v>
          </cell>
          <cell r="AM895">
            <v>3479.879999999966</v>
          </cell>
          <cell r="AN895">
            <v>2518.5399999999681</v>
          </cell>
          <cell r="AO895">
            <v>3524.5700000000247</v>
          </cell>
          <cell r="AP895">
            <v>2546.5199999999886</v>
          </cell>
          <cell r="AQ895">
            <v>3569.2600000000803</v>
          </cell>
          <cell r="AR895">
            <v>2581.4000000000451</v>
          </cell>
          <cell r="AS895">
            <v>3613.9599999999623</v>
          </cell>
          <cell r="AT895">
            <v>2616.2800000000375</v>
          </cell>
          <cell r="AU895">
            <v>3665.5499999999302</v>
          </cell>
          <cell r="AV895">
            <v>2651.1600000000126</v>
          </cell>
          <cell r="AW895">
            <v>3710.2400000000448</v>
          </cell>
        </row>
        <row r="896">
          <cell r="A896">
            <v>891</v>
          </cell>
          <cell r="B896">
            <v>1906.2600000000375</v>
          </cell>
          <cell r="C896">
            <v>2664.6099999999592</v>
          </cell>
          <cell r="D896">
            <v>1941.1800000000153</v>
          </cell>
          <cell r="E896">
            <v>2716.2700000000186</v>
          </cell>
          <cell r="F896">
            <v>1969.1900000000232</v>
          </cell>
          <cell r="G896">
            <v>2761.009999999952</v>
          </cell>
          <cell r="H896">
            <v>2004.1100000000001</v>
          </cell>
          <cell r="I896">
            <v>2805.7500000000487</v>
          </cell>
          <cell r="J896">
            <v>2039.0299999999763</v>
          </cell>
          <cell r="K896">
            <v>2850.4899999999743</v>
          </cell>
          <cell r="L896">
            <v>2067.039999999984</v>
          </cell>
          <cell r="M896">
            <v>2895.23</v>
          </cell>
          <cell r="N896">
            <v>2101.9599999999627</v>
          </cell>
          <cell r="O896">
            <v>2939.98000000003</v>
          </cell>
          <cell r="P896">
            <v>2129.9700000000353</v>
          </cell>
          <cell r="Q896">
            <v>2984.7199999999493</v>
          </cell>
          <cell r="R896">
            <v>2164.8900000000085</v>
          </cell>
          <cell r="S896">
            <v>3029.460000000051</v>
          </cell>
          <cell r="T896">
            <v>2192.9000000000246</v>
          </cell>
          <cell r="U896">
            <v>3074.1999999999639</v>
          </cell>
          <cell r="V896">
            <v>2227.8199999999997</v>
          </cell>
          <cell r="W896">
            <v>3118.94</v>
          </cell>
          <cell r="X896">
            <v>2262.7399999999752</v>
          </cell>
          <cell r="Y896">
            <v>3163.6900000000401</v>
          </cell>
          <cell r="Z896">
            <v>2297.6599999999721</v>
          </cell>
          <cell r="AA896">
            <v>3215.3400000000138</v>
          </cell>
          <cell r="AB896">
            <v>2325.6699999999769</v>
          </cell>
          <cell r="AC896">
            <v>3260.0799999999722</v>
          </cell>
          <cell r="AD896">
            <v>2360.5900000000415</v>
          </cell>
          <cell r="AE896">
            <v>3304.8200000000252</v>
          </cell>
          <cell r="AF896">
            <v>2395.5100000000375</v>
          </cell>
          <cell r="AG896">
            <v>3349.5600000000727</v>
          </cell>
          <cell r="AH896">
            <v>2423.5199999999872</v>
          </cell>
          <cell r="AI896">
            <v>3394.3099999999627</v>
          </cell>
          <cell r="AJ896">
            <v>2458.4400000000273</v>
          </cell>
          <cell r="AK896">
            <v>3439.0500000000202</v>
          </cell>
          <cell r="AL896">
            <v>2486.4499999999748</v>
          </cell>
          <cell r="AM896">
            <v>3483.7899999999659</v>
          </cell>
          <cell r="AN896">
            <v>2521.3699999999681</v>
          </cell>
          <cell r="AO896">
            <v>3528.5300000000248</v>
          </cell>
          <cell r="AP896">
            <v>2549.3799999999887</v>
          </cell>
          <cell r="AQ896">
            <v>3573.2700000000805</v>
          </cell>
          <cell r="AR896">
            <v>2584.3000000000452</v>
          </cell>
          <cell r="AS896">
            <v>3618.0199999999622</v>
          </cell>
          <cell r="AT896">
            <v>2619.2200000000375</v>
          </cell>
          <cell r="AU896">
            <v>3669.66999999993</v>
          </cell>
          <cell r="AV896">
            <v>2654.1400000000126</v>
          </cell>
          <cell r="AW896">
            <v>3714.4100000000449</v>
          </cell>
        </row>
        <row r="897">
          <cell r="A897">
            <v>892</v>
          </cell>
          <cell r="B897">
            <v>1908.4000000000376</v>
          </cell>
          <cell r="C897">
            <v>2667.599999999959</v>
          </cell>
          <cell r="D897">
            <v>1943.3600000000154</v>
          </cell>
          <cell r="E897">
            <v>2719.3200000000188</v>
          </cell>
          <cell r="F897">
            <v>1971.4000000000233</v>
          </cell>
          <cell r="G897">
            <v>2764.1099999999519</v>
          </cell>
          <cell r="H897">
            <v>2006.3600000000001</v>
          </cell>
          <cell r="I897">
            <v>2808.9000000000487</v>
          </cell>
          <cell r="J897">
            <v>2041.3199999999763</v>
          </cell>
          <cell r="K897">
            <v>2853.6899999999741</v>
          </cell>
          <cell r="L897">
            <v>2069.3599999999842</v>
          </cell>
          <cell r="M897">
            <v>2898.48</v>
          </cell>
          <cell r="N897">
            <v>2104.3199999999629</v>
          </cell>
          <cell r="O897">
            <v>2943.2800000000302</v>
          </cell>
          <cell r="P897">
            <v>2132.3600000000351</v>
          </cell>
          <cell r="Q897">
            <v>2988.0699999999492</v>
          </cell>
          <cell r="R897">
            <v>2167.3200000000083</v>
          </cell>
          <cell r="S897">
            <v>3032.8600000000511</v>
          </cell>
          <cell r="T897">
            <v>2195.3600000000247</v>
          </cell>
          <cell r="U897">
            <v>3077.6499999999637</v>
          </cell>
          <cell r="V897">
            <v>2230.3199999999997</v>
          </cell>
          <cell r="W897">
            <v>3122.44</v>
          </cell>
          <cell r="X897">
            <v>2265.2799999999752</v>
          </cell>
          <cell r="Y897">
            <v>3167.2400000000403</v>
          </cell>
          <cell r="Z897">
            <v>2300.239999999972</v>
          </cell>
          <cell r="AA897">
            <v>3218.9500000000139</v>
          </cell>
          <cell r="AB897">
            <v>2328.279999999977</v>
          </cell>
          <cell r="AC897">
            <v>3263.739999999972</v>
          </cell>
          <cell r="AD897">
            <v>2363.2400000000416</v>
          </cell>
          <cell r="AE897">
            <v>3308.5300000000252</v>
          </cell>
          <cell r="AF897">
            <v>2398.2000000000376</v>
          </cell>
          <cell r="AG897">
            <v>3353.3200000000729</v>
          </cell>
          <cell r="AH897">
            <v>2426.239999999987</v>
          </cell>
          <cell r="AI897">
            <v>3398.1199999999626</v>
          </cell>
          <cell r="AJ897">
            <v>2461.2000000000276</v>
          </cell>
          <cell r="AK897">
            <v>3442.9100000000203</v>
          </cell>
          <cell r="AL897">
            <v>2489.2399999999748</v>
          </cell>
          <cell r="AM897">
            <v>3487.6999999999657</v>
          </cell>
          <cell r="AN897">
            <v>2524.199999999968</v>
          </cell>
          <cell r="AO897">
            <v>3532.4900000000248</v>
          </cell>
          <cell r="AP897">
            <v>2552.2399999999889</v>
          </cell>
          <cell r="AQ897">
            <v>3577.2800000000807</v>
          </cell>
          <cell r="AR897">
            <v>2587.2000000000453</v>
          </cell>
          <cell r="AS897">
            <v>3622.0799999999622</v>
          </cell>
          <cell r="AT897">
            <v>2622.1600000000376</v>
          </cell>
          <cell r="AU897">
            <v>3673.7899999999299</v>
          </cell>
          <cell r="AV897">
            <v>2657.1200000000126</v>
          </cell>
          <cell r="AW897">
            <v>3718.5800000000449</v>
          </cell>
        </row>
        <row r="898">
          <cell r="A898">
            <v>893</v>
          </cell>
          <cell r="B898">
            <v>1910.5400000000377</v>
          </cell>
          <cell r="C898">
            <v>2670.5899999999588</v>
          </cell>
          <cell r="D898">
            <v>1945.5400000000154</v>
          </cell>
          <cell r="E898">
            <v>2722.370000000019</v>
          </cell>
          <cell r="F898">
            <v>1973.6100000000233</v>
          </cell>
          <cell r="G898">
            <v>2767.2099999999518</v>
          </cell>
          <cell r="H898">
            <v>2008.6100000000001</v>
          </cell>
          <cell r="I898">
            <v>2812.0500000000488</v>
          </cell>
          <cell r="J898">
            <v>2043.6099999999763</v>
          </cell>
          <cell r="K898">
            <v>2856.889999999974</v>
          </cell>
          <cell r="L898">
            <v>2071.6799999999844</v>
          </cell>
          <cell r="M898">
            <v>2901.73</v>
          </cell>
          <cell r="N898">
            <v>2106.679999999963</v>
          </cell>
          <cell r="O898">
            <v>2946.5800000000304</v>
          </cell>
          <cell r="P898">
            <v>2134.750000000035</v>
          </cell>
          <cell r="Q898">
            <v>2991.4199999999491</v>
          </cell>
          <cell r="R898">
            <v>2169.7500000000082</v>
          </cell>
          <cell r="S898">
            <v>3036.2600000000511</v>
          </cell>
          <cell r="T898">
            <v>2197.8200000000247</v>
          </cell>
          <cell r="U898">
            <v>3081.0999999999635</v>
          </cell>
          <cell r="V898">
            <v>2232.8199999999997</v>
          </cell>
          <cell r="W898">
            <v>3125.94</v>
          </cell>
          <cell r="X898">
            <v>2267.8199999999752</v>
          </cell>
          <cell r="Y898">
            <v>3170.7900000000404</v>
          </cell>
          <cell r="Z898">
            <v>2302.819999999972</v>
          </cell>
          <cell r="AA898">
            <v>3222.560000000014</v>
          </cell>
          <cell r="AB898">
            <v>2330.8899999999771</v>
          </cell>
          <cell r="AC898">
            <v>3267.3999999999719</v>
          </cell>
          <cell r="AD898">
            <v>2365.8900000000417</v>
          </cell>
          <cell r="AE898">
            <v>3312.2400000000252</v>
          </cell>
          <cell r="AF898">
            <v>2400.8900000000376</v>
          </cell>
          <cell r="AG898">
            <v>3357.0800000000731</v>
          </cell>
          <cell r="AH898">
            <v>2428.9599999999868</v>
          </cell>
          <cell r="AI898">
            <v>3401.9299999999625</v>
          </cell>
          <cell r="AJ898">
            <v>2463.9600000000278</v>
          </cell>
          <cell r="AK898">
            <v>3446.7700000000204</v>
          </cell>
          <cell r="AL898">
            <v>2492.0299999999747</v>
          </cell>
          <cell r="AM898">
            <v>3491.6099999999656</v>
          </cell>
          <cell r="AN898">
            <v>2527.0299999999679</v>
          </cell>
          <cell r="AO898">
            <v>3536.4500000000248</v>
          </cell>
          <cell r="AP898">
            <v>2555.099999999989</v>
          </cell>
          <cell r="AQ898">
            <v>3581.2900000000809</v>
          </cell>
          <cell r="AR898">
            <v>2590.1000000000454</v>
          </cell>
          <cell r="AS898">
            <v>3626.1399999999621</v>
          </cell>
          <cell r="AT898">
            <v>2625.1000000000377</v>
          </cell>
          <cell r="AU898">
            <v>3677.9099999999298</v>
          </cell>
          <cell r="AV898">
            <v>2660.1000000000126</v>
          </cell>
          <cell r="AW898">
            <v>3722.750000000045</v>
          </cell>
        </row>
        <row r="899">
          <cell r="A899">
            <v>894</v>
          </cell>
          <cell r="B899">
            <v>1912.6800000000378</v>
          </cell>
          <cell r="C899">
            <v>2673.5799999999585</v>
          </cell>
          <cell r="D899">
            <v>1947.7200000000155</v>
          </cell>
          <cell r="E899">
            <v>2725.4200000000192</v>
          </cell>
          <cell r="F899">
            <v>1975.8200000000234</v>
          </cell>
          <cell r="G899">
            <v>2770.3099999999517</v>
          </cell>
          <cell r="H899">
            <v>2010.8600000000001</v>
          </cell>
          <cell r="I899">
            <v>2815.2000000000489</v>
          </cell>
          <cell r="J899">
            <v>2045.8999999999762</v>
          </cell>
          <cell r="K899">
            <v>2860.0899999999738</v>
          </cell>
          <cell r="L899">
            <v>2073.9999999999845</v>
          </cell>
          <cell r="M899">
            <v>2904.98</v>
          </cell>
          <cell r="N899">
            <v>2109.0399999999631</v>
          </cell>
          <cell r="O899">
            <v>2949.8800000000306</v>
          </cell>
          <cell r="P899">
            <v>2137.1400000000349</v>
          </cell>
          <cell r="Q899">
            <v>2994.7699999999491</v>
          </cell>
          <cell r="R899">
            <v>2172.180000000008</v>
          </cell>
          <cell r="S899">
            <v>3039.6600000000512</v>
          </cell>
          <cell r="T899">
            <v>2200.2800000000248</v>
          </cell>
          <cell r="U899">
            <v>3084.5499999999633</v>
          </cell>
          <cell r="V899">
            <v>2235.3199999999997</v>
          </cell>
          <cell r="W899">
            <v>3129.44</v>
          </cell>
          <cell r="X899">
            <v>2270.3599999999751</v>
          </cell>
          <cell r="Y899">
            <v>3174.3400000000406</v>
          </cell>
          <cell r="Z899">
            <v>2305.3999999999719</v>
          </cell>
          <cell r="AA899">
            <v>3226.1700000000142</v>
          </cell>
          <cell r="AB899">
            <v>2333.4999999999773</v>
          </cell>
          <cell r="AC899">
            <v>3271.0599999999718</v>
          </cell>
          <cell r="AD899">
            <v>2368.5400000000418</v>
          </cell>
          <cell r="AE899">
            <v>3315.9500000000253</v>
          </cell>
          <cell r="AF899">
            <v>2403.5800000000377</v>
          </cell>
          <cell r="AG899">
            <v>3360.8400000000734</v>
          </cell>
          <cell r="AH899">
            <v>2431.6799999999866</v>
          </cell>
          <cell r="AI899">
            <v>3405.7399999999625</v>
          </cell>
          <cell r="AJ899">
            <v>2466.720000000028</v>
          </cell>
          <cell r="AK899">
            <v>3450.6300000000206</v>
          </cell>
          <cell r="AL899">
            <v>2494.8199999999747</v>
          </cell>
          <cell r="AM899">
            <v>3495.5199999999654</v>
          </cell>
          <cell r="AN899">
            <v>2529.8599999999678</v>
          </cell>
          <cell r="AO899">
            <v>3540.4100000000249</v>
          </cell>
          <cell r="AP899">
            <v>2557.9599999999891</v>
          </cell>
          <cell r="AQ899">
            <v>3585.3000000000811</v>
          </cell>
          <cell r="AR899">
            <v>2593.0000000000455</v>
          </cell>
          <cell r="AS899">
            <v>3630.1999999999621</v>
          </cell>
          <cell r="AT899">
            <v>2628.0400000000377</v>
          </cell>
          <cell r="AU899">
            <v>3682.0299999999297</v>
          </cell>
          <cell r="AV899">
            <v>2663.0800000000127</v>
          </cell>
          <cell r="AW899">
            <v>3726.9200000000451</v>
          </cell>
        </row>
        <row r="900">
          <cell r="A900">
            <v>895</v>
          </cell>
          <cell r="B900">
            <v>1914.8200000000379</v>
          </cell>
          <cell r="C900">
            <v>2676.5699999999583</v>
          </cell>
          <cell r="D900">
            <v>1949.9000000000156</v>
          </cell>
          <cell r="E900">
            <v>2728.4700000000194</v>
          </cell>
          <cell r="F900">
            <v>1978.0300000000234</v>
          </cell>
          <cell r="G900">
            <v>2773.4099999999517</v>
          </cell>
          <cell r="H900">
            <v>2013.1100000000001</v>
          </cell>
          <cell r="I900">
            <v>2818.350000000049</v>
          </cell>
          <cell r="J900">
            <v>2048.1899999999764</v>
          </cell>
          <cell r="K900">
            <v>2863.2899999999736</v>
          </cell>
          <cell r="L900">
            <v>2076.3199999999847</v>
          </cell>
          <cell r="M900">
            <v>2908.23</v>
          </cell>
          <cell r="N900">
            <v>2111.3999999999633</v>
          </cell>
          <cell r="O900">
            <v>2953.1800000000308</v>
          </cell>
          <cell r="P900">
            <v>2139.5300000000348</v>
          </cell>
          <cell r="Q900">
            <v>2998.119999999949</v>
          </cell>
          <cell r="R900">
            <v>2174.6100000000079</v>
          </cell>
          <cell r="S900">
            <v>3043.0600000000513</v>
          </cell>
          <cell r="T900">
            <v>2202.7400000000248</v>
          </cell>
          <cell r="U900">
            <v>3087.9999999999632</v>
          </cell>
          <cell r="V900">
            <v>2237.8199999999997</v>
          </cell>
          <cell r="W900">
            <v>3132.94</v>
          </cell>
          <cell r="X900">
            <v>2272.8999999999751</v>
          </cell>
          <cell r="Y900">
            <v>3177.8900000000408</v>
          </cell>
          <cell r="Z900">
            <v>2307.9799999999718</v>
          </cell>
          <cell r="AA900">
            <v>3229.7800000000143</v>
          </cell>
          <cell r="AB900">
            <v>2336.1099999999774</v>
          </cell>
          <cell r="AC900">
            <v>3274.7199999999716</v>
          </cell>
          <cell r="AD900">
            <v>2371.1900000000419</v>
          </cell>
          <cell r="AE900">
            <v>3319.6600000000253</v>
          </cell>
          <cell r="AF900">
            <v>2406.2700000000377</v>
          </cell>
          <cell r="AG900">
            <v>3364.6000000000736</v>
          </cell>
          <cell r="AH900">
            <v>2434.3999999999864</v>
          </cell>
          <cell r="AI900">
            <v>3409.5499999999624</v>
          </cell>
          <cell r="AJ900">
            <v>2469.4800000000282</v>
          </cell>
          <cell r="AK900">
            <v>3454.4900000000207</v>
          </cell>
          <cell r="AL900">
            <v>2497.6099999999747</v>
          </cell>
          <cell r="AM900">
            <v>3499.4299999999653</v>
          </cell>
          <cell r="AN900">
            <v>2532.6899999999678</v>
          </cell>
          <cell r="AO900">
            <v>3544.3700000000249</v>
          </cell>
          <cell r="AP900">
            <v>2560.8199999999892</v>
          </cell>
          <cell r="AQ900">
            <v>3589.3100000000813</v>
          </cell>
          <cell r="AR900">
            <v>2595.9000000000456</v>
          </cell>
          <cell r="AS900">
            <v>3634.259999999962</v>
          </cell>
          <cell r="AT900">
            <v>2630.9800000000378</v>
          </cell>
          <cell r="AU900">
            <v>3686.1499999999296</v>
          </cell>
          <cell r="AV900">
            <v>2666.0600000000127</v>
          </cell>
          <cell r="AW900">
            <v>3731.0900000000452</v>
          </cell>
        </row>
        <row r="901">
          <cell r="A901">
            <v>896</v>
          </cell>
          <cell r="B901">
            <v>1916.960000000038</v>
          </cell>
          <cell r="C901">
            <v>2679.5599999999581</v>
          </cell>
          <cell r="D901">
            <v>1952.0800000000156</v>
          </cell>
          <cell r="E901">
            <v>2731.5200000000195</v>
          </cell>
          <cell r="F901">
            <v>1980.2400000000234</v>
          </cell>
          <cell r="G901">
            <v>2776.5099999999516</v>
          </cell>
          <cell r="H901">
            <v>2015.3600000000001</v>
          </cell>
          <cell r="I901">
            <v>2821.5000000000491</v>
          </cell>
          <cell r="J901">
            <v>2050.4799999999764</v>
          </cell>
          <cell r="K901">
            <v>2866.4899999999734</v>
          </cell>
          <cell r="L901">
            <v>2078.6399999999849</v>
          </cell>
          <cell r="M901">
            <v>2911.48</v>
          </cell>
          <cell r="N901">
            <v>2113.7599999999634</v>
          </cell>
          <cell r="O901">
            <v>2956.4800000000309</v>
          </cell>
          <cell r="P901">
            <v>2141.9200000000346</v>
          </cell>
          <cell r="Q901">
            <v>3001.4699999999489</v>
          </cell>
          <cell r="R901">
            <v>2177.0400000000077</v>
          </cell>
          <cell r="S901">
            <v>3046.4600000000514</v>
          </cell>
          <cell r="T901">
            <v>2205.2000000000248</v>
          </cell>
          <cell r="U901">
            <v>3091.449999999963</v>
          </cell>
          <cell r="V901">
            <v>2240.3199999999997</v>
          </cell>
          <cell r="W901">
            <v>3136.44</v>
          </cell>
          <cell r="X901">
            <v>2275.439999999975</v>
          </cell>
          <cell r="Y901">
            <v>3181.440000000041</v>
          </cell>
          <cell r="Z901">
            <v>2310.5599999999718</v>
          </cell>
          <cell r="AA901">
            <v>3233.3900000000144</v>
          </cell>
          <cell r="AB901">
            <v>2338.7199999999775</v>
          </cell>
          <cell r="AC901">
            <v>3278.3799999999715</v>
          </cell>
          <cell r="AD901">
            <v>2373.840000000042</v>
          </cell>
          <cell r="AE901">
            <v>3323.3700000000254</v>
          </cell>
          <cell r="AF901">
            <v>2408.9600000000378</v>
          </cell>
          <cell r="AG901">
            <v>3368.3600000000738</v>
          </cell>
          <cell r="AH901">
            <v>2437.1199999999862</v>
          </cell>
          <cell r="AI901">
            <v>3413.3599999999624</v>
          </cell>
          <cell r="AJ901">
            <v>2472.2400000000284</v>
          </cell>
          <cell r="AK901">
            <v>3458.3500000000208</v>
          </cell>
          <cell r="AL901">
            <v>2500.3999999999746</v>
          </cell>
          <cell r="AM901">
            <v>3503.3399999999651</v>
          </cell>
          <cell r="AN901">
            <v>2535.5199999999677</v>
          </cell>
          <cell r="AO901">
            <v>3548.3300000000249</v>
          </cell>
          <cell r="AP901">
            <v>2563.6799999999894</v>
          </cell>
          <cell r="AQ901">
            <v>3593.3200000000816</v>
          </cell>
          <cell r="AR901">
            <v>2598.8000000000457</v>
          </cell>
          <cell r="AS901">
            <v>3638.319999999962</v>
          </cell>
          <cell r="AT901">
            <v>2633.9200000000378</v>
          </cell>
          <cell r="AU901">
            <v>3690.2699999999295</v>
          </cell>
          <cell r="AV901">
            <v>2669.0400000000127</v>
          </cell>
          <cell r="AW901">
            <v>3735.2600000000452</v>
          </cell>
        </row>
        <row r="902">
          <cell r="A902">
            <v>897</v>
          </cell>
          <cell r="B902">
            <v>1919.1000000000381</v>
          </cell>
          <cell r="C902">
            <v>2682.5499999999579</v>
          </cell>
          <cell r="D902">
            <v>1954.2600000000157</v>
          </cell>
          <cell r="E902">
            <v>2734.5700000000197</v>
          </cell>
          <cell r="F902">
            <v>1982.4500000000235</v>
          </cell>
          <cell r="G902">
            <v>2779.6099999999515</v>
          </cell>
          <cell r="H902">
            <v>2017.6100000000001</v>
          </cell>
          <cell r="I902">
            <v>2824.6500000000492</v>
          </cell>
          <cell r="J902">
            <v>2052.7699999999763</v>
          </cell>
          <cell r="K902">
            <v>2869.6899999999732</v>
          </cell>
          <cell r="L902">
            <v>2080.959999999985</v>
          </cell>
          <cell r="M902">
            <v>2914.73</v>
          </cell>
          <cell r="N902">
            <v>2116.1199999999635</v>
          </cell>
          <cell r="O902">
            <v>2959.7800000000311</v>
          </cell>
          <cell r="P902">
            <v>2144.3100000000345</v>
          </cell>
          <cell r="Q902">
            <v>3004.8199999999488</v>
          </cell>
          <cell r="R902">
            <v>2179.4700000000075</v>
          </cell>
          <cell r="S902">
            <v>3049.8600000000515</v>
          </cell>
          <cell r="T902">
            <v>2207.6600000000249</v>
          </cell>
          <cell r="U902">
            <v>3094.8999999999628</v>
          </cell>
          <cell r="V902">
            <v>2242.8199999999997</v>
          </cell>
          <cell r="W902">
            <v>3139.94</v>
          </cell>
          <cell r="X902">
            <v>2277.979999999975</v>
          </cell>
          <cell r="Y902">
            <v>3184.9900000000412</v>
          </cell>
          <cell r="Z902">
            <v>2313.1399999999717</v>
          </cell>
          <cell r="AA902">
            <v>3237.0000000000146</v>
          </cell>
          <cell r="AB902">
            <v>2341.3299999999776</v>
          </cell>
          <cell r="AC902">
            <v>3282.0399999999713</v>
          </cell>
          <cell r="AD902">
            <v>2376.4900000000421</v>
          </cell>
          <cell r="AE902">
            <v>3327.0800000000254</v>
          </cell>
          <cell r="AF902">
            <v>2411.6500000000378</v>
          </cell>
          <cell r="AG902">
            <v>3372.120000000074</v>
          </cell>
          <cell r="AH902">
            <v>2439.839999999986</v>
          </cell>
          <cell r="AI902">
            <v>3417.1699999999623</v>
          </cell>
          <cell r="AJ902">
            <v>2475.0000000000286</v>
          </cell>
          <cell r="AK902">
            <v>3462.210000000021</v>
          </cell>
          <cell r="AL902">
            <v>2503.1899999999746</v>
          </cell>
          <cell r="AM902">
            <v>3507.249999999965</v>
          </cell>
          <cell r="AN902">
            <v>2538.3499999999676</v>
          </cell>
          <cell r="AO902">
            <v>3552.290000000025</v>
          </cell>
          <cell r="AP902">
            <v>2566.5399999999895</v>
          </cell>
          <cell r="AQ902">
            <v>3597.3300000000818</v>
          </cell>
          <cell r="AR902">
            <v>2601.7000000000457</v>
          </cell>
          <cell r="AS902">
            <v>3642.3799999999619</v>
          </cell>
          <cell r="AT902">
            <v>2636.8600000000379</v>
          </cell>
          <cell r="AU902">
            <v>3694.3899999999294</v>
          </cell>
          <cell r="AV902">
            <v>2672.0200000000127</v>
          </cell>
          <cell r="AW902">
            <v>3739.4300000000453</v>
          </cell>
        </row>
        <row r="903">
          <cell r="A903">
            <v>898</v>
          </cell>
          <cell r="B903">
            <v>1921.2400000000382</v>
          </cell>
          <cell r="C903">
            <v>2685.5399999999577</v>
          </cell>
          <cell r="D903">
            <v>1956.4400000000157</v>
          </cell>
          <cell r="E903">
            <v>2737.6200000000199</v>
          </cell>
          <cell r="F903">
            <v>1984.6600000000235</v>
          </cell>
          <cell r="G903">
            <v>2782.7099999999514</v>
          </cell>
          <cell r="H903">
            <v>2019.8600000000001</v>
          </cell>
          <cell r="I903">
            <v>2827.8000000000493</v>
          </cell>
          <cell r="J903">
            <v>2055.0599999999763</v>
          </cell>
          <cell r="K903">
            <v>2872.889999999973</v>
          </cell>
          <cell r="L903">
            <v>2083.2799999999852</v>
          </cell>
          <cell r="M903">
            <v>2917.98</v>
          </cell>
          <cell r="N903">
            <v>2118.4799999999636</v>
          </cell>
          <cell r="O903">
            <v>2963.0800000000313</v>
          </cell>
          <cell r="P903">
            <v>2146.7000000000344</v>
          </cell>
          <cell r="Q903">
            <v>3008.1699999999487</v>
          </cell>
          <cell r="R903">
            <v>2181.9000000000074</v>
          </cell>
          <cell r="S903">
            <v>3053.2600000000516</v>
          </cell>
          <cell r="T903">
            <v>2210.1200000000249</v>
          </cell>
          <cell r="U903">
            <v>3098.3499999999626</v>
          </cell>
          <cell r="V903">
            <v>2245.3199999999997</v>
          </cell>
          <cell r="W903">
            <v>3143.44</v>
          </cell>
          <cell r="X903">
            <v>2280.519999999975</v>
          </cell>
          <cell r="Y903">
            <v>3188.5400000000413</v>
          </cell>
          <cell r="Z903">
            <v>2315.7199999999716</v>
          </cell>
          <cell r="AA903">
            <v>3240.6100000000147</v>
          </cell>
          <cell r="AB903">
            <v>2343.9399999999778</v>
          </cell>
          <cell r="AC903">
            <v>3285.6999999999712</v>
          </cell>
          <cell r="AD903">
            <v>2379.1400000000422</v>
          </cell>
          <cell r="AE903">
            <v>3330.7900000000254</v>
          </cell>
          <cell r="AF903">
            <v>2414.3400000000379</v>
          </cell>
          <cell r="AG903">
            <v>3375.8800000000742</v>
          </cell>
          <cell r="AH903">
            <v>2442.5599999999858</v>
          </cell>
          <cell r="AI903">
            <v>3420.9799999999623</v>
          </cell>
          <cell r="AJ903">
            <v>2477.7600000000289</v>
          </cell>
          <cell r="AK903">
            <v>3466.0700000000211</v>
          </cell>
          <cell r="AL903">
            <v>2505.9799999999746</v>
          </cell>
          <cell r="AM903">
            <v>3511.1599999999648</v>
          </cell>
          <cell r="AN903">
            <v>2541.1799999999675</v>
          </cell>
          <cell r="AO903">
            <v>3556.250000000025</v>
          </cell>
          <cell r="AP903">
            <v>2569.3999999999896</v>
          </cell>
          <cell r="AQ903">
            <v>3601.340000000082</v>
          </cell>
          <cell r="AR903">
            <v>2604.6000000000458</v>
          </cell>
          <cell r="AS903">
            <v>3646.4399999999619</v>
          </cell>
          <cell r="AT903">
            <v>2639.8000000000379</v>
          </cell>
          <cell r="AU903">
            <v>3698.5099999999293</v>
          </cell>
          <cell r="AV903">
            <v>2675.0000000000127</v>
          </cell>
          <cell r="AW903">
            <v>3743.6000000000454</v>
          </cell>
        </row>
        <row r="904">
          <cell r="A904">
            <v>899</v>
          </cell>
          <cell r="B904">
            <v>1923.3800000000383</v>
          </cell>
          <cell r="C904">
            <v>2688.5299999999575</v>
          </cell>
          <cell r="D904">
            <v>1958.6200000000158</v>
          </cell>
          <cell r="E904">
            <v>2740.6700000000201</v>
          </cell>
          <cell r="F904">
            <v>1986.8700000000235</v>
          </cell>
          <cell r="G904">
            <v>2785.8099999999513</v>
          </cell>
          <cell r="H904">
            <v>2022.1100000000001</v>
          </cell>
          <cell r="I904">
            <v>2830.9500000000494</v>
          </cell>
          <cell r="J904">
            <v>2057.3499999999763</v>
          </cell>
          <cell r="K904">
            <v>2876.0899999999729</v>
          </cell>
          <cell r="L904">
            <v>2085.5999999999854</v>
          </cell>
          <cell r="M904">
            <v>2921.23</v>
          </cell>
          <cell r="N904">
            <v>2120.8399999999638</v>
          </cell>
          <cell r="O904">
            <v>2966.3800000000315</v>
          </cell>
          <cell r="P904">
            <v>2149.0900000000343</v>
          </cell>
          <cell r="Q904">
            <v>3011.5199999999486</v>
          </cell>
          <cell r="R904">
            <v>2184.3300000000072</v>
          </cell>
          <cell r="S904">
            <v>3056.6600000000517</v>
          </cell>
          <cell r="T904">
            <v>2212.5800000000249</v>
          </cell>
          <cell r="U904">
            <v>3101.7999999999624</v>
          </cell>
          <cell r="V904">
            <v>2247.8199999999997</v>
          </cell>
          <cell r="W904">
            <v>3146.94</v>
          </cell>
          <cell r="X904">
            <v>2283.0599999999749</v>
          </cell>
          <cell r="Y904">
            <v>3192.0900000000415</v>
          </cell>
          <cell r="Z904">
            <v>2318.2999999999715</v>
          </cell>
          <cell r="AA904">
            <v>3244.2200000000148</v>
          </cell>
          <cell r="AB904">
            <v>2346.5499999999779</v>
          </cell>
          <cell r="AC904">
            <v>3289.359999999971</v>
          </cell>
          <cell r="AD904">
            <v>2381.7900000000423</v>
          </cell>
          <cell r="AE904">
            <v>3334.5000000000255</v>
          </cell>
          <cell r="AF904">
            <v>2417.0300000000379</v>
          </cell>
          <cell r="AG904">
            <v>3379.6400000000745</v>
          </cell>
          <cell r="AH904">
            <v>2445.2799999999856</v>
          </cell>
          <cell r="AI904">
            <v>3424.7899999999622</v>
          </cell>
          <cell r="AJ904">
            <v>2480.5200000000291</v>
          </cell>
          <cell r="AK904">
            <v>3469.9300000000212</v>
          </cell>
          <cell r="AL904">
            <v>2508.7699999999745</v>
          </cell>
          <cell r="AM904">
            <v>3515.0699999999647</v>
          </cell>
          <cell r="AN904">
            <v>2544.0099999999675</v>
          </cell>
          <cell r="AO904">
            <v>3560.210000000025</v>
          </cell>
          <cell r="AP904">
            <v>2572.2599999999898</v>
          </cell>
          <cell r="AQ904">
            <v>3605.3500000000822</v>
          </cell>
          <cell r="AR904">
            <v>2607.5000000000459</v>
          </cell>
          <cell r="AS904">
            <v>3650.4999999999618</v>
          </cell>
          <cell r="AT904">
            <v>2642.740000000038</v>
          </cell>
          <cell r="AU904">
            <v>3702.6299999999292</v>
          </cell>
          <cell r="AV904">
            <v>2677.9800000000128</v>
          </cell>
          <cell r="AW904">
            <v>3747.7700000000455</v>
          </cell>
        </row>
        <row r="905">
          <cell r="A905">
            <v>900</v>
          </cell>
          <cell r="B905">
            <v>1925.5200000000384</v>
          </cell>
          <cell r="C905">
            <v>2691.5199999999572</v>
          </cell>
          <cell r="D905">
            <v>1960.8000000000159</v>
          </cell>
          <cell r="E905">
            <v>2743.7200000000203</v>
          </cell>
          <cell r="F905">
            <v>1989.0800000000236</v>
          </cell>
          <cell r="G905">
            <v>2788.9099999999512</v>
          </cell>
          <cell r="H905">
            <v>2024.3600000000001</v>
          </cell>
          <cell r="I905">
            <v>2834.1000000000495</v>
          </cell>
          <cell r="J905">
            <v>2059.6399999999762</v>
          </cell>
          <cell r="K905">
            <v>2879.2899999999727</v>
          </cell>
          <cell r="L905">
            <v>2087.9199999999855</v>
          </cell>
          <cell r="M905">
            <v>2924.48</v>
          </cell>
          <cell r="N905">
            <v>2123.1999999999639</v>
          </cell>
          <cell r="O905">
            <v>2969.6800000000317</v>
          </cell>
          <cell r="P905">
            <v>2151.4800000000341</v>
          </cell>
          <cell r="Q905">
            <v>3014.8699999999485</v>
          </cell>
          <cell r="R905">
            <v>2186.760000000007</v>
          </cell>
          <cell r="S905">
            <v>3060.0600000000518</v>
          </cell>
          <cell r="T905">
            <v>2215.040000000025</v>
          </cell>
          <cell r="U905">
            <v>3105.2499999999623</v>
          </cell>
          <cell r="V905">
            <v>2250.3199999999997</v>
          </cell>
          <cell r="W905">
            <v>3150.44</v>
          </cell>
          <cell r="X905">
            <v>2285.5999999999749</v>
          </cell>
          <cell r="Y905">
            <v>3195.6400000000417</v>
          </cell>
          <cell r="Z905">
            <v>2320.8799999999715</v>
          </cell>
          <cell r="AA905">
            <v>3247.8300000000149</v>
          </cell>
          <cell r="AB905">
            <v>2349.159999999978</v>
          </cell>
          <cell r="AC905">
            <v>3293.0199999999709</v>
          </cell>
          <cell r="AD905">
            <v>2384.4400000000423</v>
          </cell>
          <cell r="AE905">
            <v>3338.2100000000255</v>
          </cell>
          <cell r="AF905">
            <v>2419.720000000038</v>
          </cell>
          <cell r="AG905">
            <v>3383.4000000000747</v>
          </cell>
          <cell r="AH905">
            <v>2447.9999999999854</v>
          </cell>
          <cell r="AI905">
            <v>3428.5999999999622</v>
          </cell>
          <cell r="AJ905">
            <v>2483.2800000000293</v>
          </cell>
          <cell r="AK905">
            <v>3473.7900000000213</v>
          </cell>
          <cell r="AL905">
            <v>2511.5599999999745</v>
          </cell>
          <cell r="AM905">
            <v>3518.9799999999645</v>
          </cell>
          <cell r="AN905">
            <v>2546.8399999999674</v>
          </cell>
          <cell r="AO905">
            <v>3564.1700000000251</v>
          </cell>
          <cell r="AP905">
            <v>2575.1199999999899</v>
          </cell>
          <cell r="AQ905">
            <v>3609.3600000000824</v>
          </cell>
          <cell r="AR905">
            <v>2610.400000000046</v>
          </cell>
          <cell r="AS905">
            <v>3654.5599999999617</v>
          </cell>
          <cell r="AT905">
            <v>2645.680000000038</v>
          </cell>
          <cell r="AU905">
            <v>3706.7499999999291</v>
          </cell>
          <cell r="AV905">
            <v>2680.9600000000128</v>
          </cell>
          <cell r="AW905">
            <v>3751.9400000000455</v>
          </cell>
        </row>
        <row r="906">
          <cell r="A906">
            <v>901</v>
          </cell>
          <cell r="B906">
            <v>1927.6600000000385</v>
          </cell>
          <cell r="C906">
            <v>2694.509999999957</v>
          </cell>
          <cell r="D906">
            <v>1962.9800000000159</v>
          </cell>
          <cell r="E906">
            <v>2746.7700000000204</v>
          </cell>
          <cell r="F906">
            <v>1991.2900000000236</v>
          </cell>
          <cell r="G906">
            <v>2792.0099999999511</v>
          </cell>
          <cell r="H906">
            <v>2026.6100000000001</v>
          </cell>
          <cell r="I906">
            <v>2837.2500000000496</v>
          </cell>
          <cell r="J906">
            <v>2061.9299999999762</v>
          </cell>
          <cell r="K906">
            <v>2882.4899999999725</v>
          </cell>
          <cell r="L906">
            <v>2090.2399999999857</v>
          </cell>
          <cell r="M906">
            <v>2927.73</v>
          </cell>
          <cell r="N906">
            <v>2125.559999999964</v>
          </cell>
          <cell r="O906">
            <v>2972.9800000000319</v>
          </cell>
          <cell r="P906">
            <v>2153.870000000034</v>
          </cell>
          <cell r="Q906">
            <v>3018.2199999999484</v>
          </cell>
          <cell r="R906">
            <v>2189.1900000000069</v>
          </cell>
          <cell r="S906">
            <v>3063.4600000000519</v>
          </cell>
          <cell r="T906">
            <v>2217.500000000025</v>
          </cell>
          <cell r="U906">
            <v>3108.6999999999621</v>
          </cell>
          <cell r="V906">
            <v>2252.8199999999997</v>
          </cell>
          <cell r="W906">
            <v>3153.94</v>
          </cell>
          <cell r="X906">
            <v>2288.1399999999749</v>
          </cell>
          <cell r="Y906">
            <v>3199.1900000000419</v>
          </cell>
          <cell r="Z906">
            <v>2323.4599999999714</v>
          </cell>
          <cell r="AA906">
            <v>3251.4400000000151</v>
          </cell>
          <cell r="AB906">
            <v>2351.7699999999782</v>
          </cell>
          <cell r="AC906">
            <v>3296.6799999999707</v>
          </cell>
          <cell r="AD906">
            <v>2387.0900000000424</v>
          </cell>
          <cell r="AE906">
            <v>3341.9200000000255</v>
          </cell>
          <cell r="AF906">
            <v>2422.4100000000381</v>
          </cell>
          <cell r="AG906">
            <v>3387.1600000000749</v>
          </cell>
          <cell r="AH906">
            <v>2450.7199999999852</v>
          </cell>
          <cell r="AI906">
            <v>3432.4099999999621</v>
          </cell>
          <cell r="AJ906">
            <v>2486.0400000000295</v>
          </cell>
          <cell r="AK906">
            <v>3477.6500000000215</v>
          </cell>
          <cell r="AL906">
            <v>2514.3499999999744</v>
          </cell>
          <cell r="AM906">
            <v>3522.8899999999644</v>
          </cell>
          <cell r="AN906">
            <v>2549.6699999999673</v>
          </cell>
          <cell r="AO906">
            <v>3568.1300000000251</v>
          </cell>
          <cell r="AP906">
            <v>2577.97999999999</v>
          </cell>
          <cell r="AQ906">
            <v>3613.3700000000827</v>
          </cell>
          <cell r="AR906">
            <v>2613.3000000000461</v>
          </cell>
          <cell r="AS906">
            <v>3658.6199999999617</v>
          </cell>
          <cell r="AT906">
            <v>2648.6200000000381</v>
          </cell>
          <cell r="AU906">
            <v>3710.869999999929</v>
          </cell>
          <cell r="AV906">
            <v>2683.9400000000128</v>
          </cell>
          <cell r="AW906">
            <v>3756.1100000000456</v>
          </cell>
        </row>
        <row r="907">
          <cell r="A907">
            <v>902</v>
          </cell>
          <cell r="B907">
            <v>1929.8000000000386</v>
          </cell>
          <cell r="C907">
            <v>2697.4999999999568</v>
          </cell>
          <cell r="D907">
            <v>1965.160000000016</v>
          </cell>
          <cell r="E907">
            <v>2749.8200000000206</v>
          </cell>
          <cell r="F907">
            <v>1993.5000000000236</v>
          </cell>
          <cell r="G907">
            <v>2795.109999999951</v>
          </cell>
          <cell r="H907">
            <v>2028.8600000000001</v>
          </cell>
          <cell r="I907">
            <v>2840.4000000000497</v>
          </cell>
          <cell r="J907">
            <v>2064.2199999999762</v>
          </cell>
          <cell r="K907">
            <v>2885.6899999999723</v>
          </cell>
          <cell r="L907">
            <v>2092.5599999999858</v>
          </cell>
          <cell r="M907">
            <v>2930.98</v>
          </cell>
          <cell r="N907">
            <v>2127.9199999999641</v>
          </cell>
          <cell r="O907">
            <v>2976.280000000032</v>
          </cell>
          <cell r="P907">
            <v>2156.2600000000339</v>
          </cell>
          <cell r="Q907">
            <v>3021.5699999999483</v>
          </cell>
          <cell r="R907">
            <v>2191.6200000000067</v>
          </cell>
          <cell r="S907">
            <v>3066.860000000052</v>
          </cell>
          <cell r="T907">
            <v>2219.960000000025</v>
          </cell>
          <cell r="U907">
            <v>3112.1499999999619</v>
          </cell>
          <cell r="V907">
            <v>2255.3199999999997</v>
          </cell>
          <cell r="W907">
            <v>3157.44</v>
          </cell>
          <cell r="X907">
            <v>2290.6799999999748</v>
          </cell>
          <cell r="Y907">
            <v>3202.7400000000421</v>
          </cell>
          <cell r="Z907">
            <v>2326.0399999999713</v>
          </cell>
          <cell r="AA907">
            <v>3255.0500000000152</v>
          </cell>
          <cell r="AB907">
            <v>2354.3799999999783</v>
          </cell>
          <cell r="AC907">
            <v>3300.3399999999706</v>
          </cell>
          <cell r="AD907">
            <v>2389.7400000000425</v>
          </cell>
          <cell r="AE907">
            <v>3345.6300000000256</v>
          </cell>
          <cell r="AF907">
            <v>2425.1000000000381</v>
          </cell>
          <cell r="AG907">
            <v>3390.9200000000751</v>
          </cell>
          <cell r="AH907">
            <v>2453.439999999985</v>
          </cell>
          <cell r="AI907">
            <v>3436.2199999999621</v>
          </cell>
          <cell r="AJ907">
            <v>2488.8000000000297</v>
          </cell>
          <cell r="AK907">
            <v>3481.5100000000216</v>
          </cell>
          <cell r="AL907">
            <v>2517.1399999999744</v>
          </cell>
          <cell r="AM907">
            <v>3526.7999999999643</v>
          </cell>
          <cell r="AN907">
            <v>2552.4999999999673</v>
          </cell>
          <cell r="AO907">
            <v>3572.0900000000252</v>
          </cell>
          <cell r="AP907">
            <v>2580.8399999999901</v>
          </cell>
          <cell r="AQ907">
            <v>3617.3800000000829</v>
          </cell>
          <cell r="AR907">
            <v>2616.2000000000462</v>
          </cell>
          <cell r="AS907">
            <v>3662.6799999999616</v>
          </cell>
          <cell r="AT907">
            <v>2651.5600000000381</v>
          </cell>
          <cell r="AU907">
            <v>3714.9899999999288</v>
          </cell>
          <cell r="AV907">
            <v>2686.9200000000128</v>
          </cell>
          <cell r="AW907">
            <v>3760.2800000000457</v>
          </cell>
        </row>
        <row r="908">
          <cell r="A908">
            <v>903</v>
          </cell>
          <cell r="B908">
            <v>1931.9400000000387</v>
          </cell>
          <cell r="C908">
            <v>2700.4899999999566</v>
          </cell>
          <cell r="D908">
            <v>1967.3400000000161</v>
          </cell>
          <cell r="E908">
            <v>2752.8700000000208</v>
          </cell>
          <cell r="F908">
            <v>1995.7100000000237</v>
          </cell>
          <cell r="G908">
            <v>2798.2099999999509</v>
          </cell>
          <cell r="H908">
            <v>2031.1100000000001</v>
          </cell>
          <cell r="I908">
            <v>2843.5500000000497</v>
          </cell>
          <cell r="J908">
            <v>2066.5099999999761</v>
          </cell>
          <cell r="K908">
            <v>2888.8899999999721</v>
          </cell>
          <cell r="L908">
            <v>2094.879999999986</v>
          </cell>
          <cell r="M908">
            <v>2934.23</v>
          </cell>
          <cell r="N908">
            <v>2130.2799999999643</v>
          </cell>
          <cell r="O908">
            <v>2979.5800000000322</v>
          </cell>
          <cell r="P908">
            <v>2158.6500000000337</v>
          </cell>
          <cell r="Q908">
            <v>3024.9199999999482</v>
          </cell>
          <cell r="R908">
            <v>2194.0500000000065</v>
          </cell>
          <cell r="S908">
            <v>3070.2600000000521</v>
          </cell>
          <cell r="T908">
            <v>2222.4200000000251</v>
          </cell>
          <cell r="U908">
            <v>3115.5999999999617</v>
          </cell>
          <cell r="V908">
            <v>2257.8199999999997</v>
          </cell>
          <cell r="W908">
            <v>3160.94</v>
          </cell>
          <cell r="X908">
            <v>2293.2199999999748</v>
          </cell>
          <cell r="Y908">
            <v>3206.2900000000423</v>
          </cell>
          <cell r="Z908">
            <v>2328.6199999999712</v>
          </cell>
          <cell r="AA908">
            <v>3258.6600000000153</v>
          </cell>
          <cell r="AB908">
            <v>2356.9899999999784</v>
          </cell>
          <cell r="AC908">
            <v>3303.9999999999704</v>
          </cell>
          <cell r="AD908">
            <v>2392.3900000000426</v>
          </cell>
          <cell r="AE908">
            <v>3349.3400000000256</v>
          </cell>
          <cell r="AF908">
            <v>2427.7900000000382</v>
          </cell>
          <cell r="AG908">
            <v>3394.6800000000753</v>
          </cell>
          <cell r="AH908">
            <v>2456.1599999999848</v>
          </cell>
          <cell r="AI908">
            <v>3440.029999999962</v>
          </cell>
          <cell r="AJ908">
            <v>2491.56000000003</v>
          </cell>
          <cell r="AK908">
            <v>3485.3700000000217</v>
          </cell>
          <cell r="AL908">
            <v>2519.9299999999744</v>
          </cell>
          <cell r="AM908">
            <v>3530.7099999999641</v>
          </cell>
          <cell r="AN908">
            <v>2555.3299999999672</v>
          </cell>
          <cell r="AO908">
            <v>3576.0500000000252</v>
          </cell>
          <cell r="AP908">
            <v>2583.6999999999903</v>
          </cell>
          <cell r="AQ908">
            <v>3621.3900000000831</v>
          </cell>
          <cell r="AR908">
            <v>2619.1000000000463</v>
          </cell>
          <cell r="AS908">
            <v>3666.7399999999616</v>
          </cell>
          <cell r="AT908">
            <v>2654.5000000000382</v>
          </cell>
          <cell r="AU908">
            <v>3719.1099999999287</v>
          </cell>
          <cell r="AV908">
            <v>2689.9000000000128</v>
          </cell>
          <cell r="AW908">
            <v>3764.4500000000457</v>
          </cell>
        </row>
        <row r="909">
          <cell r="A909">
            <v>904</v>
          </cell>
          <cell r="B909">
            <v>1934.0800000000388</v>
          </cell>
          <cell r="C909">
            <v>2703.4799999999564</v>
          </cell>
          <cell r="D909">
            <v>1969.5200000000161</v>
          </cell>
          <cell r="E909">
            <v>2755.920000000021</v>
          </cell>
          <cell r="F909">
            <v>1997.9200000000237</v>
          </cell>
          <cell r="G909">
            <v>2801.3099999999508</v>
          </cell>
          <cell r="H909">
            <v>2033.3600000000001</v>
          </cell>
          <cell r="I909">
            <v>2846.7000000000498</v>
          </cell>
          <cell r="J909">
            <v>2068.7999999999761</v>
          </cell>
          <cell r="K909">
            <v>2892.089999999972</v>
          </cell>
          <cell r="L909">
            <v>2097.1999999999862</v>
          </cell>
          <cell r="M909">
            <v>2937.48</v>
          </cell>
          <cell r="N909">
            <v>2132.6399999999644</v>
          </cell>
          <cell r="O909">
            <v>2982.8800000000324</v>
          </cell>
          <cell r="P909">
            <v>2161.0400000000336</v>
          </cell>
          <cell r="Q909">
            <v>3028.2699999999481</v>
          </cell>
          <cell r="R909">
            <v>2196.4800000000064</v>
          </cell>
          <cell r="S909">
            <v>3073.6600000000522</v>
          </cell>
          <cell r="T909">
            <v>2224.8800000000251</v>
          </cell>
          <cell r="U909">
            <v>3119.0499999999615</v>
          </cell>
          <cell r="V909">
            <v>2260.3199999999997</v>
          </cell>
          <cell r="W909">
            <v>3164.44</v>
          </cell>
          <cell r="X909">
            <v>2295.7599999999748</v>
          </cell>
          <cell r="Y909">
            <v>3209.8400000000424</v>
          </cell>
          <cell r="Z909">
            <v>2331.1999999999712</v>
          </cell>
          <cell r="AA909">
            <v>3262.2700000000154</v>
          </cell>
          <cell r="AB909">
            <v>2359.5999999999785</v>
          </cell>
          <cell r="AC909">
            <v>3307.6599999999703</v>
          </cell>
          <cell r="AD909">
            <v>2395.0400000000427</v>
          </cell>
          <cell r="AE909">
            <v>3353.0500000000256</v>
          </cell>
          <cell r="AF909">
            <v>2430.4800000000382</v>
          </cell>
          <cell r="AG909">
            <v>3398.4400000000755</v>
          </cell>
          <cell r="AH909">
            <v>2458.8799999999846</v>
          </cell>
          <cell r="AI909">
            <v>3443.8399999999619</v>
          </cell>
          <cell r="AJ909">
            <v>2494.3200000000302</v>
          </cell>
          <cell r="AK909">
            <v>3489.2300000000218</v>
          </cell>
          <cell r="AL909">
            <v>2522.7199999999743</v>
          </cell>
          <cell r="AM909">
            <v>3534.619999999964</v>
          </cell>
          <cell r="AN909">
            <v>2558.1599999999671</v>
          </cell>
          <cell r="AO909">
            <v>3580.0100000000252</v>
          </cell>
          <cell r="AP909">
            <v>2586.5599999999904</v>
          </cell>
          <cell r="AQ909">
            <v>3625.4000000000833</v>
          </cell>
          <cell r="AR909">
            <v>2622.0000000000464</v>
          </cell>
          <cell r="AS909">
            <v>3670.7999999999615</v>
          </cell>
          <cell r="AT909">
            <v>2657.4400000000383</v>
          </cell>
          <cell r="AU909">
            <v>3723.2299999999286</v>
          </cell>
          <cell r="AV909">
            <v>2692.8800000000128</v>
          </cell>
          <cell r="AW909">
            <v>3768.6200000000458</v>
          </cell>
        </row>
        <row r="910">
          <cell r="A910">
            <v>905</v>
          </cell>
          <cell r="B910">
            <v>1936.2200000000389</v>
          </cell>
          <cell r="C910">
            <v>2706.4699999999561</v>
          </cell>
          <cell r="D910">
            <v>1971.7000000000162</v>
          </cell>
          <cell r="E910">
            <v>2758.9700000000212</v>
          </cell>
          <cell r="F910">
            <v>2000.1300000000238</v>
          </cell>
          <cell r="G910">
            <v>2804.4099999999507</v>
          </cell>
          <cell r="H910">
            <v>2035.6100000000001</v>
          </cell>
          <cell r="I910">
            <v>2849.8500000000499</v>
          </cell>
          <cell r="J910">
            <v>2071.089999999976</v>
          </cell>
          <cell r="K910">
            <v>2895.2899999999718</v>
          </cell>
          <cell r="L910">
            <v>2099.5199999999863</v>
          </cell>
          <cell r="M910">
            <v>2940.73</v>
          </cell>
          <cell r="N910">
            <v>2134.9999999999645</v>
          </cell>
          <cell r="O910">
            <v>2986.1800000000326</v>
          </cell>
          <cell r="P910">
            <v>2163.4300000000335</v>
          </cell>
          <cell r="Q910">
            <v>3031.619999999948</v>
          </cell>
          <cell r="R910">
            <v>2198.9100000000062</v>
          </cell>
          <cell r="S910">
            <v>3077.0600000000522</v>
          </cell>
          <cell r="T910">
            <v>2227.3400000000252</v>
          </cell>
          <cell r="U910">
            <v>3122.4999999999613</v>
          </cell>
          <cell r="V910">
            <v>2262.8199999999997</v>
          </cell>
          <cell r="W910">
            <v>3167.94</v>
          </cell>
          <cell r="X910">
            <v>2298.2999999999747</v>
          </cell>
          <cell r="Y910">
            <v>3213.3900000000426</v>
          </cell>
          <cell r="Z910">
            <v>2333.7799999999711</v>
          </cell>
          <cell r="AA910">
            <v>3265.8800000000156</v>
          </cell>
          <cell r="AB910">
            <v>2362.2099999999787</v>
          </cell>
          <cell r="AC910">
            <v>3311.3199999999702</v>
          </cell>
          <cell r="AD910">
            <v>2397.6900000000428</v>
          </cell>
          <cell r="AE910">
            <v>3356.7600000000257</v>
          </cell>
          <cell r="AF910">
            <v>2433.1700000000383</v>
          </cell>
          <cell r="AG910">
            <v>3402.2000000000758</v>
          </cell>
          <cell r="AH910">
            <v>2461.5999999999844</v>
          </cell>
          <cell r="AI910">
            <v>3447.6499999999619</v>
          </cell>
          <cell r="AJ910">
            <v>2497.0800000000304</v>
          </cell>
          <cell r="AK910">
            <v>3493.090000000022</v>
          </cell>
          <cell r="AL910">
            <v>2525.5099999999743</v>
          </cell>
          <cell r="AM910">
            <v>3538.5299999999638</v>
          </cell>
          <cell r="AN910">
            <v>2560.989999999967</v>
          </cell>
          <cell r="AO910">
            <v>3583.9700000000253</v>
          </cell>
          <cell r="AP910">
            <v>2589.4199999999905</v>
          </cell>
          <cell r="AQ910">
            <v>3629.4100000000835</v>
          </cell>
          <cell r="AR910">
            <v>2624.9000000000465</v>
          </cell>
          <cell r="AS910">
            <v>3674.8599999999615</v>
          </cell>
          <cell r="AT910">
            <v>2660.3800000000383</v>
          </cell>
          <cell r="AU910">
            <v>3727.3499999999285</v>
          </cell>
          <cell r="AV910">
            <v>2695.8600000000129</v>
          </cell>
          <cell r="AW910">
            <v>3772.7900000000459</v>
          </cell>
        </row>
        <row r="911">
          <cell r="A911">
            <v>906</v>
          </cell>
          <cell r="B911">
            <v>1938.360000000039</v>
          </cell>
          <cell r="C911">
            <v>2709.4599999999559</v>
          </cell>
          <cell r="D911">
            <v>1973.8800000000163</v>
          </cell>
          <cell r="E911">
            <v>2762.0200000000214</v>
          </cell>
          <cell r="F911">
            <v>2002.3400000000238</v>
          </cell>
          <cell r="G911">
            <v>2807.5099999999507</v>
          </cell>
          <cell r="H911">
            <v>2037.8600000000001</v>
          </cell>
          <cell r="I911">
            <v>2853.00000000005</v>
          </cell>
          <cell r="J911">
            <v>2073.379999999976</v>
          </cell>
          <cell r="K911">
            <v>2898.4899999999716</v>
          </cell>
          <cell r="L911">
            <v>2101.8399999999865</v>
          </cell>
          <cell r="M911">
            <v>2943.98</v>
          </cell>
          <cell r="N911">
            <v>2137.3599999999647</v>
          </cell>
          <cell r="O911">
            <v>2989.4800000000328</v>
          </cell>
          <cell r="P911">
            <v>2165.8200000000334</v>
          </cell>
          <cell r="Q911">
            <v>3034.969999999948</v>
          </cell>
          <cell r="R911">
            <v>2201.3400000000061</v>
          </cell>
          <cell r="S911">
            <v>3080.4600000000523</v>
          </cell>
          <cell r="T911">
            <v>2229.8000000000252</v>
          </cell>
          <cell r="U911">
            <v>3125.9499999999612</v>
          </cell>
          <cell r="V911">
            <v>2265.3199999999997</v>
          </cell>
          <cell r="W911">
            <v>3171.44</v>
          </cell>
          <cell r="X911">
            <v>2300.8399999999747</v>
          </cell>
          <cell r="Y911">
            <v>3216.9400000000428</v>
          </cell>
          <cell r="Z911">
            <v>2336.359999999971</v>
          </cell>
          <cell r="AA911">
            <v>3269.4900000000157</v>
          </cell>
          <cell r="AB911">
            <v>2364.8199999999788</v>
          </cell>
          <cell r="AC911">
            <v>3314.97999999997</v>
          </cell>
          <cell r="AD911">
            <v>2400.3400000000429</v>
          </cell>
          <cell r="AE911">
            <v>3360.4700000000257</v>
          </cell>
          <cell r="AF911">
            <v>2435.8600000000383</v>
          </cell>
          <cell r="AG911">
            <v>3405.960000000076</v>
          </cell>
          <cell r="AH911">
            <v>2464.3199999999842</v>
          </cell>
          <cell r="AI911">
            <v>3451.4599999999618</v>
          </cell>
          <cell r="AJ911">
            <v>2499.8400000000306</v>
          </cell>
          <cell r="AK911">
            <v>3496.9500000000221</v>
          </cell>
          <cell r="AL911">
            <v>2528.2999999999743</v>
          </cell>
          <cell r="AM911">
            <v>3542.4399999999637</v>
          </cell>
          <cell r="AN911">
            <v>2563.819999999967</v>
          </cell>
          <cell r="AO911">
            <v>3587.9300000000253</v>
          </cell>
          <cell r="AP911">
            <v>2592.2799999999907</v>
          </cell>
          <cell r="AQ911">
            <v>3633.4200000000837</v>
          </cell>
          <cell r="AR911">
            <v>2627.8000000000466</v>
          </cell>
          <cell r="AS911">
            <v>3678.9199999999614</v>
          </cell>
          <cell r="AT911">
            <v>2663.3200000000384</v>
          </cell>
          <cell r="AU911">
            <v>3731.4699999999284</v>
          </cell>
          <cell r="AV911">
            <v>2698.8400000000129</v>
          </cell>
          <cell r="AW911">
            <v>3776.960000000046</v>
          </cell>
        </row>
        <row r="912">
          <cell r="A912">
            <v>907</v>
          </cell>
          <cell r="B912">
            <v>1940.5000000000391</v>
          </cell>
          <cell r="C912">
            <v>2712.4499999999557</v>
          </cell>
          <cell r="D912">
            <v>1976.0600000000163</v>
          </cell>
          <cell r="E912">
            <v>2765.0700000000215</v>
          </cell>
          <cell r="F912">
            <v>2004.5500000000238</v>
          </cell>
          <cell r="G912">
            <v>2810.6099999999506</v>
          </cell>
          <cell r="H912">
            <v>2040.1100000000001</v>
          </cell>
          <cell r="I912">
            <v>2856.1500000000501</v>
          </cell>
          <cell r="J912">
            <v>2075.669999999976</v>
          </cell>
          <cell r="K912">
            <v>2901.6899999999714</v>
          </cell>
          <cell r="L912">
            <v>2104.1599999999867</v>
          </cell>
          <cell r="M912">
            <v>2947.23</v>
          </cell>
          <cell r="N912">
            <v>2139.7199999999648</v>
          </cell>
          <cell r="O912">
            <v>2992.7800000000329</v>
          </cell>
          <cell r="P912">
            <v>2168.2100000000332</v>
          </cell>
          <cell r="Q912">
            <v>3038.3199999999479</v>
          </cell>
          <cell r="R912">
            <v>2203.7700000000059</v>
          </cell>
          <cell r="S912">
            <v>3083.8600000000524</v>
          </cell>
          <cell r="T912">
            <v>2232.2600000000252</v>
          </cell>
          <cell r="U912">
            <v>3129.399999999961</v>
          </cell>
          <cell r="V912">
            <v>2267.8199999999997</v>
          </cell>
          <cell r="W912">
            <v>3174.94</v>
          </cell>
          <cell r="X912">
            <v>2303.3799999999746</v>
          </cell>
          <cell r="Y912">
            <v>3220.490000000043</v>
          </cell>
          <cell r="Z912">
            <v>2338.939999999971</v>
          </cell>
          <cell r="AA912">
            <v>3273.1000000000158</v>
          </cell>
          <cell r="AB912">
            <v>2367.4299999999789</v>
          </cell>
          <cell r="AC912">
            <v>3318.6399999999699</v>
          </cell>
          <cell r="AD912">
            <v>2402.990000000043</v>
          </cell>
          <cell r="AE912">
            <v>3364.1800000000258</v>
          </cell>
          <cell r="AF912">
            <v>2438.5500000000384</v>
          </cell>
          <cell r="AG912">
            <v>3409.7200000000762</v>
          </cell>
          <cell r="AH912">
            <v>2467.039999999984</v>
          </cell>
          <cell r="AI912">
            <v>3455.2699999999618</v>
          </cell>
          <cell r="AJ912">
            <v>2502.6000000000308</v>
          </cell>
          <cell r="AK912">
            <v>3500.8100000000222</v>
          </cell>
          <cell r="AL912">
            <v>2531.0899999999742</v>
          </cell>
          <cell r="AM912">
            <v>3546.3499999999635</v>
          </cell>
          <cell r="AN912">
            <v>2566.6499999999669</v>
          </cell>
          <cell r="AO912">
            <v>3591.8900000000253</v>
          </cell>
          <cell r="AP912">
            <v>2595.1399999999908</v>
          </cell>
          <cell r="AQ912">
            <v>3637.430000000084</v>
          </cell>
          <cell r="AR912">
            <v>2630.7000000000467</v>
          </cell>
          <cell r="AS912">
            <v>3682.9799999999614</v>
          </cell>
          <cell r="AT912">
            <v>2666.2600000000384</v>
          </cell>
          <cell r="AU912">
            <v>3735.5899999999283</v>
          </cell>
          <cell r="AV912">
            <v>2701.8200000000129</v>
          </cell>
          <cell r="AW912">
            <v>3781.130000000046</v>
          </cell>
        </row>
        <row r="913">
          <cell r="A913">
            <v>908</v>
          </cell>
          <cell r="B913">
            <v>1942.6400000000392</v>
          </cell>
          <cell r="C913">
            <v>2715.4399999999555</v>
          </cell>
          <cell r="D913">
            <v>1978.2400000000164</v>
          </cell>
          <cell r="E913">
            <v>2768.1200000000217</v>
          </cell>
          <cell r="F913">
            <v>2006.7600000000239</v>
          </cell>
          <cell r="G913">
            <v>2813.7099999999505</v>
          </cell>
          <cell r="H913">
            <v>2042.3600000000001</v>
          </cell>
          <cell r="I913">
            <v>2859.3000000000502</v>
          </cell>
          <cell r="J913">
            <v>2077.9599999999759</v>
          </cell>
          <cell r="K913">
            <v>2904.8899999999712</v>
          </cell>
          <cell r="L913">
            <v>2106.4799999999868</v>
          </cell>
          <cell r="M913">
            <v>2950.48</v>
          </cell>
          <cell r="N913">
            <v>2142.0799999999649</v>
          </cell>
          <cell r="O913">
            <v>2996.0800000000331</v>
          </cell>
          <cell r="P913">
            <v>2170.6000000000331</v>
          </cell>
          <cell r="Q913">
            <v>3041.6699999999478</v>
          </cell>
          <cell r="R913">
            <v>2206.2000000000057</v>
          </cell>
          <cell r="S913">
            <v>3087.2600000000525</v>
          </cell>
          <cell r="T913">
            <v>2234.7200000000253</v>
          </cell>
          <cell r="U913">
            <v>3132.8499999999608</v>
          </cell>
          <cell r="V913">
            <v>2270.3199999999997</v>
          </cell>
          <cell r="W913">
            <v>3178.44</v>
          </cell>
          <cell r="X913">
            <v>2305.9199999999746</v>
          </cell>
          <cell r="Y913">
            <v>3224.0400000000432</v>
          </cell>
          <cell r="Z913">
            <v>2341.5199999999709</v>
          </cell>
          <cell r="AA913">
            <v>3276.710000000016</v>
          </cell>
          <cell r="AB913">
            <v>2370.039999999979</v>
          </cell>
          <cell r="AC913">
            <v>3322.2999999999697</v>
          </cell>
          <cell r="AD913">
            <v>2405.6400000000431</v>
          </cell>
          <cell r="AE913">
            <v>3367.8900000000258</v>
          </cell>
          <cell r="AF913">
            <v>2441.2400000000384</v>
          </cell>
          <cell r="AG913">
            <v>3413.4800000000764</v>
          </cell>
          <cell r="AH913">
            <v>2469.7599999999838</v>
          </cell>
          <cell r="AI913">
            <v>3459.0799999999617</v>
          </cell>
          <cell r="AJ913">
            <v>2505.3600000000311</v>
          </cell>
          <cell r="AK913">
            <v>3504.6700000000224</v>
          </cell>
          <cell r="AL913">
            <v>2533.8799999999742</v>
          </cell>
          <cell r="AM913">
            <v>3550.2599999999634</v>
          </cell>
          <cell r="AN913">
            <v>2569.4799999999668</v>
          </cell>
          <cell r="AO913">
            <v>3595.8500000000254</v>
          </cell>
          <cell r="AP913">
            <v>2597.9999999999909</v>
          </cell>
          <cell r="AQ913">
            <v>3641.4400000000842</v>
          </cell>
          <cell r="AR913">
            <v>2633.6000000000467</v>
          </cell>
          <cell r="AS913">
            <v>3687.0399999999613</v>
          </cell>
          <cell r="AT913">
            <v>2669.2000000000385</v>
          </cell>
          <cell r="AU913">
            <v>3739.7099999999282</v>
          </cell>
          <cell r="AV913">
            <v>2704.8000000000129</v>
          </cell>
          <cell r="AW913">
            <v>3785.3000000000461</v>
          </cell>
        </row>
        <row r="914">
          <cell r="A914">
            <v>909</v>
          </cell>
          <cell r="B914">
            <v>1944.7800000000393</v>
          </cell>
          <cell r="C914">
            <v>2718.4299999999553</v>
          </cell>
          <cell r="D914">
            <v>1980.4200000000164</v>
          </cell>
          <cell r="E914">
            <v>2771.1700000000219</v>
          </cell>
          <cell r="F914">
            <v>2008.9700000000239</v>
          </cell>
          <cell r="G914">
            <v>2816.8099999999504</v>
          </cell>
          <cell r="H914">
            <v>2044.6100000000001</v>
          </cell>
          <cell r="I914">
            <v>2862.4500000000503</v>
          </cell>
          <cell r="J914">
            <v>2080.2499999999759</v>
          </cell>
          <cell r="K914">
            <v>2908.089999999971</v>
          </cell>
          <cell r="L914">
            <v>2108.799999999987</v>
          </cell>
          <cell r="M914">
            <v>2953.73</v>
          </cell>
          <cell r="N914">
            <v>2144.439999999965</v>
          </cell>
          <cell r="O914">
            <v>2999.3800000000333</v>
          </cell>
          <cell r="P914">
            <v>2172.990000000033</v>
          </cell>
          <cell r="Q914">
            <v>3045.0199999999477</v>
          </cell>
          <cell r="R914">
            <v>2208.6300000000056</v>
          </cell>
          <cell r="S914">
            <v>3090.6600000000526</v>
          </cell>
          <cell r="T914">
            <v>2237.1800000000253</v>
          </cell>
          <cell r="U914">
            <v>3136.2999999999606</v>
          </cell>
          <cell r="V914">
            <v>2272.8199999999997</v>
          </cell>
          <cell r="W914">
            <v>3181.94</v>
          </cell>
          <cell r="X914">
            <v>2308.4599999999746</v>
          </cell>
          <cell r="Y914">
            <v>3227.5900000000433</v>
          </cell>
          <cell r="Z914">
            <v>2344.0999999999708</v>
          </cell>
          <cell r="AA914">
            <v>3280.3200000000161</v>
          </cell>
          <cell r="AB914">
            <v>2372.6499999999792</v>
          </cell>
          <cell r="AC914">
            <v>3325.9599999999696</v>
          </cell>
          <cell r="AD914">
            <v>2408.2900000000432</v>
          </cell>
          <cell r="AE914">
            <v>3371.6000000000258</v>
          </cell>
          <cell r="AF914">
            <v>2443.9300000000385</v>
          </cell>
          <cell r="AG914">
            <v>3417.2400000000766</v>
          </cell>
          <cell r="AH914">
            <v>2472.4799999999836</v>
          </cell>
          <cell r="AI914">
            <v>3462.8899999999617</v>
          </cell>
          <cell r="AJ914">
            <v>2508.1200000000313</v>
          </cell>
          <cell r="AK914">
            <v>3508.5300000000225</v>
          </cell>
          <cell r="AL914">
            <v>2536.6699999999742</v>
          </cell>
          <cell r="AM914">
            <v>3554.1699999999632</v>
          </cell>
          <cell r="AN914">
            <v>2572.3099999999667</v>
          </cell>
          <cell r="AO914">
            <v>3599.8100000000254</v>
          </cell>
          <cell r="AP914">
            <v>2600.859999999991</v>
          </cell>
          <cell r="AQ914">
            <v>3645.4500000000844</v>
          </cell>
          <cell r="AR914">
            <v>2636.5000000000468</v>
          </cell>
          <cell r="AS914">
            <v>3691.0999999999613</v>
          </cell>
          <cell r="AT914">
            <v>2672.1400000000385</v>
          </cell>
          <cell r="AU914">
            <v>3743.8299999999281</v>
          </cell>
          <cell r="AV914">
            <v>2707.7800000000129</v>
          </cell>
          <cell r="AW914">
            <v>3789.4700000000462</v>
          </cell>
        </row>
        <row r="915">
          <cell r="A915">
            <v>910</v>
          </cell>
          <cell r="B915">
            <v>1946.9200000000394</v>
          </cell>
          <cell r="C915">
            <v>2721.4199999999551</v>
          </cell>
          <cell r="D915">
            <v>1982.6000000000165</v>
          </cell>
          <cell r="E915">
            <v>2774.2200000000221</v>
          </cell>
          <cell r="F915">
            <v>2011.1800000000239</v>
          </cell>
          <cell r="G915">
            <v>2819.9099999999503</v>
          </cell>
          <cell r="H915">
            <v>2046.8600000000001</v>
          </cell>
          <cell r="I915">
            <v>2865.6000000000504</v>
          </cell>
          <cell r="J915">
            <v>2082.5399999999759</v>
          </cell>
          <cell r="K915">
            <v>2911.2899999999709</v>
          </cell>
          <cell r="L915">
            <v>2111.1199999999872</v>
          </cell>
          <cell r="M915">
            <v>2956.98</v>
          </cell>
          <cell r="N915">
            <v>2146.7999999999652</v>
          </cell>
          <cell r="O915">
            <v>3002.6800000000335</v>
          </cell>
          <cell r="P915">
            <v>2175.3800000000329</v>
          </cell>
          <cell r="Q915">
            <v>3048.3699999999476</v>
          </cell>
          <cell r="R915">
            <v>2211.0600000000054</v>
          </cell>
          <cell r="S915">
            <v>3094.0600000000527</v>
          </cell>
          <cell r="T915">
            <v>2239.6400000000253</v>
          </cell>
          <cell r="U915">
            <v>3139.7499999999604</v>
          </cell>
          <cell r="V915">
            <v>2275.3199999999997</v>
          </cell>
          <cell r="W915">
            <v>3185.44</v>
          </cell>
          <cell r="X915">
            <v>2310.9999999999745</v>
          </cell>
          <cell r="Y915">
            <v>3231.1400000000435</v>
          </cell>
          <cell r="Z915">
            <v>2346.6799999999707</v>
          </cell>
          <cell r="AA915">
            <v>3283.9300000000162</v>
          </cell>
          <cell r="AB915">
            <v>2375.2599999999793</v>
          </cell>
          <cell r="AC915">
            <v>3329.6199999999694</v>
          </cell>
          <cell r="AD915">
            <v>2410.9400000000433</v>
          </cell>
          <cell r="AE915">
            <v>3375.3100000000259</v>
          </cell>
          <cell r="AF915">
            <v>2446.6200000000385</v>
          </cell>
          <cell r="AG915">
            <v>3421.0000000000769</v>
          </cell>
          <cell r="AH915">
            <v>2475.1999999999834</v>
          </cell>
          <cell r="AI915">
            <v>3466.6999999999616</v>
          </cell>
          <cell r="AJ915">
            <v>2510.8800000000315</v>
          </cell>
          <cell r="AK915">
            <v>3512.3900000000226</v>
          </cell>
          <cell r="AL915">
            <v>2539.4599999999741</v>
          </cell>
          <cell r="AM915">
            <v>3558.0799999999631</v>
          </cell>
          <cell r="AN915">
            <v>2575.1399999999667</v>
          </cell>
          <cell r="AO915">
            <v>3603.7700000000254</v>
          </cell>
          <cell r="AP915">
            <v>2603.7199999999912</v>
          </cell>
          <cell r="AQ915">
            <v>3649.4600000000846</v>
          </cell>
          <cell r="AR915">
            <v>2639.4000000000469</v>
          </cell>
          <cell r="AS915">
            <v>3695.1599999999612</v>
          </cell>
          <cell r="AT915">
            <v>2675.0800000000386</v>
          </cell>
          <cell r="AU915">
            <v>3747.949999999928</v>
          </cell>
          <cell r="AV915">
            <v>2710.760000000013</v>
          </cell>
          <cell r="AW915">
            <v>3793.6400000000463</v>
          </cell>
        </row>
        <row r="916">
          <cell r="A916">
            <v>911</v>
          </cell>
          <cell r="B916">
            <v>1949.0600000000395</v>
          </cell>
          <cell r="C916">
            <v>2724.4099999999548</v>
          </cell>
          <cell r="D916">
            <v>1984.7800000000166</v>
          </cell>
          <cell r="E916">
            <v>2777.2700000000223</v>
          </cell>
          <cell r="F916">
            <v>2013.390000000024</v>
          </cell>
          <cell r="G916">
            <v>2823.0099999999502</v>
          </cell>
          <cell r="H916">
            <v>2049.11</v>
          </cell>
          <cell r="I916">
            <v>2868.7500000000505</v>
          </cell>
          <cell r="J916">
            <v>2084.8299999999758</v>
          </cell>
          <cell r="K916">
            <v>2914.4899999999707</v>
          </cell>
          <cell r="L916">
            <v>2113.4399999999873</v>
          </cell>
          <cell r="M916">
            <v>2960.23</v>
          </cell>
          <cell r="N916">
            <v>2149.1599999999653</v>
          </cell>
          <cell r="O916">
            <v>3005.9800000000337</v>
          </cell>
          <cell r="P916">
            <v>2177.7700000000327</v>
          </cell>
          <cell r="Q916">
            <v>3051.7199999999475</v>
          </cell>
          <cell r="R916">
            <v>2213.4900000000052</v>
          </cell>
          <cell r="S916">
            <v>3097.4600000000528</v>
          </cell>
          <cell r="T916">
            <v>2242.1000000000254</v>
          </cell>
          <cell r="U916">
            <v>3143.1999999999603</v>
          </cell>
          <cell r="V916">
            <v>2277.8199999999997</v>
          </cell>
          <cell r="W916">
            <v>3188.94</v>
          </cell>
          <cell r="X916">
            <v>2313.5399999999745</v>
          </cell>
          <cell r="Y916">
            <v>3234.6900000000437</v>
          </cell>
          <cell r="Z916">
            <v>2349.2599999999707</v>
          </cell>
          <cell r="AA916">
            <v>3287.5400000000163</v>
          </cell>
          <cell r="AB916">
            <v>2377.8699999999794</v>
          </cell>
          <cell r="AC916">
            <v>3333.2799999999693</v>
          </cell>
          <cell r="AD916">
            <v>2413.5900000000433</v>
          </cell>
          <cell r="AE916">
            <v>3379.0200000000259</v>
          </cell>
          <cell r="AF916">
            <v>2449.3100000000386</v>
          </cell>
          <cell r="AG916">
            <v>3424.7600000000771</v>
          </cell>
          <cell r="AH916">
            <v>2477.9199999999832</v>
          </cell>
          <cell r="AI916">
            <v>3470.5099999999616</v>
          </cell>
          <cell r="AJ916">
            <v>2513.6400000000317</v>
          </cell>
          <cell r="AK916">
            <v>3516.2500000000227</v>
          </cell>
          <cell r="AL916">
            <v>2542.2499999999741</v>
          </cell>
          <cell r="AM916">
            <v>3561.9899999999629</v>
          </cell>
          <cell r="AN916">
            <v>2577.9699999999666</v>
          </cell>
          <cell r="AO916">
            <v>3607.7300000000255</v>
          </cell>
          <cell r="AP916">
            <v>2606.5799999999913</v>
          </cell>
          <cell r="AQ916">
            <v>3653.4700000000848</v>
          </cell>
          <cell r="AR916">
            <v>2642.300000000047</v>
          </cell>
          <cell r="AS916">
            <v>3699.2199999999611</v>
          </cell>
          <cell r="AT916">
            <v>2678.0200000000386</v>
          </cell>
          <cell r="AU916">
            <v>3752.0699999999279</v>
          </cell>
          <cell r="AV916">
            <v>2713.740000000013</v>
          </cell>
          <cell r="AW916">
            <v>3797.8100000000463</v>
          </cell>
        </row>
        <row r="917">
          <cell r="A917">
            <v>912</v>
          </cell>
          <cell r="B917">
            <v>1951.2000000000396</v>
          </cell>
          <cell r="C917">
            <v>2727.3999999999546</v>
          </cell>
          <cell r="D917">
            <v>1986.9600000000166</v>
          </cell>
          <cell r="E917">
            <v>2780.3200000000224</v>
          </cell>
          <cell r="F917">
            <v>2015.600000000024</v>
          </cell>
          <cell r="G917">
            <v>2826.1099999999501</v>
          </cell>
          <cell r="H917">
            <v>2051.36</v>
          </cell>
          <cell r="I917">
            <v>2871.9000000000506</v>
          </cell>
          <cell r="J917">
            <v>2087.1199999999758</v>
          </cell>
          <cell r="K917">
            <v>2917.6899999999705</v>
          </cell>
          <cell r="L917">
            <v>2115.7599999999875</v>
          </cell>
          <cell r="M917">
            <v>2963.48</v>
          </cell>
          <cell r="N917">
            <v>2151.5199999999654</v>
          </cell>
          <cell r="O917">
            <v>3009.2800000000339</v>
          </cell>
          <cell r="P917">
            <v>2180.1600000000326</v>
          </cell>
          <cell r="Q917">
            <v>3055.0699999999474</v>
          </cell>
          <cell r="R917">
            <v>2215.9200000000051</v>
          </cell>
          <cell r="S917">
            <v>3100.8600000000529</v>
          </cell>
          <cell r="T917">
            <v>2244.5600000000254</v>
          </cell>
          <cell r="U917">
            <v>3146.6499999999601</v>
          </cell>
          <cell r="V917">
            <v>2280.3199999999997</v>
          </cell>
          <cell r="W917">
            <v>3192.44</v>
          </cell>
          <cell r="X917">
            <v>2316.0799999999745</v>
          </cell>
          <cell r="Y917">
            <v>3238.2400000000439</v>
          </cell>
          <cell r="Z917">
            <v>2351.8399999999706</v>
          </cell>
          <cell r="AA917">
            <v>3291.1500000000165</v>
          </cell>
          <cell r="AB917">
            <v>2380.4799999999796</v>
          </cell>
          <cell r="AC917">
            <v>3336.9399999999691</v>
          </cell>
          <cell r="AD917">
            <v>2416.2400000000434</v>
          </cell>
          <cell r="AE917">
            <v>3382.7300000000259</v>
          </cell>
          <cell r="AF917">
            <v>2452.0000000000387</v>
          </cell>
          <cell r="AG917">
            <v>3428.5200000000773</v>
          </cell>
          <cell r="AH917">
            <v>2480.639999999983</v>
          </cell>
          <cell r="AI917">
            <v>3474.3199999999615</v>
          </cell>
          <cell r="AJ917">
            <v>2516.4000000000319</v>
          </cell>
          <cell r="AK917">
            <v>3520.1100000000229</v>
          </cell>
          <cell r="AL917">
            <v>2545.039999999974</v>
          </cell>
          <cell r="AM917">
            <v>3565.8999999999628</v>
          </cell>
          <cell r="AN917">
            <v>2580.7999999999665</v>
          </cell>
          <cell r="AO917">
            <v>3611.6900000000255</v>
          </cell>
          <cell r="AP917">
            <v>2609.4399999999914</v>
          </cell>
          <cell r="AQ917">
            <v>3657.4800000000851</v>
          </cell>
          <cell r="AR917">
            <v>2645.2000000000471</v>
          </cell>
          <cell r="AS917">
            <v>3703.2799999999611</v>
          </cell>
          <cell r="AT917">
            <v>2680.9600000000387</v>
          </cell>
          <cell r="AU917">
            <v>3756.1899999999277</v>
          </cell>
          <cell r="AV917">
            <v>2716.720000000013</v>
          </cell>
          <cell r="AW917">
            <v>3801.9800000000464</v>
          </cell>
        </row>
        <row r="918">
          <cell r="A918">
            <v>913</v>
          </cell>
          <cell r="B918">
            <v>1953.3400000000397</v>
          </cell>
          <cell r="C918">
            <v>2730.3899999999544</v>
          </cell>
          <cell r="D918">
            <v>1989.1400000000167</v>
          </cell>
          <cell r="E918">
            <v>2783.3700000000226</v>
          </cell>
          <cell r="F918">
            <v>2017.810000000024</v>
          </cell>
          <cell r="G918">
            <v>2829.20999999995</v>
          </cell>
          <cell r="H918">
            <v>2053.61</v>
          </cell>
          <cell r="I918">
            <v>2875.0500000000507</v>
          </cell>
          <cell r="J918">
            <v>2089.4099999999758</v>
          </cell>
          <cell r="K918">
            <v>2920.8899999999703</v>
          </cell>
          <cell r="L918">
            <v>2118.0799999999876</v>
          </cell>
          <cell r="M918">
            <v>2966.73</v>
          </cell>
          <cell r="N918">
            <v>2153.8799999999655</v>
          </cell>
          <cell r="O918">
            <v>3012.580000000034</v>
          </cell>
          <cell r="P918">
            <v>2182.5500000000325</v>
          </cell>
          <cell r="Q918">
            <v>3058.4199999999473</v>
          </cell>
          <cell r="R918">
            <v>2218.3500000000049</v>
          </cell>
          <cell r="S918">
            <v>3104.260000000053</v>
          </cell>
          <cell r="T918">
            <v>2247.0200000000254</v>
          </cell>
          <cell r="U918">
            <v>3150.0999999999599</v>
          </cell>
          <cell r="V918">
            <v>2282.8199999999997</v>
          </cell>
          <cell r="W918">
            <v>3195.94</v>
          </cell>
          <cell r="X918">
            <v>2318.6199999999744</v>
          </cell>
          <cell r="Y918">
            <v>3241.7900000000441</v>
          </cell>
          <cell r="Z918">
            <v>2354.4199999999705</v>
          </cell>
          <cell r="AA918">
            <v>3294.7600000000166</v>
          </cell>
          <cell r="AB918">
            <v>2383.0899999999797</v>
          </cell>
          <cell r="AC918">
            <v>3340.599999999969</v>
          </cell>
          <cell r="AD918">
            <v>2418.8900000000435</v>
          </cell>
          <cell r="AE918">
            <v>3386.440000000026</v>
          </cell>
          <cell r="AF918">
            <v>2454.6900000000387</v>
          </cell>
          <cell r="AG918">
            <v>3432.2800000000775</v>
          </cell>
          <cell r="AH918">
            <v>2483.3599999999828</v>
          </cell>
          <cell r="AI918">
            <v>3478.1299999999615</v>
          </cell>
          <cell r="AJ918">
            <v>2519.1600000000321</v>
          </cell>
          <cell r="AK918">
            <v>3523.970000000023</v>
          </cell>
          <cell r="AL918">
            <v>2547.829999999974</v>
          </cell>
          <cell r="AM918">
            <v>3569.8099999999627</v>
          </cell>
          <cell r="AN918">
            <v>2583.6299999999665</v>
          </cell>
          <cell r="AO918">
            <v>3615.6500000000256</v>
          </cell>
          <cell r="AP918">
            <v>2612.2999999999915</v>
          </cell>
          <cell r="AQ918">
            <v>3661.4900000000853</v>
          </cell>
          <cell r="AR918">
            <v>2648.1000000000472</v>
          </cell>
          <cell r="AS918">
            <v>3707.339999999961</v>
          </cell>
          <cell r="AT918">
            <v>2683.9000000000387</v>
          </cell>
          <cell r="AU918">
            <v>3760.3099999999276</v>
          </cell>
          <cell r="AV918">
            <v>2719.700000000013</v>
          </cell>
          <cell r="AW918">
            <v>3806.1500000000465</v>
          </cell>
        </row>
        <row r="919">
          <cell r="A919">
            <v>914</v>
          </cell>
          <cell r="B919">
            <v>1955.4800000000398</v>
          </cell>
          <cell r="C919">
            <v>2733.3799999999542</v>
          </cell>
          <cell r="D919">
            <v>1991.3200000000168</v>
          </cell>
          <cell r="E919">
            <v>2786.4200000000228</v>
          </cell>
          <cell r="F919">
            <v>2020.0200000000241</v>
          </cell>
          <cell r="G919">
            <v>2832.3099999999499</v>
          </cell>
          <cell r="H919">
            <v>2055.86</v>
          </cell>
          <cell r="I919">
            <v>2878.2000000000507</v>
          </cell>
          <cell r="J919">
            <v>2091.6999999999757</v>
          </cell>
          <cell r="K919">
            <v>2924.0899999999701</v>
          </cell>
          <cell r="L919">
            <v>2120.3999999999878</v>
          </cell>
          <cell r="M919">
            <v>2969.98</v>
          </cell>
          <cell r="N919">
            <v>2156.2399999999657</v>
          </cell>
          <cell r="O919">
            <v>3015.8800000000342</v>
          </cell>
          <cell r="P919">
            <v>2184.9400000000323</v>
          </cell>
          <cell r="Q919">
            <v>3061.7699999999472</v>
          </cell>
          <cell r="R919">
            <v>2220.7800000000047</v>
          </cell>
          <cell r="S919">
            <v>3107.6600000000531</v>
          </cell>
          <cell r="T919">
            <v>2249.4800000000255</v>
          </cell>
          <cell r="U919">
            <v>3153.5499999999597</v>
          </cell>
          <cell r="V919">
            <v>2285.3199999999997</v>
          </cell>
          <cell r="W919">
            <v>3199.44</v>
          </cell>
          <cell r="X919">
            <v>2321.1599999999744</v>
          </cell>
          <cell r="Y919">
            <v>3245.3400000000443</v>
          </cell>
          <cell r="Z919">
            <v>2356.9999999999704</v>
          </cell>
          <cell r="AA919">
            <v>3298.3700000000167</v>
          </cell>
          <cell r="AB919">
            <v>2385.6999999999798</v>
          </cell>
          <cell r="AC919">
            <v>3344.2599999999688</v>
          </cell>
          <cell r="AD919">
            <v>2421.5400000000436</v>
          </cell>
          <cell r="AE919">
            <v>3390.150000000026</v>
          </cell>
          <cell r="AF919">
            <v>2457.3800000000388</v>
          </cell>
          <cell r="AG919">
            <v>3436.0400000000777</v>
          </cell>
          <cell r="AH919">
            <v>2486.0799999999826</v>
          </cell>
          <cell r="AI919">
            <v>3481.9399999999614</v>
          </cell>
          <cell r="AJ919">
            <v>2521.9200000000324</v>
          </cell>
          <cell r="AK919">
            <v>3527.8300000000231</v>
          </cell>
          <cell r="AL919">
            <v>2550.619999999974</v>
          </cell>
          <cell r="AM919">
            <v>3573.7199999999625</v>
          </cell>
          <cell r="AN919">
            <v>2586.4599999999664</v>
          </cell>
          <cell r="AO919">
            <v>3619.6100000000256</v>
          </cell>
          <cell r="AP919">
            <v>2615.1599999999917</v>
          </cell>
          <cell r="AQ919">
            <v>3665.5000000000855</v>
          </cell>
          <cell r="AR919">
            <v>2651.0000000000473</v>
          </cell>
          <cell r="AS919">
            <v>3711.399999999961</v>
          </cell>
          <cell r="AT919">
            <v>2686.8400000000388</v>
          </cell>
          <cell r="AU919">
            <v>3764.4299999999275</v>
          </cell>
          <cell r="AV919">
            <v>2722.680000000013</v>
          </cell>
          <cell r="AW919">
            <v>3810.3200000000465</v>
          </cell>
        </row>
        <row r="920">
          <cell r="A920">
            <v>915</v>
          </cell>
          <cell r="B920">
            <v>1957.6200000000399</v>
          </cell>
          <cell r="C920">
            <v>2736.369999999954</v>
          </cell>
          <cell r="D920">
            <v>1993.5000000000168</v>
          </cell>
          <cell r="E920">
            <v>2789.470000000023</v>
          </cell>
          <cell r="F920">
            <v>2022.2300000000241</v>
          </cell>
          <cell r="G920">
            <v>2835.4099999999498</v>
          </cell>
          <cell r="H920">
            <v>2058.11</v>
          </cell>
          <cell r="I920">
            <v>2881.3500000000508</v>
          </cell>
          <cell r="J920">
            <v>2093.9899999999757</v>
          </cell>
          <cell r="K920">
            <v>2927.28999999997</v>
          </cell>
          <cell r="L920">
            <v>2122.719999999988</v>
          </cell>
          <cell r="M920">
            <v>2973.23</v>
          </cell>
          <cell r="N920">
            <v>2158.5999999999658</v>
          </cell>
          <cell r="O920">
            <v>3019.1800000000344</v>
          </cell>
          <cell r="P920">
            <v>2187.3300000000322</v>
          </cell>
          <cell r="Q920">
            <v>3065.1199999999471</v>
          </cell>
          <cell r="R920">
            <v>2223.2100000000046</v>
          </cell>
          <cell r="S920">
            <v>3111.0600000000532</v>
          </cell>
          <cell r="T920">
            <v>2251.9400000000255</v>
          </cell>
          <cell r="U920">
            <v>3156.9999999999595</v>
          </cell>
          <cell r="V920">
            <v>2287.8199999999997</v>
          </cell>
          <cell r="W920">
            <v>3202.94</v>
          </cell>
          <cell r="X920">
            <v>2323.6999999999744</v>
          </cell>
          <cell r="Y920">
            <v>3248.8900000000444</v>
          </cell>
          <cell r="Z920">
            <v>2359.5799999999704</v>
          </cell>
          <cell r="AA920">
            <v>3301.9800000000168</v>
          </cell>
          <cell r="AB920">
            <v>2388.3099999999799</v>
          </cell>
          <cell r="AC920">
            <v>3347.9199999999687</v>
          </cell>
          <cell r="AD920">
            <v>2424.1900000000437</v>
          </cell>
          <cell r="AE920">
            <v>3393.860000000026</v>
          </cell>
          <cell r="AF920">
            <v>2460.0700000000388</v>
          </cell>
          <cell r="AG920">
            <v>3439.8000000000779</v>
          </cell>
          <cell r="AH920">
            <v>2488.7999999999824</v>
          </cell>
          <cell r="AI920">
            <v>3485.7499999999613</v>
          </cell>
          <cell r="AJ920">
            <v>2524.6800000000326</v>
          </cell>
          <cell r="AK920">
            <v>3531.6900000000232</v>
          </cell>
          <cell r="AL920">
            <v>2553.4099999999739</v>
          </cell>
          <cell r="AM920">
            <v>3577.6299999999624</v>
          </cell>
          <cell r="AN920">
            <v>2589.2899999999663</v>
          </cell>
          <cell r="AO920">
            <v>3623.5700000000256</v>
          </cell>
          <cell r="AP920">
            <v>2618.0199999999918</v>
          </cell>
          <cell r="AQ920">
            <v>3669.5100000000857</v>
          </cell>
          <cell r="AR920">
            <v>2653.9000000000474</v>
          </cell>
          <cell r="AS920">
            <v>3715.4599999999609</v>
          </cell>
          <cell r="AT920">
            <v>2689.7800000000389</v>
          </cell>
          <cell r="AU920">
            <v>3768.5499999999274</v>
          </cell>
          <cell r="AV920">
            <v>2725.660000000013</v>
          </cell>
          <cell r="AW920">
            <v>3814.4900000000466</v>
          </cell>
        </row>
        <row r="921">
          <cell r="A921">
            <v>916</v>
          </cell>
          <cell r="B921">
            <v>1959.76000000004</v>
          </cell>
          <cell r="C921">
            <v>2739.3599999999537</v>
          </cell>
          <cell r="D921">
            <v>1995.6800000000169</v>
          </cell>
          <cell r="E921">
            <v>2792.5200000000232</v>
          </cell>
          <cell r="F921">
            <v>2024.4400000000242</v>
          </cell>
          <cell r="G921">
            <v>2838.5099999999497</v>
          </cell>
          <cell r="H921">
            <v>2060.36</v>
          </cell>
          <cell r="I921">
            <v>2884.5000000000509</v>
          </cell>
          <cell r="J921">
            <v>2096.2799999999756</v>
          </cell>
          <cell r="K921">
            <v>2930.4899999999698</v>
          </cell>
          <cell r="L921">
            <v>2125.0399999999881</v>
          </cell>
          <cell r="M921">
            <v>2976.48</v>
          </cell>
          <cell r="N921">
            <v>2160.9599999999659</v>
          </cell>
          <cell r="O921">
            <v>3022.4800000000346</v>
          </cell>
          <cell r="P921">
            <v>2189.7200000000321</v>
          </cell>
          <cell r="Q921">
            <v>3068.469999999947</v>
          </cell>
          <cell r="R921">
            <v>2225.6400000000044</v>
          </cell>
          <cell r="S921">
            <v>3114.4600000000532</v>
          </cell>
          <cell r="T921">
            <v>2254.4000000000256</v>
          </cell>
          <cell r="U921">
            <v>3160.4499999999593</v>
          </cell>
          <cell r="V921">
            <v>2290.3199999999997</v>
          </cell>
          <cell r="W921">
            <v>3206.44</v>
          </cell>
          <cell r="X921">
            <v>2326.2399999999743</v>
          </cell>
          <cell r="Y921">
            <v>3252.4400000000446</v>
          </cell>
          <cell r="Z921">
            <v>2362.1599999999703</v>
          </cell>
          <cell r="AA921">
            <v>3305.590000000017</v>
          </cell>
          <cell r="AB921">
            <v>2390.9199999999801</v>
          </cell>
          <cell r="AC921">
            <v>3351.5799999999685</v>
          </cell>
          <cell r="AD921">
            <v>2426.8400000000438</v>
          </cell>
          <cell r="AE921">
            <v>3397.5700000000261</v>
          </cell>
          <cell r="AF921">
            <v>2462.7600000000389</v>
          </cell>
          <cell r="AG921">
            <v>3443.5600000000782</v>
          </cell>
          <cell r="AH921">
            <v>2491.5199999999822</v>
          </cell>
          <cell r="AI921">
            <v>3489.5599999999613</v>
          </cell>
          <cell r="AJ921">
            <v>2527.4400000000328</v>
          </cell>
          <cell r="AK921">
            <v>3535.5500000000234</v>
          </cell>
          <cell r="AL921">
            <v>2556.1999999999739</v>
          </cell>
          <cell r="AM921">
            <v>3581.5399999999622</v>
          </cell>
          <cell r="AN921">
            <v>2592.1199999999662</v>
          </cell>
          <cell r="AO921">
            <v>3627.5300000000257</v>
          </cell>
          <cell r="AP921">
            <v>2620.8799999999919</v>
          </cell>
          <cell r="AQ921">
            <v>3673.5200000000859</v>
          </cell>
          <cell r="AR921">
            <v>2656.8000000000475</v>
          </cell>
          <cell r="AS921">
            <v>3719.5199999999609</v>
          </cell>
          <cell r="AT921">
            <v>2692.7200000000389</v>
          </cell>
          <cell r="AU921">
            <v>3772.6699999999273</v>
          </cell>
          <cell r="AV921">
            <v>2728.6400000000131</v>
          </cell>
          <cell r="AW921">
            <v>3818.6600000000467</v>
          </cell>
        </row>
        <row r="922">
          <cell r="A922">
            <v>917</v>
          </cell>
          <cell r="B922">
            <v>1961.9000000000401</v>
          </cell>
          <cell r="C922">
            <v>2742.3499999999535</v>
          </cell>
          <cell r="D922">
            <v>1997.860000000017</v>
          </cell>
          <cell r="E922">
            <v>2795.5700000000234</v>
          </cell>
          <cell r="F922">
            <v>2026.6500000000242</v>
          </cell>
          <cell r="G922">
            <v>2841.6099999999497</v>
          </cell>
          <cell r="H922">
            <v>2062.61</v>
          </cell>
          <cell r="I922">
            <v>2887.650000000051</v>
          </cell>
          <cell r="J922">
            <v>2098.5699999999756</v>
          </cell>
          <cell r="K922">
            <v>2933.6899999999696</v>
          </cell>
          <cell r="L922">
            <v>2127.3599999999883</v>
          </cell>
          <cell r="M922">
            <v>2979.73</v>
          </cell>
          <cell r="N922">
            <v>2163.3199999999661</v>
          </cell>
          <cell r="O922">
            <v>3025.7800000000348</v>
          </cell>
          <cell r="P922">
            <v>2192.110000000032</v>
          </cell>
          <cell r="Q922">
            <v>3071.819999999947</v>
          </cell>
          <cell r="R922">
            <v>2228.0700000000043</v>
          </cell>
          <cell r="S922">
            <v>3117.8600000000533</v>
          </cell>
          <cell r="T922">
            <v>2256.8600000000256</v>
          </cell>
          <cell r="U922">
            <v>3163.8999999999592</v>
          </cell>
          <cell r="V922">
            <v>2292.8199999999997</v>
          </cell>
          <cell r="W922">
            <v>3209.94</v>
          </cell>
          <cell r="X922">
            <v>2328.7799999999743</v>
          </cell>
          <cell r="Y922">
            <v>3255.9900000000448</v>
          </cell>
          <cell r="Z922">
            <v>2364.7399999999702</v>
          </cell>
          <cell r="AA922">
            <v>3309.2000000000171</v>
          </cell>
          <cell r="AB922">
            <v>2393.5299999999802</v>
          </cell>
          <cell r="AC922">
            <v>3355.2399999999684</v>
          </cell>
          <cell r="AD922">
            <v>2429.4900000000439</v>
          </cell>
          <cell r="AE922">
            <v>3401.2800000000261</v>
          </cell>
          <cell r="AF922">
            <v>2465.4500000000389</v>
          </cell>
          <cell r="AG922">
            <v>3447.3200000000784</v>
          </cell>
          <cell r="AH922">
            <v>2494.239999999982</v>
          </cell>
          <cell r="AI922">
            <v>3493.3699999999612</v>
          </cell>
          <cell r="AJ922">
            <v>2530.200000000033</v>
          </cell>
          <cell r="AK922">
            <v>3539.4100000000235</v>
          </cell>
          <cell r="AL922">
            <v>2558.9899999999739</v>
          </cell>
          <cell r="AM922">
            <v>3585.4499999999621</v>
          </cell>
          <cell r="AN922">
            <v>2594.9499999999662</v>
          </cell>
          <cell r="AO922">
            <v>3631.4900000000257</v>
          </cell>
          <cell r="AP922">
            <v>2623.7399999999921</v>
          </cell>
          <cell r="AQ922">
            <v>3677.5300000000861</v>
          </cell>
          <cell r="AR922">
            <v>2659.7000000000476</v>
          </cell>
          <cell r="AS922">
            <v>3723.5799999999608</v>
          </cell>
          <cell r="AT922">
            <v>2695.660000000039</v>
          </cell>
          <cell r="AU922">
            <v>3776.7899999999272</v>
          </cell>
          <cell r="AV922">
            <v>2731.6200000000131</v>
          </cell>
          <cell r="AW922">
            <v>3822.8300000000468</v>
          </cell>
        </row>
        <row r="923">
          <cell r="A923">
            <v>918</v>
          </cell>
          <cell r="B923">
            <v>1964.0400000000402</v>
          </cell>
          <cell r="C923">
            <v>2745.3399999999533</v>
          </cell>
          <cell r="D923">
            <v>2000.040000000017</v>
          </cell>
          <cell r="E923">
            <v>2798.6200000000235</v>
          </cell>
          <cell r="F923">
            <v>2028.8600000000242</v>
          </cell>
          <cell r="G923">
            <v>2844.7099999999496</v>
          </cell>
          <cell r="H923">
            <v>2064.86</v>
          </cell>
          <cell r="I923">
            <v>2890.8000000000511</v>
          </cell>
          <cell r="J923">
            <v>2100.8599999999756</v>
          </cell>
          <cell r="K923">
            <v>2936.8899999999694</v>
          </cell>
          <cell r="L923">
            <v>2129.6799999999885</v>
          </cell>
          <cell r="M923">
            <v>2982.98</v>
          </cell>
          <cell r="N923">
            <v>2165.6799999999662</v>
          </cell>
          <cell r="O923">
            <v>3029.0800000000349</v>
          </cell>
          <cell r="P923">
            <v>2194.5000000000318</v>
          </cell>
          <cell r="Q923">
            <v>3075.1699999999469</v>
          </cell>
          <cell r="R923">
            <v>2230.5000000000041</v>
          </cell>
          <cell r="S923">
            <v>3121.2600000000534</v>
          </cell>
          <cell r="T923">
            <v>2259.3200000000256</v>
          </cell>
          <cell r="U923">
            <v>3167.349999999959</v>
          </cell>
          <cell r="V923">
            <v>2295.3199999999997</v>
          </cell>
          <cell r="W923">
            <v>3213.44</v>
          </cell>
          <cell r="X923">
            <v>2331.3199999999742</v>
          </cell>
          <cell r="Y923">
            <v>3259.540000000045</v>
          </cell>
          <cell r="Z923">
            <v>2367.3199999999702</v>
          </cell>
          <cell r="AA923">
            <v>3312.8100000000172</v>
          </cell>
          <cell r="AB923">
            <v>2396.1399999999803</v>
          </cell>
          <cell r="AC923">
            <v>3358.8999999999683</v>
          </cell>
          <cell r="AD923">
            <v>2432.140000000044</v>
          </cell>
          <cell r="AE923">
            <v>3404.9900000000262</v>
          </cell>
          <cell r="AF923">
            <v>2468.140000000039</v>
          </cell>
          <cell r="AG923">
            <v>3451.0800000000786</v>
          </cell>
          <cell r="AH923">
            <v>2496.9599999999818</v>
          </cell>
          <cell r="AI923">
            <v>3497.1799999999612</v>
          </cell>
          <cell r="AJ923">
            <v>2532.9600000000332</v>
          </cell>
          <cell r="AK923">
            <v>3543.2700000000236</v>
          </cell>
          <cell r="AL923">
            <v>2561.7799999999738</v>
          </cell>
          <cell r="AM923">
            <v>3589.3599999999619</v>
          </cell>
          <cell r="AN923">
            <v>2597.7799999999661</v>
          </cell>
          <cell r="AO923">
            <v>3635.4500000000257</v>
          </cell>
          <cell r="AP923">
            <v>2626.5999999999922</v>
          </cell>
          <cell r="AQ923">
            <v>3681.5400000000864</v>
          </cell>
          <cell r="AR923">
            <v>2662.6000000000477</v>
          </cell>
          <cell r="AS923">
            <v>3727.6399999999608</v>
          </cell>
          <cell r="AT923">
            <v>2698.600000000039</v>
          </cell>
          <cell r="AU923">
            <v>3780.9099999999271</v>
          </cell>
          <cell r="AV923">
            <v>2734.6000000000131</v>
          </cell>
          <cell r="AW923">
            <v>3827.0000000000468</v>
          </cell>
        </row>
        <row r="924">
          <cell r="A924">
            <v>919</v>
          </cell>
          <cell r="B924">
            <v>1966.1800000000403</v>
          </cell>
          <cell r="C924">
            <v>2748.3299999999531</v>
          </cell>
          <cell r="D924">
            <v>2002.2200000000171</v>
          </cell>
          <cell r="E924">
            <v>2801.6700000000237</v>
          </cell>
          <cell r="F924">
            <v>2031.0700000000243</v>
          </cell>
          <cell r="G924">
            <v>2847.8099999999495</v>
          </cell>
          <cell r="H924">
            <v>2067.11</v>
          </cell>
          <cell r="I924">
            <v>2893.9500000000512</v>
          </cell>
          <cell r="J924">
            <v>2103.1499999999755</v>
          </cell>
          <cell r="K924">
            <v>2940.0899999999692</v>
          </cell>
          <cell r="L924">
            <v>2131.9999999999886</v>
          </cell>
          <cell r="M924">
            <v>2986.23</v>
          </cell>
          <cell r="N924">
            <v>2168.0399999999663</v>
          </cell>
          <cell r="O924">
            <v>3032.3800000000351</v>
          </cell>
          <cell r="P924">
            <v>2196.8900000000317</v>
          </cell>
          <cell r="Q924">
            <v>3078.5199999999468</v>
          </cell>
          <cell r="R924">
            <v>2232.9300000000039</v>
          </cell>
          <cell r="S924">
            <v>3124.6600000000535</v>
          </cell>
          <cell r="T924">
            <v>2261.7800000000257</v>
          </cell>
          <cell r="U924">
            <v>3170.7999999999588</v>
          </cell>
          <cell r="V924">
            <v>2297.8199999999997</v>
          </cell>
          <cell r="W924">
            <v>3216.94</v>
          </cell>
          <cell r="X924">
            <v>2333.8599999999742</v>
          </cell>
          <cell r="Y924">
            <v>3263.0900000000452</v>
          </cell>
          <cell r="Z924">
            <v>2369.8999999999701</v>
          </cell>
          <cell r="AA924">
            <v>3316.4200000000174</v>
          </cell>
          <cell r="AB924">
            <v>2398.7499999999804</v>
          </cell>
          <cell r="AC924">
            <v>3362.5599999999681</v>
          </cell>
          <cell r="AD924">
            <v>2434.7900000000441</v>
          </cell>
          <cell r="AE924">
            <v>3408.7000000000262</v>
          </cell>
          <cell r="AF924">
            <v>2470.830000000039</v>
          </cell>
          <cell r="AG924">
            <v>3454.8400000000788</v>
          </cell>
          <cell r="AH924">
            <v>2499.6799999999816</v>
          </cell>
          <cell r="AI924">
            <v>3500.9899999999611</v>
          </cell>
          <cell r="AJ924">
            <v>2535.7200000000335</v>
          </cell>
          <cell r="AK924">
            <v>3547.1300000000238</v>
          </cell>
          <cell r="AL924">
            <v>2564.5699999999738</v>
          </cell>
          <cell r="AM924">
            <v>3593.2699999999618</v>
          </cell>
          <cell r="AN924">
            <v>2600.609999999966</v>
          </cell>
          <cell r="AO924">
            <v>3639.4100000000258</v>
          </cell>
          <cell r="AP924">
            <v>2629.4599999999923</v>
          </cell>
          <cell r="AQ924">
            <v>3685.5500000000866</v>
          </cell>
          <cell r="AR924">
            <v>2665.5000000000477</v>
          </cell>
          <cell r="AS924">
            <v>3731.6999999999607</v>
          </cell>
          <cell r="AT924">
            <v>2701.5400000000391</v>
          </cell>
          <cell r="AU924">
            <v>3785.029999999927</v>
          </cell>
          <cell r="AV924">
            <v>2737.5800000000131</v>
          </cell>
          <cell r="AW924">
            <v>3831.1700000000469</v>
          </cell>
        </row>
        <row r="925">
          <cell r="A925">
            <v>920</v>
          </cell>
          <cell r="B925">
            <v>1968.3200000000404</v>
          </cell>
          <cell r="C925">
            <v>2751.3199999999529</v>
          </cell>
          <cell r="D925">
            <v>2004.4000000000171</v>
          </cell>
          <cell r="E925">
            <v>2804.7200000000239</v>
          </cell>
          <cell r="F925">
            <v>2033.2800000000243</v>
          </cell>
          <cell r="G925">
            <v>2850.9099999999494</v>
          </cell>
          <cell r="H925">
            <v>2069.36</v>
          </cell>
          <cell r="I925">
            <v>2897.1000000000513</v>
          </cell>
          <cell r="J925">
            <v>2105.4399999999755</v>
          </cell>
          <cell r="K925">
            <v>2943.289999999969</v>
          </cell>
          <cell r="L925">
            <v>2134.3199999999888</v>
          </cell>
          <cell r="M925">
            <v>2989.48</v>
          </cell>
          <cell r="N925">
            <v>2170.3999999999664</v>
          </cell>
          <cell r="O925">
            <v>3035.6800000000353</v>
          </cell>
          <cell r="P925">
            <v>2199.2800000000316</v>
          </cell>
          <cell r="Q925">
            <v>3081.8699999999467</v>
          </cell>
          <cell r="R925">
            <v>2235.3600000000038</v>
          </cell>
          <cell r="S925">
            <v>3128.0600000000536</v>
          </cell>
          <cell r="T925">
            <v>2264.2400000000257</v>
          </cell>
          <cell r="U925">
            <v>3174.2499999999586</v>
          </cell>
          <cell r="V925">
            <v>2300.3199999999997</v>
          </cell>
          <cell r="W925">
            <v>3220.44</v>
          </cell>
          <cell r="X925">
            <v>2336.3999999999742</v>
          </cell>
          <cell r="Y925">
            <v>3266.6400000000453</v>
          </cell>
          <cell r="Z925">
            <v>2372.47999999997</v>
          </cell>
          <cell r="AA925">
            <v>3320.0300000000175</v>
          </cell>
          <cell r="AB925">
            <v>2401.3599999999806</v>
          </cell>
          <cell r="AC925">
            <v>3366.219999999968</v>
          </cell>
          <cell r="AD925">
            <v>2437.4400000000442</v>
          </cell>
          <cell r="AE925">
            <v>3412.4100000000262</v>
          </cell>
          <cell r="AF925">
            <v>2473.5200000000391</v>
          </cell>
          <cell r="AG925">
            <v>3458.600000000079</v>
          </cell>
          <cell r="AH925">
            <v>2502.3999999999814</v>
          </cell>
          <cell r="AI925">
            <v>3504.7999999999611</v>
          </cell>
          <cell r="AJ925">
            <v>2538.4800000000337</v>
          </cell>
          <cell r="AK925">
            <v>3550.9900000000239</v>
          </cell>
          <cell r="AL925">
            <v>2567.3599999999738</v>
          </cell>
          <cell r="AM925">
            <v>3597.1799999999616</v>
          </cell>
          <cell r="AN925">
            <v>2603.4399999999659</v>
          </cell>
          <cell r="AO925">
            <v>3643.3700000000258</v>
          </cell>
          <cell r="AP925">
            <v>2632.3199999999924</v>
          </cell>
          <cell r="AQ925">
            <v>3689.5600000000868</v>
          </cell>
          <cell r="AR925">
            <v>2668.4000000000478</v>
          </cell>
          <cell r="AS925">
            <v>3735.7599999999607</v>
          </cell>
          <cell r="AT925">
            <v>2704.4800000000391</v>
          </cell>
          <cell r="AU925">
            <v>3789.1499999999269</v>
          </cell>
          <cell r="AV925">
            <v>2740.5600000000131</v>
          </cell>
          <cell r="AW925">
            <v>3835.340000000047</v>
          </cell>
        </row>
        <row r="926">
          <cell r="A926">
            <v>921</v>
          </cell>
          <cell r="B926">
            <v>1970.4600000000405</v>
          </cell>
          <cell r="C926">
            <v>2754.3099999999527</v>
          </cell>
          <cell r="D926">
            <v>2006.5800000000172</v>
          </cell>
          <cell r="E926">
            <v>2807.7700000000241</v>
          </cell>
          <cell r="F926">
            <v>2035.4900000000243</v>
          </cell>
          <cell r="G926">
            <v>2854.0099999999493</v>
          </cell>
          <cell r="H926">
            <v>2071.61</v>
          </cell>
          <cell r="I926">
            <v>2900.2500000000514</v>
          </cell>
          <cell r="J926">
            <v>2107.7299999999755</v>
          </cell>
          <cell r="K926">
            <v>2946.4899999999689</v>
          </cell>
          <cell r="L926">
            <v>2136.639999999989</v>
          </cell>
          <cell r="M926">
            <v>2992.73</v>
          </cell>
          <cell r="N926">
            <v>2172.7599999999666</v>
          </cell>
          <cell r="O926">
            <v>3038.9800000000355</v>
          </cell>
          <cell r="P926">
            <v>2201.6700000000315</v>
          </cell>
          <cell r="Q926">
            <v>3085.2199999999466</v>
          </cell>
          <cell r="R926">
            <v>2237.7900000000036</v>
          </cell>
          <cell r="S926">
            <v>3131.4600000000537</v>
          </cell>
          <cell r="T926">
            <v>2266.7000000000257</v>
          </cell>
          <cell r="U926">
            <v>3177.6999999999584</v>
          </cell>
          <cell r="V926">
            <v>2302.8199999999997</v>
          </cell>
          <cell r="W926">
            <v>3223.94</v>
          </cell>
          <cell r="X926">
            <v>2338.9399999999741</v>
          </cell>
          <cell r="Y926">
            <v>3270.1900000000455</v>
          </cell>
          <cell r="Z926">
            <v>2375.0599999999699</v>
          </cell>
          <cell r="AA926">
            <v>3323.6400000000176</v>
          </cell>
          <cell r="AB926">
            <v>2403.9699999999807</v>
          </cell>
          <cell r="AC926">
            <v>3369.8799999999678</v>
          </cell>
          <cell r="AD926">
            <v>2440.0900000000443</v>
          </cell>
          <cell r="AE926">
            <v>3416.1200000000263</v>
          </cell>
          <cell r="AF926">
            <v>2476.2100000000391</v>
          </cell>
          <cell r="AG926">
            <v>3462.3600000000793</v>
          </cell>
          <cell r="AH926">
            <v>2505.1199999999812</v>
          </cell>
          <cell r="AI926">
            <v>3508.609999999961</v>
          </cell>
          <cell r="AJ926">
            <v>2541.2400000000339</v>
          </cell>
          <cell r="AK926">
            <v>3554.850000000024</v>
          </cell>
          <cell r="AL926">
            <v>2570.1499999999737</v>
          </cell>
          <cell r="AM926">
            <v>3601.0899999999615</v>
          </cell>
          <cell r="AN926">
            <v>2606.2699999999659</v>
          </cell>
          <cell r="AO926">
            <v>3647.3300000000258</v>
          </cell>
          <cell r="AP926">
            <v>2635.1799999999926</v>
          </cell>
          <cell r="AQ926">
            <v>3693.570000000087</v>
          </cell>
          <cell r="AR926">
            <v>2671.3000000000479</v>
          </cell>
          <cell r="AS926">
            <v>3739.8199999999606</v>
          </cell>
          <cell r="AT926">
            <v>2707.4200000000392</v>
          </cell>
          <cell r="AU926">
            <v>3793.2699999999268</v>
          </cell>
          <cell r="AV926">
            <v>2743.5400000000132</v>
          </cell>
          <cell r="AW926">
            <v>3839.5100000000471</v>
          </cell>
        </row>
        <row r="927">
          <cell r="A927">
            <v>922</v>
          </cell>
          <cell r="B927">
            <v>1972.6000000000406</v>
          </cell>
          <cell r="C927">
            <v>2757.2999999999524</v>
          </cell>
          <cell r="D927">
            <v>2008.7600000000173</v>
          </cell>
          <cell r="E927">
            <v>2810.8200000000243</v>
          </cell>
          <cell r="F927">
            <v>2037.7000000000244</v>
          </cell>
          <cell r="G927">
            <v>2857.1099999999492</v>
          </cell>
          <cell r="H927">
            <v>2073.86</v>
          </cell>
          <cell r="I927">
            <v>2903.4000000000515</v>
          </cell>
          <cell r="J927">
            <v>2110.0199999999754</v>
          </cell>
          <cell r="K927">
            <v>2949.6899999999687</v>
          </cell>
          <cell r="L927">
            <v>2138.9599999999891</v>
          </cell>
          <cell r="M927">
            <v>2995.98</v>
          </cell>
          <cell r="N927">
            <v>2175.1199999999667</v>
          </cell>
          <cell r="O927">
            <v>3042.2800000000357</v>
          </cell>
          <cell r="P927">
            <v>2204.0600000000313</v>
          </cell>
          <cell r="Q927">
            <v>3088.5699999999465</v>
          </cell>
          <cell r="R927">
            <v>2240.2200000000034</v>
          </cell>
          <cell r="S927">
            <v>3134.8600000000538</v>
          </cell>
          <cell r="T927">
            <v>2269.1600000000258</v>
          </cell>
          <cell r="U927">
            <v>3181.1499999999583</v>
          </cell>
          <cell r="V927">
            <v>2305.3199999999997</v>
          </cell>
          <cell r="W927">
            <v>3227.44</v>
          </cell>
          <cell r="X927">
            <v>2341.4799999999741</v>
          </cell>
          <cell r="Y927">
            <v>3273.7400000000457</v>
          </cell>
          <cell r="Z927">
            <v>2377.6399999999699</v>
          </cell>
          <cell r="AA927">
            <v>3327.2500000000177</v>
          </cell>
          <cell r="AB927">
            <v>2406.5799999999808</v>
          </cell>
          <cell r="AC927">
            <v>3373.5399999999677</v>
          </cell>
          <cell r="AD927">
            <v>2442.7400000000443</v>
          </cell>
          <cell r="AE927">
            <v>3419.8300000000263</v>
          </cell>
          <cell r="AF927">
            <v>2478.9000000000392</v>
          </cell>
          <cell r="AG927">
            <v>3466.1200000000795</v>
          </cell>
          <cell r="AH927">
            <v>2507.839999999981</v>
          </cell>
          <cell r="AI927">
            <v>3512.419999999961</v>
          </cell>
          <cell r="AJ927">
            <v>2544.0000000000341</v>
          </cell>
          <cell r="AK927">
            <v>3558.7100000000241</v>
          </cell>
          <cell r="AL927">
            <v>2572.9399999999737</v>
          </cell>
          <cell r="AM927">
            <v>3604.9999999999613</v>
          </cell>
          <cell r="AN927">
            <v>2609.0999999999658</v>
          </cell>
          <cell r="AO927">
            <v>3651.2900000000259</v>
          </cell>
          <cell r="AP927">
            <v>2638.0399999999927</v>
          </cell>
          <cell r="AQ927">
            <v>3697.5800000000872</v>
          </cell>
          <cell r="AR927">
            <v>2674.200000000048</v>
          </cell>
          <cell r="AS927">
            <v>3743.8799999999605</v>
          </cell>
          <cell r="AT927">
            <v>2710.3600000000392</v>
          </cell>
          <cell r="AU927">
            <v>3797.3899999999267</v>
          </cell>
          <cell r="AV927">
            <v>2746.5200000000132</v>
          </cell>
          <cell r="AW927">
            <v>3843.6800000000471</v>
          </cell>
        </row>
        <row r="928">
          <cell r="A928">
            <v>923</v>
          </cell>
          <cell r="B928">
            <v>1974.7400000000407</v>
          </cell>
          <cell r="C928">
            <v>2760.2899999999522</v>
          </cell>
          <cell r="D928">
            <v>2010.9400000000173</v>
          </cell>
          <cell r="E928">
            <v>2813.8700000000244</v>
          </cell>
          <cell r="F928">
            <v>2039.9100000000244</v>
          </cell>
          <cell r="G928">
            <v>2860.2099999999491</v>
          </cell>
          <cell r="H928">
            <v>2076.11</v>
          </cell>
          <cell r="I928">
            <v>2906.5500000000516</v>
          </cell>
          <cell r="J928">
            <v>2112.3099999999754</v>
          </cell>
          <cell r="K928">
            <v>2952.8899999999685</v>
          </cell>
          <cell r="L928">
            <v>2141.2799999999893</v>
          </cell>
          <cell r="M928">
            <v>2999.23</v>
          </cell>
          <cell r="N928">
            <v>2177.4799999999668</v>
          </cell>
          <cell r="O928">
            <v>3045.5800000000359</v>
          </cell>
          <cell r="P928">
            <v>2206.4500000000312</v>
          </cell>
          <cell r="Q928">
            <v>3091.9199999999464</v>
          </cell>
          <cell r="R928">
            <v>2242.6500000000033</v>
          </cell>
          <cell r="S928">
            <v>3138.2600000000539</v>
          </cell>
          <cell r="T928">
            <v>2271.6200000000258</v>
          </cell>
          <cell r="U928">
            <v>3184.5999999999581</v>
          </cell>
          <cell r="V928">
            <v>2307.8199999999997</v>
          </cell>
          <cell r="W928">
            <v>3230.94</v>
          </cell>
          <cell r="X928">
            <v>2344.0199999999741</v>
          </cell>
          <cell r="Y928">
            <v>3277.2900000000459</v>
          </cell>
          <cell r="Z928">
            <v>2380.2199999999698</v>
          </cell>
          <cell r="AA928">
            <v>3330.8600000000179</v>
          </cell>
          <cell r="AB928">
            <v>2409.189999999981</v>
          </cell>
          <cell r="AC928">
            <v>3377.1999999999675</v>
          </cell>
          <cell r="AD928">
            <v>2445.3900000000444</v>
          </cell>
          <cell r="AE928">
            <v>3423.5400000000263</v>
          </cell>
          <cell r="AF928">
            <v>2481.5900000000393</v>
          </cell>
          <cell r="AG928">
            <v>3469.8800000000797</v>
          </cell>
          <cell r="AH928">
            <v>2510.5599999999808</v>
          </cell>
          <cell r="AI928">
            <v>3516.2299999999609</v>
          </cell>
          <cell r="AJ928">
            <v>2546.7600000000343</v>
          </cell>
          <cell r="AK928">
            <v>3562.5700000000243</v>
          </cell>
          <cell r="AL928">
            <v>2575.7299999999736</v>
          </cell>
          <cell r="AM928">
            <v>3608.9099999999612</v>
          </cell>
          <cell r="AN928">
            <v>2611.9299999999657</v>
          </cell>
          <cell r="AO928">
            <v>3655.2500000000259</v>
          </cell>
          <cell r="AP928">
            <v>2640.8999999999928</v>
          </cell>
          <cell r="AQ928">
            <v>3701.5900000000875</v>
          </cell>
          <cell r="AR928">
            <v>2677.1000000000481</v>
          </cell>
          <cell r="AS928">
            <v>3747.9399999999605</v>
          </cell>
          <cell r="AT928">
            <v>2713.3000000000393</v>
          </cell>
          <cell r="AU928">
            <v>3801.5099999999265</v>
          </cell>
          <cell r="AV928">
            <v>2749.5000000000132</v>
          </cell>
          <cell r="AW928">
            <v>3847.8500000000472</v>
          </cell>
        </row>
        <row r="929">
          <cell r="A929">
            <v>924</v>
          </cell>
          <cell r="B929">
            <v>1976.8800000000408</v>
          </cell>
          <cell r="C929">
            <v>2763.279999999952</v>
          </cell>
          <cell r="D929">
            <v>2013.1200000000174</v>
          </cell>
          <cell r="E929">
            <v>2816.9200000000246</v>
          </cell>
          <cell r="F929">
            <v>2042.1200000000244</v>
          </cell>
          <cell r="G929">
            <v>2863.309999999949</v>
          </cell>
          <cell r="H929">
            <v>2078.36</v>
          </cell>
          <cell r="I929">
            <v>2909.7000000000517</v>
          </cell>
          <cell r="J929">
            <v>2114.5999999999754</v>
          </cell>
          <cell r="K929">
            <v>2956.0899999999683</v>
          </cell>
          <cell r="L929">
            <v>2143.5999999999894</v>
          </cell>
          <cell r="M929">
            <v>3002.48</v>
          </cell>
          <cell r="N929">
            <v>2179.8399999999669</v>
          </cell>
          <cell r="O929">
            <v>3048.880000000036</v>
          </cell>
          <cell r="P929">
            <v>2208.8400000000311</v>
          </cell>
          <cell r="Q929">
            <v>3095.2699999999463</v>
          </cell>
          <cell r="R929">
            <v>2245.0800000000031</v>
          </cell>
          <cell r="S929">
            <v>3141.660000000054</v>
          </cell>
          <cell r="T929">
            <v>2274.0800000000258</v>
          </cell>
          <cell r="U929">
            <v>3188.0499999999579</v>
          </cell>
          <cell r="V929">
            <v>2310.3199999999997</v>
          </cell>
          <cell r="W929">
            <v>3234.44</v>
          </cell>
          <cell r="X929">
            <v>2346.559999999974</v>
          </cell>
          <cell r="Y929">
            <v>3280.8400000000461</v>
          </cell>
          <cell r="Z929">
            <v>2382.7999999999697</v>
          </cell>
          <cell r="AA929">
            <v>3334.470000000018</v>
          </cell>
          <cell r="AB929">
            <v>2411.7999999999811</v>
          </cell>
          <cell r="AC929">
            <v>3380.8599999999674</v>
          </cell>
          <cell r="AD929">
            <v>2448.0400000000445</v>
          </cell>
          <cell r="AE929">
            <v>3427.2500000000264</v>
          </cell>
          <cell r="AF929">
            <v>2484.2800000000393</v>
          </cell>
          <cell r="AG929">
            <v>3473.6400000000799</v>
          </cell>
          <cell r="AH929">
            <v>2513.2799999999806</v>
          </cell>
          <cell r="AI929">
            <v>3520.0399999999609</v>
          </cell>
          <cell r="AJ929">
            <v>2549.5200000000345</v>
          </cell>
          <cell r="AK929">
            <v>3566.4300000000244</v>
          </cell>
          <cell r="AL929">
            <v>2578.5199999999736</v>
          </cell>
          <cell r="AM929">
            <v>3612.8199999999611</v>
          </cell>
          <cell r="AN929">
            <v>2614.7599999999657</v>
          </cell>
          <cell r="AO929">
            <v>3659.210000000026</v>
          </cell>
          <cell r="AP929">
            <v>2643.7599999999929</v>
          </cell>
          <cell r="AQ929">
            <v>3705.6000000000877</v>
          </cell>
          <cell r="AR929">
            <v>2680.0000000000482</v>
          </cell>
          <cell r="AS929">
            <v>3751.9999999999604</v>
          </cell>
          <cell r="AT929">
            <v>2716.2400000000393</v>
          </cell>
          <cell r="AU929">
            <v>3805.6299999999264</v>
          </cell>
          <cell r="AV929">
            <v>2752.4800000000132</v>
          </cell>
          <cell r="AW929">
            <v>3852.0200000000473</v>
          </cell>
        </row>
        <row r="930">
          <cell r="A930">
            <v>925</v>
          </cell>
          <cell r="B930">
            <v>1979.0200000000409</v>
          </cell>
          <cell r="C930">
            <v>2766.2699999999518</v>
          </cell>
          <cell r="D930">
            <v>2015.3000000000175</v>
          </cell>
          <cell r="E930">
            <v>2819.9700000000248</v>
          </cell>
          <cell r="F930">
            <v>2044.3300000000245</v>
          </cell>
          <cell r="G930">
            <v>2866.4099999999489</v>
          </cell>
          <cell r="H930">
            <v>2080.61</v>
          </cell>
          <cell r="I930">
            <v>2912.8500000000518</v>
          </cell>
          <cell r="J930">
            <v>2116.8899999999753</v>
          </cell>
          <cell r="K930">
            <v>2959.2899999999681</v>
          </cell>
          <cell r="L930">
            <v>2145.9199999999896</v>
          </cell>
          <cell r="M930">
            <v>3005.73</v>
          </cell>
          <cell r="N930">
            <v>2182.1999999999671</v>
          </cell>
          <cell r="O930">
            <v>3052.1800000000362</v>
          </cell>
          <cell r="P930">
            <v>2211.2300000000309</v>
          </cell>
          <cell r="Q930">
            <v>3098.6199999999462</v>
          </cell>
          <cell r="R930">
            <v>2247.5100000000029</v>
          </cell>
          <cell r="S930">
            <v>3145.0600000000541</v>
          </cell>
          <cell r="T930">
            <v>2276.5400000000259</v>
          </cell>
          <cell r="U930">
            <v>3191.4999999999577</v>
          </cell>
          <cell r="V930">
            <v>2312.8199999999997</v>
          </cell>
          <cell r="W930">
            <v>3237.94</v>
          </cell>
          <cell r="X930">
            <v>2349.099999999974</v>
          </cell>
          <cell r="Y930">
            <v>3284.3900000000463</v>
          </cell>
          <cell r="Z930">
            <v>2385.3799999999696</v>
          </cell>
          <cell r="AA930">
            <v>3338.0800000000181</v>
          </cell>
          <cell r="AB930">
            <v>2414.4099999999812</v>
          </cell>
          <cell r="AC930">
            <v>3384.5199999999672</v>
          </cell>
          <cell r="AD930">
            <v>2450.6900000000446</v>
          </cell>
          <cell r="AE930">
            <v>3430.9600000000264</v>
          </cell>
          <cell r="AF930">
            <v>2486.9700000000394</v>
          </cell>
          <cell r="AG930">
            <v>3477.4000000000801</v>
          </cell>
          <cell r="AH930">
            <v>2515.9999999999804</v>
          </cell>
          <cell r="AI930">
            <v>3523.8499999999608</v>
          </cell>
          <cell r="AJ930">
            <v>2552.2800000000348</v>
          </cell>
          <cell r="AK930">
            <v>3570.2900000000245</v>
          </cell>
          <cell r="AL930">
            <v>2581.3099999999736</v>
          </cell>
          <cell r="AM930">
            <v>3616.7299999999609</v>
          </cell>
          <cell r="AN930">
            <v>2617.5899999999656</v>
          </cell>
          <cell r="AO930">
            <v>3663.170000000026</v>
          </cell>
          <cell r="AP930">
            <v>2646.6199999999931</v>
          </cell>
          <cell r="AQ930">
            <v>3709.6100000000879</v>
          </cell>
          <cell r="AR930">
            <v>2682.9000000000483</v>
          </cell>
          <cell r="AS930">
            <v>3756.0599999999604</v>
          </cell>
          <cell r="AT930">
            <v>2719.1800000000394</v>
          </cell>
          <cell r="AU930">
            <v>3809.7499999999263</v>
          </cell>
          <cell r="AV930">
            <v>2755.4600000000132</v>
          </cell>
          <cell r="AW930">
            <v>3856.1900000000473</v>
          </cell>
        </row>
        <row r="931">
          <cell r="A931">
            <v>926</v>
          </cell>
          <cell r="B931">
            <v>1981.160000000041</v>
          </cell>
          <cell r="C931">
            <v>2769.2599999999516</v>
          </cell>
          <cell r="D931">
            <v>2017.4800000000175</v>
          </cell>
          <cell r="E931">
            <v>2823.020000000025</v>
          </cell>
          <cell r="F931">
            <v>2046.5400000000245</v>
          </cell>
          <cell r="G931">
            <v>2869.5099999999488</v>
          </cell>
          <cell r="H931">
            <v>2082.86</v>
          </cell>
          <cell r="I931">
            <v>2916.0000000000518</v>
          </cell>
          <cell r="J931">
            <v>2119.1799999999753</v>
          </cell>
          <cell r="K931">
            <v>2962.4899999999679</v>
          </cell>
          <cell r="L931">
            <v>2148.2399999999898</v>
          </cell>
          <cell r="M931">
            <v>3008.98</v>
          </cell>
          <cell r="N931">
            <v>2184.5599999999672</v>
          </cell>
          <cell r="O931">
            <v>3055.4800000000364</v>
          </cell>
          <cell r="P931">
            <v>2213.6200000000308</v>
          </cell>
          <cell r="Q931">
            <v>3101.9699999999461</v>
          </cell>
          <cell r="R931">
            <v>2249.9400000000028</v>
          </cell>
          <cell r="S931">
            <v>3148.4600000000542</v>
          </cell>
          <cell r="T931">
            <v>2279.0000000000259</v>
          </cell>
          <cell r="U931">
            <v>3194.9499999999575</v>
          </cell>
          <cell r="V931">
            <v>2315.3199999999997</v>
          </cell>
          <cell r="W931">
            <v>3241.44</v>
          </cell>
          <cell r="X931">
            <v>2351.639999999974</v>
          </cell>
          <cell r="Y931">
            <v>3287.9400000000464</v>
          </cell>
          <cell r="Z931">
            <v>2387.9599999999696</v>
          </cell>
          <cell r="AA931">
            <v>3341.6900000000182</v>
          </cell>
          <cell r="AB931">
            <v>2417.0199999999813</v>
          </cell>
          <cell r="AC931">
            <v>3388.1799999999671</v>
          </cell>
          <cell r="AD931">
            <v>2453.3400000000447</v>
          </cell>
          <cell r="AE931">
            <v>3434.6700000000264</v>
          </cell>
          <cell r="AF931">
            <v>2489.6600000000394</v>
          </cell>
          <cell r="AG931">
            <v>3481.1600000000803</v>
          </cell>
          <cell r="AH931">
            <v>2518.7199999999802</v>
          </cell>
          <cell r="AI931">
            <v>3527.6599999999607</v>
          </cell>
          <cell r="AJ931">
            <v>2555.040000000035</v>
          </cell>
          <cell r="AK931">
            <v>3574.1500000000246</v>
          </cell>
          <cell r="AL931">
            <v>2584.0999999999735</v>
          </cell>
          <cell r="AM931">
            <v>3620.6399999999608</v>
          </cell>
          <cell r="AN931">
            <v>2620.4199999999655</v>
          </cell>
          <cell r="AO931">
            <v>3667.130000000026</v>
          </cell>
          <cell r="AP931">
            <v>2649.4799999999932</v>
          </cell>
          <cell r="AQ931">
            <v>3713.6200000000881</v>
          </cell>
          <cell r="AR931">
            <v>2685.8000000000484</v>
          </cell>
          <cell r="AS931">
            <v>3760.1199999999603</v>
          </cell>
          <cell r="AT931">
            <v>2722.1200000000395</v>
          </cell>
          <cell r="AU931">
            <v>3813.8699999999262</v>
          </cell>
          <cell r="AV931">
            <v>2758.4400000000132</v>
          </cell>
          <cell r="AW931">
            <v>3860.3600000000474</v>
          </cell>
        </row>
        <row r="932">
          <cell r="A932">
            <v>927</v>
          </cell>
          <cell r="B932">
            <v>1983.3000000000411</v>
          </cell>
          <cell r="C932">
            <v>2772.2499999999513</v>
          </cell>
          <cell r="D932">
            <v>2019.6600000000176</v>
          </cell>
          <cell r="E932">
            <v>2826.0700000000252</v>
          </cell>
          <cell r="F932">
            <v>2048.7500000000246</v>
          </cell>
          <cell r="G932">
            <v>2872.6099999999487</v>
          </cell>
          <cell r="H932">
            <v>2085.11</v>
          </cell>
          <cell r="I932">
            <v>2919.1500000000519</v>
          </cell>
          <cell r="J932">
            <v>2121.4699999999752</v>
          </cell>
          <cell r="K932">
            <v>2965.6899999999678</v>
          </cell>
          <cell r="L932">
            <v>2150.5599999999899</v>
          </cell>
          <cell r="M932">
            <v>3012.23</v>
          </cell>
          <cell r="N932">
            <v>2186.9199999999673</v>
          </cell>
          <cell r="O932">
            <v>3058.7800000000366</v>
          </cell>
          <cell r="P932">
            <v>2216.0100000000307</v>
          </cell>
          <cell r="Q932">
            <v>3105.319999999946</v>
          </cell>
          <cell r="R932">
            <v>2252.3700000000026</v>
          </cell>
          <cell r="S932">
            <v>3151.8600000000542</v>
          </cell>
          <cell r="T932">
            <v>2281.460000000026</v>
          </cell>
          <cell r="U932">
            <v>3198.3999999999573</v>
          </cell>
          <cell r="V932">
            <v>2317.8199999999997</v>
          </cell>
          <cell r="W932">
            <v>3244.94</v>
          </cell>
          <cell r="X932">
            <v>2354.1799999999739</v>
          </cell>
          <cell r="Y932">
            <v>3291.4900000000466</v>
          </cell>
          <cell r="Z932">
            <v>2390.5399999999695</v>
          </cell>
          <cell r="AA932">
            <v>3345.3000000000184</v>
          </cell>
          <cell r="AB932">
            <v>2419.6299999999815</v>
          </cell>
          <cell r="AC932">
            <v>3391.8399999999669</v>
          </cell>
          <cell r="AD932">
            <v>2455.9900000000448</v>
          </cell>
          <cell r="AE932">
            <v>3438.3800000000265</v>
          </cell>
          <cell r="AF932">
            <v>2492.3500000000395</v>
          </cell>
          <cell r="AG932">
            <v>3484.9200000000806</v>
          </cell>
          <cell r="AH932">
            <v>2521.43999999998</v>
          </cell>
          <cell r="AI932">
            <v>3531.4699999999607</v>
          </cell>
          <cell r="AJ932">
            <v>2557.8000000000352</v>
          </cell>
          <cell r="AK932">
            <v>3578.0100000000248</v>
          </cell>
          <cell r="AL932">
            <v>2586.8899999999735</v>
          </cell>
          <cell r="AM932">
            <v>3624.5499999999606</v>
          </cell>
          <cell r="AN932">
            <v>2623.2499999999654</v>
          </cell>
          <cell r="AO932">
            <v>3671.0900000000261</v>
          </cell>
          <cell r="AP932">
            <v>2652.3399999999933</v>
          </cell>
          <cell r="AQ932">
            <v>3717.6300000000883</v>
          </cell>
          <cell r="AR932">
            <v>2688.7000000000485</v>
          </cell>
          <cell r="AS932">
            <v>3764.1799999999603</v>
          </cell>
          <cell r="AT932">
            <v>2725.0600000000395</v>
          </cell>
          <cell r="AU932">
            <v>3817.9899999999261</v>
          </cell>
          <cell r="AV932">
            <v>2761.4200000000133</v>
          </cell>
          <cell r="AW932">
            <v>3864.5300000000475</v>
          </cell>
        </row>
        <row r="933">
          <cell r="A933">
            <v>928</v>
          </cell>
          <cell r="B933">
            <v>1985.4400000000412</v>
          </cell>
          <cell r="C933">
            <v>2775.2399999999511</v>
          </cell>
          <cell r="D933">
            <v>2021.8400000000177</v>
          </cell>
          <cell r="E933">
            <v>2829.1200000000254</v>
          </cell>
          <cell r="F933">
            <v>2050.9600000000246</v>
          </cell>
          <cell r="G933">
            <v>2875.7099999999486</v>
          </cell>
          <cell r="H933">
            <v>2087.36</v>
          </cell>
          <cell r="I933">
            <v>2922.300000000052</v>
          </cell>
          <cell r="J933">
            <v>2123.7599999999752</v>
          </cell>
          <cell r="K933">
            <v>2968.8899999999676</v>
          </cell>
          <cell r="L933">
            <v>2152.8799999999901</v>
          </cell>
          <cell r="M933">
            <v>3015.48</v>
          </cell>
          <cell r="N933">
            <v>2189.2799999999675</v>
          </cell>
          <cell r="O933">
            <v>3062.0800000000368</v>
          </cell>
          <cell r="P933">
            <v>2218.4000000000306</v>
          </cell>
          <cell r="Q933">
            <v>3108.669999999946</v>
          </cell>
          <cell r="R933">
            <v>2254.8000000000025</v>
          </cell>
          <cell r="S933">
            <v>3155.2600000000543</v>
          </cell>
          <cell r="T933">
            <v>2283.920000000026</v>
          </cell>
          <cell r="U933">
            <v>3201.8499999999572</v>
          </cell>
          <cell r="V933">
            <v>2320.3199999999997</v>
          </cell>
          <cell r="W933">
            <v>3248.44</v>
          </cell>
          <cell r="X933">
            <v>2356.7199999999739</v>
          </cell>
          <cell r="Y933">
            <v>3295.0400000000468</v>
          </cell>
          <cell r="Z933">
            <v>2393.1199999999694</v>
          </cell>
          <cell r="AA933">
            <v>3348.9100000000185</v>
          </cell>
          <cell r="AB933">
            <v>2422.2399999999816</v>
          </cell>
          <cell r="AC933">
            <v>3395.4999999999668</v>
          </cell>
          <cell r="AD933">
            <v>2458.6400000000449</v>
          </cell>
          <cell r="AE933">
            <v>3442.0900000000265</v>
          </cell>
          <cell r="AF933">
            <v>2495.0400000000395</v>
          </cell>
          <cell r="AG933">
            <v>3488.6800000000808</v>
          </cell>
          <cell r="AH933">
            <v>2524.1599999999798</v>
          </cell>
          <cell r="AI933">
            <v>3535.2799999999606</v>
          </cell>
          <cell r="AJ933">
            <v>2560.5600000000354</v>
          </cell>
          <cell r="AK933">
            <v>3581.8700000000249</v>
          </cell>
          <cell r="AL933">
            <v>2589.6799999999735</v>
          </cell>
          <cell r="AM933">
            <v>3628.4599999999605</v>
          </cell>
          <cell r="AN933">
            <v>2626.0799999999654</v>
          </cell>
          <cell r="AO933">
            <v>3675.0500000000261</v>
          </cell>
          <cell r="AP933">
            <v>2655.1999999999935</v>
          </cell>
          <cell r="AQ933">
            <v>3721.6400000000885</v>
          </cell>
          <cell r="AR933">
            <v>2691.6000000000486</v>
          </cell>
          <cell r="AS933">
            <v>3768.2399999999602</v>
          </cell>
          <cell r="AT933">
            <v>2728.0000000000396</v>
          </cell>
          <cell r="AU933">
            <v>3822.109999999926</v>
          </cell>
          <cell r="AV933">
            <v>2764.4000000000133</v>
          </cell>
          <cell r="AW933">
            <v>3868.7000000000476</v>
          </cell>
        </row>
        <row r="934">
          <cell r="A934">
            <v>929</v>
          </cell>
          <cell r="B934">
            <v>1987.5800000000413</v>
          </cell>
          <cell r="C934">
            <v>2778.2299999999509</v>
          </cell>
          <cell r="D934">
            <v>2024.0200000000177</v>
          </cell>
          <cell r="E934">
            <v>2832.1700000000255</v>
          </cell>
          <cell r="F934">
            <v>2053.1700000000246</v>
          </cell>
          <cell r="G934">
            <v>2878.8099999999486</v>
          </cell>
          <cell r="H934">
            <v>2089.61</v>
          </cell>
          <cell r="I934">
            <v>2925.4500000000521</v>
          </cell>
          <cell r="J934">
            <v>2126.0499999999752</v>
          </cell>
          <cell r="K934">
            <v>2972.0899999999674</v>
          </cell>
          <cell r="L934">
            <v>2155.1999999999903</v>
          </cell>
          <cell r="M934">
            <v>3018.73</v>
          </cell>
          <cell r="N934">
            <v>2191.6399999999676</v>
          </cell>
          <cell r="O934">
            <v>3065.3800000000369</v>
          </cell>
          <cell r="P934">
            <v>2220.7900000000304</v>
          </cell>
          <cell r="Q934">
            <v>3112.0199999999459</v>
          </cell>
          <cell r="R934">
            <v>2257.2300000000023</v>
          </cell>
          <cell r="S934">
            <v>3158.6600000000544</v>
          </cell>
          <cell r="T934">
            <v>2286.380000000026</v>
          </cell>
          <cell r="U934">
            <v>3205.299999999957</v>
          </cell>
          <cell r="V934">
            <v>2322.8199999999997</v>
          </cell>
          <cell r="W934">
            <v>3251.94</v>
          </cell>
          <cell r="X934">
            <v>2359.2599999999738</v>
          </cell>
          <cell r="Y934">
            <v>3298.590000000047</v>
          </cell>
          <cell r="Z934">
            <v>2395.6999999999694</v>
          </cell>
          <cell r="AA934">
            <v>3352.5200000000186</v>
          </cell>
          <cell r="AB934">
            <v>2424.8499999999817</v>
          </cell>
          <cell r="AC934">
            <v>3399.1599999999667</v>
          </cell>
          <cell r="AD934">
            <v>2461.290000000045</v>
          </cell>
          <cell r="AE934">
            <v>3445.8000000000266</v>
          </cell>
          <cell r="AF934">
            <v>2497.7300000000396</v>
          </cell>
          <cell r="AG934">
            <v>3492.440000000081</v>
          </cell>
          <cell r="AH934">
            <v>2526.8799999999796</v>
          </cell>
          <cell r="AI934">
            <v>3539.0899999999606</v>
          </cell>
          <cell r="AJ934">
            <v>2563.3200000000356</v>
          </cell>
          <cell r="AK934">
            <v>3585.730000000025</v>
          </cell>
          <cell r="AL934">
            <v>2592.4699999999734</v>
          </cell>
          <cell r="AM934">
            <v>3632.3699999999603</v>
          </cell>
          <cell r="AN934">
            <v>2628.9099999999653</v>
          </cell>
          <cell r="AO934">
            <v>3679.0100000000261</v>
          </cell>
          <cell r="AP934">
            <v>2658.0599999999936</v>
          </cell>
          <cell r="AQ934">
            <v>3725.6500000000888</v>
          </cell>
          <cell r="AR934">
            <v>2694.5000000000487</v>
          </cell>
          <cell r="AS934">
            <v>3772.2999999999602</v>
          </cell>
          <cell r="AT934">
            <v>2730.9400000000396</v>
          </cell>
          <cell r="AU934">
            <v>3826.2299999999259</v>
          </cell>
          <cell r="AV934">
            <v>2767.3800000000133</v>
          </cell>
          <cell r="AW934">
            <v>3872.8700000000476</v>
          </cell>
        </row>
        <row r="935">
          <cell r="A935">
            <v>930</v>
          </cell>
          <cell r="B935">
            <v>1989.7200000000414</v>
          </cell>
          <cell r="C935">
            <v>2781.2199999999507</v>
          </cell>
          <cell r="D935">
            <v>2026.2000000000178</v>
          </cell>
          <cell r="E935">
            <v>2835.2200000000257</v>
          </cell>
          <cell r="F935">
            <v>2055.3800000000247</v>
          </cell>
          <cell r="G935">
            <v>2881.9099999999485</v>
          </cell>
          <cell r="H935">
            <v>2091.86</v>
          </cell>
          <cell r="I935">
            <v>2928.6000000000522</v>
          </cell>
          <cell r="J935">
            <v>2128.3399999999751</v>
          </cell>
          <cell r="K935">
            <v>2975.2899999999672</v>
          </cell>
          <cell r="L935">
            <v>2157.5199999999904</v>
          </cell>
          <cell r="M935">
            <v>3021.98</v>
          </cell>
          <cell r="N935">
            <v>2193.9999999999677</v>
          </cell>
          <cell r="O935">
            <v>3068.6800000000371</v>
          </cell>
          <cell r="P935">
            <v>2223.1800000000303</v>
          </cell>
          <cell r="Q935">
            <v>3115.3699999999458</v>
          </cell>
          <cell r="R935">
            <v>2259.6600000000021</v>
          </cell>
          <cell r="S935">
            <v>3162.0600000000545</v>
          </cell>
          <cell r="T935">
            <v>2288.8400000000261</v>
          </cell>
          <cell r="U935">
            <v>3208.7499999999568</v>
          </cell>
          <cell r="V935">
            <v>2325.3199999999997</v>
          </cell>
          <cell r="W935">
            <v>3255.44</v>
          </cell>
          <cell r="X935">
            <v>2361.7999999999738</v>
          </cell>
          <cell r="Y935">
            <v>3302.1400000000472</v>
          </cell>
          <cell r="Z935">
            <v>2398.2799999999693</v>
          </cell>
          <cell r="AA935">
            <v>3356.1300000000188</v>
          </cell>
          <cell r="AB935">
            <v>2427.4599999999818</v>
          </cell>
          <cell r="AC935">
            <v>3402.8199999999665</v>
          </cell>
          <cell r="AD935">
            <v>2463.9400000000451</v>
          </cell>
          <cell r="AE935">
            <v>3449.5100000000266</v>
          </cell>
          <cell r="AF935">
            <v>2500.4200000000396</v>
          </cell>
          <cell r="AG935">
            <v>3496.2000000000812</v>
          </cell>
          <cell r="AH935">
            <v>2529.5999999999794</v>
          </cell>
          <cell r="AI935">
            <v>3542.8999999999605</v>
          </cell>
          <cell r="AJ935">
            <v>2566.0800000000359</v>
          </cell>
          <cell r="AK935">
            <v>3589.5900000000252</v>
          </cell>
          <cell r="AL935">
            <v>2595.2599999999734</v>
          </cell>
          <cell r="AM935">
            <v>3636.2799999999602</v>
          </cell>
          <cell r="AN935">
            <v>2631.7399999999652</v>
          </cell>
          <cell r="AO935">
            <v>3682.9700000000262</v>
          </cell>
          <cell r="AP935">
            <v>2660.9199999999937</v>
          </cell>
          <cell r="AQ935">
            <v>3729.660000000089</v>
          </cell>
          <cell r="AR935">
            <v>2697.4000000000487</v>
          </cell>
          <cell r="AS935">
            <v>3776.3599999999601</v>
          </cell>
          <cell r="AT935">
            <v>2733.8800000000397</v>
          </cell>
          <cell r="AU935">
            <v>3830.3499999999258</v>
          </cell>
          <cell r="AV935">
            <v>2770.3600000000133</v>
          </cell>
          <cell r="AW935">
            <v>3877.0400000000477</v>
          </cell>
        </row>
        <row r="936">
          <cell r="A936">
            <v>931</v>
          </cell>
          <cell r="B936">
            <v>1991.8600000000415</v>
          </cell>
          <cell r="C936">
            <v>2784.2099999999505</v>
          </cell>
          <cell r="D936">
            <v>2028.3800000000178</v>
          </cell>
          <cell r="E936">
            <v>2838.2700000000259</v>
          </cell>
          <cell r="F936">
            <v>2057.5900000000247</v>
          </cell>
          <cell r="G936">
            <v>2885.0099999999484</v>
          </cell>
          <cell r="H936">
            <v>2094.11</v>
          </cell>
          <cell r="I936">
            <v>2931.7500000000523</v>
          </cell>
          <cell r="J936">
            <v>2130.6299999999751</v>
          </cell>
          <cell r="K936">
            <v>2978.489999999967</v>
          </cell>
          <cell r="L936">
            <v>2159.8399999999906</v>
          </cell>
          <cell r="M936">
            <v>3025.23</v>
          </cell>
          <cell r="N936">
            <v>2196.3599999999678</v>
          </cell>
          <cell r="O936">
            <v>3071.9800000000373</v>
          </cell>
          <cell r="P936">
            <v>2225.5700000000302</v>
          </cell>
          <cell r="Q936">
            <v>3118.7199999999457</v>
          </cell>
          <cell r="R936">
            <v>2262.090000000002</v>
          </cell>
          <cell r="S936">
            <v>3165.4600000000546</v>
          </cell>
          <cell r="T936">
            <v>2291.3000000000261</v>
          </cell>
          <cell r="U936">
            <v>3212.1999999999566</v>
          </cell>
          <cell r="V936">
            <v>2327.8199999999997</v>
          </cell>
          <cell r="W936">
            <v>3258.94</v>
          </cell>
          <cell r="X936">
            <v>2364.3399999999738</v>
          </cell>
          <cell r="Y936">
            <v>3305.6900000000473</v>
          </cell>
          <cell r="Z936">
            <v>2400.8599999999692</v>
          </cell>
          <cell r="AA936">
            <v>3359.7400000000189</v>
          </cell>
          <cell r="AB936">
            <v>2430.069999999982</v>
          </cell>
          <cell r="AC936">
            <v>3406.4799999999664</v>
          </cell>
          <cell r="AD936">
            <v>2466.5900000000452</v>
          </cell>
          <cell r="AE936">
            <v>3453.2200000000266</v>
          </cell>
          <cell r="AF936">
            <v>2503.1100000000397</v>
          </cell>
          <cell r="AG936">
            <v>3499.9600000000814</v>
          </cell>
          <cell r="AH936">
            <v>2532.3199999999792</v>
          </cell>
          <cell r="AI936">
            <v>3546.7099999999605</v>
          </cell>
          <cell r="AJ936">
            <v>2568.8400000000361</v>
          </cell>
          <cell r="AK936">
            <v>3593.4500000000253</v>
          </cell>
          <cell r="AL936">
            <v>2598.0499999999734</v>
          </cell>
          <cell r="AM936">
            <v>3640.18999999996</v>
          </cell>
          <cell r="AN936">
            <v>2634.5699999999651</v>
          </cell>
          <cell r="AO936">
            <v>3686.9300000000262</v>
          </cell>
          <cell r="AP936">
            <v>2663.7799999999938</v>
          </cell>
          <cell r="AQ936">
            <v>3733.6700000000892</v>
          </cell>
          <cell r="AR936">
            <v>2700.3000000000488</v>
          </cell>
          <cell r="AS936">
            <v>3780.4199999999601</v>
          </cell>
          <cell r="AT936">
            <v>2736.8200000000397</v>
          </cell>
          <cell r="AU936">
            <v>3834.4699999999257</v>
          </cell>
          <cell r="AV936">
            <v>2773.3400000000133</v>
          </cell>
          <cell r="AW936">
            <v>3881.2100000000478</v>
          </cell>
        </row>
        <row r="937">
          <cell r="A937">
            <v>932</v>
          </cell>
          <cell r="B937">
            <v>1994.0000000000416</v>
          </cell>
          <cell r="C937">
            <v>2787.1999999999503</v>
          </cell>
          <cell r="D937">
            <v>2030.5600000000179</v>
          </cell>
          <cell r="E937">
            <v>2841.3200000000261</v>
          </cell>
          <cell r="F937">
            <v>2059.8000000000247</v>
          </cell>
          <cell r="G937">
            <v>2888.1099999999483</v>
          </cell>
          <cell r="H937">
            <v>2096.36</v>
          </cell>
          <cell r="I937">
            <v>2934.9000000000524</v>
          </cell>
          <cell r="J937">
            <v>2132.9199999999751</v>
          </cell>
          <cell r="K937">
            <v>2981.6899999999669</v>
          </cell>
          <cell r="L937">
            <v>2162.1599999999908</v>
          </cell>
          <cell r="M937">
            <v>3028.48</v>
          </cell>
          <cell r="N937">
            <v>2198.719999999968</v>
          </cell>
          <cell r="O937">
            <v>3075.2800000000375</v>
          </cell>
          <cell r="P937">
            <v>2227.96000000003</v>
          </cell>
          <cell r="Q937">
            <v>3122.0699999999456</v>
          </cell>
          <cell r="R937">
            <v>2264.5200000000018</v>
          </cell>
          <cell r="S937">
            <v>3168.8600000000547</v>
          </cell>
          <cell r="T937">
            <v>2293.7600000000261</v>
          </cell>
          <cell r="U937">
            <v>3215.6499999999564</v>
          </cell>
          <cell r="V937">
            <v>2330.3199999999997</v>
          </cell>
          <cell r="W937">
            <v>3262.44</v>
          </cell>
          <cell r="X937">
            <v>2366.8799999999737</v>
          </cell>
          <cell r="Y937">
            <v>3309.2400000000475</v>
          </cell>
          <cell r="Z937">
            <v>2403.4399999999691</v>
          </cell>
          <cell r="AA937">
            <v>3363.350000000019</v>
          </cell>
          <cell r="AB937">
            <v>2432.6799999999821</v>
          </cell>
          <cell r="AC937">
            <v>3410.1399999999662</v>
          </cell>
          <cell r="AD937">
            <v>2469.2400000000453</v>
          </cell>
          <cell r="AE937">
            <v>3456.9300000000267</v>
          </cell>
          <cell r="AF937">
            <v>2505.8000000000397</v>
          </cell>
          <cell r="AG937">
            <v>3503.7200000000817</v>
          </cell>
          <cell r="AH937">
            <v>2535.039999999979</v>
          </cell>
          <cell r="AI937">
            <v>3550.5199999999604</v>
          </cell>
          <cell r="AJ937">
            <v>2571.6000000000363</v>
          </cell>
          <cell r="AK937">
            <v>3597.3100000000254</v>
          </cell>
          <cell r="AL937">
            <v>2600.8399999999733</v>
          </cell>
          <cell r="AM937">
            <v>3644.0999999999599</v>
          </cell>
          <cell r="AN937">
            <v>2637.3999999999651</v>
          </cell>
          <cell r="AO937">
            <v>3690.8900000000262</v>
          </cell>
          <cell r="AP937">
            <v>2666.639999999994</v>
          </cell>
          <cell r="AQ937">
            <v>3737.6800000000894</v>
          </cell>
          <cell r="AR937">
            <v>2703.2000000000489</v>
          </cell>
          <cell r="AS937">
            <v>3784.47999999996</v>
          </cell>
          <cell r="AT937">
            <v>2739.7600000000398</v>
          </cell>
          <cell r="AU937">
            <v>3838.5899999999256</v>
          </cell>
          <cell r="AV937">
            <v>2776.3200000000134</v>
          </cell>
          <cell r="AW937">
            <v>3885.3800000000479</v>
          </cell>
        </row>
        <row r="938">
          <cell r="A938">
            <v>933</v>
          </cell>
          <cell r="B938">
            <v>1996.1400000000417</v>
          </cell>
          <cell r="C938">
            <v>2790.18999999995</v>
          </cell>
          <cell r="D938">
            <v>2032.740000000018</v>
          </cell>
          <cell r="E938">
            <v>2844.3700000000263</v>
          </cell>
          <cell r="F938">
            <v>2062.0100000000248</v>
          </cell>
          <cell r="G938">
            <v>2891.2099999999482</v>
          </cell>
          <cell r="H938">
            <v>2098.61</v>
          </cell>
          <cell r="I938">
            <v>2938.0500000000525</v>
          </cell>
          <cell r="J938">
            <v>2135.209999999975</v>
          </cell>
          <cell r="K938">
            <v>2984.8899999999667</v>
          </cell>
          <cell r="L938">
            <v>2164.4799999999909</v>
          </cell>
          <cell r="M938">
            <v>3031.73</v>
          </cell>
          <cell r="N938">
            <v>2201.0799999999681</v>
          </cell>
          <cell r="O938">
            <v>3078.5800000000377</v>
          </cell>
          <cell r="P938">
            <v>2230.3500000000299</v>
          </cell>
          <cell r="Q938">
            <v>3125.4199999999455</v>
          </cell>
          <cell r="R938">
            <v>2266.9500000000016</v>
          </cell>
          <cell r="S938">
            <v>3172.2600000000548</v>
          </cell>
          <cell r="T938">
            <v>2296.2200000000262</v>
          </cell>
          <cell r="U938">
            <v>3219.0999999999563</v>
          </cell>
          <cell r="V938">
            <v>2332.8199999999997</v>
          </cell>
          <cell r="W938">
            <v>3265.94</v>
          </cell>
          <cell r="X938">
            <v>2369.4199999999737</v>
          </cell>
          <cell r="Y938">
            <v>3312.7900000000477</v>
          </cell>
          <cell r="Z938">
            <v>2406.0199999999691</v>
          </cell>
          <cell r="AA938">
            <v>3366.9600000000191</v>
          </cell>
          <cell r="AB938">
            <v>2435.2899999999822</v>
          </cell>
          <cell r="AC938">
            <v>3413.7999999999661</v>
          </cell>
          <cell r="AD938">
            <v>2471.8900000000453</v>
          </cell>
          <cell r="AE938">
            <v>3460.6400000000267</v>
          </cell>
          <cell r="AF938">
            <v>2508.4900000000398</v>
          </cell>
          <cell r="AG938">
            <v>3507.4800000000819</v>
          </cell>
          <cell r="AH938">
            <v>2537.7599999999788</v>
          </cell>
          <cell r="AI938">
            <v>3554.3299999999604</v>
          </cell>
          <cell r="AJ938">
            <v>2574.3600000000365</v>
          </cell>
          <cell r="AK938">
            <v>3601.1700000000255</v>
          </cell>
          <cell r="AL938">
            <v>2603.6299999999733</v>
          </cell>
          <cell r="AM938">
            <v>3648.0099999999597</v>
          </cell>
          <cell r="AN938">
            <v>2640.229999999965</v>
          </cell>
          <cell r="AO938">
            <v>3694.8500000000263</v>
          </cell>
          <cell r="AP938">
            <v>2669.4999999999941</v>
          </cell>
          <cell r="AQ938">
            <v>3741.6900000000896</v>
          </cell>
          <cell r="AR938">
            <v>2706.100000000049</v>
          </cell>
          <cell r="AS938">
            <v>3788.5399999999599</v>
          </cell>
          <cell r="AT938">
            <v>2742.7000000000398</v>
          </cell>
          <cell r="AU938">
            <v>3842.7099999999255</v>
          </cell>
          <cell r="AV938">
            <v>2779.3000000000134</v>
          </cell>
          <cell r="AW938">
            <v>3889.5500000000479</v>
          </cell>
        </row>
        <row r="939">
          <cell r="A939">
            <v>934</v>
          </cell>
          <cell r="B939">
            <v>1998.2800000000418</v>
          </cell>
          <cell r="C939">
            <v>2793.1799999999498</v>
          </cell>
          <cell r="D939">
            <v>2034.920000000018</v>
          </cell>
          <cell r="E939">
            <v>2847.4200000000264</v>
          </cell>
          <cell r="F939">
            <v>2064.2200000000248</v>
          </cell>
          <cell r="G939">
            <v>2894.3099999999481</v>
          </cell>
          <cell r="H939">
            <v>2100.86</v>
          </cell>
          <cell r="I939">
            <v>2941.2000000000526</v>
          </cell>
          <cell r="J939">
            <v>2137.499999999975</v>
          </cell>
          <cell r="K939">
            <v>2988.0899999999665</v>
          </cell>
          <cell r="L939">
            <v>2166.7999999999911</v>
          </cell>
          <cell r="M939">
            <v>3034.98</v>
          </cell>
          <cell r="N939">
            <v>2203.4399999999682</v>
          </cell>
          <cell r="O939">
            <v>3081.8800000000379</v>
          </cell>
          <cell r="P939">
            <v>2232.7400000000298</v>
          </cell>
          <cell r="Q939">
            <v>3128.7699999999454</v>
          </cell>
          <cell r="R939">
            <v>2269.3800000000015</v>
          </cell>
          <cell r="S939">
            <v>3175.6600000000549</v>
          </cell>
          <cell r="T939">
            <v>2298.6800000000262</v>
          </cell>
          <cell r="U939">
            <v>3222.5499999999561</v>
          </cell>
          <cell r="V939">
            <v>2335.3199999999997</v>
          </cell>
          <cell r="W939">
            <v>3269.44</v>
          </cell>
          <cell r="X939">
            <v>2371.9599999999737</v>
          </cell>
          <cell r="Y939">
            <v>3316.3400000000479</v>
          </cell>
          <cell r="Z939">
            <v>2408.599999999969</v>
          </cell>
          <cell r="AA939">
            <v>3370.5700000000193</v>
          </cell>
          <cell r="AB939">
            <v>2437.8999999999824</v>
          </cell>
          <cell r="AC939">
            <v>3417.4599999999659</v>
          </cell>
          <cell r="AD939">
            <v>2474.5400000000454</v>
          </cell>
          <cell r="AE939">
            <v>3464.3500000000267</v>
          </cell>
          <cell r="AF939">
            <v>2511.1800000000399</v>
          </cell>
          <cell r="AG939">
            <v>3511.2400000000821</v>
          </cell>
          <cell r="AH939">
            <v>2540.4799999999786</v>
          </cell>
          <cell r="AI939">
            <v>3558.1399999999603</v>
          </cell>
          <cell r="AJ939">
            <v>2577.1200000000367</v>
          </cell>
          <cell r="AK939">
            <v>3605.0300000000257</v>
          </cell>
          <cell r="AL939">
            <v>2606.4199999999732</v>
          </cell>
          <cell r="AM939">
            <v>3651.9199999999596</v>
          </cell>
          <cell r="AN939">
            <v>2643.0599999999649</v>
          </cell>
          <cell r="AO939">
            <v>3698.8100000000263</v>
          </cell>
          <cell r="AP939">
            <v>2672.3599999999942</v>
          </cell>
          <cell r="AQ939">
            <v>3745.7000000000899</v>
          </cell>
          <cell r="AR939">
            <v>2709.0000000000491</v>
          </cell>
          <cell r="AS939">
            <v>3792.5999999999599</v>
          </cell>
          <cell r="AT939">
            <v>2745.6400000000399</v>
          </cell>
          <cell r="AU939">
            <v>3846.8299999999253</v>
          </cell>
          <cell r="AV939">
            <v>2782.2800000000134</v>
          </cell>
          <cell r="AW939">
            <v>3893.720000000048</v>
          </cell>
        </row>
        <row r="940">
          <cell r="A940">
            <v>935</v>
          </cell>
          <cell r="B940">
            <v>2000.4200000000419</v>
          </cell>
          <cell r="C940">
            <v>2796.1699999999496</v>
          </cell>
          <cell r="D940">
            <v>2037.1000000000181</v>
          </cell>
          <cell r="E940">
            <v>2850.4700000000266</v>
          </cell>
          <cell r="F940">
            <v>2066.4300000000248</v>
          </cell>
          <cell r="G940">
            <v>2897.409999999948</v>
          </cell>
          <cell r="H940">
            <v>2103.11</v>
          </cell>
          <cell r="I940">
            <v>2944.3500000000527</v>
          </cell>
          <cell r="J940">
            <v>2139.789999999975</v>
          </cell>
          <cell r="K940">
            <v>2991.2899999999663</v>
          </cell>
          <cell r="L940">
            <v>2169.1199999999913</v>
          </cell>
          <cell r="M940">
            <v>3038.23</v>
          </cell>
          <cell r="N940">
            <v>2205.7999999999683</v>
          </cell>
          <cell r="O940">
            <v>3085.180000000038</v>
          </cell>
          <cell r="P940">
            <v>2235.1300000000297</v>
          </cell>
          <cell r="Q940">
            <v>3132.1199999999453</v>
          </cell>
          <cell r="R940">
            <v>2271.8100000000013</v>
          </cell>
          <cell r="S940">
            <v>3179.060000000055</v>
          </cell>
          <cell r="T940">
            <v>2301.1400000000262</v>
          </cell>
          <cell r="U940">
            <v>3225.9999999999559</v>
          </cell>
          <cell r="V940">
            <v>2337.8199999999997</v>
          </cell>
          <cell r="W940">
            <v>3272.94</v>
          </cell>
          <cell r="X940">
            <v>2374.4999999999736</v>
          </cell>
          <cell r="Y940">
            <v>3319.8900000000481</v>
          </cell>
          <cell r="Z940">
            <v>2411.1799999999689</v>
          </cell>
          <cell r="AA940">
            <v>3374.1800000000194</v>
          </cell>
          <cell r="AB940">
            <v>2440.5099999999825</v>
          </cell>
          <cell r="AC940">
            <v>3421.1199999999658</v>
          </cell>
          <cell r="AD940">
            <v>2477.1900000000455</v>
          </cell>
          <cell r="AE940">
            <v>3468.0600000000268</v>
          </cell>
          <cell r="AF940">
            <v>2513.8700000000399</v>
          </cell>
          <cell r="AG940">
            <v>3515.0000000000823</v>
          </cell>
          <cell r="AH940">
            <v>2543.1999999999784</v>
          </cell>
          <cell r="AI940">
            <v>3561.9499999999603</v>
          </cell>
          <cell r="AJ940">
            <v>2579.8800000000369</v>
          </cell>
          <cell r="AK940">
            <v>3608.8900000000258</v>
          </cell>
          <cell r="AL940">
            <v>2609.2099999999732</v>
          </cell>
          <cell r="AM940">
            <v>3655.8299999999595</v>
          </cell>
          <cell r="AN940">
            <v>2645.8899999999649</v>
          </cell>
          <cell r="AO940">
            <v>3702.7700000000264</v>
          </cell>
          <cell r="AP940">
            <v>2675.2199999999943</v>
          </cell>
          <cell r="AQ940">
            <v>3749.7100000000901</v>
          </cell>
          <cell r="AR940">
            <v>2711.9000000000492</v>
          </cell>
          <cell r="AS940">
            <v>3796.6599999999598</v>
          </cell>
          <cell r="AT940">
            <v>2748.5800000000399</v>
          </cell>
          <cell r="AU940">
            <v>3850.9499999999252</v>
          </cell>
          <cell r="AV940">
            <v>2785.2600000000134</v>
          </cell>
          <cell r="AW940">
            <v>3897.8900000000481</v>
          </cell>
        </row>
        <row r="941">
          <cell r="A941">
            <v>936</v>
          </cell>
          <cell r="B941">
            <v>2002.560000000042</v>
          </cell>
          <cell r="C941">
            <v>2799.1599999999494</v>
          </cell>
          <cell r="D941">
            <v>2039.2800000000182</v>
          </cell>
          <cell r="E941">
            <v>2853.5200000000268</v>
          </cell>
          <cell r="F941">
            <v>2068.6400000000249</v>
          </cell>
          <cell r="G941">
            <v>2900.5099999999479</v>
          </cell>
          <cell r="H941">
            <v>2105.36</v>
          </cell>
          <cell r="I941">
            <v>2947.5000000000528</v>
          </cell>
          <cell r="J941">
            <v>2142.0799999999749</v>
          </cell>
          <cell r="K941">
            <v>2994.4899999999661</v>
          </cell>
          <cell r="L941">
            <v>2171.4399999999914</v>
          </cell>
          <cell r="M941">
            <v>3041.48</v>
          </cell>
          <cell r="N941">
            <v>2208.1599999999685</v>
          </cell>
          <cell r="O941">
            <v>3088.4800000000382</v>
          </cell>
          <cell r="P941">
            <v>2237.5200000000295</v>
          </cell>
          <cell r="Q941">
            <v>3135.4699999999452</v>
          </cell>
          <cell r="R941">
            <v>2274.2400000000011</v>
          </cell>
          <cell r="S941">
            <v>3182.4600000000551</v>
          </cell>
          <cell r="T941">
            <v>2303.6000000000263</v>
          </cell>
          <cell r="U941">
            <v>3229.4499999999557</v>
          </cell>
          <cell r="V941">
            <v>2340.3199999999997</v>
          </cell>
          <cell r="W941">
            <v>3276.44</v>
          </cell>
          <cell r="X941">
            <v>2377.0399999999736</v>
          </cell>
          <cell r="Y941">
            <v>3323.4400000000483</v>
          </cell>
          <cell r="Z941">
            <v>2413.7599999999688</v>
          </cell>
          <cell r="AA941">
            <v>3377.7900000000195</v>
          </cell>
          <cell r="AB941">
            <v>2443.1199999999826</v>
          </cell>
          <cell r="AC941">
            <v>3424.7799999999656</v>
          </cell>
          <cell r="AD941">
            <v>2479.8400000000456</v>
          </cell>
          <cell r="AE941">
            <v>3471.7700000000268</v>
          </cell>
          <cell r="AF941">
            <v>2516.56000000004</v>
          </cell>
          <cell r="AG941">
            <v>3518.7600000000825</v>
          </cell>
          <cell r="AH941">
            <v>2545.9199999999782</v>
          </cell>
          <cell r="AI941">
            <v>3565.7599999999602</v>
          </cell>
          <cell r="AJ941">
            <v>2582.6400000000372</v>
          </cell>
          <cell r="AK941">
            <v>3612.7500000000259</v>
          </cell>
          <cell r="AL941">
            <v>2611.9999999999732</v>
          </cell>
          <cell r="AM941">
            <v>3659.7399999999593</v>
          </cell>
          <cell r="AN941">
            <v>2648.7199999999648</v>
          </cell>
          <cell r="AO941">
            <v>3706.7300000000264</v>
          </cell>
          <cell r="AP941">
            <v>2678.0799999999945</v>
          </cell>
          <cell r="AQ941">
            <v>3753.7200000000903</v>
          </cell>
          <cell r="AR941">
            <v>2714.8000000000493</v>
          </cell>
          <cell r="AS941">
            <v>3800.7199999999598</v>
          </cell>
          <cell r="AT941">
            <v>2751.52000000004</v>
          </cell>
          <cell r="AU941">
            <v>3855.0699999999251</v>
          </cell>
          <cell r="AV941">
            <v>2788.2400000000134</v>
          </cell>
          <cell r="AW941">
            <v>3902.0600000000481</v>
          </cell>
        </row>
        <row r="942">
          <cell r="A942">
            <v>937</v>
          </cell>
          <cell r="B942">
            <v>2004.7000000000421</v>
          </cell>
          <cell r="C942">
            <v>2802.1499999999492</v>
          </cell>
          <cell r="D942">
            <v>2041.4600000000182</v>
          </cell>
          <cell r="E942">
            <v>2856.570000000027</v>
          </cell>
          <cell r="F942">
            <v>2070.8500000000249</v>
          </cell>
          <cell r="G942">
            <v>2903.6099999999478</v>
          </cell>
          <cell r="H942">
            <v>2107.61</v>
          </cell>
          <cell r="I942">
            <v>2950.6500000000528</v>
          </cell>
          <cell r="J942">
            <v>2144.3699999999749</v>
          </cell>
          <cell r="K942">
            <v>2997.6899999999659</v>
          </cell>
          <cell r="L942">
            <v>2173.7599999999916</v>
          </cell>
          <cell r="M942">
            <v>3044.73</v>
          </cell>
          <cell r="N942">
            <v>2210.5199999999686</v>
          </cell>
          <cell r="O942">
            <v>3091.7800000000384</v>
          </cell>
          <cell r="P942">
            <v>2239.9100000000294</v>
          </cell>
          <cell r="Q942">
            <v>3138.8199999999451</v>
          </cell>
          <cell r="R942">
            <v>2276.670000000001</v>
          </cell>
          <cell r="S942">
            <v>3185.8600000000552</v>
          </cell>
          <cell r="T942">
            <v>2306.0600000000263</v>
          </cell>
          <cell r="U942">
            <v>3232.8999999999555</v>
          </cell>
          <cell r="V942">
            <v>2342.8199999999997</v>
          </cell>
          <cell r="W942">
            <v>3279.94</v>
          </cell>
          <cell r="X942">
            <v>2379.5799999999736</v>
          </cell>
          <cell r="Y942">
            <v>3326.9900000000484</v>
          </cell>
          <cell r="Z942">
            <v>2416.3399999999688</v>
          </cell>
          <cell r="AA942">
            <v>3381.4000000000196</v>
          </cell>
          <cell r="AB942">
            <v>2445.7299999999827</v>
          </cell>
          <cell r="AC942">
            <v>3428.4399999999655</v>
          </cell>
          <cell r="AD942">
            <v>2482.4900000000457</v>
          </cell>
          <cell r="AE942">
            <v>3475.4800000000268</v>
          </cell>
          <cell r="AF942">
            <v>2519.25000000004</v>
          </cell>
          <cell r="AG942">
            <v>3522.5200000000827</v>
          </cell>
          <cell r="AH942">
            <v>2548.639999999978</v>
          </cell>
          <cell r="AI942">
            <v>3569.5699999999601</v>
          </cell>
          <cell r="AJ942">
            <v>2585.4000000000374</v>
          </cell>
          <cell r="AK942">
            <v>3616.610000000026</v>
          </cell>
          <cell r="AL942">
            <v>2614.7899999999731</v>
          </cell>
          <cell r="AM942">
            <v>3663.6499999999592</v>
          </cell>
          <cell r="AN942">
            <v>2651.5499999999647</v>
          </cell>
          <cell r="AO942">
            <v>3710.6900000000264</v>
          </cell>
          <cell r="AP942">
            <v>2680.9399999999946</v>
          </cell>
          <cell r="AQ942">
            <v>3757.7300000000905</v>
          </cell>
          <cell r="AR942">
            <v>2717.7000000000494</v>
          </cell>
          <cell r="AS942">
            <v>3804.7799999999597</v>
          </cell>
          <cell r="AT942">
            <v>2754.4600000000401</v>
          </cell>
          <cell r="AU942">
            <v>3859.189999999925</v>
          </cell>
          <cell r="AV942">
            <v>2791.2200000000134</v>
          </cell>
          <cell r="AW942">
            <v>3906.2300000000482</v>
          </cell>
        </row>
        <row r="943">
          <cell r="A943">
            <v>938</v>
          </cell>
          <cell r="B943">
            <v>2006.8400000000422</v>
          </cell>
          <cell r="C943">
            <v>2805.1399999999489</v>
          </cell>
          <cell r="D943">
            <v>2043.6400000000183</v>
          </cell>
          <cell r="E943">
            <v>2859.6200000000272</v>
          </cell>
          <cell r="F943">
            <v>2073.060000000025</v>
          </cell>
          <cell r="G943">
            <v>2906.7099999999477</v>
          </cell>
          <cell r="H943">
            <v>2109.86</v>
          </cell>
          <cell r="I943">
            <v>2953.8000000000529</v>
          </cell>
          <cell r="J943">
            <v>2146.6599999999748</v>
          </cell>
          <cell r="K943">
            <v>3000.8899999999658</v>
          </cell>
          <cell r="L943">
            <v>2176.0799999999917</v>
          </cell>
          <cell r="M943">
            <v>3047.98</v>
          </cell>
          <cell r="N943">
            <v>2212.8799999999687</v>
          </cell>
          <cell r="O943">
            <v>3095.0800000000386</v>
          </cell>
          <cell r="P943">
            <v>2242.3000000000293</v>
          </cell>
          <cell r="Q943">
            <v>3142.169999999945</v>
          </cell>
          <cell r="R943">
            <v>2279.1000000000008</v>
          </cell>
          <cell r="S943">
            <v>3189.2600000000552</v>
          </cell>
          <cell r="T943">
            <v>2308.5200000000264</v>
          </cell>
          <cell r="U943">
            <v>3236.3499999999553</v>
          </cell>
          <cell r="V943">
            <v>2345.3199999999997</v>
          </cell>
          <cell r="W943">
            <v>3283.44</v>
          </cell>
          <cell r="X943">
            <v>2382.1199999999735</v>
          </cell>
          <cell r="Y943">
            <v>3330.5400000000486</v>
          </cell>
          <cell r="Z943">
            <v>2418.9199999999687</v>
          </cell>
          <cell r="AA943">
            <v>3385.0100000000198</v>
          </cell>
          <cell r="AB943">
            <v>2448.3399999999829</v>
          </cell>
          <cell r="AC943">
            <v>3432.0999999999653</v>
          </cell>
          <cell r="AD943">
            <v>2485.1400000000458</v>
          </cell>
          <cell r="AE943">
            <v>3479.1900000000269</v>
          </cell>
          <cell r="AF943">
            <v>2521.9400000000401</v>
          </cell>
          <cell r="AG943">
            <v>3526.280000000083</v>
          </cell>
          <cell r="AH943">
            <v>2551.3599999999778</v>
          </cell>
          <cell r="AI943">
            <v>3573.3799999999601</v>
          </cell>
          <cell r="AJ943">
            <v>2588.1600000000376</v>
          </cell>
          <cell r="AK943">
            <v>3620.4700000000262</v>
          </cell>
          <cell r="AL943">
            <v>2617.5799999999731</v>
          </cell>
          <cell r="AM943">
            <v>3667.559999999959</v>
          </cell>
          <cell r="AN943">
            <v>2654.3799999999646</v>
          </cell>
          <cell r="AO943">
            <v>3714.6500000000265</v>
          </cell>
          <cell r="AP943">
            <v>2683.7999999999947</v>
          </cell>
          <cell r="AQ943">
            <v>3761.7400000000907</v>
          </cell>
          <cell r="AR943">
            <v>2720.6000000000495</v>
          </cell>
          <cell r="AS943">
            <v>3808.8399999999597</v>
          </cell>
          <cell r="AT943">
            <v>2757.4000000000401</v>
          </cell>
          <cell r="AU943">
            <v>3863.3099999999249</v>
          </cell>
          <cell r="AV943">
            <v>2794.2000000000135</v>
          </cell>
          <cell r="AW943">
            <v>3910.4000000000483</v>
          </cell>
        </row>
        <row r="944">
          <cell r="A944">
            <v>939</v>
          </cell>
          <cell r="B944">
            <v>2008.9800000000423</v>
          </cell>
          <cell r="C944">
            <v>2808.1299999999487</v>
          </cell>
          <cell r="D944">
            <v>2045.8200000000184</v>
          </cell>
          <cell r="E944">
            <v>2862.6700000000274</v>
          </cell>
          <cell r="F944">
            <v>2075.270000000025</v>
          </cell>
          <cell r="G944">
            <v>2909.8099999999476</v>
          </cell>
          <cell r="H944">
            <v>2112.11</v>
          </cell>
          <cell r="I944">
            <v>2956.950000000053</v>
          </cell>
          <cell r="J944">
            <v>2148.9499999999748</v>
          </cell>
          <cell r="K944">
            <v>3004.0899999999656</v>
          </cell>
          <cell r="L944">
            <v>2178.3999999999919</v>
          </cell>
          <cell r="M944">
            <v>3051.23</v>
          </cell>
          <cell r="N944">
            <v>2215.2399999999689</v>
          </cell>
          <cell r="O944">
            <v>3098.3800000000388</v>
          </cell>
          <cell r="P944">
            <v>2244.6900000000292</v>
          </cell>
          <cell r="Q944">
            <v>3145.519999999945</v>
          </cell>
          <cell r="R944">
            <v>2281.5300000000007</v>
          </cell>
          <cell r="S944">
            <v>3192.6600000000553</v>
          </cell>
          <cell r="T944">
            <v>2310.9800000000264</v>
          </cell>
          <cell r="U944">
            <v>3239.7999999999552</v>
          </cell>
          <cell r="V944">
            <v>2347.8199999999997</v>
          </cell>
          <cell r="W944">
            <v>3286.94</v>
          </cell>
          <cell r="X944">
            <v>2384.6599999999735</v>
          </cell>
          <cell r="Y944">
            <v>3334.0900000000488</v>
          </cell>
          <cell r="Z944">
            <v>2421.4999999999686</v>
          </cell>
          <cell r="AA944">
            <v>3388.6200000000199</v>
          </cell>
          <cell r="AB944">
            <v>2450.949999999983</v>
          </cell>
          <cell r="AC944">
            <v>3435.7599999999652</v>
          </cell>
          <cell r="AD944">
            <v>2487.7900000000459</v>
          </cell>
          <cell r="AE944">
            <v>3482.9000000000269</v>
          </cell>
          <cell r="AF944">
            <v>2524.6300000000401</v>
          </cell>
          <cell r="AG944">
            <v>3530.0400000000832</v>
          </cell>
          <cell r="AH944">
            <v>2554.0799999999776</v>
          </cell>
          <cell r="AI944">
            <v>3577.18999999996</v>
          </cell>
          <cell r="AJ944">
            <v>2590.9200000000378</v>
          </cell>
          <cell r="AK944">
            <v>3624.3300000000263</v>
          </cell>
          <cell r="AL944">
            <v>2620.3699999999731</v>
          </cell>
          <cell r="AM944">
            <v>3671.4699999999589</v>
          </cell>
          <cell r="AN944">
            <v>2657.2099999999646</v>
          </cell>
          <cell r="AO944">
            <v>3718.6100000000265</v>
          </cell>
          <cell r="AP944">
            <v>2686.6599999999949</v>
          </cell>
          <cell r="AQ944">
            <v>3765.7500000000909</v>
          </cell>
          <cell r="AR944">
            <v>2723.5000000000496</v>
          </cell>
          <cell r="AS944">
            <v>3812.8999999999596</v>
          </cell>
          <cell r="AT944">
            <v>2760.3400000000402</v>
          </cell>
          <cell r="AU944">
            <v>3867.4299999999248</v>
          </cell>
          <cell r="AV944">
            <v>2797.1800000000135</v>
          </cell>
          <cell r="AW944">
            <v>3914.5700000000484</v>
          </cell>
        </row>
        <row r="945">
          <cell r="A945">
            <v>940</v>
          </cell>
          <cell r="B945">
            <v>2011.1200000000424</v>
          </cell>
          <cell r="C945">
            <v>2811.1199999999485</v>
          </cell>
          <cell r="D945">
            <v>2048.0000000000182</v>
          </cell>
          <cell r="E945">
            <v>2865.7200000000275</v>
          </cell>
          <cell r="F945">
            <v>2077.480000000025</v>
          </cell>
          <cell r="G945">
            <v>2912.9099999999476</v>
          </cell>
          <cell r="H945">
            <v>2114.36</v>
          </cell>
          <cell r="I945">
            <v>2960.1000000000531</v>
          </cell>
          <cell r="J945">
            <v>2151.2399999999748</v>
          </cell>
          <cell r="K945">
            <v>3007.2899999999654</v>
          </cell>
          <cell r="L945">
            <v>2180.7199999999921</v>
          </cell>
          <cell r="M945">
            <v>3054.48</v>
          </cell>
          <cell r="N945">
            <v>2217.599999999969</v>
          </cell>
          <cell r="O945">
            <v>3101.6800000000389</v>
          </cell>
          <cell r="P945">
            <v>2247.080000000029</v>
          </cell>
          <cell r="Q945">
            <v>3148.8699999999449</v>
          </cell>
          <cell r="R945">
            <v>2283.9600000000005</v>
          </cell>
          <cell r="S945">
            <v>3196.0600000000554</v>
          </cell>
          <cell r="T945">
            <v>2313.4400000000264</v>
          </cell>
          <cell r="U945">
            <v>3243.249999999955</v>
          </cell>
          <cell r="V945">
            <v>2350.3199999999997</v>
          </cell>
          <cell r="W945">
            <v>3290.44</v>
          </cell>
          <cell r="X945">
            <v>2387.1999999999734</v>
          </cell>
          <cell r="Y945">
            <v>3337.640000000049</v>
          </cell>
          <cell r="Z945">
            <v>2424.0799999999685</v>
          </cell>
          <cell r="AA945">
            <v>3392.23000000002</v>
          </cell>
          <cell r="AB945">
            <v>2453.5599999999831</v>
          </cell>
          <cell r="AC945">
            <v>3439.4199999999651</v>
          </cell>
          <cell r="AD945">
            <v>2490.440000000046</v>
          </cell>
          <cell r="AE945">
            <v>3486.610000000027</v>
          </cell>
          <cell r="AF945">
            <v>2527.3200000000402</v>
          </cell>
          <cell r="AG945">
            <v>3533.8000000000834</v>
          </cell>
          <cell r="AH945">
            <v>2556.7999999999774</v>
          </cell>
          <cell r="AI945">
            <v>3580.99999999996</v>
          </cell>
          <cell r="AJ945">
            <v>2593.680000000038</v>
          </cell>
          <cell r="AK945">
            <v>3628.1900000000264</v>
          </cell>
          <cell r="AL945">
            <v>2623.159999999973</v>
          </cell>
          <cell r="AM945">
            <v>3675.3799999999587</v>
          </cell>
          <cell r="AN945">
            <v>2660.0399999999645</v>
          </cell>
          <cell r="AO945">
            <v>3722.5700000000265</v>
          </cell>
          <cell r="AP945">
            <v>2689.519999999995</v>
          </cell>
          <cell r="AQ945">
            <v>3769.7600000000912</v>
          </cell>
          <cell r="AR945">
            <v>2726.4000000000497</v>
          </cell>
          <cell r="AS945">
            <v>3816.9599999999596</v>
          </cell>
          <cell r="AT945">
            <v>2763.2800000000402</v>
          </cell>
          <cell r="AU945">
            <v>3871.5499999999247</v>
          </cell>
          <cell r="AV945">
            <v>2800.1600000000135</v>
          </cell>
          <cell r="AW945">
            <v>3918.7400000000484</v>
          </cell>
        </row>
        <row r="946">
          <cell r="A946">
            <v>941</v>
          </cell>
          <cell r="B946">
            <v>2013.2600000000425</v>
          </cell>
          <cell r="C946">
            <v>2814.1099999999483</v>
          </cell>
          <cell r="D946">
            <v>2050.180000000018</v>
          </cell>
          <cell r="E946">
            <v>2868.7700000000277</v>
          </cell>
          <cell r="F946">
            <v>2079.6900000000251</v>
          </cell>
          <cell r="G946">
            <v>2916.0099999999475</v>
          </cell>
          <cell r="H946">
            <v>2116.61</v>
          </cell>
          <cell r="I946">
            <v>2963.2500000000532</v>
          </cell>
          <cell r="J946">
            <v>2153.5299999999747</v>
          </cell>
          <cell r="K946">
            <v>3010.4899999999652</v>
          </cell>
          <cell r="L946">
            <v>2183.0399999999922</v>
          </cell>
          <cell r="M946">
            <v>3057.73</v>
          </cell>
          <cell r="N946">
            <v>2219.9599999999691</v>
          </cell>
          <cell r="O946">
            <v>3104.9800000000391</v>
          </cell>
          <cell r="P946">
            <v>2249.4700000000289</v>
          </cell>
          <cell r="Q946">
            <v>3152.2199999999448</v>
          </cell>
          <cell r="R946">
            <v>2286.3900000000003</v>
          </cell>
          <cell r="S946">
            <v>3199.4600000000555</v>
          </cell>
          <cell r="T946">
            <v>2315.9000000000265</v>
          </cell>
          <cell r="U946">
            <v>3246.6999999999548</v>
          </cell>
          <cell r="V946">
            <v>2352.8199999999997</v>
          </cell>
          <cell r="W946">
            <v>3293.94</v>
          </cell>
          <cell r="X946">
            <v>2389.7399999999734</v>
          </cell>
          <cell r="Y946">
            <v>3341.1900000000492</v>
          </cell>
          <cell r="Z946">
            <v>2426.6599999999685</v>
          </cell>
          <cell r="AA946">
            <v>3395.8400000000202</v>
          </cell>
          <cell r="AB946">
            <v>2456.1699999999832</v>
          </cell>
          <cell r="AC946">
            <v>3443.0799999999649</v>
          </cell>
          <cell r="AD946">
            <v>2493.0900000000461</v>
          </cell>
          <cell r="AE946">
            <v>3490.320000000027</v>
          </cell>
          <cell r="AF946">
            <v>2530.0100000000402</v>
          </cell>
          <cell r="AG946">
            <v>3537.5600000000836</v>
          </cell>
          <cell r="AH946">
            <v>2559.5199999999772</v>
          </cell>
          <cell r="AI946">
            <v>3584.8099999999599</v>
          </cell>
          <cell r="AJ946">
            <v>2596.4400000000383</v>
          </cell>
          <cell r="AK946">
            <v>3632.0500000000266</v>
          </cell>
          <cell r="AL946">
            <v>2625.949999999973</v>
          </cell>
          <cell r="AM946">
            <v>3679.2899999999586</v>
          </cell>
          <cell r="AN946">
            <v>2662.8699999999644</v>
          </cell>
          <cell r="AO946">
            <v>3726.5300000000266</v>
          </cell>
          <cell r="AP946">
            <v>2692.3799999999951</v>
          </cell>
          <cell r="AQ946">
            <v>3773.7700000000914</v>
          </cell>
          <cell r="AR946">
            <v>2729.3000000000497</v>
          </cell>
          <cell r="AS946">
            <v>3821.0199999999595</v>
          </cell>
          <cell r="AT946">
            <v>2766.2200000000403</v>
          </cell>
          <cell r="AU946">
            <v>3875.6699999999246</v>
          </cell>
          <cell r="AV946">
            <v>2803.1400000000135</v>
          </cell>
          <cell r="AW946">
            <v>3922.9100000000485</v>
          </cell>
        </row>
        <row r="947">
          <cell r="A947">
            <v>942</v>
          </cell>
          <cell r="B947">
            <v>2015.4000000000426</v>
          </cell>
          <cell r="C947">
            <v>2817.0999999999481</v>
          </cell>
          <cell r="D947">
            <v>2052.3600000000179</v>
          </cell>
          <cell r="E947">
            <v>2871.8200000000279</v>
          </cell>
          <cell r="F947">
            <v>2081.9000000000251</v>
          </cell>
          <cell r="G947">
            <v>2919.1099999999474</v>
          </cell>
          <cell r="H947">
            <v>2118.86</v>
          </cell>
          <cell r="I947">
            <v>2966.4000000000533</v>
          </cell>
          <cell r="J947">
            <v>2155.8199999999747</v>
          </cell>
          <cell r="K947">
            <v>3013.689999999965</v>
          </cell>
          <cell r="L947">
            <v>2185.3599999999924</v>
          </cell>
          <cell r="M947">
            <v>3060.98</v>
          </cell>
          <cell r="N947">
            <v>2222.3199999999692</v>
          </cell>
          <cell r="O947">
            <v>3108.2800000000393</v>
          </cell>
          <cell r="P947">
            <v>2251.8600000000288</v>
          </cell>
          <cell r="Q947">
            <v>3155.5699999999447</v>
          </cell>
          <cell r="R947">
            <v>2288.8200000000002</v>
          </cell>
          <cell r="S947">
            <v>3202.8600000000556</v>
          </cell>
          <cell r="T947">
            <v>2318.3600000000265</v>
          </cell>
          <cell r="U947">
            <v>3250.1499999999546</v>
          </cell>
          <cell r="V947">
            <v>2355.3199999999997</v>
          </cell>
          <cell r="W947">
            <v>3297.44</v>
          </cell>
          <cell r="X947">
            <v>2392.2799999999734</v>
          </cell>
          <cell r="Y947">
            <v>3344.7400000000493</v>
          </cell>
          <cell r="Z947">
            <v>2429.2399999999684</v>
          </cell>
          <cell r="AA947">
            <v>3399.4500000000203</v>
          </cell>
          <cell r="AB947">
            <v>2458.7799999999834</v>
          </cell>
          <cell r="AC947">
            <v>3446.7399999999648</v>
          </cell>
          <cell r="AD947">
            <v>2495.7400000000462</v>
          </cell>
          <cell r="AE947">
            <v>3494.030000000027</v>
          </cell>
          <cell r="AF947">
            <v>2532.7000000000403</v>
          </cell>
          <cell r="AG947">
            <v>3541.3200000000838</v>
          </cell>
          <cell r="AH947">
            <v>2562.239999999977</v>
          </cell>
          <cell r="AI947">
            <v>3588.6199999999599</v>
          </cell>
          <cell r="AJ947">
            <v>2599.2000000000385</v>
          </cell>
          <cell r="AK947">
            <v>3635.9100000000267</v>
          </cell>
          <cell r="AL947">
            <v>2628.739999999973</v>
          </cell>
          <cell r="AM947">
            <v>3683.1999999999584</v>
          </cell>
          <cell r="AN947">
            <v>2665.6999999999643</v>
          </cell>
          <cell r="AO947">
            <v>3730.4900000000266</v>
          </cell>
          <cell r="AP947">
            <v>2695.2399999999952</v>
          </cell>
          <cell r="AQ947">
            <v>3777.7800000000916</v>
          </cell>
          <cell r="AR947">
            <v>2732.2000000000498</v>
          </cell>
          <cell r="AS947">
            <v>3825.0799999999595</v>
          </cell>
          <cell r="AT947">
            <v>2769.1600000000403</v>
          </cell>
          <cell r="AU947">
            <v>3879.7899999999245</v>
          </cell>
          <cell r="AV947">
            <v>2806.1200000000135</v>
          </cell>
          <cell r="AW947">
            <v>3927.0800000000486</v>
          </cell>
        </row>
        <row r="948">
          <cell r="A948">
            <v>943</v>
          </cell>
          <cell r="B948">
            <v>2017.5400000000427</v>
          </cell>
          <cell r="C948">
            <v>2820.0899999999478</v>
          </cell>
          <cell r="D948">
            <v>2054.5400000000177</v>
          </cell>
          <cell r="E948">
            <v>2874.8700000000281</v>
          </cell>
          <cell r="F948">
            <v>2084.1100000000251</v>
          </cell>
          <cell r="G948">
            <v>2922.2099999999473</v>
          </cell>
          <cell r="H948">
            <v>2121.11</v>
          </cell>
          <cell r="I948">
            <v>2969.5500000000534</v>
          </cell>
          <cell r="J948">
            <v>2158.1099999999747</v>
          </cell>
          <cell r="K948">
            <v>3016.8899999999649</v>
          </cell>
          <cell r="L948">
            <v>2187.6799999999926</v>
          </cell>
          <cell r="M948">
            <v>3064.23</v>
          </cell>
          <cell r="N948">
            <v>2224.6799999999694</v>
          </cell>
          <cell r="O948">
            <v>3111.5800000000395</v>
          </cell>
          <cell r="P948">
            <v>2254.2500000000286</v>
          </cell>
          <cell r="Q948">
            <v>3158.9199999999446</v>
          </cell>
          <cell r="R948">
            <v>2291.25</v>
          </cell>
          <cell r="S948">
            <v>3206.2600000000557</v>
          </cell>
          <cell r="T948">
            <v>2320.8200000000265</v>
          </cell>
          <cell r="U948">
            <v>3253.5999999999544</v>
          </cell>
          <cell r="V948">
            <v>2357.8199999999997</v>
          </cell>
          <cell r="W948">
            <v>3300.94</v>
          </cell>
          <cell r="X948">
            <v>2394.8199999999733</v>
          </cell>
          <cell r="Y948">
            <v>3348.2900000000495</v>
          </cell>
          <cell r="Z948">
            <v>2431.8199999999683</v>
          </cell>
          <cell r="AA948">
            <v>3403.0600000000204</v>
          </cell>
          <cell r="AB948">
            <v>2461.3899999999835</v>
          </cell>
          <cell r="AC948">
            <v>3450.3999999999646</v>
          </cell>
          <cell r="AD948">
            <v>2498.3900000000463</v>
          </cell>
          <cell r="AE948">
            <v>3497.7400000000271</v>
          </cell>
          <cell r="AF948">
            <v>2535.3900000000403</v>
          </cell>
          <cell r="AG948">
            <v>3545.0800000000841</v>
          </cell>
          <cell r="AH948">
            <v>2564.9599999999768</v>
          </cell>
          <cell r="AI948">
            <v>3592.4299999999598</v>
          </cell>
          <cell r="AJ948">
            <v>2601.9600000000387</v>
          </cell>
          <cell r="AK948">
            <v>3639.7700000000268</v>
          </cell>
          <cell r="AL948">
            <v>2631.5299999999729</v>
          </cell>
          <cell r="AM948">
            <v>3687.1099999999583</v>
          </cell>
          <cell r="AN948">
            <v>2668.5299999999643</v>
          </cell>
          <cell r="AO948">
            <v>3734.4500000000266</v>
          </cell>
          <cell r="AP948">
            <v>2698.0999999999954</v>
          </cell>
          <cell r="AQ948">
            <v>3781.7900000000918</v>
          </cell>
          <cell r="AR948">
            <v>2735.1000000000499</v>
          </cell>
          <cell r="AS948">
            <v>3829.1399999999594</v>
          </cell>
          <cell r="AT948">
            <v>2772.1000000000404</v>
          </cell>
          <cell r="AU948">
            <v>3883.9099999999244</v>
          </cell>
          <cell r="AV948">
            <v>2809.1000000000136</v>
          </cell>
          <cell r="AW948">
            <v>3931.2500000000487</v>
          </cell>
        </row>
        <row r="949">
          <cell r="A949">
            <v>944</v>
          </cell>
          <cell r="B949">
            <v>2019.6800000000428</v>
          </cell>
          <cell r="C949">
            <v>2823.0799999999476</v>
          </cell>
          <cell r="D949">
            <v>2056.7200000000175</v>
          </cell>
          <cell r="E949">
            <v>2877.9200000000283</v>
          </cell>
          <cell r="F949">
            <v>2086.3200000000252</v>
          </cell>
          <cell r="G949">
            <v>2925.3099999999472</v>
          </cell>
          <cell r="H949">
            <v>2123.36</v>
          </cell>
          <cell r="I949">
            <v>2972.7000000000535</v>
          </cell>
          <cell r="J949">
            <v>2160.3999999999746</v>
          </cell>
          <cell r="K949">
            <v>3020.0899999999647</v>
          </cell>
          <cell r="L949">
            <v>2189.9999999999927</v>
          </cell>
          <cell r="M949">
            <v>3067.48</v>
          </cell>
          <cell r="N949">
            <v>2227.0399999999695</v>
          </cell>
          <cell r="O949">
            <v>3114.8800000000397</v>
          </cell>
          <cell r="P949">
            <v>2256.6400000000285</v>
          </cell>
          <cell r="Q949">
            <v>3162.2699999999445</v>
          </cell>
          <cell r="R949">
            <v>2293.6799999999998</v>
          </cell>
          <cell r="S949">
            <v>3209.6600000000558</v>
          </cell>
          <cell r="T949">
            <v>2323.2800000000266</v>
          </cell>
          <cell r="U949">
            <v>3257.0499999999543</v>
          </cell>
          <cell r="V949">
            <v>2360.3199999999997</v>
          </cell>
          <cell r="W949">
            <v>3304.44</v>
          </cell>
          <cell r="X949">
            <v>2397.3599999999733</v>
          </cell>
          <cell r="Y949">
            <v>3351.8400000000497</v>
          </cell>
          <cell r="Z949">
            <v>2434.3999999999683</v>
          </cell>
          <cell r="AA949">
            <v>3406.6700000000205</v>
          </cell>
          <cell r="AB949">
            <v>2463.9999999999836</v>
          </cell>
          <cell r="AC949">
            <v>3454.0599999999645</v>
          </cell>
          <cell r="AD949">
            <v>2501.0400000000463</v>
          </cell>
          <cell r="AE949">
            <v>3501.4500000000271</v>
          </cell>
          <cell r="AF949">
            <v>2538.0800000000404</v>
          </cell>
          <cell r="AG949">
            <v>3548.8400000000843</v>
          </cell>
          <cell r="AH949">
            <v>2567.6799999999766</v>
          </cell>
          <cell r="AI949">
            <v>3596.2399999999598</v>
          </cell>
          <cell r="AJ949">
            <v>2604.7200000000389</v>
          </cell>
          <cell r="AK949">
            <v>3643.6300000000269</v>
          </cell>
          <cell r="AL949">
            <v>2634.3199999999729</v>
          </cell>
          <cell r="AM949">
            <v>3691.0199999999581</v>
          </cell>
          <cell r="AN949">
            <v>2671.3599999999642</v>
          </cell>
          <cell r="AO949">
            <v>3738.4100000000267</v>
          </cell>
          <cell r="AP949">
            <v>2700.9599999999955</v>
          </cell>
          <cell r="AQ949">
            <v>3785.800000000092</v>
          </cell>
          <cell r="AR949">
            <v>2738.00000000005</v>
          </cell>
          <cell r="AS949">
            <v>3833.1999999999593</v>
          </cell>
          <cell r="AT949">
            <v>2775.0400000000404</v>
          </cell>
          <cell r="AU949">
            <v>3888.0299999999243</v>
          </cell>
          <cell r="AV949">
            <v>2812.0800000000136</v>
          </cell>
          <cell r="AW949">
            <v>3935.4200000000487</v>
          </cell>
        </row>
        <row r="950">
          <cell r="A950">
            <v>945</v>
          </cell>
          <cell r="B950">
            <v>2021.8200000000429</v>
          </cell>
          <cell r="C950">
            <v>2826.0699999999474</v>
          </cell>
          <cell r="D950">
            <v>2058.9000000000174</v>
          </cell>
          <cell r="E950">
            <v>2880.9700000000284</v>
          </cell>
          <cell r="F950">
            <v>2088.5300000000252</v>
          </cell>
          <cell r="G950">
            <v>2928.4099999999471</v>
          </cell>
          <cell r="H950">
            <v>2125.61</v>
          </cell>
          <cell r="I950">
            <v>2975.8500000000536</v>
          </cell>
          <cell r="J950">
            <v>2162.6899999999746</v>
          </cell>
          <cell r="K950">
            <v>3023.2899999999645</v>
          </cell>
          <cell r="L950">
            <v>2192.3199999999929</v>
          </cell>
          <cell r="M950">
            <v>3070.73</v>
          </cell>
          <cell r="N950">
            <v>2229.3999999999696</v>
          </cell>
          <cell r="O950">
            <v>3118.1800000000399</v>
          </cell>
          <cell r="P950">
            <v>2259.0300000000284</v>
          </cell>
          <cell r="Q950">
            <v>3165.6199999999444</v>
          </cell>
          <cell r="R950">
            <v>2296.1099999999997</v>
          </cell>
          <cell r="S950">
            <v>3213.0600000000559</v>
          </cell>
          <cell r="T950">
            <v>2325.7400000000266</v>
          </cell>
          <cell r="U950">
            <v>3260.4999999999541</v>
          </cell>
          <cell r="V950">
            <v>2362.8199999999997</v>
          </cell>
          <cell r="W950">
            <v>3307.94</v>
          </cell>
          <cell r="X950">
            <v>2399.8999999999733</v>
          </cell>
          <cell r="Y950">
            <v>3355.3900000000499</v>
          </cell>
          <cell r="Z950">
            <v>2436.9799999999682</v>
          </cell>
          <cell r="AA950">
            <v>3410.2800000000207</v>
          </cell>
          <cell r="AB950">
            <v>2466.6099999999838</v>
          </cell>
          <cell r="AC950">
            <v>3457.7199999999643</v>
          </cell>
          <cell r="AD950">
            <v>2503.6900000000464</v>
          </cell>
          <cell r="AE950">
            <v>3505.1600000000271</v>
          </cell>
          <cell r="AF950">
            <v>2540.7700000000405</v>
          </cell>
          <cell r="AG950">
            <v>3552.6000000000845</v>
          </cell>
          <cell r="AH950">
            <v>2570.3999999999764</v>
          </cell>
          <cell r="AI950">
            <v>3600.0499999999597</v>
          </cell>
          <cell r="AJ950">
            <v>2607.4800000000391</v>
          </cell>
          <cell r="AK950">
            <v>3647.4900000000271</v>
          </cell>
          <cell r="AL950">
            <v>2637.1099999999728</v>
          </cell>
          <cell r="AM950">
            <v>3694.929999999958</v>
          </cell>
          <cell r="AN950">
            <v>2674.1899999999641</v>
          </cell>
          <cell r="AO950">
            <v>3742.3700000000267</v>
          </cell>
          <cell r="AP950">
            <v>2703.8199999999956</v>
          </cell>
          <cell r="AQ950">
            <v>3789.8100000000923</v>
          </cell>
          <cell r="AR950">
            <v>2740.9000000000501</v>
          </cell>
          <cell r="AS950">
            <v>3837.2599999999593</v>
          </cell>
          <cell r="AT950">
            <v>2777.9800000000405</v>
          </cell>
          <cell r="AU950">
            <v>3892.1499999999241</v>
          </cell>
          <cell r="AV950">
            <v>2815.0600000000136</v>
          </cell>
          <cell r="AW950">
            <v>3939.5900000000488</v>
          </cell>
        </row>
        <row r="951">
          <cell r="A951">
            <v>946</v>
          </cell>
          <cell r="B951">
            <v>2023.960000000043</v>
          </cell>
          <cell r="C951">
            <v>2829.0599999999472</v>
          </cell>
          <cell r="D951">
            <v>2061.0800000000172</v>
          </cell>
          <cell r="E951">
            <v>2884.0200000000286</v>
          </cell>
          <cell r="F951">
            <v>2090.7400000000252</v>
          </cell>
          <cell r="G951">
            <v>2931.509999999947</v>
          </cell>
          <cell r="H951">
            <v>2127.86</v>
          </cell>
          <cell r="I951">
            <v>2979.0000000000537</v>
          </cell>
          <cell r="J951">
            <v>2164.9799999999746</v>
          </cell>
          <cell r="K951">
            <v>3026.4899999999643</v>
          </cell>
          <cell r="L951">
            <v>2194.6399999999931</v>
          </cell>
          <cell r="M951">
            <v>3073.98</v>
          </cell>
          <cell r="N951">
            <v>2231.7599999999698</v>
          </cell>
          <cell r="O951">
            <v>3121.48000000004</v>
          </cell>
          <cell r="P951">
            <v>2261.4200000000283</v>
          </cell>
          <cell r="Q951">
            <v>3168.9699999999443</v>
          </cell>
          <cell r="R951">
            <v>2298.5399999999995</v>
          </cell>
          <cell r="S951">
            <v>3216.460000000056</v>
          </cell>
          <cell r="T951">
            <v>2328.2000000000266</v>
          </cell>
          <cell r="U951">
            <v>3263.9499999999539</v>
          </cell>
          <cell r="V951">
            <v>2365.3199999999997</v>
          </cell>
          <cell r="W951">
            <v>3311.44</v>
          </cell>
          <cell r="X951">
            <v>2402.4399999999732</v>
          </cell>
          <cell r="Y951">
            <v>3358.9400000000501</v>
          </cell>
          <cell r="Z951">
            <v>2439.5599999999681</v>
          </cell>
          <cell r="AA951">
            <v>3413.8900000000208</v>
          </cell>
          <cell r="AB951">
            <v>2469.2199999999839</v>
          </cell>
          <cell r="AC951">
            <v>3461.3799999999642</v>
          </cell>
          <cell r="AD951">
            <v>2506.3400000000465</v>
          </cell>
          <cell r="AE951">
            <v>3508.8700000000272</v>
          </cell>
          <cell r="AF951">
            <v>2543.4600000000405</v>
          </cell>
          <cell r="AG951">
            <v>3556.3600000000847</v>
          </cell>
          <cell r="AH951">
            <v>2573.1199999999762</v>
          </cell>
          <cell r="AI951">
            <v>3603.8599999999597</v>
          </cell>
          <cell r="AJ951">
            <v>2610.2400000000393</v>
          </cell>
          <cell r="AK951">
            <v>3651.3500000000272</v>
          </cell>
          <cell r="AL951">
            <v>2639.8999999999728</v>
          </cell>
          <cell r="AM951">
            <v>3698.8399999999579</v>
          </cell>
          <cell r="AN951">
            <v>2677.0199999999641</v>
          </cell>
          <cell r="AO951">
            <v>3746.3300000000268</v>
          </cell>
          <cell r="AP951">
            <v>2706.6799999999957</v>
          </cell>
          <cell r="AQ951">
            <v>3793.8200000000925</v>
          </cell>
          <cell r="AR951">
            <v>2743.8000000000502</v>
          </cell>
          <cell r="AS951">
            <v>3841.3199999999592</v>
          </cell>
          <cell r="AT951">
            <v>2780.9200000000405</v>
          </cell>
          <cell r="AU951">
            <v>3896.269999999924</v>
          </cell>
          <cell r="AV951">
            <v>2818.0400000000136</v>
          </cell>
          <cell r="AW951">
            <v>3943.7600000000489</v>
          </cell>
        </row>
        <row r="952">
          <cell r="A952">
            <v>947</v>
          </cell>
          <cell r="B952">
            <v>2026.1000000000431</v>
          </cell>
          <cell r="C952">
            <v>2832.049999999947</v>
          </cell>
          <cell r="D952">
            <v>2063.260000000017</v>
          </cell>
          <cell r="E952">
            <v>2887.0700000000288</v>
          </cell>
          <cell r="F952">
            <v>2092.9500000000253</v>
          </cell>
          <cell r="G952">
            <v>2934.6099999999469</v>
          </cell>
          <cell r="H952">
            <v>2130.11</v>
          </cell>
          <cell r="I952">
            <v>2982.1500000000538</v>
          </cell>
          <cell r="J952">
            <v>2167.2699999999745</v>
          </cell>
          <cell r="K952">
            <v>3029.6899999999641</v>
          </cell>
          <cell r="L952">
            <v>2196.9599999999932</v>
          </cell>
          <cell r="M952">
            <v>3077.23</v>
          </cell>
          <cell r="N952">
            <v>2234.1199999999699</v>
          </cell>
          <cell r="O952">
            <v>3124.7800000000402</v>
          </cell>
          <cell r="P952">
            <v>2263.8100000000281</v>
          </cell>
          <cell r="Q952">
            <v>3172.3199999999442</v>
          </cell>
          <cell r="R952">
            <v>2300.9699999999993</v>
          </cell>
          <cell r="S952">
            <v>3219.8600000000561</v>
          </cell>
          <cell r="T952">
            <v>2330.6600000000267</v>
          </cell>
          <cell r="U952">
            <v>3267.3999999999537</v>
          </cell>
          <cell r="V952">
            <v>2367.8199999999997</v>
          </cell>
          <cell r="W952">
            <v>3314.94</v>
          </cell>
          <cell r="X952">
            <v>2404.9799999999732</v>
          </cell>
          <cell r="Y952">
            <v>3362.4900000000503</v>
          </cell>
          <cell r="Z952">
            <v>2442.139999999968</v>
          </cell>
          <cell r="AA952">
            <v>3417.5000000000209</v>
          </cell>
          <cell r="AB952">
            <v>2471.829999999984</v>
          </cell>
          <cell r="AC952">
            <v>3465.039999999964</v>
          </cell>
          <cell r="AD952">
            <v>2508.9900000000466</v>
          </cell>
          <cell r="AE952">
            <v>3512.5800000000272</v>
          </cell>
          <cell r="AF952">
            <v>2546.1500000000406</v>
          </cell>
          <cell r="AG952">
            <v>3560.1200000000849</v>
          </cell>
          <cell r="AH952">
            <v>2575.839999999976</v>
          </cell>
          <cell r="AI952">
            <v>3607.6699999999596</v>
          </cell>
          <cell r="AJ952">
            <v>2613.0000000000396</v>
          </cell>
          <cell r="AK952">
            <v>3655.2100000000273</v>
          </cell>
          <cell r="AL952">
            <v>2642.6899999999728</v>
          </cell>
          <cell r="AM952">
            <v>3702.7499999999577</v>
          </cell>
          <cell r="AN952">
            <v>2679.849999999964</v>
          </cell>
          <cell r="AO952">
            <v>3750.2900000000268</v>
          </cell>
          <cell r="AP952">
            <v>2709.5399999999959</v>
          </cell>
          <cell r="AQ952">
            <v>3797.8300000000927</v>
          </cell>
          <cell r="AR952">
            <v>2746.7000000000503</v>
          </cell>
          <cell r="AS952">
            <v>3845.3799999999592</v>
          </cell>
          <cell r="AT952">
            <v>2783.8600000000406</v>
          </cell>
          <cell r="AU952">
            <v>3900.3899999999239</v>
          </cell>
          <cell r="AV952">
            <v>2821.0200000000136</v>
          </cell>
          <cell r="AW952">
            <v>3947.9300000000489</v>
          </cell>
        </row>
        <row r="953">
          <cell r="A953">
            <v>948</v>
          </cell>
          <cell r="B953">
            <v>2028.2400000000432</v>
          </cell>
          <cell r="C953">
            <v>2835.0399999999468</v>
          </cell>
          <cell r="D953">
            <v>2065.4400000000169</v>
          </cell>
          <cell r="E953">
            <v>2890.120000000029</v>
          </cell>
          <cell r="F953">
            <v>2095.1600000000253</v>
          </cell>
          <cell r="G953">
            <v>2937.7099999999468</v>
          </cell>
          <cell r="H953">
            <v>2132.36</v>
          </cell>
          <cell r="I953">
            <v>2985.3000000000538</v>
          </cell>
          <cell r="J953">
            <v>2169.5599999999745</v>
          </cell>
          <cell r="K953">
            <v>3032.8899999999639</v>
          </cell>
          <cell r="L953">
            <v>2199.2799999999934</v>
          </cell>
          <cell r="M953">
            <v>3080.48</v>
          </cell>
          <cell r="N953">
            <v>2236.47999999997</v>
          </cell>
          <cell r="O953">
            <v>3128.0800000000404</v>
          </cell>
          <cell r="P953">
            <v>2266.200000000028</v>
          </cell>
          <cell r="Q953">
            <v>3175.6699999999441</v>
          </cell>
          <cell r="R953">
            <v>2303.3999999999992</v>
          </cell>
          <cell r="S953">
            <v>3223.2600000000562</v>
          </cell>
          <cell r="T953">
            <v>2333.1200000000267</v>
          </cell>
          <cell r="U953">
            <v>3270.8499999999535</v>
          </cell>
          <cell r="V953">
            <v>2370.3199999999997</v>
          </cell>
          <cell r="W953">
            <v>3318.44</v>
          </cell>
          <cell r="X953">
            <v>2407.5199999999732</v>
          </cell>
          <cell r="Y953">
            <v>3366.0400000000504</v>
          </cell>
          <cell r="Z953">
            <v>2444.719999999968</v>
          </cell>
          <cell r="AA953">
            <v>3421.110000000021</v>
          </cell>
          <cell r="AB953">
            <v>2474.4399999999841</v>
          </cell>
          <cell r="AC953">
            <v>3468.6999999999639</v>
          </cell>
          <cell r="AD953">
            <v>2511.6400000000467</v>
          </cell>
          <cell r="AE953">
            <v>3516.2900000000272</v>
          </cell>
          <cell r="AF953">
            <v>2548.8400000000406</v>
          </cell>
          <cell r="AG953">
            <v>3563.8800000000851</v>
          </cell>
          <cell r="AH953">
            <v>2578.5599999999758</v>
          </cell>
          <cell r="AI953">
            <v>3611.4799999999595</v>
          </cell>
          <cell r="AJ953">
            <v>2615.7600000000398</v>
          </cell>
          <cell r="AK953">
            <v>3659.0700000000274</v>
          </cell>
          <cell r="AL953">
            <v>2645.4799999999727</v>
          </cell>
          <cell r="AM953">
            <v>3706.6599999999576</v>
          </cell>
          <cell r="AN953">
            <v>2682.6799999999639</v>
          </cell>
          <cell r="AO953">
            <v>3754.2500000000268</v>
          </cell>
          <cell r="AP953">
            <v>2712.399999999996</v>
          </cell>
          <cell r="AQ953">
            <v>3801.8400000000929</v>
          </cell>
          <cell r="AR953">
            <v>2749.6000000000504</v>
          </cell>
          <cell r="AS953">
            <v>3849.4399999999591</v>
          </cell>
          <cell r="AT953">
            <v>2786.8000000000407</v>
          </cell>
          <cell r="AU953">
            <v>3904.5099999999238</v>
          </cell>
          <cell r="AV953">
            <v>2824.0000000000136</v>
          </cell>
          <cell r="AW953">
            <v>3952.100000000049</v>
          </cell>
        </row>
        <row r="954">
          <cell r="A954">
            <v>949</v>
          </cell>
          <cell r="B954">
            <v>2030.3800000000433</v>
          </cell>
          <cell r="C954">
            <v>2838.0299999999465</v>
          </cell>
          <cell r="D954">
            <v>2067.6200000000167</v>
          </cell>
          <cell r="E954">
            <v>2893.1700000000292</v>
          </cell>
          <cell r="F954">
            <v>2097.3700000000254</v>
          </cell>
          <cell r="G954">
            <v>2940.8099999999467</v>
          </cell>
          <cell r="H954">
            <v>2134.61</v>
          </cell>
          <cell r="I954">
            <v>2988.4500000000539</v>
          </cell>
          <cell r="J954">
            <v>2171.8499999999744</v>
          </cell>
          <cell r="K954">
            <v>3036.0899999999638</v>
          </cell>
          <cell r="L954">
            <v>2201.5999999999935</v>
          </cell>
          <cell r="M954">
            <v>3083.73</v>
          </cell>
          <cell r="N954">
            <v>2238.8399999999701</v>
          </cell>
          <cell r="O954">
            <v>3131.3800000000406</v>
          </cell>
          <cell r="P954">
            <v>2268.5900000000279</v>
          </cell>
          <cell r="Q954">
            <v>3179.019999999944</v>
          </cell>
          <cell r="R954">
            <v>2305.829999999999</v>
          </cell>
          <cell r="S954">
            <v>3226.6600000000562</v>
          </cell>
          <cell r="T954">
            <v>2335.5800000000268</v>
          </cell>
          <cell r="U954">
            <v>3274.2999999999533</v>
          </cell>
          <cell r="V954">
            <v>2372.8199999999997</v>
          </cell>
          <cell r="W954">
            <v>3321.94</v>
          </cell>
          <cell r="X954">
            <v>2410.0599999999731</v>
          </cell>
          <cell r="Y954">
            <v>3369.5900000000506</v>
          </cell>
          <cell r="Z954">
            <v>2447.2999999999679</v>
          </cell>
          <cell r="AA954">
            <v>3424.7200000000212</v>
          </cell>
          <cell r="AB954">
            <v>2477.0499999999843</v>
          </cell>
          <cell r="AC954">
            <v>3472.3599999999637</v>
          </cell>
          <cell r="AD954">
            <v>2514.2900000000468</v>
          </cell>
          <cell r="AE954">
            <v>3520.0000000000273</v>
          </cell>
          <cell r="AF954">
            <v>2551.5300000000407</v>
          </cell>
          <cell r="AG954">
            <v>3567.6400000000854</v>
          </cell>
          <cell r="AH954">
            <v>2581.2799999999756</v>
          </cell>
          <cell r="AI954">
            <v>3615.2899999999595</v>
          </cell>
          <cell r="AJ954">
            <v>2618.52000000004</v>
          </cell>
          <cell r="AK954">
            <v>3662.9300000000276</v>
          </cell>
          <cell r="AL954">
            <v>2648.2699999999727</v>
          </cell>
          <cell r="AM954">
            <v>3710.5699999999574</v>
          </cell>
          <cell r="AN954">
            <v>2685.5099999999638</v>
          </cell>
          <cell r="AO954">
            <v>3758.2100000000269</v>
          </cell>
          <cell r="AP954">
            <v>2715.2599999999961</v>
          </cell>
          <cell r="AQ954">
            <v>3805.8500000000931</v>
          </cell>
          <cell r="AR954">
            <v>2752.5000000000505</v>
          </cell>
          <cell r="AS954">
            <v>3853.4999999999591</v>
          </cell>
          <cell r="AT954">
            <v>2789.7400000000407</v>
          </cell>
          <cell r="AU954">
            <v>3908.6299999999237</v>
          </cell>
          <cell r="AV954">
            <v>2826.9800000000137</v>
          </cell>
          <cell r="AW954">
            <v>3956.2700000000491</v>
          </cell>
        </row>
        <row r="955">
          <cell r="A955">
            <v>950</v>
          </cell>
          <cell r="B955">
            <v>2032.5200000000434</v>
          </cell>
          <cell r="C955">
            <v>2841.0199999999463</v>
          </cell>
          <cell r="D955">
            <v>2069.8000000000166</v>
          </cell>
          <cell r="E955">
            <v>2896.2200000000294</v>
          </cell>
          <cell r="F955">
            <v>2099.5800000000254</v>
          </cell>
          <cell r="G955">
            <v>2943.9099999999466</v>
          </cell>
          <cell r="H955">
            <v>2136.86</v>
          </cell>
          <cell r="I955">
            <v>2991.600000000054</v>
          </cell>
          <cell r="J955">
            <v>2174.1399999999744</v>
          </cell>
          <cell r="K955">
            <v>3039.2899999999636</v>
          </cell>
          <cell r="L955">
            <v>2203.9199999999937</v>
          </cell>
          <cell r="M955">
            <v>3086.98</v>
          </cell>
          <cell r="N955">
            <v>2241.1999999999703</v>
          </cell>
          <cell r="O955">
            <v>3134.6800000000408</v>
          </cell>
          <cell r="P955">
            <v>2270.9800000000278</v>
          </cell>
          <cell r="Q955">
            <v>3182.369999999944</v>
          </cell>
          <cell r="R955">
            <v>2308.2599999999989</v>
          </cell>
          <cell r="S955">
            <v>3230.0600000000563</v>
          </cell>
          <cell r="T955">
            <v>2338.0400000000268</v>
          </cell>
          <cell r="U955">
            <v>3277.7499999999532</v>
          </cell>
          <cell r="V955">
            <v>2375.3199999999997</v>
          </cell>
          <cell r="W955">
            <v>3325.44</v>
          </cell>
          <cell r="X955">
            <v>2412.5999999999731</v>
          </cell>
          <cell r="Y955">
            <v>3373.1400000000508</v>
          </cell>
          <cell r="Z955">
            <v>2449.8799999999678</v>
          </cell>
          <cell r="AA955">
            <v>3428.3300000000213</v>
          </cell>
          <cell r="AB955">
            <v>2479.6599999999844</v>
          </cell>
          <cell r="AC955">
            <v>3476.0199999999636</v>
          </cell>
          <cell r="AD955">
            <v>2516.9400000000469</v>
          </cell>
          <cell r="AE955">
            <v>3523.7100000000273</v>
          </cell>
          <cell r="AF955">
            <v>2554.2200000000407</v>
          </cell>
          <cell r="AG955">
            <v>3571.4000000000856</v>
          </cell>
          <cell r="AH955">
            <v>2583.9999999999754</v>
          </cell>
          <cell r="AI955">
            <v>3619.0999999999594</v>
          </cell>
          <cell r="AJ955">
            <v>2621.2800000000402</v>
          </cell>
          <cell r="AK955">
            <v>3666.7900000000277</v>
          </cell>
          <cell r="AL955">
            <v>2651.0599999999727</v>
          </cell>
          <cell r="AM955">
            <v>3714.4799999999573</v>
          </cell>
          <cell r="AN955">
            <v>2688.3399999999638</v>
          </cell>
          <cell r="AO955">
            <v>3762.1700000000269</v>
          </cell>
          <cell r="AP955">
            <v>2718.1199999999963</v>
          </cell>
          <cell r="AQ955">
            <v>3809.8600000000934</v>
          </cell>
          <cell r="AR955">
            <v>2755.4000000000506</v>
          </cell>
          <cell r="AS955">
            <v>3857.559999999959</v>
          </cell>
          <cell r="AT955">
            <v>2792.6800000000408</v>
          </cell>
          <cell r="AU955">
            <v>3912.7499999999236</v>
          </cell>
          <cell r="AV955">
            <v>2829.9600000000137</v>
          </cell>
          <cell r="AW955">
            <v>3960.4400000000492</v>
          </cell>
        </row>
        <row r="956">
          <cell r="A956">
            <v>951</v>
          </cell>
          <cell r="B956">
            <v>2034.6600000000435</v>
          </cell>
          <cell r="C956">
            <v>2844.0099999999461</v>
          </cell>
          <cell r="D956">
            <v>2071.9800000000164</v>
          </cell>
          <cell r="E956">
            <v>2899.2700000000295</v>
          </cell>
          <cell r="F956">
            <v>2101.7900000000254</v>
          </cell>
          <cell r="G956">
            <v>2947.0099999999466</v>
          </cell>
          <cell r="H956">
            <v>2139.11</v>
          </cell>
          <cell r="I956">
            <v>2994.7500000000541</v>
          </cell>
          <cell r="J956">
            <v>2176.4299999999744</v>
          </cell>
          <cell r="K956">
            <v>3042.4899999999634</v>
          </cell>
          <cell r="L956">
            <v>2206.2399999999939</v>
          </cell>
          <cell r="M956">
            <v>3090.23</v>
          </cell>
          <cell r="N956">
            <v>2243.5599999999704</v>
          </cell>
          <cell r="O956">
            <v>3137.9800000000409</v>
          </cell>
          <cell r="P956">
            <v>2273.3700000000276</v>
          </cell>
          <cell r="Q956">
            <v>3185.7199999999439</v>
          </cell>
          <cell r="R956">
            <v>2310.6899999999987</v>
          </cell>
          <cell r="S956">
            <v>3233.4600000000564</v>
          </cell>
          <cell r="T956">
            <v>2340.5000000000268</v>
          </cell>
          <cell r="U956">
            <v>3281.199999999953</v>
          </cell>
          <cell r="V956">
            <v>2377.8199999999997</v>
          </cell>
          <cell r="W956">
            <v>3328.94</v>
          </cell>
          <cell r="X956">
            <v>2415.139999999973</v>
          </cell>
          <cell r="Y956">
            <v>3376.690000000051</v>
          </cell>
          <cell r="Z956">
            <v>2452.4599999999677</v>
          </cell>
          <cell r="AA956">
            <v>3431.9400000000214</v>
          </cell>
          <cell r="AB956">
            <v>2482.2699999999845</v>
          </cell>
          <cell r="AC956">
            <v>3479.6799999999635</v>
          </cell>
          <cell r="AD956">
            <v>2519.590000000047</v>
          </cell>
          <cell r="AE956">
            <v>3527.4200000000274</v>
          </cell>
          <cell r="AF956">
            <v>2556.9100000000408</v>
          </cell>
          <cell r="AG956">
            <v>3575.1600000000858</v>
          </cell>
          <cell r="AH956">
            <v>2586.7199999999752</v>
          </cell>
          <cell r="AI956">
            <v>3622.9099999999594</v>
          </cell>
          <cell r="AJ956">
            <v>2624.0400000000404</v>
          </cell>
          <cell r="AK956">
            <v>3670.6500000000278</v>
          </cell>
          <cell r="AL956">
            <v>2653.8499999999726</v>
          </cell>
          <cell r="AM956">
            <v>3718.3899999999571</v>
          </cell>
          <cell r="AN956">
            <v>2691.1699999999637</v>
          </cell>
          <cell r="AO956">
            <v>3766.1300000000269</v>
          </cell>
          <cell r="AP956">
            <v>2720.9799999999964</v>
          </cell>
          <cell r="AQ956">
            <v>3813.8700000000936</v>
          </cell>
          <cell r="AR956">
            <v>2758.3000000000507</v>
          </cell>
          <cell r="AS956">
            <v>3861.619999999959</v>
          </cell>
          <cell r="AT956">
            <v>2795.6200000000408</v>
          </cell>
          <cell r="AU956">
            <v>3916.8699999999235</v>
          </cell>
          <cell r="AV956">
            <v>2832.9400000000137</v>
          </cell>
          <cell r="AW956">
            <v>3964.6100000000492</v>
          </cell>
        </row>
        <row r="957">
          <cell r="A957">
            <v>952</v>
          </cell>
          <cell r="B957">
            <v>2036.8000000000436</v>
          </cell>
          <cell r="C957">
            <v>2846.9999999999459</v>
          </cell>
          <cell r="D957">
            <v>2074.1600000000162</v>
          </cell>
          <cell r="E957">
            <v>2902.3200000000297</v>
          </cell>
          <cell r="F957">
            <v>2104.0000000000255</v>
          </cell>
          <cell r="G957">
            <v>2950.1099999999465</v>
          </cell>
          <cell r="H957">
            <v>2141.36</v>
          </cell>
          <cell r="I957">
            <v>2997.9000000000542</v>
          </cell>
          <cell r="J957">
            <v>2178.7199999999743</v>
          </cell>
          <cell r="K957">
            <v>3045.6899999999632</v>
          </cell>
          <cell r="L957">
            <v>2208.559999999994</v>
          </cell>
          <cell r="M957">
            <v>3093.48</v>
          </cell>
          <cell r="N957">
            <v>2245.9199999999705</v>
          </cell>
          <cell r="O957">
            <v>3141.2800000000411</v>
          </cell>
          <cell r="P957">
            <v>2275.7600000000275</v>
          </cell>
          <cell r="Q957">
            <v>3189.0699999999438</v>
          </cell>
          <cell r="R957">
            <v>2313.1199999999985</v>
          </cell>
          <cell r="S957">
            <v>3236.8600000000565</v>
          </cell>
          <cell r="T957">
            <v>2342.9600000000269</v>
          </cell>
          <cell r="U957">
            <v>3284.6499999999528</v>
          </cell>
          <cell r="V957">
            <v>2380.3199999999997</v>
          </cell>
          <cell r="W957">
            <v>3332.44</v>
          </cell>
          <cell r="X957">
            <v>2417.679999999973</v>
          </cell>
          <cell r="Y957">
            <v>3380.2400000000512</v>
          </cell>
          <cell r="Z957">
            <v>2455.0399999999677</v>
          </cell>
          <cell r="AA957">
            <v>3435.5500000000216</v>
          </cell>
          <cell r="AB957">
            <v>2484.8799999999846</v>
          </cell>
          <cell r="AC957">
            <v>3483.3399999999633</v>
          </cell>
          <cell r="AD957">
            <v>2522.2400000000471</v>
          </cell>
          <cell r="AE957">
            <v>3531.1300000000274</v>
          </cell>
          <cell r="AF957">
            <v>2559.6000000000408</v>
          </cell>
          <cell r="AG957">
            <v>3578.920000000086</v>
          </cell>
          <cell r="AH957">
            <v>2589.439999999975</v>
          </cell>
          <cell r="AI957">
            <v>3626.7199999999593</v>
          </cell>
          <cell r="AJ957">
            <v>2626.8000000000407</v>
          </cell>
          <cell r="AK957">
            <v>3674.510000000028</v>
          </cell>
          <cell r="AL957">
            <v>2656.6399999999726</v>
          </cell>
          <cell r="AM957">
            <v>3722.299999999957</v>
          </cell>
          <cell r="AN957">
            <v>2693.9999999999636</v>
          </cell>
          <cell r="AO957">
            <v>3770.090000000027</v>
          </cell>
          <cell r="AP957">
            <v>2723.8399999999965</v>
          </cell>
          <cell r="AQ957">
            <v>3817.8800000000938</v>
          </cell>
          <cell r="AR957">
            <v>2761.2000000000507</v>
          </cell>
          <cell r="AS957">
            <v>3865.6799999999589</v>
          </cell>
          <cell r="AT957">
            <v>2798.5600000000409</v>
          </cell>
          <cell r="AU957">
            <v>3920.9899999999234</v>
          </cell>
          <cell r="AV957">
            <v>2835.9200000000137</v>
          </cell>
          <cell r="AW957">
            <v>3968.7800000000493</v>
          </cell>
        </row>
        <row r="958">
          <cell r="A958">
            <v>953</v>
          </cell>
          <cell r="B958">
            <v>2038.9400000000437</v>
          </cell>
          <cell r="C958">
            <v>2849.9899999999457</v>
          </cell>
          <cell r="D958">
            <v>2076.3400000000161</v>
          </cell>
          <cell r="E958">
            <v>2905.3700000000299</v>
          </cell>
          <cell r="F958">
            <v>2106.2100000000255</v>
          </cell>
          <cell r="G958">
            <v>2953.2099999999464</v>
          </cell>
          <cell r="H958">
            <v>2143.61</v>
          </cell>
          <cell r="I958">
            <v>3001.0500000000543</v>
          </cell>
          <cell r="J958">
            <v>2181.0099999999743</v>
          </cell>
          <cell r="K958">
            <v>3048.889999999963</v>
          </cell>
          <cell r="L958">
            <v>2210.8799999999942</v>
          </cell>
          <cell r="M958">
            <v>3096.73</v>
          </cell>
          <cell r="N958">
            <v>2248.2799999999706</v>
          </cell>
          <cell r="O958">
            <v>3144.5800000000413</v>
          </cell>
          <cell r="P958">
            <v>2278.1500000000274</v>
          </cell>
          <cell r="Q958">
            <v>3192.4199999999437</v>
          </cell>
          <cell r="R958">
            <v>2315.5499999999984</v>
          </cell>
          <cell r="S958">
            <v>3240.2600000000566</v>
          </cell>
          <cell r="T958">
            <v>2345.4200000000269</v>
          </cell>
          <cell r="U958">
            <v>3288.0999999999526</v>
          </cell>
          <cell r="V958">
            <v>2382.8199999999997</v>
          </cell>
          <cell r="W958">
            <v>3335.94</v>
          </cell>
          <cell r="X958">
            <v>2420.219999999973</v>
          </cell>
          <cell r="Y958">
            <v>3383.7900000000514</v>
          </cell>
          <cell r="Z958">
            <v>2457.6199999999676</v>
          </cell>
          <cell r="AA958">
            <v>3439.1600000000217</v>
          </cell>
          <cell r="AB958">
            <v>2487.4899999999848</v>
          </cell>
          <cell r="AC958">
            <v>3486.9999999999632</v>
          </cell>
          <cell r="AD958">
            <v>2524.8900000000472</v>
          </cell>
          <cell r="AE958">
            <v>3534.8400000000274</v>
          </cell>
          <cell r="AF958">
            <v>2562.2900000000409</v>
          </cell>
          <cell r="AG958">
            <v>3582.6800000000862</v>
          </cell>
          <cell r="AH958">
            <v>2592.1599999999748</v>
          </cell>
          <cell r="AI958">
            <v>3630.5299999999593</v>
          </cell>
          <cell r="AJ958">
            <v>2629.5600000000409</v>
          </cell>
          <cell r="AK958">
            <v>3678.3700000000281</v>
          </cell>
          <cell r="AL958">
            <v>2659.4299999999726</v>
          </cell>
          <cell r="AM958">
            <v>3726.2099999999568</v>
          </cell>
          <cell r="AN958">
            <v>2696.8299999999635</v>
          </cell>
          <cell r="AO958">
            <v>3774.050000000027</v>
          </cell>
          <cell r="AP958">
            <v>2726.6999999999966</v>
          </cell>
          <cell r="AQ958">
            <v>3821.890000000094</v>
          </cell>
          <cell r="AR958">
            <v>2764.1000000000508</v>
          </cell>
          <cell r="AS958">
            <v>3869.7399999999589</v>
          </cell>
          <cell r="AT958">
            <v>2801.5000000000409</v>
          </cell>
          <cell r="AU958">
            <v>3925.1099999999233</v>
          </cell>
          <cell r="AV958">
            <v>2838.9000000000137</v>
          </cell>
          <cell r="AW958">
            <v>3972.9500000000494</v>
          </cell>
        </row>
        <row r="959">
          <cell r="A959">
            <v>954</v>
          </cell>
          <cell r="B959">
            <v>2041.0800000000438</v>
          </cell>
          <cell r="C959">
            <v>2852.9799999999454</v>
          </cell>
          <cell r="D959">
            <v>2078.5200000000159</v>
          </cell>
          <cell r="E959">
            <v>2908.4200000000301</v>
          </cell>
          <cell r="F959">
            <v>2108.4200000000255</v>
          </cell>
          <cell r="G959">
            <v>2956.3099999999463</v>
          </cell>
          <cell r="H959">
            <v>2145.86</v>
          </cell>
          <cell r="I959">
            <v>3004.2000000000544</v>
          </cell>
          <cell r="J959">
            <v>2183.2999999999743</v>
          </cell>
          <cell r="K959">
            <v>3052.0899999999629</v>
          </cell>
          <cell r="L959">
            <v>2213.1999999999944</v>
          </cell>
          <cell r="M959">
            <v>3099.98</v>
          </cell>
          <cell r="N959">
            <v>2250.6399999999708</v>
          </cell>
          <cell r="O959">
            <v>3147.8800000000415</v>
          </cell>
          <cell r="P959">
            <v>2280.5400000000272</v>
          </cell>
          <cell r="Q959">
            <v>3195.7699999999436</v>
          </cell>
          <cell r="R959">
            <v>2317.9799999999982</v>
          </cell>
          <cell r="S959">
            <v>3243.6600000000567</v>
          </cell>
          <cell r="T959">
            <v>2347.8800000000269</v>
          </cell>
          <cell r="U959">
            <v>3291.5499999999524</v>
          </cell>
          <cell r="V959">
            <v>2385.3199999999997</v>
          </cell>
          <cell r="W959">
            <v>3339.44</v>
          </cell>
          <cell r="X959">
            <v>2422.7599999999729</v>
          </cell>
          <cell r="Y959">
            <v>3387.3400000000515</v>
          </cell>
          <cell r="Z959">
            <v>2460.1999999999675</v>
          </cell>
          <cell r="AA959">
            <v>3442.7700000000218</v>
          </cell>
          <cell r="AB959">
            <v>2490.0999999999849</v>
          </cell>
          <cell r="AC959">
            <v>3490.659999999963</v>
          </cell>
          <cell r="AD959">
            <v>2527.5400000000473</v>
          </cell>
          <cell r="AE959">
            <v>3538.5500000000275</v>
          </cell>
          <cell r="AF959">
            <v>2564.9800000000409</v>
          </cell>
          <cell r="AG959">
            <v>3586.4400000000865</v>
          </cell>
          <cell r="AH959">
            <v>2594.8799999999746</v>
          </cell>
          <cell r="AI959">
            <v>3634.3399999999592</v>
          </cell>
          <cell r="AJ959">
            <v>2632.3200000000411</v>
          </cell>
          <cell r="AK959">
            <v>3682.2300000000282</v>
          </cell>
          <cell r="AL959">
            <v>2662.2199999999725</v>
          </cell>
          <cell r="AM959">
            <v>3730.1199999999567</v>
          </cell>
          <cell r="AN959">
            <v>2699.6599999999635</v>
          </cell>
          <cell r="AO959">
            <v>3778.010000000027</v>
          </cell>
          <cell r="AP959">
            <v>2729.5599999999968</v>
          </cell>
          <cell r="AQ959">
            <v>3825.9000000000942</v>
          </cell>
          <cell r="AR959">
            <v>2767.0000000000509</v>
          </cell>
          <cell r="AS959">
            <v>3873.7999999999588</v>
          </cell>
          <cell r="AT959">
            <v>2804.440000000041</v>
          </cell>
          <cell r="AU959">
            <v>3929.2299999999232</v>
          </cell>
          <cell r="AV959">
            <v>2841.8800000000138</v>
          </cell>
          <cell r="AW959">
            <v>3977.1200000000495</v>
          </cell>
        </row>
        <row r="960">
          <cell r="A960">
            <v>955</v>
          </cell>
          <cell r="B960">
            <v>2043.2200000000439</v>
          </cell>
          <cell r="C960">
            <v>2855.9699999999452</v>
          </cell>
          <cell r="D960">
            <v>2080.7000000000157</v>
          </cell>
          <cell r="E960">
            <v>2911.4700000000303</v>
          </cell>
          <cell r="F960">
            <v>2110.6300000000256</v>
          </cell>
          <cell r="G960">
            <v>2959.4099999999462</v>
          </cell>
          <cell r="H960">
            <v>2148.11</v>
          </cell>
          <cell r="I960">
            <v>3007.3500000000545</v>
          </cell>
          <cell r="J960">
            <v>2185.5899999999742</v>
          </cell>
          <cell r="K960">
            <v>3055.2899999999627</v>
          </cell>
          <cell r="L960">
            <v>2215.5199999999945</v>
          </cell>
          <cell r="M960">
            <v>3103.23</v>
          </cell>
          <cell r="N960">
            <v>2252.9999999999709</v>
          </cell>
          <cell r="O960">
            <v>3151.1800000000417</v>
          </cell>
          <cell r="P960">
            <v>2282.9300000000271</v>
          </cell>
          <cell r="Q960">
            <v>3199.1199999999435</v>
          </cell>
          <cell r="R960">
            <v>2320.409999999998</v>
          </cell>
          <cell r="S960">
            <v>3247.0600000000568</v>
          </cell>
          <cell r="T960">
            <v>2350.340000000027</v>
          </cell>
          <cell r="U960">
            <v>3294.9999999999523</v>
          </cell>
          <cell r="V960">
            <v>2387.8199999999997</v>
          </cell>
          <cell r="W960">
            <v>3342.94</v>
          </cell>
          <cell r="X960">
            <v>2425.2999999999729</v>
          </cell>
          <cell r="Y960">
            <v>3390.8900000000517</v>
          </cell>
          <cell r="Z960">
            <v>2462.7799999999675</v>
          </cell>
          <cell r="AA960">
            <v>3446.3800000000219</v>
          </cell>
          <cell r="AB960">
            <v>2492.709999999985</v>
          </cell>
          <cell r="AC960">
            <v>3494.3199999999629</v>
          </cell>
          <cell r="AD960">
            <v>2530.1900000000473</v>
          </cell>
          <cell r="AE960">
            <v>3542.2600000000275</v>
          </cell>
          <cell r="AF960">
            <v>2567.670000000041</v>
          </cell>
          <cell r="AG960">
            <v>3590.2000000000867</v>
          </cell>
          <cell r="AH960">
            <v>2597.5999999999744</v>
          </cell>
          <cell r="AI960">
            <v>3638.1499999999592</v>
          </cell>
          <cell r="AJ960">
            <v>2635.0800000000413</v>
          </cell>
          <cell r="AK960">
            <v>3686.0900000000283</v>
          </cell>
          <cell r="AL960">
            <v>2665.0099999999725</v>
          </cell>
          <cell r="AM960">
            <v>3734.0299999999565</v>
          </cell>
          <cell r="AN960">
            <v>2702.4899999999634</v>
          </cell>
          <cell r="AO960">
            <v>3781.9700000000271</v>
          </cell>
          <cell r="AP960">
            <v>2732.4199999999969</v>
          </cell>
          <cell r="AQ960">
            <v>3829.9100000000944</v>
          </cell>
          <cell r="AR960">
            <v>2769.900000000051</v>
          </cell>
          <cell r="AS960">
            <v>3877.8599999999587</v>
          </cell>
          <cell r="AT960">
            <v>2807.380000000041</v>
          </cell>
          <cell r="AU960">
            <v>3933.3499999999231</v>
          </cell>
          <cell r="AV960">
            <v>2844.8600000000138</v>
          </cell>
          <cell r="AW960">
            <v>3981.2900000000495</v>
          </cell>
        </row>
        <row r="961">
          <cell r="A961">
            <v>956</v>
          </cell>
          <cell r="B961">
            <v>2045.360000000044</v>
          </cell>
          <cell r="C961">
            <v>2858.959999999945</v>
          </cell>
          <cell r="D961">
            <v>2082.8800000000156</v>
          </cell>
          <cell r="E961">
            <v>2914.5200000000304</v>
          </cell>
          <cell r="F961">
            <v>2112.8400000000256</v>
          </cell>
          <cell r="G961">
            <v>2962.5099999999461</v>
          </cell>
          <cell r="H961">
            <v>2150.36</v>
          </cell>
          <cell r="I961">
            <v>3010.5000000000546</v>
          </cell>
          <cell r="J961">
            <v>2187.8799999999742</v>
          </cell>
          <cell r="K961">
            <v>3058.4899999999625</v>
          </cell>
          <cell r="L961">
            <v>2217.8399999999947</v>
          </cell>
          <cell r="M961">
            <v>3106.48</v>
          </cell>
          <cell r="N961">
            <v>2255.359999999971</v>
          </cell>
          <cell r="O961">
            <v>3154.4800000000419</v>
          </cell>
          <cell r="P961">
            <v>2285.320000000027</v>
          </cell>
          <cell r="Q961">
            <v>3202.4699999999434</v>
          </cell>
          <cell r="R961">
            <v>2322.8399999999979</v>
          </cell>
          <cell r="S961">
            <v>3250.4600000000569</v>
          </cell>
          <cell r="T961">
            <v>2352.800000000027</v>
          </cell>
          <cell r="U961">
            <v>3298.4499999999521</v>
          </cell>
          <cell r="V961">
            <v>2390.3199999999997</v>
          </cell>
          <cell r="W961">
            <v>3346.44</v>
          </cell>
          <cell r="X961">
            <v>2427.8399999999729</v>
          </cell>
          <cell r="Y961">
            <v>3394.4400000000519</v>
          </cell>
          <cell r="Z961">
            <v>2465.3599999999674</v>
          </cell>
          <cell r="AA961">
            <v>3449.9900000000221</v>
          </cell>
          <cell r="AB961">
            <v>2495.3199999999852</v>
          </cell>
          <cell r="AC961">
            <v>3497.9799999999627</v>
          </cell>
          <cell r="AD961">
            <v>2532.8400000000474</v>
          </cell>
          <cell r="AE961">
            <v>3545.9700000000275</v>
          </cell>
          <cell r="AF961">
            <v>2570.3600000000411</v>
          </cell>
          <cell r="AG961">
            <v>3593.9600000000869</v>
          </cell>
          <cell r="AH961">
            <v>2600.3199999999742</v>
          </cell>
          <cell r="AI961">
            <v>3641.9599999999591</v>
          </cell>
          <cell r="AJ961">
            <v>2637.8400000000415</v>
          </cell>
          <cell r="AK961">
            <v>3689.9500000000285</v>
          </cell>
          <cell r="AL961">
            <v>2667.7999999999724</v>
          </cell>
          <cell r="AM961">
            <v>3737.9399999999564</v>
          </cell>
          <cell r="AN961">
            <v>2705.3199999999633</v>
          </cell>
          <cell r="AO961">
            <v>3785.9300000000271</v>
          </cell>
          <cell r="AP961">
            <v>2735.279999999997</v>
          </cell>
          <cell r="AQ961">
            <v>3833.9200000000947</v>
          </cell>
          <cell r="AR961">
            <v>2772.8000000000511</v>
          </cell>
          <cell r="AS961">
            <v>3881.9199999999587</v>
          </cell>
          <cell r="AT961">
            <v>2810.3200000000411</v>
          </cell>
          <cell r="AU961">
            <v>3937.4699999999229</v>
          </cell>
          <cell r="AV961">
            <v>2847.8400000000138</v>
          </cell>
          <cell r="AW961">
            <v>3985.4600000000496</v>
          </cell>
        </row>
        <row r="962">
          <cell r="A962">
            <v>957</v>
          </cell>
          <cell r="B962">
            <v>2047.5000000000441</v>
          </cell>
          <cell r="C962">
            <v>2861.9499999999448</v>
          </cell>
          <cell r="D962">
            <v>2085.0600000000154</v>
          </cell>
          <cell r="E962">
            <v>2917.5700000000306</v>
          </cell>
          <cell r="F962">
            <v>2115.0500000000256</v>
          </cell>
          <cell r="G962">
            <v>2965.609999999946</v>
          </cell>
          <cell r="H962">
            <v>2152.61</v>
          </cell>
          <cell r="I962">
            <v>3013.6500000000547</v>
          </cell>
          <cell r="J962">
            <v>2190.1699999999742</v>
          </cell>
          <cell r="K962">
            <v>3061.6899999999623</v>
          </cell>
          <cell r="L962">
            <v>2220.1599999999949</v>
          </cell>
          <cell r="M962">
            <v>3109.73</v>
          </cell>
          <cell r="N962">
            <v>2257.7199999999712</v>
          </cell>
          <cell r="O962">
            <v>3157.780000000042</v>
          </cell>
          <cell r="P962">
            <v>2287.7100000000269</v>
          </cell>
          <cell r="Q962">
            <v>3205.8199999999433</v>
          </cell>
          <cell r="R962">
            <v>2325.2699999999977</v>
          </cell>
          <cell r="S962">
            <v>3253.860000000057</v>
          </cell>
          <cell r="T962">
            <v>2355.260000000027</v>
          </cell>
          <cell r="U962">
            <v>3301.8999999999519</v>
          </cell>
          <cell r="V962">
            <v>2392.8199999999997</v>
          </cell>
          <cell r="W962">
            <v>3349.94</v>
          </cell>
          <cell r="X962">
            <v>2430.3799999999728</v>
          </cell>
          <cell r="Y962">
            <v>3397.9900000000521</v>
          </cell>
          <cell r="Z962">
            <v>2467.9399999999673</v>
          </cell>
          <cell r="AA962">
            <v>3453.6000000000222</v>
          </cell>
          <cell r="AB962">
            <v>2497.9299999999853</v>
          </cell>
          <cell r="AC962">
            <v>3501.6399999999626</v>
          </cell>
          <cell r="AD962">
            <v>2535.4900000000475</v>
          </cell>
          <cell r="AE962">
            <v>3549.6800000000276</v>
          </cell>
          <cell r="AF962">
            <v>2573.0500000000411</v>
          </cell>
          <cell r="AG962">
            <v>3597.7200000000871</v>
          </cell>
          <cell r="AH962">
            <v>2603.039999999974</v>
          </cell>
          <cell r="AI962">
            <v>3645.7699999999591</v>
          </cell>
          <cell r="AJ962">
            <v>2640.6000000000417</v>
          </cell>
          <cell r="AK962">
            <v>3693.8100000000286</v>
          </cell>
          <cell r="AL962">
            <v>2670.5899999999724</v>
          </cell>
          <cell r="AM962">
            <v>3741.8499999999563</v>
          </cell>
          <cell r="AN962">
            <v>2708.1499999999633</v>
          </cell>
          <cell r="AO962">
            <v>3789.8900000000272</v>
          </cell>
          <cell r="AP962">
            <v>2738.1399999999971</v>
          </cell>
          <cell r="AQ962">
            <v>3837.9300000000949</v>
          </cell>
          <cell r="AR962">
            <v>2775.7000000000512</v>
          </cell>
          <cell r="AS962">
            <v>3885.9799999999586</v>
          </cell>
          <cell r="AT962">
            <v>2813.2600000000411</v>
          </cell>
          <cell r="AU962">
            <v>3941.5899999999228</v>
          </cell>
          <cell r="AV962">
            <v>2850.8200000000138</v>
          </cell>
          <cell r="AW962">
            <v>3989.6300000000497</v>
          </cell>
        </row>
        <row r="963">
          <cell r="A963">
            <v>958</v>
          </cell>
          <cell r="B963">
            <v>2049.640000000044</v>
          </cell>
          <cell r="C963">
            <v>2864.9399999999446</v>
          </cell>
          <cell r="D963">
            <v>2087.2400000000152</v>
          </cell>
          <cell r="E963">
            <v>2920.6200000000308</v>
          </cell>
          <cell r="F963">
            <v>2117.2600000000257</v>
          </cell>
          <cell r="G963">
            <v>2968.7099999999459</v>
          </cell>
          <cell r="H963">
            <v>2154.86</v>
          </cell>
          <cell r="I963">
            <v>3016.8000000000548</v>
          </cell>
          <cell r="J963">
            <v>2192.4599999999741</v>
          </cell>
          <cell r="K963">
            <v>3064.8899999999621</v>
          </cell>
          <cell r="L963">
            <v>2222.479999999995</v>
          </cell>
          <cell r="M963">
            <v>3112.98</v>
          </cell>
          <cell r="N963">
            <v>2260.0799999999713</v>
          </cell>
          <cell r="O963">
            <v>3161.0800000000422</v>
          </cell>
          <cell r="P963">
            <v>2290.1000000000267</v>
          </cell>
          <cell r="Q963">
            <v>3209.1699999999432</v>
          </cell>
          <cell r="R963">
            <v>2327.6999999999975</v>
          </cell>
          <cell r="S963">
            <v>3257.2600000000571</v>
          </cell>
          <cell r="T963">
            <v>2357.7200000000271</v>
          </cell>
          <cell r="U963">
            <v>3305.3499999999517</v>
          </cell>
          <cell r="V963">
            <v>2395.3199999999997</v>
          </cell>
          <cell r="W963">
            <v>3353.44</v>
          </cell>
          <cell r="X963">
            <v>2432.9199999999728</v>
          </cell>
          <cell r="Y963">
            <v>3401.5400000000523</v>
          </cell>
          <cell r="Z963">
            <v>2470.5199999999672</v>
          </cell>
          <cell r="AA963">
            <v>3457.2100000000223</v>
          </cell>
          <cell r="AB963">
            <v>2500.5399999999854</v>
          </cell>
          <cell r="AC963">
            <v>3505.2999999999624</v>
          </cell>
          <cell r="AD963">
            <v>2538.1400000000476</v>
          </cell>
          <cell r="AE963">
            <v>3553.3900000000276</v>
          </cell>
          <cell r="AF963">
            <v>2575.7400000000412</v>
          </cell>
          <cell r="AG963">
            <v>3601.4800000000873</v>
          </cell>
          <cell r="AH963">
            <v>2605.7599999999738</v>
          </cell>
          <cell r="AI963">
            <v>3649.579999999959</v>
          </cell>
          <cell r="AJ963">
            <v>2643.360000000042</v>
          </cell>
          <cell r="AK963">
            <v>3697.6700000000287</v>
          </cell>
          <cell r="AL963">
            <v>2673.3799999999724</v>
          </cell>
          <cell r="AM963">
            <v>3745.7599999999561</v>
          </cell>
          <cell r="AN963">
            <v>2710.9799999999632</v>
          </cell>
          <cell r="AO963">
            <v>3793.8500000000272</v>
          </cell>
          <cell r="AP963">
            <v>2740.9999999999973</v>
          </cell>
          <cell r="AQ963">
            <v>3841.9400000000951</v>
          </cell>
          <cell r="AR963">
            <v>2778.6000000000513</v>
          </cell>
          <cell r="AS963">
            <v>3890.0399999999586</v>
          </cell>
          <cell r="AT963">
            <v>2816.2000000000412</v>
          </cell>
          <cell r="AU963">
            <v>3945.7099999999227</v>
          </cell>
          <cell r="AV963">
            <v>2853.8000000000138</v>
          </cell>
          <cell r="AW963">
            <v>3993.8000000000497</v>
          </cell>
        </row>
        <row r="964">
          <cell r="A964">
            <v>959</v>
          </cell>
          <cell r="B964">
            <v>2051.7800000000439</v>
          </cell>
          <cell r="C964">
            <v>2867.9299999999444</v>
          </cell>
          <cell r="D964">
            <v>2089.4200000000151</v>
          </cell>
          <cell r="E964">
            <v>2923.670000000031</v>
          </cell>
          <cell r="F964">
            <v>2119.4700000000257</v>
          </cell>
          <cell r="G964">
            <v>2971.8099999999458</v>
          </cell>
          <cell r="H964">
            <v>2157.11</v>
          </cell>
          <cell r="I964">
            <v>3019.9500000000548</v>
          </cell>
          <cell r="J964">
            <v>2194.7499999999741</v>
          </cell>
          <cell r="K964">
            <v>3068.0899999999619</v>
          </cell>
          <cell r="L964">
            <v>2224.7999999999952</v>
          </cell>
          <cell r="M964">
            <v>3116.23</v>
          </cell>
          <cell r="N964">
            <v>2262.4399999999714</v>
          </cell>
          <cell r="O964">
            <v>3164.3800000000424</v>
          </cell>
          <cell r="P964">
            <v>2292.4900000000266</v>
          </cell>
          <cell r="Q964">
            <v>3212.5199999999431</v>
          </cell>
          <cell r="R964">
            <v>2330.1299999999974</v>
          </cell>
          <cell r="S964">
            <v>3260.6600000000572</v>
          </cell>
          <cell r="T964">
            <v>2360.1800000000271</v>
          </cell>
          <cell r="U964">
            <v>3308.7999999999515</v>
          </cell>
          <cell r="V964">
            <v>2397.8199999999997</v>
          </cell>
          <cell r="W964">
            <v>3356.94</v>
          </cell>
          <cell r="X964">
            <v>2435.4599999999728</v>
          </cell>
          <cell r="Y964">
            <v>3405.0900000000524</v>
          </cell>
          <cell r="Z964">
            <v>2473.0999999999672</v>
          </cell>
          <cell r="AA964">
            <v>3460.8200000000224</v>
          </cell>
          <cell r="AB964">
            <v>2503.1499999999855</v>
          </cell>
          <cell r="AC964">
            <v>3508.9599999999623</v>
          </cell>
          <cell r="AD964">
            <v>2540.7900000000477</v>
          </cell>
          <cell r="AE964">
            <v>3557.1000000000276</v>
          </cell>
          <cell r="AF964">
            <v>2578.4300000000412</v>
          </cell>
          <cell r="AG964">
            <v>3605.2400000000875</v>
          </cell>
          <cell r="AH964">
            <v>2608.4799999999736</v>
          </cell>
          <cell r="AI964">
            <v>3653.3899999999589</v>
          </cell>
          <cell r="AJ964">
            <v>2646.1200000000422</v>
          </cell>
          <cell r="AK964">
            <v>3701.5300000000288</v>
          </cell>
          <cell r="AL964">
            <v>2676.1699999999723</v>
          </cell>
          <cell r="AM964">
            <v>3749.669999999956</v>
          </cell>
          <cell r="AN964">
            <v>2713.8099999999631</v>
          </cell>
          <cell r="AO964">
            <v>3797.8100000000272</v>
          </cell>
          <cell r="AP964">
            <v>2743.8599999999974</v>
          </cell>
          <cell r="AQ964">
            <v>3845.9500000000953</v>
          </cell>
          <cell r="AR964">
            <v>2781.5000000000514</v>
          </cell>
          <cell r="AS964">
            <v>3894.0999999999585</v>
          </cell>
          <cell r="AT964">
            <v>2819.1400000000413</v>
          </cell>
          <cell r="AU964">
            <v>3949.8299999999226</v>
          </cell>
          <cell r="AV964">
            <v>2856.7800000000138</v>
          </cell>
          <cell r="AW964">
            <v>3997.9700000000498</v>
          </cell>
        </row>
        <row r="965">
          <cell r="A965">
            <v>960</v>
          </cell>
          <cell r="B965">
            <v>2053.9200000000437</v>
          </cell>
          <cell r="C965">
            <v>2870.9199999999441</v>
          </cell>
          <cell r="D965">
            <v>2091.6000000000149</v>
          </cell>
          <cell r="E965">
            <v>2926.7200000000312</v>
          </cell>
          <cell r="F965">
            <v>2121.6800000000258</v>
          </cell>
          <cell r="G965">
            <v>2974.9099999999457</v>
          </cell>
          <cell r="H965">
            <v>2159.36</v>
          </cell>
          <cell r="I965">
            <v>3023.1000000000549</v>
          </cell>
          <cell r="J965">
            <v>2197.039999999974</v>
          </cell>
          <cell r="K965">
            <v>3071.2899999999618</v>
          </cell>
          <cell r="L965">
            <v>2227.1199999999953</v>
          </cell>
          <cell r="M965">
            <v>3119.48</v>
          </cell>
          <cell r="N965">
            <v>2264.7999999999715</v>
          </cell>
          <cell r="O965">
            <v>3167.6800000000426</v>
          </cell>
          <cell r="P965">
            <v>2294.8800000000265</v>
          </cell>
          <cell r="Q965">
            <v>3215.869999999943</v>
          </cell>
          <cell r="R965">
            <v>2332.5599999999972</v>
          </cell>
          <cell r="S965">
            <v>3264.0600000000572</v>
          </cell>
          <cell r="T965">
            <v>2362.6400000000272</v>
          </cell>
          <cell r="U965">
            <v>3312.2499999999513</v>
          </cell>
          <cell r="V965">
            <v>2400.3199999999997</v>
          </cell>
          <cell r="W965">
            <v>3360.44</v>
          </cell>
          <cell r="X965">
            <v>2437.9999999999727</v>
          </cell>
          <cell r="Y965">
            <v>3408.6400000000526</v>
          </cell>
          <cell r="Z965">
            <v>2475.6799999999671</v>
          </cell>
          <cell r="AA965">
            <v>3464.4300000000226</v>
          </cell>
          <cell r="AB965">
            <v>2505.7599999999857</v>
          </cell>
          <cell r="AC965">
            <v>3512.6199999999621</v>
          </cell>
          <cell r="AD965">
            <v>2543.4400000000478</v>
          </cell>
          <cell r="AE965">
            <v>3560.8100000000277</v>
          </cell>
          <cell r="AF965">
            <v>2581.1200000000413</v>
          </cell>
          <cell r="AG965">
            <v>3609.0000000000878</v>
          </cell>
          <cell r="AH965">
            <v>2611.1999999999734</v>
          </cell>
          <cell r="AI965">
            <v>3657.1999999999589</v>
          </cell>
          <cell r="AJ965">
            <v>2648.8800000000424</v>
          </cell>
          <cell r="AK965">
            <v>3705.390000000029</v>
          </cell>
          <cell r="AL965">
            <v>2678.9599999999723</v>
          </cell>
          <cell r="AM965">
            <v>3753.5799999999558</v>
          </cell>
          <cell r="AN965">
            <v>2716.639999999963</v>
          </cell>
          <cell r="AO965">
            <v>3801.7700000000273</v>
          </cell>
          <cell r="AP965">
            <v>2746.7199999999975</v>
          </cell>
          <cell r="AQ965">
            <v>3849.9600000000955</v>
          </cell>
          <cell r="AR965">
            <v>2784.4000000000515</v>
          </cell>
          <cell r="AS965">
            <v>3898.1599999999585</v>
          </cell>
          <cell r="AT965">
            <v>2822.0800000000413</v>
          </cell>
          <cell r="AU965">
            <v>3953.9499999999225</v>
          </cell>
          <cell r="AV965">
            <v>2859.7600000000139</v>
          </cell>
          <cell r="AW965">
            <v>4002.1400000000499</v>
          </cell>
        </row>
        <row r="966">
          <cell r="A966">
            <v>961</v>
          </cell>
          <cell r="B966">
            <v>2056.0600000000436</v>
          </cell>
          <cell r="C966">
            <v>2873.9099999999439</v>
          </cell>
          <cell r="D966">
            <v>2093.7800000000148</v>
          </cell>
          <cell r="E966">
            <v>2929.7700000000314</v>
          </cell>
          <cell r="F966">
            <v>2123.8900000000258</v>
          </cell>
          <cell r="G966">
            <v>2978.0099999999456</v>
          </cell>
          <cell r="H966">
            <v>2161.61</v>
          </cell>
          <cell r="I966">
            <v>3026.250000000055</v>
          </cell>
          <cell r="J966">
            <v>2199.329999999974</v>
          </cell>
          <cell r="K966">
            <v>3074.4899999999616</v>
          </cell>
          <cell r="L966">
            <v>2229.4399999999955</v>
          </cell>
          <cell r="M966">
            <v>3122.73</v>
          </cell>
          <cell r="N966">
            <v>2267.1599999999717</v>
          </cell>
          <cell r="O966">
            <v>3170.9800000000428</v>
          </cell>
          <cell r="P966">
            <v>2297.2700000000264</v>
          </cell>
          <cell r="Q966">
            <v>3219.219999999943</v>
          </cell>
          <cell r="R966">
            <v>2334.9899999999971</v>
          </cell>
          <cell r="S966">
            <v>3267.4600000000573</v>
          </cell>
          <cell r="T966">
            <v>2365.1000000000272</v>
          </cell>
          <cell r="U966">
            <v>3315.6999999999512</v>
          </cell>
          <cell r="V966">
            <v>2402.8199999999997</v>
          </cell>
          <cell r="W966">
            <v>3363.94</v>
          </cell>
          <cell r="X966">
            <v>2440.5399999999727</v>
          </cell>
          <cell r="Y966">
            <v>3412.1900000000528</v>
          </cell>
          <cell r="Z966">
            <v>2478.259999999967</v>
          </cell>
          <cell r="AA966">
            <v>3468.0400000000227</v>
          </cell>
          <cell r="AB966">
            <v>2508.3699999999858</v>
          </cell>
          <cell r="AC966">
            <v>3516.279999999962</v>
          </cell>
          <cell r="AD966">
            <v>2546.0900000000479</v>
          </cell>
          <cell r="AE966">
            <v>3564.5200000000277</v>
          </cell>
          <cell r="AF966">
            <v>2583.8100000000413</v>
          </cell>
          <cell r="AG966">
            <v>3612.760000000088</v>
          </cell>
          <cell r="AH966">
            <v>2613.9199999999732</v>
          </cell>
          <cell r="AI966">
            <v>3661.0099999999588</v>
          </cell>
          <cell r="AJ966">
            <v>2651.6400000000426</v>
          </cell>
          <cell r="AK966">
            <v>3709.2500000000291</v>
          </cell>
          <cell r="AL966">
            <v>2681.7499999999723</v>
          </cell>
          <cell r="AM966">
            <v>3757.4899999999557</v>
          </cell>
          <cell r="AN966">
            <v>2719.469999999963</v>
          </cell>
          <cell r="AO966">
            <v>3805.7300000000273</v>
          </cell>
          <cell r="AP966">
            <v>2749.5799999999977</v>
          </cell>
          <cell r="AQ966">
            <v>3853.9700000000958</v>
          </cell>
          <cell r="AR966">
            <v>2787.3000000000516</v>
          </cell>
          <cell r="AS966">
            <v>3902.2199999999584</v>
          </cell>
          <cell r="AT966">
            <v>2825.0200000000414</v>
          </cell>
          <cell r="AU966">
            <v>3958.0699999999224</v>
          </cell>
          <cell r="AV966">
            <v>2862.7400000000139</v>
          </cell>
          <cell r="AW966">
            <v>4006.31000000005</v>
          </cell>
        </row>
        <row r="967">
          <cell r="A967">
            <v>962</v>
          </cell>
          <cell r="B967">
            <v>2058.2000000000435</v>
          </cell>
          <cell r="C967">
            <v>2876.8999999999437</v>
          </cell>
          <cell r="D967">
            <v>2095.9600000000146</v>
          </cell>
          <cell r="E967">
            <v>2932.8200000000315</v>
          </cell>
          <cell r="F967">
            <v>2126.1000000000258</v>
          </cell>
          <cell r="G967">
            <v>2981.1099999999456</v>
          </cell>
          <cell r="H967">
            <v>2163.86</v>
          </cell>
          <cell r="I967">
            <v>3029.4000000000551</v>
          </cell>
          <cell r="J967">
            <v>2201.619999999974</v>
          </cell>
          <cell r="K967">
            <v>3077.6899999999614</v>
          </cell>
          <cell r="L967">
            <v>2231.7599999999957</v>
          </cell>
          <cell r="M967">
            <v>3125.98</v>
          </cell>
          <cell r="N967">
            <v>2269.5199999999718</v>
          </cell>
          <cell r="O967">
            <v>3174.2800000000429</v>
          </cell>
          <cell r="P967">
            <v>2299.6600000000262</v>
          </cell>
          <cell r="Q967">
            <v>3222.5699999999429</v>
          </cell>
          <cell r="R967">
            <v>2337.4199999999969</v>
          </cell>
          <cell r="S967">
            <v>3270.8600000000574</v>
          </cell>
          <cell r="T967">
            <v>2367.5600000000272</v>
          </cell>
          <cell r="U967">
            <v>3319.149999999951</v>
          </cell>
          <cell r="V967">
            <v>2405.3199999999997</v>
          </cell>
          <cell r="W967">
            <v>3367.44</v>
          </cell>
          <cell r="X967">
            <v>2443.0799999999726</v>
          </cell>
          <cell r="Y967">
            <v>3415.740000000053</v>
          </cell>
          <cell r="Z967">
            <v>2480.8399999999669</v>
          </cell>
          <cell r="AA967">
            <v>3471.6500000000228</v>
          </cell>
          <cell r="AB967">
            <v>2510.9799999999859</v>
          </cell>
          <cell r="AC967">
            <v>3519.9399999999619</v>
          </cell>
          <cell r="AD967">
            <v>2548.740000000048</v>
          </cell>
          <cell r="AE967">
            <v>3568.2300000000278</v>
          </cell>
          <cell r="AF967">
            <v>2586.5000000000414</v>
          </cell>
          <cell r="AG967">
            <v>3616.5200000000882</v>
          </cell>
          <cell r="AH967">
            <v>2616.639999999973</v>
          </cell>
          <cell r="AI967">
            <v>3664.8199999999588</v>
          </cell>
          <cell r="AJ967">
            <v>2654.4000000000428</v>
          </cell>
          <cell r="AK967">
            <v>3713.1100000000292</v>
          </cell>
          <cell r="AL967">
            <v>2684.5399999999722</v>
          </cell>
          <cell r="AM967">
            <v>3761.3999999999555</v>
          </cell>
          <cell r="AN967">
            <v>2722.2999999999629</v>
          </cell>
          <cell r="AO967">
            <v>3809.6900000000273</v>
          </cell>
          <cell r="AP967">
            <v>2752.4399999999978</v>
          </cell>
          <cell r="AQ967">
            <v>3857.980000000096</v>
          </cell>
          <cell r="AR967">
            <v>2790.2000000000517</v>
          </cell>
          <cell r="AS967">
            <v>3906.2799999999584</v>
          </cell>
          <cell r="AT967">
            <v>2827.9600000000414</v>
          </cell>
          <cell r="AU967">
            <v>3962.1899999999223</v>
          </cell>
          <cell r="AV967">
            <v>2865.7200000000139</v>
          </cell>
          <cell r="AW967">
            <v>4010.48000000005</v>
          </cell>
        </row>
        <row r="968">
          <cell r="A968">
            <v>963</v>
          </cell>
          <cell r="B968">
            <v>2060.3400000000433</v>
          </cell>
          <cell r="C968">
            <v>2879.8899999999435</v>
          </cell>
          <cell r="D968">
            <v>2098.1400000000144</v>
          </cell>
          <cell r="E968">
            <v>2935.8700000000317</v>
          </cell>
          <cell r="F968">
            <v>2128.3100000000259</v>
          </cell>
          <cell r="G968">
            <v>2984.2099999999455</v>
          </cell>
          <cell r="H968">
            <v>2166.11</v>
          </cell>
          <cell r="I968">
            <v>3032.5500000000552</v>
          </cell>
          <cell r="J968">
            <v>2203.9099999999739</v>
          </cell>
          <cell r="K968">
            <v>3080.8899999999612</v>
          </cell>
          <cell r="L968">
            <v>2234.0799999999958</v>
          </cell>
          <cell r="M968">
            <v>3129.23</v>
          </cell>
          <cell r="N968">
            <v>2271.8799999999719</v>
          </cell>
          <cell r="O968">
            <v>3177.5800000000431</v>
          </cell>
          <cell r="P968">
            <v>2302.0500000000261</v>
          </cell>
          <cell r="Q968">
            <v>3225.9199999999428</v>
          </cell>
          <cell r="R968">
            <v>2339.8499999999967</v>
          </cell>
          <cell r="S968">
            <v>3274.2600000000575</v>
          </cell>
          <cell r="T968">
            <v>2370.0200000000273</v>
          </cell>
          <cell r="U968">
            <v>3322.5999999999508</v>
          </cell>
          <cell r="V968">
            <v>2407.8199999999997</v>
          </cell>
          <cell r="W968">
            <v>3370.94</v>
          </cell>
          <cell r="X968">
            <v>2445.6199999999726</v>
          </cell>
          <cell r="Y968">
            <v>3419.2900000000532</v>
          </cell>
          <cell r="Z968">
            <v>2483.4199999999669</v>
          </cell>
          <cell r="AA968">
            <v>3475.260000000023</v>
          </cell>
          <cell r="AB968">
            <v>2513.589999999986</v>
          </cell>
          <cell r="AC968">
            <v>3523.5999999999617</v>
          </cell>
          <cell r="AD968">
            <v>2551.3900000000481</v>
          </cell>
          <cell r="AE968">
            <v>3571.9400000000278</v>
          </cell>
          <cell r="AF968">
            <v>2589.1900000000414</v>
          </cell>
          <cell r="AG968">
            <v>3620.2800000000884</v>
          </cell>
          <cell r="AH968">
            <v>2619.3599999999728</v>
          </cell>
          <cell r="AI968">
            <v>3668.6299999999587</v>
          </cell>
          <cell r="AJ968">
            <v>2657.1600000000431</v>
          </cell>
          <cell r="AK968">
            <v>3716.9700000000294</v>
          </cell>
          <cell r="AL968">
            <v>2687.3299999999722</v>
          </cell>
          <cell r="AM968">
            <v>3765.3099999999554</v>
          </cell>
          <cell r="AN968">
            <v>2725.1299999999628</v>
          </cell>
          <cell r="AO968">
            <v>3813.6500000000274</v>
          </cell>
          <cell r="AP968">
            <v>2755.2999999999979</v>
          </cell>
          <cell r="AQ968">
            <v>3861.9900000000962</v>
          </cell>
          <cell r="AR968">
            <v>2793.1000000000518</v>
          </cell>
          <cell r="AS968">
            <v>3910.3399999999583</v>
          </cell>
          <cell r="AT968">
            <v>2830.9000000000415</v>
          </cell>
          <cell r="AU968">
            <v>3966.3099999999222</v>
          </cell>
          <cell r="AV968">
            <v>2868.7000000000139</v>
          </cell>
          <cell r="AW968">
            <v>4014.6500000000501</v>
          </cell>
        </row>
        <row r="969">
          <cell r="A969">
            <v>964</v>
          </cell>
          <cell r="B969">
            <v>2062.4800000000432</v>
          </cell>
          <cell r="C969">
            <v>2882.8799999999433</v>
          </cell>
          <cell r="D969">
            <v>2100.3200000000143</v>
          </cell>
          <cell r="E969">
            <v>2938.9200000000319</v>
          </cell>
          <cell r="F969">
            <v>2130.5200000000259</v>
          </cell>
          <cell r="G969">
            <v>2987.3099999999454</v>
          </cell>
          <cell r="H969">
            <v>2168.36</v>
          </cell>
          <cell r="I969">
            <v>3035.7000000000553</v>
          </cell>
          <cell r="J969">
            <v>2206.1999999999739</v>
          </cell>
          <cell r="K969">
            <v>3084.089999999961</v>
          </cell>
          <cell r="L969">
            <v>2236.399999999996</v>
          </cell>
          <cell r="M969">
            <v>3132.48</v>
          </cell>
          <cell r="N969">
            <v>2274.239999999972</v>
          </cell>
          <cell r="O969">
            <v>3180.8800000000433</v>
          </cell>
          <cell r="P969">
            <v>2304.440000000026</v>
          </cell>
          <cell r="Q969">
            <v>3229.2699999999427</v>
          </cell>
          <cell r="R969">
            <v>2342.2799999999966</v>
          </cell>
          <cell r="S969">
            <v>3277.6600000000576</v>
          </cell>
          <cell r="T969">
            <v>2372.4800000000273</v>
          </cell>
          <cell r="U969">
            <v>3326.0499999999506</v>
          </cell>
          <cell r="V969">
            <v>2410.3199999999997</v>
          </cell>
          <cell r="W969">
            <v>3374.44</v>
          </cell>
          <cell r="X969">
            <v>2448.1599999999726</v>
          </cell>
          <cell r="Y969">
            <v>3422.8400000000534</v>
          </cell>
          <cell r="Z969">
            <v>2485.9999999999668</v>
          </cell>
          <cell r="AA969">
            <v>3478.8700000000231</v>
          </cell>
          <cell r="AB969">
            <v>2516.1999999999862</v>
          </cell>
          <cell r="AC969">
            <v>3527.2599999999616</v>
          </cell>
          <cell r="AD969">
            <v>2554.0400000000482</v>
          </cell>
          <cell r="AE969">
            <v>3575.6500000000278</v>
          </cell>
          <cell r="AF969">
            <v>2591.8800000000415</v>
          </cell>
          <cell r="AG969">
            <v>3624.0400000000886</v>
          </cell>
          <cell r="AH969">
            <v>2622.0799999999726</v>
          </cell>
          <cell r="AI969">
            <v>3672.4399999999587</v>
          </cell>
          <cell r="AJ969">
            <v>2659.9200000000433</v>
          </cell>
          <cell r="AK969">
            <v>3720.8300000000295</v>
          </cell>
          <cell r="AL969">
            <v>2690.1199999999722</v>
          </cell>
          <cell r="AM969">
            <v>3769.2199999999552</v>
          </cell>
          <cell r="AN969">
            <v>2727.9599999999627</v>
          </cell>
          <cell r="AO969">
            <v>3817.6100000000274</v>
          </cell>
          <cell r="AP969">
            <v>2758.159999999998</v>
          </cell>
          <cell r="AQ969">
            <v>3866.0000000000964</v>
          </cell>
          <cell r="AR969">
            <v>2796.0000000000518</v>
          </cell>
          <cell r="AS969">
            <v>3914.3999999999583</v>
          </cell>
          <cell r="AT969">
            <v>2833.8400000000415</v>
          </cell>
          <cell r="AU969">
            <v>3970.4299999999221</v>
          </cell>
          <cell r="AV969">
            <v>2871.6800000000139</v>
          </cell>
          <cell r="AW969">
            <v>4018.8200000000502</v>
          </cell>
        </row>
        <row r="970">
          <cell r="A970">
            <v>965</v>
          </cell>
          <cell r="B970">
            <v>2064.6200000000431</v>
          </cell>
          <cell r="C970">
            <v>2885.869999999943</v>
          </cell>
          <cell r="D970">
            <v>2102.5000000000141</v>
          </cell>
          <cell r="E970">
            <v>2941.9700000000321</v>
          </cell>
          <cell r="F970">
            <v>2132.7300000000259</v>
          </cell>
          <cell r="G970">
            <v>2990.4099999999453</v>
          </cell>
          <cell r="H970">
            <v>2170.61</v>
          </cell>
          <cell r="I970">
            <v>3038.8500000000554</v>
          </cell>
          <cell r="J970">
            <v>2208.4899999999739</v>
          </cell>
          <cell r="K970">
            <v>3087.2899999999609</v>
          </cell>
          <cell r="L970">
            <v>2238.7199999999962</v>
          </cell>
          <cell r="M970">
            <v>3135.73</v>
          </cell>
          <cell r="N970">
            <v>2276.5999999999722</v>
          </cell>
          <cell r="O970">
            <v>3184.1800000000435</v>
          </cell>
          <cell r="P970">
            <v>2306.8300000000258</v>
          </cell>
          <cell r="Q970">
            <v>3232.6199999999426</v>
          </cell>
          <cell r="R970">
            <v>2344.7099999999964</v>
          </cell>
          <cell r="S970">
            <v>3281.0600000000577</v>
          </cell>
          <cell r="T970">
            <v>2374.9400000000273</v>
          </cell>
          <cell r="U970">
            <v>3329.4999999999504</v>
          </cell>
          <cell r="V970">
            <v>2412.8199999999997</v>
          </cell>
          <cell r="W970">
            <v>3377.94</v>
          </cell>
          <cell r="X970">
            <v>2450.6999999999725</v>
          </cell>
          <cell r="Y970">
            <v>3426.3900000000535</v>
          </cell>
          <cell r="Z970">
            <v>2488.5799999999667</v>
          </cell>
          <cell r="AA970">
            <v>3482.4800000000232</v>
          </cell>
          <cell r="AB970">
            <v>2518.8099999999863</v>
          </cell>
          <cell r="AC970">
            <v>3530.9199999999614</v>
          </cell>
          <cell r="AD970">
            <v>2556.6900000000483</v>
          </cell>
          <cell r="AE970">
            <v>3579.3600000000279</v>
          </cell>
          <cell r="AF970">
            <v>2594.5700000000415</v>
          </cell>
          <cell r="AG970">
            <v>3627.8000000000889</v>
          </cell>
          <cell r="AH970">
            <v>2624.7999999999724</v>
          </cell>
          <cell r="AI970">
            <v>3676.2499999999586</v>
          </cell>
          <cell r="AJ970">
            <v>2662.6800000000435</v>
          </cell>
          <cell r="AK970">
            <v>3724.6900000000296</v>
          </cell>
          <cell r="AL970">
            <v>2692.9099999999721</v>
          </cell>
          <cell r="AM970">
            <v>3773.1299999999551</v>
          </cell>
          <cell r="AN970">
            <v>2730.7899999999627</v>
          </cell>
          <cell r="AO970">
            <v>3821.5700000000274</v>
          </cell>
          <cell r="AP970">
            <v>2761.0199999999982</v>
          </cell>
          <cell r="AQ970">
            <v>3870.0100000000966</v>
          </cell>
          <cell r="AR970">
            <v>2798.9000000000519</v>
          </cell>
          <cell r="AS970">
            <v>3918.4599999999582</v>
          </cell>
          <cell r="AT970">
            <v>2836.7800000000416</v>
          </cell>
          <cell r="AU970">
            <v>3974.549999999922</v>
          </cell>
          <cell r="AV970">
            <v>2874.660000000014</v>
          </cell>
          <cell r="AW970">
            <v>4022.9900000000503</v>
          </cell>
        </row>
        <row r="971">
          <cell r="A971">
            <v>966</v>
          </cell>
          <cell r="B971">
            <v>2066.760000000043</v>
          </cell>
          <cell r="C971">
            <v>2888.8599999999428</v>
          </cell>
          <cell r="D971">
            <v>2104.6800000000139</v>
          </cell>
          <cell r="E971">
            <v>2945.0200000000323</v>
          </cell>
          <cell r="F971">
            <v>2134.940000000026</v>
          </cell>
          <cell r="G971">
            <v>2993.5099999999452</v>
          </cell>
          <cell r="H971">
            <v>2172.86</v>
          </cell>
          <cell r="I971">
            <v>3042.0000000000555</v>
          </cell>
          <cell r="J971">
            <v>2210.7799999999738</v>
          </cell>
          <cell r="K971">
            <v>3090.4899999999607</v>
          </cell>
          <cell r="L971">
            <v>2241.0399999999963</v>
          </cell>
          <cell r="M971">
            <v>3138.98</v>
          </cell>
          <cell r="N971">
            <v>2278.9599999999723</v>
          </cell>
          <cell r="O971">
            <v>3187.4800000000437</v>
          </cell>
          <cell r="P971">
            <v>2309.2200000000257</v>
          </cell>
          <cell r="Q971">
            <v>3235.9699999999425</v>
          </cell>
          <cell r="R971">
            <v>2347.1399999999962</v>
          </cell>
          <cell r="S971">
            <v>3284.4600000000578</v>
          </cell>
          <cell r="T971">
            <v>2377.4000000000274</v>
          </cell>
          <cell r="U971">
            <v>3332.9499999999503</v>
          </cell>
          <cell r="V971">
            <v>2415.3199999999997</v>
          </cell>
          <cell r="W971">
            <v>3381.44</v>
          </cell>
          <cell r="X971">
            <v>2453.2399999999725</v>
          </cell>
          <cell r="Y971">
            <v>3429.9400000000537</v>
          </cell>
          <cell r="Z971">
            <v>2491.1599999999667</v>
          </cell>
          <cell r="AA971">
            <v>3486.0900000000233</v>
          </cell>
          <cell r="AB971">
            <v>2521.4199999999864</v>
          </cell>
          <cell r="AC971">
            <v>3534.5799999999613</v>
          </cell>
          <cell r="AD971">
            <v>2559.3400000000483</v>
          </cell>
          <cell r="AE971">
            <v>3583.0700000000279</v>
          </cell>
          <cell r="AF971">
            <v>2597.2600000000416</v>
          </cell>
          <cell r="AG971">
            <v>3631.5600000000891</v>
          </cell>
          <cell r="AH971">
            <v>2627.5199999999722</v>
          </cell>
          <cell r="AI971">
            <v>3680.0599999999586</v>
          </cell>
          <cell r="AJ971">
            <v>2665.4400000000437</v>
          </cell>
          <cell r="AK971">
            <v>3728.5500000000297</v>
          </cell>
          <cell r="AL971">
            <v>2695.6999999999721</v>
          </cell>
          <cell r="AM971">
            <v>3777.0399999999549</v>
          </cell>
          <cell r="AN971">
            <v>2733.6199999999626</v>
          </cell>
          <cell r="AO971">
            <v>3825.5300000000275</v>
          </cell>
          <cell r="AP971">
            <v>2763.8799999999983</v>
          </cell>
          <cell r="AQ971">
            <v>3874.0200000000968</v>
          </cell>
          <cell r="AR971">
            <v>2801.800000000052</v>
          </cell>
          <cell r="AS971">
            <v>3922.5199999999581</v>
          </cell>
          <cell r="AT971">
            <v>2839.7200000000416</v>
          </cell>
          <cell r="AU971">
            <v>3978.6699999999219</v>
          </cell>
          <cell r="AV971">
            <v>2877.640000000014</v>
          </cell>
          <cell r="AW971">
            <v>4027.1600000000503</v>
          </cell>
        </row>
        <row r="972">
          <cell r="A972">
            <v>967</v>
          </cell>
          <cell r="B972">
            <v>2068.9000000000428</v>
          </cell>
          <cell r="C972">
            <v>2891.8499999999426</v>
          </cell>
          <cell r="D972">
            <v>2106.8600000000138</v>
          </cell>
          <cell r="E972">
            <v>2948.0700000000325</v>
          </cell>
          <cell r="F972">
            <v>2137.150000000026</v>
          </cell>
          <cell r="G972">
            <v>2996.6099999999451</v>
          </cell>
          <cell r="H972">
            <v>2175.11</v>
          </cell>
          <cell r="I972">
            <v>3045.1500000000556</v>
          </cell>
          <cell r="J972">
            <v>2213.0699999999738</v>
          </cell>
          <cell r="K972">
            <v>3093.6899999999605</v>
          </cell>
          <cell r="L972">
            <v>2243.3599999999965</v>
          </cell>
          <cell r="M972">
            <v>3142.23</v>
          </cell>
          <cell r="N972">
            <v>2281.3199999999724</v>
          </cell>
          <cell r="O972">
            <v>3190.7800000000439</v>
          </cell>
          <cell r="P972">
            <v>2311.6100000000256</v>
          </cell>
          <cell r="Q972">
            <v>3239.3199999999424</v>
          </cell>
          <cell r="R972">
            <v>2349.5699999999961</v>
          </cell>
          <cell r="S972">
            <v>3287.8600000000579</v>
          </cell>
          <cell r="T972">
            <v>2379.8600000000274</v>
          </cell>
          <cell r="U972">
            <v>3336.3999999999501</v>
          </cell>
          <cell r="V972">
            <v>2417.8199999999997</v>
          </cell>
          <cell r="W972">
            <v>3384.94</v>
          </cell>
          <cell r="X972">
            <v>2455.7799999999725</v>
          </cell>
          <cell r="Y972">
            <v>3433.4900000000539</v>
          </cell>
          <cell r="Z972">
            <v>2493.7399999999666</v>
          </cell>
          <cell r="AA972">
            <v>3489.7000000000235</v>
          </cell>
          <cell r="AB972">
            <v>2524.0299999999866</v>
          </cell>
          <cell r="AC972">
            <v>3538.2399999999611</v>
          </cell>
          <cell r="AD972">
            <v>2561.9900000000484</v>
          </cell>
          <cell r="AE972">
            <v>3586.7800000000279</v>
          </cell>
          <cell r="AF972">
            <v>2599.9500000000417</v>
          </cell>
          <cell r="AG972">
            <v>3635.3200000000893</v>
          </cell>
          <cell r="AH972">
            <v>2630.239999999972</v>
          </cell>
          <cell r="AI972">
            <v>3683.8699999999585</v>
          </cell>
          <cell r="AJ972">
            <v>2668.2000000000439</v>
          </cell>
          <cell r="AK972">
            <v>3732.4100000000299</v>
          </cell>
          <cell r="AL972">
            <v>2698.489999999972</v>
          </cell>
          <cell r="AM972">
            <v>3780.9499999999548</v>
          </cell>
          <cell r="AN972">
            <v>2736.4499999999625</v>
          </cell>
          <cell r="AO972">
            <v>3829.4900000000275</v>
          </cell>
          <cell r="AP972">
            <v>2766.7399999999984</v>
          </cell>
          <cell r="AQ972">
            <v>3878.0300000000971</v>
          </cell>
          <cell r="AR972">
            <v>2804.7000000000521</v>
          </cell>
          <cell r="AS972">
            <v>3926.5799999999581</v>
          </cell>
          <cell r="AT972">
            <v>2842.6600000000417</v>
          </cell>
          <cell r="AU972">
            <v>3982.7899999999217</v>
          </cell>
          <cell r="AV972">
            <v>2880.620000000014</v>
          </cell>
          <cell r="AW972">
            <v>4031.3300000000504</v>
          </cell>
        </row>
        <row r="973">
          <cell r="A973">
            <v>968</v>
          </cell>
          <cell r="B973">
            <v>2071.0400000000427</v>
          </cell>
          <cell r="C973">
            <v>2894.8399999999424</v>
          </cell>
          <cell r="D973">
            <v>2109.0400000000136</v>
          </cell>
          <cell r="E973">
            <v>2951.1200000000326</v>
          </cell>
          <cell r="F973">
            <v>2139.360000000026</v>
          </cell>
          <cell r="G973">
            <v>2999.709999999945</v>
          </cell>
          <cell r="H973">
            <v>2177.36</v>
          </cell>
          <cell r="I973">
            <v>3048.3000000000557</v>
          </cell>
          <cell r="J973">
            <v>2215.3599999999738</v>
          </cell>
          <cell r="K973">
            <v>3096.8899999999603</v>
          </cell>
          <cell r="L973">
            <v>2245.6799999999967</v>
          </cell>
          <cell r="M973">
            <v>3145.48</v>
          </cell>
          <cell r="N973">
            <v>2283.6799999999726</v>
          </cell>
          <cell r="O973">
            <v>3194.080000000044</v>
          </cell>
          <cell r="P973">
            <v>2314.0000000000255</v>
          </cell>
          <cell r="Q973">
            <v>3242.6699999999423</v>
          </cell>
          <cell r="R973">
            <v>2351.9999999999959</v>
          </cell>
          <cell r="S973">
            <v>3291.260000000058</v>
          </cell>
          <cell r="T973">
            <v>2382.3200000000274</v>
          </cell>
          <cell r="U973">
            <v>3339.8499999999499</v>
          </cell>
          <cell r="V973">
            <v>2420.3199999999997</v>
          </cell>
          <cell r="W973">
            <v>3388.44</v>
          </cell>
          <cell r="X973">
            <v>2458.3199999999724</v>
          </cell>
          <cell r="Y973">
            <v>3437.0400000000541</v>
          </cell>
          <cell r="Z973">
            <v>2496.3199999999665</v>
          </cell>
          <cell r="AA973">
            <v>3493.3100000000236</v>
          </cell>
          <cell r="AB973">
            <v>2526.6399999999867</v>
          </cell>
          <cell r="AC973">
            <v>3541.899999999961</v>
          </cell>
          <cell r="AD973">
            <v>2564.6400000000485</v>
          </cell>
          <cell r="AE973">
            <v>3590.490000000028</v>
          </cell>
          <cell r="AF973">
            <v>2602.6400000000417</v>
          </cell>
          <cell r="AG973">
            <v>3639.0800000000895</v>
          </cell>
          <cell r="AH973">
            <v>2632.9599999999718</v>
          </cell>
          <cell r="AI973">
            <v>3687.6799999999585</v>
          </cell>
          <cell r="AJ973">
            <v>2670.9600000000441</v>
          </cell>
          <cell r="AK973">
            <v>3736.27000000003</v>
          </cell>
          <cell r="AL973">
            <v>2701.279999999972</v>
          </cell>
          <cell r="AM973">
            <v>3784.8599999999547</v>
          </cell>
          <cell r="AN973">
            <v>2739.2799999999625</v>
          </cell>
          <cell r="AO973">
            <v>3833.4500000000276</v>
          </cell>
          <cell r="AP973">
            <v>2769.5999999999985</v>
          </cell>
          <cell r="AQ973">
            <v>3882.0400000000973</v>
          </cell>
          <cell r="AR973">
            <v>2807.6000000000522</v>
          </cell>
          <cell r="AS973">
            <v>3930.639999999958</v>
          </cell>
          <cell r="AT973">
            <v>2845.6000000000417</v>
          </cell>
          <cell r="AU973">
            <v>3986.9099999999216</v>
          </cell>
          <cell r="AV973">
            <v>2883.600000000014</v>
          </cell>
          <cell r="AW973">
            <v>4035.5000000000505</v>
          </cell>
        </row>
        <row r="974">
          <cell r="A974">
            <v>969</v>
          </cell>
          <cell r="B974">
            <v>2073.1800000000426</v>
          </cell>
          <cell r="C974">
            <v>2897.8299999999422</v>
          </cell>
          <cell r="D974">
            <v>2111.2200000000134</v>
          </cell>
          <cell r="E974">
            <v>2954.1700000000328</v>
          </cell>
          <cell r="F974">
            <v>2141.5700000000261</v>
          </cell>
          <cell r="G974">
            <v>3002.8099999999449</v>
          </cell>
          <cell r="H974">
            <v>2179.61</v>
          </cell>
          <cell r="I974">
            <v>3051.4500000000558</v>
          </cell>
          <cell r="J974">
            <v>2217.6499999999737</v>
          </cell>
          <cell r="K974">
            <v>3100.0899999999601</v>
          </cell>
          <cell r="L974">
            <v>2247.9999999999968</v>
          </cell>
          <cell r="M974">
            <v>3148.73</v>
          </cell>
          <cell r="N974">
            <v>2286.0399999999727</v>
          </cell>
          <cell r="O974">
            <v>3197.3800000000442</v>
          </cell>
          <cell r="P974">
            <v>2316.3900000000253</v>
          </cell>
          <cell r="Q974">
            <v>3246.0199999999422</v>
          </cell>
          <cell r="R974">
            <v>2354.4299999999957</v>
          </cell>
          <cell r="S974">
            <v>3294.6600000000581</v>
          </cell>
          <cell r="T974">
            <v>2384.7800000000275</v>
          </cell>
          <cell r="U974">
            <v>3343.2999999999497</v>
          </cell>
          <cell r="V974">
            <v>2422.8199999999997</v>
          </cell>
          <cell r="W974">
            <v>3391.94</v>
          </cell>
          <cell r="X974">
            <v>2460.8599999999724</v>
          </cell>
          <cell r="Y974">
            <v>3440.5900000000543</v>
          </cell>
          <cell r="Z974">
            <v>2498.8999999999664</v>
          </cell>
          <cell r="AA974">
            <v>3496.9200000000237</v>
          </cell>
          <cell r="AB974">
            <v>2529.2499999999868</v>
          </cell>
          <cell r="AC974">
            <v>3545.5599999999608</v>
          </cell>
          <cell r="AD974">
            <v>2567.2900000000486</v>
          </cell>
          <cell r="AE974">
            <v>3594.200000000028</v>
          </cell>
          <cell r="AF974">
            <v>2605.3300000000418</v>
          </cell>
          <cell r="AG974">
            <v>3642.8400000000897</v>
          </cell>
          <cell r="AH974">
            <v>2635.6799999999716</v>
          </cell>
          <cell r="AI974">
            <v>3691.4899999999584</v>
          </cell>
          <cell r="AJ974">
            <v>2673.7200000000444</v>
          </cell>
          <cell r="AK974">
            <v>3740.1300000000301</v>
          </cell>
          <cell r="AL974">
            <v>2704.069999999972</v>
          </cell>
          <cell r="AM974">
            <v>3788.7699999999545</v>
          </cell>
          <cell r="AN974">
            <v>2742.1099999999624</v>
          </cell>
          <cell r="AO974">
            <v>3837.4100000000276</v>
          </cell>
          <cell r="AP974">
            <v>2772.4599999999987</v>
          </cell>
          <cell r="AQ974">
            <v>3886.0500000000975</v>
          </cell>
          <cell r="AR974">
            <v>2810.5000000000523</v>
          </cell>
          <cell r="AS974">
            <v>3934.699999999958</v>
          </cell>
          <cell r="AT974">
            <v>2848.5400000000418</v>
          </cell>
          <cell r="AU974">
            <v>3991.0299999999215</v>
          </cell>
          <cell r="AV974">
            <v>2886.580000000014</v>
          </cell>
          <cell r="AW974">
            <v>4039.6700000000505</v>
          </cell>
        </row>
        <row r="975">
          <cell r="A975">
            <v>970</v>
          </cell>
          <cell r="B975">
            <v>2075.3200000000425</v>
          </cell>
          <cell r="C975">
            <v>2900.819999999942</v>
          </cell>
          <cell r="D975">
            <v>2113.4000000000133</v>
          </cell>
          <cell r="E975">
            <v>2957.220000000033</v>
          </cell>
          <cell r="F975">
            <v>2143.7800000000261</v>
          </cell>
          <cell r="G975">
            <v>3005.9099999999448</v>
          </cell>
          <cell r="H975">
            <v>2181.86</v>
          </cell>
          <cell r="I975">
            <v>3054.6000000000558</v>
          </cell>
          <cell r="J975">
            <v>2219.9399999999737</v>
          </cell>
          <cell r="K975">
            <v>3103.2899999999599</v>
          </cell>
          <cell r="L975">
            <v>2250.319999999997</v>
          </cell>
          <cell r="M975">
            <v>3151.98</v>
          </cell>
          <cell r="N975">
            <v>2288.3999999999728</v>
          </cell>
          <cell r="O975">
            <v>3200.6800000000444</v>
          </cell>
          <cell r="P975">
            <v>2318.7800000000252</v>
          </cell>
          <cell r="Q975">
            <v>3249.3699999999421</v>
          </cell>
          <cell r="R975">
            <v>2356.8599999999956</v>
          </cell>
          <cell r="S975">
            <v>3298.0600000000582</v>
          </cell>
          <cell r="T975">
            <v>2387.2400000000275</v>
          </cell>
          <cell r="U975">
            <v>3346.7499999999495</v>
          </cell>
          <cell r="V975">
            <v>2425.3199999999997</v>
          </cell>
          <cell r="W975">
            <v>3395.44</v>
          </cell>
          <cell r="X975">
            <v>2463.3999999999724</v>
          </cell>
          <cell r="Y975">
            <v>3444.1400000000544</v>
          </cell>
          <cell r="Z975">
            <v>2501.4799999999664</v>
          </cell>
          <cell r="AA975">
            <v>3500.5300000000238</v>
          </cell>
          <cell r="AB975">
            <v>2531.8599999999869</v>
          </cell>
          <cell r="AC975">
            <v>3549.2199999999607</v>
          </cell>
          <cell r="AD975">
            <v>2569.9400000000487</v>
          </cell>
          <cell r="AE975">
            <v>3597.910000000028</v>
          </cell>
          <cell r="AF975">
            <v>2608.0200000000418</v>
          </cell>
          <cell r="AG975">
            <v>3646.6000000000899</v>
          </cell>
          <cell r="AH975">
            <v>2638.3999999999714</v>
          </cell>
          <cell r="AI975">
            <v>3695.2999999999583</v>
          </cell>
          <cell r="AJ975">
            <v>2676.4800000000446</v>
          </cell>
          <cell r="AK975">
            <v>3743.9900000000302</v>
          </cell>
          <cell r="AL975">
            <v>2706.8599999999719</v>
          </cell>
          <cell r="AM975">
            <v>3792.6799999999544</v>
          </cell>
          <cell r="AN975">
            <v>2744.9399999999623</v>
          </cell>
          <cell r="AO975">
            <v>3841.3700000000276</v>
          </cell>
          <cell r="AP975">
            <v>2775.3199999999988</v>
          </cell>
          <cell r="AQ975">
            <v>3890.0600000000977</v>
          </cell>
          <cell r="AR975">
            <v>2813.4000000000524</v>
          </cell>
          <cell r="AS975">
            <v>3938.7599999999579</v>
          </cell>
          <cell r="AT975">
            <v>2851.4800000000419</v>
          </cell>
          <cell r="AU975">
            <v>3995.1499999999214</v>
          </cell>
          <cell r="AV975">
            <v>2889.560000000014</v>
          </cell>
          <cell r="AW975">
            <v>4043.8400000000506</v>
          </cell>
        </row>
        <row r="976">
          <cell r="A976">
            <v>971</v>
          </cell>
          <cell r="B976">
            <v>2077.4600000000423</v>
          </cell>
          <cell r="C976">
            <v>2903.8099999999417</v>
          </cell>
          <cell r="D976">
            <v>2115.5800000000131</v>
          </cell>
          <cell r="E976">
            <v>2960.2700000000332</v>
          </cell>
          <cell r="F976">
            <v>2145.9900000000262</v>
          </cell>
          <cell r="G976">
            <v>3009.0099999999447</v>
          </cell>
          <cell r="H976">
            <v>2184.11</v>
          </cell>
          <cell r="I976">
            <v>3057.7500000000559</v>
          </cell>
          <cell r="J976">
            <v>2222.2299999999736</v>
          </cell>
          <cell r="K976">
            <v>3106.4899999999598</v>
          </cell>
          <cell r="L976">
            <v>2252.6399999999971</v>
          </cell>
          <cell r="M976">
            <v>3155.23</v>
          </cell>
          <cell r="N976">
            <v>2290.7599999999729</v>
          </cell>
          <cell r="O976">
            <v>3203.9800000000446</v>
          </cell>
          <cell r="P976">
            <v>2321.1700000000251</v>
          </cell>
          <cell r="Q976">
            <v>3252.719999999942</v>
          </cell>
          <cell r="R976">
            <v>2359.2899999999954</v>
          </cell>
          <cell r="S976">
            <v>3301.4600000000582</v>
          </cell>
          <cell r="T976">
            <v>2389.7000000000276</v>
          </cell>
          <cell r="U976">
            <v>3350.1999999999493</v>
          </cell>
          <cell r="V976">
            <v>2427.8199999999997</v>
          </cell>
          <cell r="W976">
            <v>3398.94</v>
          </cell>
          <cell r="X976">
            <v>2465.9399999999723</v>
          </cell>
          <cell r="Y976">
            <v>3447.6900000000546</v>
          </cell>
          <cell r="Z976">
            <v>2504.0599999999663</v>
          </cell>
          <cell r="AA976">
            <v>3504.140000000024</v>
          </cell>
          <cell r="AB976">
            <v>2534.4699999999871</v>
          </cell>
          <cell r="AC976">
            <v>3552.8799999999605</v>
          </cell>
          <cell r="AD976">
            <v>2572.5900000000488</v>
          </cell>
          <cell r="AE976">
            <v>3601.6200000000281</v>
          </cell>
          <cell r="AF976">
            <v>2610.7100000000419</v>
          </cell>
          <cell r="AG976">
            <v>3650.3600000000902</v>
          </cell>
          <cell r="AH976">
            <v>2641.1199999999712</v>
          </cell>
          <cell r="AI976">
            <v>3699.1099999999583</v>
          </cell>
          <cell r="AJ976">
            <v>2679.2400000000448</v>
          </cell>
          <cell r="AK976">
            <v>3747.8500000000304</v>
          </cell>
          <cell r="AL976">
            <v>2709.6499999999719</v>
          </cell>
          <cell r="AM976">
            <v>3796.5899999999542</v>
          </cell>
          <cell r="AN976">
            <v>2747.7699999999622</v>
          </cell>
          <cell r="AO976">
            <v>3845.3300000000277</v>
          </cell>
          <cell r="AP976">
            <v>2778.1799999999989</v>
          </cell>
          <cell r="AQ976">
            <v>3894.0700000000979</v>
          </cell>
          <cell r="AR976">
            <v>2816.3000000000525</v>
          </cell>
          <cell r="AS976">
            <v>3942.8199999999579</v>
          </cell>
          <cell r="AT976">
            <v>2854.4200000000419</v>
          </cell>
          <cell r="AU976">
            <v>3999.2699999999213</v>
          </cell>
          <cell r="AV976">
            <v>2892.5400000000141</v>
          </cell>
          <cell r="AW976">
            <v>4048.0100000000507</v>
          </cell>
        </row>
        <row r="977">
          <cell r="A977">
            <v>972</v>
          </cell>
          <cell r="B977">
            <v>2079.6000000000422</v>
          </cell>
          <cell r="C977">
            <v>2906.7999999999415</v>
          </cell>
          <cell r="D977">
            <v>2117.760000000013</v>
          </cell>
          <cell r="E977">
            <v>2963.3200000000334</v>
          </cell>
          <cell r="F977">
            <v>2148.2000000000262</v>
          </cell>
          <cell r="G977">
            <v>3012.1099999999446</v>
          </cell>
          <cell r="H977">
            <v>2186.36</v>
          </cell>
          <cell r="I977">
            <v>3060.900000000056</v>
          </cell>
          <cell r="J977">
            <v>2224.5199999999736</v>
          </cell>
          <cell r="K977">
            <v>3109.6899999999596</v>
          </cell>
          <cell r="L977">
            <v>2254.9599999999973</v>
          </cell>
          <cell r="M977">
            <v>3158.48</v>
          </cell>
          <cell r="N977">
            <v>2293.1199999999731</v>
          </cell>
          <cell r="O977">
            <v>3207.2800000000448</v>
          </cell>
          <cell r="P977">
            <v>2323.560000000025</v>
          </cell>
          <cell r="Q977">
            <v>3256.069999999942</v>
          </cell>
          <cell r="R977">
            <v>2361.7199999999953</v>
          </cell>
          <cell r="S977">
            <v>3304.8600000000583</v>
          </cell>
          <cell r="T977">
            <v>2392.1600000000276</v>
          </cell>
          <cell r="U977">
            <v>3353.6499999999492</v>
          </cell>
          <cell r="V977">
            <v>2430.3199999999997</v>
          </cell>
          <cell r="W977">
            <v>3402.44</v>
          </cell>
          <cell r="X977">
            <v>2468.4799999999723</v>
          </cell>
          <cell r="Y977">
            <v>3451.2400000000548</v>
          </cell>
          <cell r="Z977">
            <v>2506.6399999999662</v>
          </cell>
          <cell r="AA977">
            <v>3507.7500000000241</v>
          </cell>
          <cell r="AB977">
            <v>2537.0799999999872</v>
          </cell>
          <cell r="AC977">
            <v>3556.5399999999604</v>
          </cell>
          <cell r="AD977">
            <v>2575.2400000000489</v>
          </cell>
          <cell r="AE977">
            <v>3605.3300000000281</v>
          </cell>
          <cell r="AF977">
            <v>2613.4000000000419</v>
          </cell>
          <cell r="AG977">
            <v>3654.1200000000904</v>
          </cell>
          <cell r="AH977">
            <v>2643.839999999971</v>
          </cell>
          <cell r="AI977">
            <v>3702.9199999999582</v>
          </cell>
          <cell r="AJ977">
            <v>2682.000000000045</v>
          </cell>
          <cell r="AK977">
            <v>3751.7100000000305</v>
          </cell>
          <cell r="AL977">
            <v>2712.4399999999719</v>
          </cell>
          <cell r="AM977">
            <v>3800.4999999999541</v>
          </cell>
          <cell r="AN977">
            <v>2750.5999999999622</v>
          </cell>
          <cell r="AO977">
            <v>3849.2900000000277</v>
          </cell>
          <cell r="AP977">
            <v>2781.0399999999991</v>
          </cell>
          <cell r="AQ977">
            <v>3898.0800000000982</v>
          </cell>
          <cell r="AR977">
            <v>2819.2000000000526</v>
          </cell>
          <cell r="AS977">
            <v>3946.8799999999578</v>
          </cell>
          <cell r="AT977">
            <v>2857.360000000042</v>
          </cell>
          <cell r="AU977">
            <v>4003.3899999999212</v>
          </cell>
          <cell r="AV977">
            <v>2895.5200000000141</v>
          </cell>
          <cell r="AW977">
            <v>4052.1800000000508</v>
          </cell>
        </row>
        <row r="978">
          <cell r="A978">
            <v>973</v>
          </cell>
          <cell r="B978">
            <v>2081.7400000000421</v>
          </cell>
          <cell r="C978">
            <v>2909.7899999999413</v>
          </cell>
          <cell r="D978">
            <v>2119.9400000000128</v>
          </cell>
          <cell r="E978">
            <v>2966.3700000000335</v>
          </cell>
          <cell r="F978">
            <v>2150.4100000000262</v>
          </cell>
          <cell r="G978">
            <v>3015.2099999999446</v>
          </cell>
          <cell r="H978">
            <v>2188.61</v>
          </cell>
          <cell r="I978">
            <v>3064.0500000000561</v>
          </cell>
          <cell r="J978">
            <v>2226.8099999999736</v>
          </cell>
          <cell r="K978">
            <v>3112.8899999999594</v>
          </cell>
          <cell r="L978">
            <v>2257.2799999999975</v>
          </cell>
          <cell r="M978">
            <v>3161.73</v>
          </cell>
          <cell r="N978">
            <v>2295.4799999999732</v>
          </cell>
          <cell r="O978">
            <v>3210.5800000000449</v>
          </cell>
          <cell r="P978">
            <v>2325.9500000000248</v>
          </cell>
          <cell r="Q978">
            <v>3259.4199999999419</v>
          </cell>
          <cell r="R978">
            <v>2364.1499999999951</v>
          </cell>
          <cell r="S978">
            <v>3308.2600000000584</v>
          </cell>
          <cell r="T978">
            <v>2394.6200000000276</v>
          </cell>
          <cell r="U978">
            <v>3357.099999999949</v>
          </cell>
          <cell r="V978">
            <v>2432.8199999999997</v>
          </cell>
          <cell r="W978">
            <v>3405.94</v>
          </cell>
          <cell r="X978">
            <v>2471.0199999999722</v>
          </cell>
          <cell r="Y978">
            <v>3454.790000000055</v>
          </cell>
          <cell r="Z978">
            <v>2509.2199999999661</v>
          </cell>
          <cell r="AA978">
            <v>3511.3600000000242</v>
          </cell>
          <cell r="AB978">
            <v>2539.6899999999873</v>
          </cell>
          <cell r="AC978">
            <v>3560.1999999999603</v>
          </cell>
          <cell r="AD978">
            <v>2577.890000000049</v>
          </cell>
          <cell r="AE978">
            <v>3609.0400000000282</v>
          </cell>
          <cell r="AF978">
            <v>2616.090000000042</v>
          </cell>
          <cell r="AG978">
            <v>3657.8800000000906</v>
          </cell>
          <cell r="AH978">
            <v>2646.5599999999708</v>
          </cell>
          <cell r="AI978">
            <v>3706.7299999999582</v>
          </cell>
          <cell r="AJ978">
            <v>2684.7600000000452</v>
          </cell>
          <cell r="AK978">
            <v>3755.5700000000306</v>
          </cell>
          <cell r="AL978">
            <v>2715.2299999999718</v>
          </cell>
          <cell r="AM978">
            <v>3804.4099999999539</v>
          </cell>
          <cell r="AN978">
            <v>2753.4299999999621</v>
          </cell>
          <cell r="AO978">
            <v>3853.2500000000277</v>
          </cell>
          <cell r="AP978">
            <v>2783.8999999999992</v>
          </cell>
          <cell r="AQ978">
            <v>3902.0900000000984</v>
          </cell>
          <cell r="AR978">
            <v>2822.1000000000527</v>
          </cell>
          <cell r="AS978">
            <v>3950.9399999999578</v>
          </cell>
          <cell r="AT978">
            <v>2860.300000000042</v>
          </cell>
          <cell r="AU978">
            <v>4007.5099999999211</v>
          </cell>
          <cell r="AV978">
            <v>2898.5000000000141</v>
          </cell>
          <cell r="AW978">
            <v>4056.3500000000508</v>
          </cell>
        </row>
        <row r="979">
          <cell r="A979">
            <v>974</v>
          </cell>
          <cell r="B979">
            <v>2083.8800000000419</v>
          </cell>
          <cell r="C979">
            <v>2912.7799999999411</v>
          </cell>
          <cell r="D979">
            <v>2122.1200000000126</v>
          </cell>
          <cell r="E979">
            <v>2969.4200000000337</v>
          </cell>
          <cell r="F979">
            <v>2152.6200000000263</v>
          </cell>
          <cell r="G979">
            <v>3018.3099999999445</v>
          </cell>
          <cell r="H979">
            <v>2190.86</v>
          </cell>
          <cell r="I979">
            <v>3067.2000000000562</v>
          </cell>
          <cell r="J979">
            <v>2229.0999999999735</v>
          </cell>
          <cell r="K979">
            <v>3116.0899999999592</v>
          </cell>
          <cell r="L979">
            <v>2259.5999999999976</v>
          </cell>
          <cell r="M979">
            <v>3164.98</v>
          </cell>
          <cell r="N979">
            <v>2297.8399999999733</v>
          </cell>
          <cell r="O979">
            <v>3213.8800000000451</v>
          </cell>
          <cell r="P979">
            <v>2328.3400000000247</v>
          </cell>
          <cell r="Q979">
            <v>3262.7699999999418</v>
          </cell>
          <cell r="R979">
            <v>2366.5799999999949</v>
          </cell>
          <cell r="S979">
            <v>3311.6600000000585</v>
          </cell>
          <cell r="T979">
            <v>2397.0800000000277</v>
          </cell>
          <cell r="U979">
            <v>3360.5499999999488</v>
          </cell>
          <cell r="V979">
            <v>2435.3199999999997</v>
          </cell>
          <cell r="W979">
            <v>3409.44</v>
          </cell>
          <cell r="X979">
            <v>2473.5599999999722</v>
          </cell>
          <cell r="Y979">
            <v>3458.3400000000552</v>
          </cell>
          <cell r="Z979">
            <v>2511.7999999999661</v>
          </cell>
          <cell r="AA979">
            <v>3514.9700000000244</v>
          </cell>
          <cell r="AB979">
            <v>2542.2999999999874</v>
          </cell>
          <cell r="AC979">
            <v>3563.8599999999601</v>
          </cell>
          <cell r="AD979">
            <v>2580.5400000000491</v>
          </cell>
          <cell r="AE979">
            <v>3612.7500000000282</v>
          </cell>
          <cell r="AF979">
            <v>2618.780000000042</v>
          </cell>
          <cell r="AG979">
            <v>3661.6400000000908</v>
          </cell>
          <cell r="AH979">
            <v>2649.2799999999706</v>
          </cell>
          <cell r="AI979">
            <v>3710.5399999999581</v>
          </cell>
          <cell r="AJ979">
            <v>2687.5200000000455</v>
          </cell>
          <cell r="AK979">
            <v>3759.4300000000308</v>
          </cell>
          <cell r="AL979">
            <v>2718.0199999999718</v>
          </cell>
          <cell r="AM979">
            <v>3808.3199999999538</v>
          </cell>
          <cell r="AN979">
            <v>2756.259999999962</v>
          </cell>
          <cell r="AO979">
            <v>3857.2100000000278</v>
          </cell>
          <cell r="AP979">
            <v>2786.7599999999993</v>
          </cell>
          <cell r="AQ979">
            <v>3906.1000000000986</v>
          </cell>
          <cell r="AR979">
            <v>2825.0000000000528</v>
          </cell>
          <cell r="AS979">
            <v>3954.9999999999577</v>
          </cell>
          <cell r="AT979">
            <v>2863.2400000000421</v>
          </cell>
          <cell r="AU979">
            <v>4011.629999999921</v>
          </cell>
          <cell r="AV979">
            <v>2901.4800000000141</v>
          </cell>
          <cell r="AW979">
            <v>4060.5200000000509</v>
          </cell>
        </row>
        <row r="980">
          <cell r="A980">
            <v>975</v>
          </cell>
          <cell r="B980">
            <v>2086.0200000000418</v>
          </cell>
          <cell r="C980">
            <v>2915.7699999999409</v>
          </cell>
          <cell r="D980">
            <v>2124.3000000000125</v>
          </cell>
          <cell r="E980">
            <v>2972.4700000000339</v>
          </cell>
          <cell r="F980">
            <v>2154.8300000000263</v>
          </cell>
          <cell r="G980">
            <v>3021.4099999999444</v>
          </cell>
          <cell r="H980">
            <v>2193.11</v>
          </cell>
          <cell r="I980">
            <v>3070.3500000000563</v>
          </cell>
          <cell r="J980">
            <v>2231.3899999999735</v>
          </cell>
          <cell r="K980">
            <v>3119.289999999959</v>
          </cell>
          <cell r="L980">
            <v>2261.9199999999978</v>
          </cell>
          <cell r="M980">
            <v>3168.23</v>
          </cell>
          <cell r="N980">
            <v>2300.1999999999734</v>
          </cell>
          <cell r="O980">
            <v>3217.1800000000453</v>
          </cell>
          <cell r="P980">
            <v>2330.7300000000246</v>
          </cell>
          <cell r="Q980">
            <v>3266.1199999999417</v>
          </cell>
          <cell r="R980">
            <v>2369.0099999999948</v>
          </cell>
          <cell r="S980">
            <v>3315.0600000000586</v>
          </cell>
          <cell r="T980">
            <v>2399.5400000000277</v>
          </cell>
          <cell r="U980">
            <v>3363.9999999999486</v>
          </cell>
          <cell r="V980">
            <v>2437.8199999999997</v>
          </cell>
          <cell r="W980">
            <v>3412.94</v>
          </cell>
          <cell r="X980">
            <v>2476.0999999999722</v>
          </cell>
          <cell r="Y980">
            <v>3461.8900000000554</v>
          </cell>
          <cell r="Z980">
            <v>2514.379999999966</v>
          </cell>
          <cell r="AA980">
            <v>3518.5800000000245</v>
          </cell>
          <cell r="AB980">
            <v>2544.9099999999876</v>
          </cell>
          <cell r="AC980">
            <v>3567.51999999996</v>
          </cell>
          <cell r="AD980">
            <v>2583.1900000000492</v>
          </cell>
          <cell r="AE980">
            <v>3616.4600000000282</v>
          </cell>
          <cell r="AF980">
            <v>2621.4700000000421</v>
          </cell>
          <cell r="AG980">
            <v>3665.400000000091</v>
          </cell>
          <cell r="AH980">
            <v>2651.9999999999704</v>
          </cell>
          <cell r="AI980">
            <v>3714.3499999999581</v>
          </cell>
          <cell r="AJ980">
            <v>2690.2800000000457</v>
          </cell>
          <cell r="AK980">
            <v>3763.2900000000309</v>
          </cell>
          <cell r="AL980">
            <v>2720.8099999999718</v>
          </cell>
          <cell r="AM980">
            <v>3812.2299999999536</v>
          </cell>
          <cell r="AN980">
            <v>2759.0899999999619</v>
          </cell>
          <cell r="AO980">
            <v>3861.1700000000278</v>
          </cell>
          <cell r="AP980">
            <v>2789.6199999999994</v>
          </cell>
          <cell r="AQ980">
            <v>3910.1100000000988</v>
          </cell>
          <cell r="AR980">
            <v>2827.9000000000528</v>
          </cell>
          <cell r="AS980">
            <v>3959.0599999999577</v>
          </cell>
          <cell r="AT980">
            <v>2866.1800000000421</v>
          </cell>
          <cell r="AU980">
            <v>4015.7499999999209</v>
          </cell>
          <cell r="AV980">
            <v>2904.4600000000141</v>
          </cell>
          <cell r="AW980">
            <v>4064.690000000051</v>
          </cell>
        </row>
        <row r="981">
          <cell r="A981">
            <v>976</v>
          </cell>
          <cell r="B981">
            <v>2088.1600000000417</v>
          </cell>
          <cell r="C981">
            <v>2918.7599999999406</v>
          </cell>
          <cell r="D981">
            <v>2126.4800000000123</v>
          </cell>
          <cell r="E981">
            <v>2975.5200000000341</v>
          </cell>
          <cell r="F981">
            <v>2157.0400000000263</v>
          </cell>
          <cell r="G981">
            <v>3024.5099999999443</v>
          </cell>
          <cell r="H981">
            <v>2195.36</v>
          </cell>
          <cell r="I981">
            <v>3073.5000000000564</v>
          </cell>
          <cell r="J981">
            <v>2233.6799999999735</v>
          </cell>
          <cell r="K981">
            <v>3122.4899999999589</v>
          </cell>
          <cell r="L981">
            <v>2264.239999999998</v>
          </cell>
          <cell r="M981">
            <v>3171.48</v>
          </cell>
          <cell r="N981">
            <v>2302.5599999999736</v>
          </cell>
          <cell r="O981">
            <v>3220.4800000000455</v>
          </cell>
          <cell r="P981">
            <v>2333.1200000000244</v>
          </cell>
          <cell r="Q981">
            <v>3269.4699999999416</v>
          </cell>
          <cell r="R981">
            <v>2371.4399999999946</v>
          </cell>
          <cell r="S981">
            <v>3318.4600000000587</v>
          </cell>
          <cell r="T981">
            <v>2402.0000000000277</v>
          </cell>
          <cell r="U981">
            <v>3367.4499999999484</v>
          </cell>
          <cell r="V981">
            <v>2440.3199999999997</v>
          </cell>
          <cell r="W981">
            <v>3416.44</v>
          </cell>
          <cell r="X981">
            <v>2478.6399999999721</v>
          </cell>
          <cell r="Y981">
            <v>3465.4400000000555</v>
          </cell>
          <cell r="Z981">
            <v>2516.9599999999659</v>
          </cell>
          <cell r="AA981">
            <v>3522.1900000000246</v>
          </cell>
          <cell r="AB981">
            <v>2547.5199999999877</v>
          </cell>
          <cell r="AC981">
            <v>3571.1799999999598</v>
          </cell>
          <cell r="AD981">
            <v>2585.8400000000493</v>
          </cell>
          <cell r="AE981">
            <v>3620.1700000000283</v>
          </cell>
          <cell r="AF981">
            <v>2624.1600000000421</v>
          </cell>
          <cell r="AG981">
            <v>3669.1600000000913</v>
          </cell>
          <cell r="AH981">
            <v>2654.7199999999702</v>
          </cell>
          <cell r="AI981">
            <v>3718.159999999958</v>
          </cell>
          <cell r="AJ981">
            <v>2693.0400000000459</v>
          </cell>
          <cell r="AK981">
            <v>3767.150000000031</v>
          </cell>
          <cell r="AL981">
            <v>2723.5999999999717</v>
          </cell>
          <cell r="AM981">
            <v>3816.1399999999535</v>
          </cell>
          <cell r="AN981">
            <v>2761.9199999999619</v>
          </cell>
          <cell r="AO981">
            <v>3865.1300000000278</v>
          </cell>
          <cell r="AP981">
            <v>2792.4799999999996</v>
          </cell>
          <cell r="AQ981">
            <v>3914.120000000099</v>
          </cell>
          <cell r="AR981">
            <v>2830.8000000000529</v>
          </cell>
          <cell r="AS981">
            <v>3963.1199999999576</v>
          </cell>
          <cell r="AT981">
            <v>2869.1200000000422</v>
          </cell>
          <cell r="AU981">
            <v>4019.8699999999208</v>
          </cell>
          <cell r="AV981">
            <v>2907.4400000000142</v>
          </cell>
          <cell r="AW981">
            <v>4068.8600000000511</v>
          </cell>
        </row>
        <row r="982">
          <cell r="A982">
            <v>977</v>
          </cell>
          <cell r="B982">
            <v>2090.3000000000416</v>
          </cell>
          <cell r="C982">
            <v>2921.7499999999404</v>
          </cell>
          <cell r="D982">
            <v>2128.6600000000121</v>
          </cell>
          <cell r="E982">
            <v>2978.5700000000343</v>
          </cell>
          <cell r="F982">
            <v>2159.2500000000264</v>
          </cell>
          <cell r="G982">
            <v>3027.6099999999442</v>
          </cell>
          <cell r="H982">
            <v>2197.61</v>
          </cell>
          <cell r="I982">
            <v>3076.6500000000565</v>
          </cell>
          <cell r="J982">
            <v>2235.9699999999734</v>
          </cell>
          <cell r="K982">
            <v>3125.6899999999587</v>
          </cell>
          <cell r="L982">
            <v>2266.5599999999981</v>
          </cell>
          <cell r="M982">
            <v>3174.73</v>
          </cell>
          <cell r="N982">
            <v>2304.9199999999737</v>
          </cell>
          <cell r="O982">
            <v>3223.7800000000457</v>
          </cell>
          <cell r="P982">
            <v>2335.5100000000243</v>
          </cell>
          <cell r="Q982">
            <v>3272.8199999999415</v>
          </cell>
          <cell r="R982">
            <v>2373.8699999999944</v>
          </cell>
          <cell r="S982">
            <v>3321.8600000000588</v>
          </cell>
          <cell r="T982">
            <v>2404.4600000000278</v>
          </cell>
          <cell r="U982">
            <v>3370.8999999999482</v>
          </cell>
          <cell r="V982">
            <v>2442.8199999999997</v>
          </cell>
          <cell r="W982">
            <v>3419.94</v>
          </cell>
          <cell r="X982">
            <v>2481.1799999999721</v>
          </cell>
          <cell r="Y982">
            <v>3468.9900000000557</v>
          </cell>
          <cell r="Z982">
            <v>2519.5399999999659</v>
          </cell>
          <cell r="AA982">
            <v>3525.8000000000247</v>
          </cell>
          <cell r="AB982">
            <v>2550.1299999999878</v>
          </cell>
          <cell r="AC982">
            <v>3574.8399999999597</v>
          </cell>
          <cell r="AD982">
            <v>2588.4900000000493</v>
          </cell>
          <cell r="AE982">
            <v>3623.8800000000283</v>
          </cell>
          <cell r="AF982">
            <v>2626.8500000000422</v>
          </cell>
          <cell r="AG982">
            <v>3672.9200000000915</v>
          </cell>
          <cell r="AH982">
            <v>2657.43999999997</v>
          </cell>
          <cell r="AI982">
            <v>3721.969999999958</v>
          </cell>
          <cell r="AJ982">
            <v>2695.8000000000461</v>
          </cell>
          <cell r="AK982">
            <v>3771.0100000000311</v>
          </cell>
          <cell r="AL982">
            <v>2726.3899999999717</v>
          </cell>
          <cell r="AM982">
            <v>3820.0499999999533</v>
          </cell>
          <cell r="AN982">
            <v>2764.7499999999618</v>
          </cell>
          <cell r="AO982">
            <v>3869.0900000000279</v>
          </cell>
          <cell r="AP982">
            <v>2795.3399999999997</v>
          </cell>
          <cell r="AQ982">
            <v>3918.1300000000992</v>
          </cell>
          <cell r="AR982">
            <v>2833.700000000053</v>
          </cell>
          <cell r="AS982">
            <v>3967.1799999999575</v>
          </cell>
          <cell r="AT982">
            <v>2872.0600000000422</v>
          </cell>
          <cell r="AU982">
            <v>4023.9899999999207</v>
          </cell>
          <cell r="AV982">
            <v>2910.4200000000142</v>
          </cell>
          <cell r="AW982">
            <v>4073.0300000000511</v>
          </cell>
        </row>
        <row r="983">
          <cell r="A983">
            <v>978</v>
          </cell>
          <cell r="B983">
            <v>2092.4400000000414</v>
          </cell>
          <cell r="C983">
            <v>2924.7399999999402</v>
          </cell>
          <cell r="D983">
            <v>2130.840000000012</v>
          </cell>
          <cell r="E983">
            <v>2981.6200000000345</v>
          </cell>
          <cell r="F983">
            <v>2161.4600000000264</v>
          </cell>
          <cell r="G983">
            <v>3030.7099999999441</v>
          </cell>
          <cell r="H983">
            <v>2199.86</v>
          </cell>
          <cell r="I983">
            <v>3079.8000000000566</v>
          </cell>
          <cell r="J983">
            <v>2238.2599999999734</v>
          </cell>
          <cell r="K983">
            <v>3128.8899999999585</v>
          </cell>
          <cell r="L983">
            <v>2268.8799999999983</v>
          </cell>
          <cell r="M983">
            <v>3177.98</v>
          </cell>
          <cell r="N983">
            <v>2307.2799999999738</v>
          </cell>
          <cell r="O983">
            <v>3227.0800000000459</v>
          </cell>
          <cell r="P983">
            <v>2337.9000000000242</v>
          </cell>
          <cell r="Q983">
            <v>3276.1699999999414</v>
          </cell>
          <cell r="R983">
            <v>2376.2999999999943</v>
          </cell>
          <cell r="S983">
            <v>3325.2600000000589</v>
          </cell>
          <cell r="T983">
            <v>2406.9200000000278</v>
          </cell>
          <cell r="U983">
            <v>3374.3499999999481</v>
          </cell>
          <cell r="V983">
            <v>2445.3199999999997</v>
          </cell>
          <cell r="W983">
            <v>3423.44</v>
          </cell>
          <cell r="X983">
            <v>2483.7199999999721</v>
          </cell>
          <cell r="Y983">
            <v>3472.5400000000559</v>
          </cell>
          <cell r="Z983">
            <v>2522.1199999999658</v>
          </cell>
          <cell r="AA983">
            <v>3529.4100000000249</v>
          </cell>
          <cell r="AB983">
            <v>2552.739999999988</v>
          </cell>
          <cell r="AC983">
            <v>3578.4999999999595</v>
          </cell>
          <cell r="AD983">
            <v>2591.1400000000494</v>
          </cell>
          <cell r="AE983">
            <v>3627.5900000000283</v>
          </cell>
          <cell r="AF983">
            <v>2629.5400000000423</v>
          </cell>
          <cell r="AG983">
            <v>3676.6800000000917</v>
          </cell>
          <cell r="AH983">
            <v>2660.1599999999698</v>
          </cell>
          <cell r="AI983">
            <v>3725.7799999999579</v>
          </cell>
          <cell r="AJ983">
            <v>2698.5600000000463</v>
          </cell>
          <cell r="AK983">
            <v>3774.8700000000313</v>
          </cell>
          <cell r="AL983">
            <v>2729.1799999999716</v>
          </cell>
          <cell r="AM983">
            <v>3823.9599999999532</v>
          </cell>
          <cell r="AN983">
            <v>2767.5799999999617</v>
          </cell>
          <cell r="AO983">
            <v>3873.0500000000279</v>
          </cell>
          <cell r="AP983">
            <v>2798.2</v>
          </cell>
          <cell r="AQ983">
            <v>3922.1400000000995</v>
          </cell>
          <cell r="AR983">
            <v>2836.6000000000531</v>
          </cell>
          <cell r="AS983">
            <v>3971.2399999999575</v>
          </cell>
          <cell r="AT983">
            <v>2875.0000000000423</v>
          </cell>
          <cell r="AU983">
            <v>4028.1099999999205</v>
          </cell>
          <cell r="AV983">
            <v>2913.4000000000142</v>
          </cell>
          <cell r="AW983">
            <v>4077.2000000000512</v>
          </cell>
        </row>
        <row r="984">
          <cell r="A984">
            <v>979</v>
          </cell>
          <cell r="B984">
            <v>2094.5800000000413</v>
          </cell>
          <cell r="C984">
            <v>2927.72999999994</v>
          </cell>
          <cell r="D984">
            <v>2133.0200000000118</v>
          </cell>
          <cell r="E984">
            <v>2984.6700000000346</v>
          </cell>
          <cell r="F984">
            <v>2163.6700000000264</v>
          </cell>
          <cell r="G984">
            <v>3033.809999999944</v>
          </cell>
          <cell r="H984">
            <v>2202.11</v>
          </cell>
          <cell r="I984">
            <v>3082.9500000000567</v>
          </cell>
          <cell r="J984">
            <v>2240.5499999999734</v>
          </cell>
          <cell r="K984">
            <v>3132.0899999999583</v>
          </cell>
          <cell r="L984">
            <v>2271.1999999999985</v>
          </cell>
          <cell r="M984">
            <v>3181.23</v>
          </cell>
          <cell r="N984">
            <v>2309.639999999974</v>
          </cell>
          <cell r="O984">
            <v>3230.380000000046</v>
          </cell>
          <cell r="P984">
            <v>2340.2900000000241</v>
          </cell>
          <cell r="Q984">
            <v>3279.5199999999413</v>
          </cell>
          <cell r="R984">
            <v>2378.7299999999941</v>
          </cell>
          <cell r="S984">
            <v>3328.660000000059</v>
          </cell>
          <cell r="T984">
            <v>2409.3800000000278</v>
          </cell>
          <cell r="U984">
            <v>3377.7999999999479</v>
          </cell>
          <cell r="V984">
            <v>2447.8199999999997</v>
          </cell>
          <cell r="W984">
            <v>3426.94</v>
          </cell>
          <cell r="X984">
            <v>2486.259999999972</v>
          </cell>
          <cell r="Y984">
            <v>3476.0900000000561</v>
          </cell>
          <cell r="Z984">
            <v>2524.6999999999657</v>
          </cell>
          <cell r="AA984">
            <v>3533.020000000025</v>
          </cell>
          <cell r="AB984">
            <v>2555.3499999999881</v>
          </cell>
          <cell r="AC984">
            <v>3582.1599999999594</v>
          </cell>
          <cell r="AD984">
            <v>2593.7900000000495</v>
          </cell>
          <cell r="AE984">
            <v>3631.3000000000284</v>
          </cell>
          <cell r="AF984">
            <v>2632.2300000000423</v>
          </cell>
          <cell r="AG984">
            <v>3680.4400000000919</v>
          </cell>
          <cell r="AH984">
            <v>2662.8799999999696</v>
          </cell>
          <cell r="AI984">
            <v>3729.5899999999579</v>
          </cell>
          <cell r="AJ984">
            <v>2701.3200000000465</v>
          </cell>
          <cell r="AK984">
            <v>3778.7300000000314</v>
          </cell>
          <cell r="AL984">
            <v>2731.9699999999716</v>
          </cell>
          <cell r="AM984">
            <v>3827.8699999999531</v>
          </cell>
          <cell r="AN984">
            <v>2770.4099999999617</v>
          </cell>
          <cell r="AO984">
            <v>3877.010000000028</v>
          </cell>
          <cell r="AP984">
            <v>2801.06</v>
          </cell>
          <cell r="AQ984">
            <v>3926.1500000000997</v>
          </cell>
          <cell r="AR984">
            <v>2839.5000000000532</v>
          </cell>
          <cell r="AS984">
            <v>3975.2999999999574</v>
          </cell>
          <cell r="AT984">
            <v>2877.9400000000423</v>
          </cell>
          <cell r="AU984">
            <v>4032.2299999999204</v>
          </cell>
          <cell r="AV984">
            <v>2916.3800000000142</v>
          </cell>
          <cell r="AW984">
            <v>4081.3700000000513</v>
          </cell>
        </row>
        <row r="985">
          <cell r="A985">
            <v>980</v>
          </cell>
          <cell r="B985">
            <v>2096.7200000000412</v>
          </cell>
          <cell r="C985">
            <v>2930.7199999999398</v>
          </cell>
          <cell r="D985">
            <v>2135.2000000000116</v>
          </cell>
          <cell r="E985">
            <v>2987.7200000000348</v>
          </cell>
          <cell r="F985">
            <v>2165.8800000000265</v>
          </cell>
          <cell r="G985">
            <v>3036.9099999999439</v>
          </cell>
          <cell r="H985">
            <v>2204.36</v>
          </cell>
          <cell r="I985">
            <v>3086.1000000000568</v>
          </cell>
          <cell r="J985">
            <v>2242.8399999999733</v>
          </cell>
          <cell r="K985">
            <v>3135.2899999999581</v>
          </cell>
          <cell r="L985">
            <v>2273.5199999999986</v>
          </cell>
          <cell r="M985">
            <v>3184.48</v>
          </cell>
          <cell r="N985">
            <v>2311.9999999999741</v>
          </cell>
          <cell r="O985">
            <v>3233.6800000000462</v>
          </cell>
          <cell r="P985">
            <v>2342.6800000000239</v>
          </cell>
          <cell r="Q985">
            <v>3282.8699999999412</v>
          </cell>
          <cell r="R985">
            <v>2381.1599999999939</v>
          </cell>
          <cell r="S985">
            <v>3332.0600000000591</v>
          </cell>
          <cell r="T985">
            <v>2411.8400000000279</v>
          </cell>
          <cell r="U985">
            <v>3381.2499999999477</v>
          </cell>
          <cell r="V985">
            <v>2450.3199999999997</v>
          </cell>
          <cell r="W985">
            <v>3430.44</v>
          </cell>
          <cell r="X985">
            <v>2488.799999999972</v>
          </cell>
          <cell r="Y985">
            <v>3479.6400000000563</v>
          </cell>
          <cell r="Z985">
            <v>2527.2799999999656</v>
          </cell>
          <cell r="AA985">
            <v>3536.6300000000251</v>
          </cell>
          <cell r="AB985">
            <v>2557.9599999999882</v>
          </cell>
          <cell r="AC985">
            <v>3585.8199999999592</v>
          </cell>
          <cell r="AD985">
            <v>2596.4400000000496</v>
          </cell>
          <cell r="AE985">
            <v>3635.0100000000284</v>
          </cell>
          <cell r="AF985">
            <v>2634.9200000000424</v>
          </cell>
          <cell r="AG985">
            <v>3684.2000000000921</v>
          </cell>
          <cell r="AH985">
            <v>2665.5999999999694</v>
          </cell>
          <cell r="AI985">
            <v>3733.3999999999578</v>
          </cell>
          <cell r="AJ985">
            <v>2704.0800000000468</v>
          </cell>
          <cell r="AK985">
            <v>3782.5900000000315</v>
          </cell>
          <cell r="AL985">
            <v>2734.7599999999716</v>
          </cell>
          <cell r="AM985">
            <v>3831.7799999999529</v>
          </cell>
          <cell r="AN985">
            <v>2773.2399999999616</v>
          </cell>
          <cell r="AO985">
            <v>3880.970000000028</v>
          </cell>
          <cell r="AP985">
            <v>2803.92</v>
          </cell>
          <cell r="AQ985">
            <v>3930.1600000000999</v>
          </cell>
          <cell r="AR985">
            <v>2842.4000000000533</v>
          </cell>
          <cell r="AS985">
            <v>3979.3599999999574</v>
          </cell>
          <cell r="AT985">
            <v>2880.8800000000424</v>
          </cell>
          <cell r="AU985">
            <v>4036.3499999999203</v>
          </cell>
          <cell r="AV985">
            <v>2919.3600000000142</v>
          </cell>
          <cell r="AW985">
            <v>4085.5400000000514</v>
          </cell>
        </row>
        <row r="986">
          <cell r="A986">
            <v>981</v>
          </cell>
          <cell r="B986">
            <v>2098.8600000000411</v>
          </cell>
          <cell r="C986">
            <v>2933.7099999999396</v>
          </cell>
          <cell r="D986">
            <v>2137.3800000000115</v>
          </cell>
          <cell r="E986">
            <v>2990.770000000035</v>
          </cell>
          <cell r="F986">
            <v>2168.0900000000265</v>
          </cell>
          <cell r="G986">
            <v>3040.0099999999438</v>
          </cell>
          <cell r="H986">
            <v>2206.61</v>
          </cell>
          <cell r="I986">
            <v>3089.2500000000568</v>
          </cell>
          <cell r="J986">
            <v>2245.1299999999733</v>
          </cell>
          <cell r="K986">
            <v>3138.4899999999579</v>
          </cell>
          <cell r="L986">
            <v>2275.8399999999988</v>
          </cell>
          <cell r="M986">
            <v>3187.73</v>
          </cell>
          <cell r="N986">
            <v>2314.3599999999742</v>
          </cell>
          <cell r="O986">
            <v>3236.9800000000464</v>
          </cell>
          <cell r="P986">
            <v>2345.0700000000238</v>
          </cell>
          <cell r="Q986">
            <v>3286.2199999999411</v>
          </cell>
          <cell r="R986">
            <v>2383.5899999999938</v>
          </cell>
          <cell r="S986">
            <v>3335.4600000000592</v>
          </cell>
          <cell r="T986">
            <v>2414.3000000000279</v>
          </cell>
          <cell r="U986">
            <v>3384.6999999999475</v>
          </cell>
          <cell r="V986">
            <v>2452.8199999999997</v>
          </cell>
          <cell r="W986">
            <v>3433.94</v>
          </cell>
          <cell r="X986">
            <v>2491.339999999972</v>
          </cell>
          <cell r="Y986">
            <v>3483.1900000000564</v>
          </cell>
          <cell r="Z986">
            <v>2529.8599999999656</v>
          </cell>
          <cell r="AA986">
            <v>3540.2400000000252</v>
          </cell>
          <cell r="AB986">
            <v>2560.5699999999883</v>
          </cell>
          <cell r="AC986">
            <v>3589.4799999999591</v>
          </cell>
          <cell r="AD986">
            <v>2599.0900000000497</v>
          </cell>
          <cell r="AE986">
            <v>3638.7200000000284</v>
          </cell>
          <cell r="AF986">
            <v>2637.6100000000424</v>
          </cell>
          <cell r="AG986">
            <v>3687.9600000000924</v>
          </cell>
          <cell r="AH986">
            <v>2668.3199999999692</v>
          </cell>
          <cell r="AI986">
            <v>3737.2099999999577</v>
          </cell>
          <cell r="AJ986">
            <v>2706.840000000047</v>
          </cell>
          <cell r="AK986">
            <v>3786.4500000000317</v>
          </cell>
          <cell r="AL986">
            <v>2737.5499999999715</v>
          </cell>
          <cell r="AM986">
            <v>3835.6899999999528</v>
          </cell>
          <cell r="AN986">
            <v>2776.0699999999615</v>
          </cell>
          <cell r="AO986">
            <v>3884.930000000028</v>
          </cell>
          <cell r="AP986">
            <v>2806.78</v>
          </cell>
          <cell r="AQ986">
            <v>3934.1700000001001</v>
          </cell>
          <cell r="AR986">
            <v>2845.3000000000534</v>
          </cell>
          <cell r="AS986">
            <v>3983.4199999999573</v>
          </cell>
          <cell r="AT986">
            <v>2883.8200000000425</v>
          </cell>
          <cell r="AU986">
            <v>4040.4699999999202</v>
          </cell>
          <cell r="AV986">
            <v>2922.3400000000142</v>
          </cell>
          <cell r="AW986">
            <v>4089.7100000000514</v>
          </cell>
        </row>
        <row r="987">
          <cell r="A987">
            <v>982</v>
          </cell>
          <cell r="B987">
            <v>2101.0000000000409</v>
          </cell>
          <cell r="C987">
            <v>2936.6999999999393</v>
          </cell>
          <cell r="D987">
            <v>2139.5600000000113</v>
          </cell>
          <cell r="E987">
            <v>2993.8200000000352</v>
          </cell>
          <cell r="F987">
            <v>2170.3000000000266</v>
          </cell>
          <cell r="G987">
            <v>3043.1099999999437</v>
          </cell>
          <cell r="H987">
            <v>2208.86</v>
          </cell>
          <cell r="I987">
            <v>3092.4000000000569</v>
          </cell>
          <cell r="J987">
            <v>2247.4199999999732</v>
          </cell>
          <cell r="K987">
            <v>3141.6899999999578</v>
          </cell>
          <cell r="L987">
            <v>2278.1599999999989</v>
          </cell>
          <cell r="M987">
            <v>3190.98</v>
          </cell>
          <cell r="N987">
            <v>2316.7199999999743</v>
          </cell>
          <cell r="O987">
            <v>3240.2800000000466</v>
          </cell>
          <cell r="P987">
            <v>2347.4600000000237</v>
          </cell>
          <cell r="Q987">
            <v>3289.569999999941</v>
          </cell>
          <cell r="R987">
            <v>2386.0199999999936</v>
          </cell>
          <cell r="S987">
            <v>3338.8600000000592</v>
          </cell>
          <cell r="T987">
            <v>2416.760000000028</v>
          </cell>
          <cell r="U987">
            <v>3388.1499999999473</v>
          </cell>
          <cell r="V987">
            <v>2455.3199999999997</v>
          </cell>
          <cell r="W987">
            <v>3437.44</v>
          </cell>
          <cell r="X987">
            <v>2493.8799999999719</v>
          </cell>
          <cell r="Y987">
            <v>3486.7400000000566</v>
          </cell>
          <cell r="Z987">
            <v>2532.4399999999655</v>
          </cell>
          <cell r="AA987">
            <v>3543.8500000000254</v>
          </cell>
          <cell r="AB987">
            <v>2563.1799999999885</v>
          </cell>
          <cell r="AC987">
            <v>3593.1399999999589</v>
          </cell>
          <cell r="AD987">
            <v>2601.7400000000498</v>
          </cell>
          <cell r="AE987">
            <v>3642.4300000000285</v>
          </cell>
          <cell r="AF987">
            <v>2640.3000000000425</v>
          </cell>
          <cell r="AG987">
            <v>3691.7200000000926</v>
          </cell>
          <cell r="AH987">
            <v>2671.039999999969</v>
          </cell>
          <cell r="AI987">
            <v>3741.0199999999577</v>
          </cell>
          <cell r="AJ987">
            <v>2709.6000000000472</v>
          </cell>
          <cell r="AK987">
            <v>3790.3100000000318</v>
          </cell>
          <cell r="AL987">
            <v>2740.3399999999715</v>
          </cell>
          <cell r="AM987">
            <v>3839.5999999999526</v>
          </cell>
          <cell r="AN987">
            <v>2778.8999999999614</v>
          </cell>
          <cell r="AO987">
            <v>3888.8900000000281</v>
          </cell>
          <cell r="AP987">
            <v>2809.6400000000003</v>
          </cell>
          <cell r="AQ987">
            <v>3938.1800000001003</v>
          </cell>
          <cell r="AR987">
            <v>2848.2000000000535</v>
          </cell>
          <cell r="AS987">
            <v>3987.4799999999573</v>
          </cell>
          <cell r="AT987">
            <v>2886.7600000000425</v>
          </cell>
          <cell r="AU987">
            <v>4044.5899999999201</v>
          </cell>
          <cell r="AV987">
            <v>2925.3200000000143</v>
          </cell>
          <cell r="AW987">
            <v>4093.8800000000515</v>
          </cell>
        </row>
        <row r="988">
          <cell r="A988">
            <v>983</v>
          </cell>
          <cell r="B988">
            <v>2103.1400000000408</v>
          </cell>
          <cell r="C988">
            <v>2939.6899999999391</v>
          </cell>
          <cell r="D988">
            <v>2141.7400000000112</v>
          </cell>
          <cell r="E988">
            <v>2996.8700000000354</v>
          </cell>
          <cell r="F988">
            <v>2172.5100000000266</v>
          </cell>
          <cell r="G988">
            <v>3046.2099999999436</v>
          </cell>
          <cell r="H988">
            <v>2211.11</v>
          </cell>
          <cell r="I988">
            <v>3095.550000000057</v>
          </cell>
          <cell r="J988">
            <v>2249.7099999999732</v>
          </cell>
          <cell r="K988">
            <v>3144.8899999999576</v>
          </cell>
          <cell r="L988">
            <v>2280.4799999999991</v>
          </cell>
          <cell r="M988">
            <v>3194.23</v>
          </cell>
          <cell r="N988">
            <v>2319.0799999999745</v>
          </cell>
          <cell r="O988">
            <v>3243.5800000000468</v>
          </cell>
          <cell r="P988">
            <v>2349.8500000000236</v>
          </cell>
          <cell r="Q988">
            <v>3292.919999999941</v>
          </cell>
          <cell r="R988">
            <v>2388.4499999999935</v>
          </cell>
          <cell r="S988">
            <v>3342.2600000000593</v>
          </cell>
          <cell r="T988">
            <v>2419.220000000028</v>
          </cell>
          <cell r="U988">
            <v>3391.5999999999472</v>
          </cell>
          <cell r="V988">
            <v>2457.8199999999997</v>
          </cell>
          <cell r="W988">
            <v>3440.94</v>
          </cell>
          <cell r="X988">
            <v>2496.4199999999719</v>
          </cell>
          <cell r="Y988">
            <v>3490.2900000000568</v>
          </cell>
          <cell r="Z988">
            <v>2535.0199999999654</v>
          </cell>
          <cell r="AA988">
            <v>3547.4600000000255</v>
          </cell>
          <cell r="AB988">
            <v>2565.7899999999886</v>
          </cell>
          <cell r="AC988">
            <v>3596.7999999999588</v>
          </cell>
          <cell r="AD988">
            <v>2604.3900000000499</v>
          </cell>
          <cell r="AE988">
            <v>3646.1400000000285</v>
          </cell>
          <cell r="AF988">
            <v>2642.9900000000425</v>
          </cell>
          <cell r="AG988">
            <v>3695.4800000000928</v>
          </cell>
          <cell r="AH988">
            <v>2673.7599999999688</v>
          </cell>
          <cell r="AI988">
            <v>3744.8299999999576</v>
          </cell>
          <cell r="AJ988">
            <v>2712.3600000000474</v>
          </cell>
          <cell r="AK988">
            <v>3794.1700000000319</v>
          </cell>
          <cell r="AL988">
            <v>2743.1299999999715</v>
          </cell>
          <cell r="AM988">
            <v>3843.5099999999525</v>
          </cell>
          <cell r="AN988">
            <v>2781.7299999999614</v>
          </cell>
          <cell r="AO988">
            <v>3892.8500000000281</v>
          </cell>
          <cell r="AP988">
            <v>2812.5000000000005</v>
          </cell>
          <cell r="AQ988">
            <v>3942.1900000001006</v>
          </cell>
          <cell r="AR988">
            <v>2851.1000000000536</v>
          </cell>
          <cell r="AS988">
            <v>3991.5399999999572</v>
          </cell>
          <cell r="AT988">
            <v>2889.7000000000426</v>
          </cell>
          <cell r="AU988">
            <v>4048.70999999992</v>
          </cell>
          <cell r="AV988">
            <v>2928.3000000000143</v>
          </cell>
          <cell r="AW988">
            <v>4098.0500000000511</v>
          </cell>
        </row>
        <row r="989">
          <cell r="A989">
            <v>984</v>
          </cell>
          <cell r="B989">
            <v>2105.2800000000407</v>
          </cell>
          <cell r="C989">
            <v>2942.6799999999389</v>
          </cell>
          <cell r="D989">
            <v>2143.920000000011</v>
          </cell>
          <cell r="E989">
            <v>2999.9200000000355</v>
          </cell>
          <cell r="F989">
            <v>2174.7200000000266</v>
          </cell>
          <cell r="G989">
            <v>3049.3099999999436</v>
          </cell>
          <cell r="H989">
            <v>2213.36</v>
          </cell>
          <cell r="I989">
            <v>3098.7000000000571</v>
          </cell>
          <cell r="J989">
            <v>2251.9999999999732</v>
          </cell>
          <cell r="K989">
            <v>3148.0899999999574</v>
          </cell>
          <cell r="L989">
            <v>2282.7999999999993</v>
          </cell>
          <cell r="M989">
            <v>3197.48</v>
          </cell>
          <cell r="N989">
            <v>2321.4399999999746</v>
          </cell>
          <cell r="O989">
            <v>3246.8800000000469</v>
          </cell>
          <cell r="P989">
            <v>2352.2400000000234</v>
          </cell>
          <cell r="Q989">
            <v>3296.2699999999409</v>
          </cell>
          <cell r="R989">
            <v>2390.8799999999933</v>
          </cell>
          <cell r="S989">
            <v>3345.6600000000594</v>
          </cell>
          <cell r="T989">
            <v>2421.680000000028</v>
          </cell>
          <cell r="U989">
            <v>3395.049999999947</v>
          </cell>
          <cell r="V989">
            <v>2460.3199999999997</v>
          </cell>
          <cell r="W989">
            <v>3444.44</v>
          </cell>
          <cell r="X989">
            <v>2498.9599999999718</v>
          </cell>
          <cell r="Y989">
            <v>3493.840000000057</v>
          </cell>
          <cell r="Z989">
            <v>2537.5999999999653</v>
          </cell>
          <cell r="AA989">
            <v>3551.0700000000256</v>
          </cell>
          <cell r="AB989">
            <v>2568.3999999999887</v>
          </cell>
          <cell r="AC989">
            <v>3600.4599999999587</v>
          </cell>
          <cell r="AD989">
            <v>2607.04000000005</v>
          </cell>
          <cell r="AE989">
            <v>3649.8500000000286</v>
          </cell>
          <cell r="AF989">
            <v>2645.6800000000426</v>
          </cell>
          <cell r="AG989">
            <v>3699.240000000093</v>
          </cell>
          <cell r="AH989">
            <v>2676.4799999999686</v>
          </cell>
          <cell r="AI989">
            <v>3748.6399999999576</v>
          </cell>
          <cell r="AJ989">
            <v>2715.1200000000476</v>
          </cell>
          <cell r="AK989">
            <v>3798.030000000032</v>
          </cell>
          <cell r="AL989">
            <v>2745.9199999999714</v>
          </cell>
          <cell r="AM989">
            <v>3847.4199999999523</v>
          </cell>
          <cell r="AN989">
            <v>2784.5599999999613</v>
          </cell>
          <cell r="AO989">
            <v>3896.8100000000281</v>
          </cell>
          <cell r="AP989">
            <v>2815.3600000000006</v>
          </cell>
          <cell r="AQ989">
            <v>3946.2000000001008</v>
          </cell>
          <cell r="AR989">
            <v>2854.0000000000537</v>
          </cell>
          <cell r="AS989">
            <v>3995.5999999999572</v>
          </cell>
          <cell r="AT989">
            <v>2892.6400000000426</v>
          </cell>
          <cell r="AU989">
            <v>4052.8299999999199</v>
          </cell>
          <cell r="AV989">
            <v>2931.2800000000143</v>
          </cell>
          <cell r="AW989">
            <v>4102.2200000000512</v>
          </cell>
        </row>
        <row r="990">
          <cell r="A990">
            <v>985</v>
          </cell>
          <cell r="B990">
            <v>2107.4200000000405</v>
          </cell>
          <cell r="C990">
            <v>2945.6699999999387</v>
          </cell>
          <cell r="D990">
            <v>2146.1000000000108</v>
          </cell>
          <cell r="E990">
            <v>3002.9700000000357</v>
          </cell>
          <cell r="F990">
            <v>2176.9300000000267</v>
          </cell>
          <cell r="G990">
            <v>3052.4099999999435</v>
          </cell>
          <cell r="H990">
            <v>2215.61</v>
          </cell>
          <cell r="I990">
            <v>3101.8500000000572</v>
          </cell>
          <cell r="J990">
            <v>2254.2899999999731</v>
          </cell>
          <cell r="K990">
            <v>3151.2899999999572</v>
          </cell>
          <cell r="L990">
            <v>2285.1199999999994</v>
          </cell>
          <cell r="M990">
            <v>3200.73</v>
          </cell>
          <cell r="N990">
            <v>2323.7999999999747</v>
          </cell>
          <cell r="O990">
            <v>3250.1800000000471</v>
          </cell>
          <cell r="P990">
            <v>2354.6300000000233</v>
          </cell>
          <cell r="Q990">
            <v>3299.6199999999408</v>
          </cell>
          <cell r="R990">
            <v>2393.3099999999931</v>
          </cell>
          <cell r="S990">
            <v>3349.0600000000595</v>
          </cell>
          <cell r="T990">
            <v>2424.1400000000281</v>
          </cell>
          <cell r="U990">
            <v>3398.4999999999468</v>
          </cell>
          <cell r="V990">
            <v>2462.8199999999997</v>
          </cell>
          <cell r="W990">
            <v>3447.94</v>
          </cell>
          <cell r="X990">
            <v>2501.4999999999718</v>
          </cell>
          <cell r="Y990">
            <v>3497.3900000000572</v>
          </cell>
          <cell r="Z990">
            <v>2540.1799999999653</v>
          </cell>
          <cell r="AA990">
            <v>3554.6800000000258</v>
          </cell>
          <cell r="AB990">
            <v>2571.0099999999888</v>
          </cell>
          <cell r="AC990">
            <v>3604.1199999999585</v>
          </cell>
          <cell r="AD990">
            <v>2609.6900000000501</v>
          </cell>
          <cell r="AE990">
            <v>3653.5600000000286</v>
          </cell>
          <cell r="AF990">
            <v>2648.3700000000426</v>
          </cell>
          <cell r="AG990">
            <v>3703.0000000000932</v>
          </cell>
          <cell r="AH990">
            <v>2679.1999999999684</v>
          </cell>
          <cell r="AI990">
            <v>3752.4499999999575</v>
          </cell>
          <cell r="AJ990">
            <v>2717.8800000000479</v>
          </cell>
          <cell r="AK990">
            <v>3801.8900000000322</v>
          </cell>
          <cell r="AL990">
            <v>2748.7099999999714</v>
          </cell>
          <cell r="AM990">
            <v>3851.3299999999522</v>
          </cell>
          <cell r="AN990">
            <v>2787.3899999999612</v>
          </cell>
          <cell r="AO990">
            <v>3900.7700000000282</v>
          </cell>
          <cell r="AP990">
            <v>2818.2200000000007</v>
          </cell>
          <cell r="AQ990">
            <v>3950.210000000101</v>
          </cell>
          <cell r="AR990">
            <v>2856.9000000000538</v>
          </cell>
          <cell r="AS990">
            <v>3999.6599999999571</v>
          </cell>
          <cell r="AT990">
            <v>2895.5800000000427</v>
          </cell>
          <cell r="AU990">
            <v>4056.9499999999198</v>
          </cell>
          <cell r="AV990">
            <v>2934.2600000000143</v>
          </cell>
          <cell r="AW990">
            <v>4106.3900000000513</v>
          </cell>
        </row>
        <row r="991">
          <cell r="A991">
            <v>986</v>
          </cell>
          <cell r="B991">
            <v>2109.5600000000404</v>
          </cell>
          <cell r="C991">
            <v>2948.6599999999385</v>
          </cell>
          <cell r="D991">
            <v>2148.2800000000107</v>
          </cell>
          <cell r="E991">
            <v>3006.0200000000359</v>
          </cell>
          <cell r="F991">
            <v>2179.1400000000267</v>
          </cell>
          <cell r="G991">
            <v>3055.5099999999434</v>
          </cell>
          <cell r="H991">
            <v>2217.86</v>
          </cell>
          <cell r="I991">
            <v>3105.0000000000573</v>
          </cell>
          <cell r="J991">
            <v>2256.5799999999731</v>
          </cell>
          <cell r="K991">
            <v>3154.489999999957</v>
          </cell>
          <cell r="L991">
            <v>2287.4399999999996</v>
          </cell>
          <cell r="M991">
            <v>3203.98</v>
          </cell>
          <cell r="N991">
            <v>2326.1599999999748</v>
          </cell>
          <cell r="O991">
            <v>3253.4800000000473</v>
          </cell>
          <cell r="P991">
            <v>2357.0200000000232</v>
          </cell>
          <cell r="Q991">
            <v>3302.9699999999407</v>
          </cell>
          <cell r="R991">
            <v>2395.739999999993</v>
          </cell>
          <cell r="S991">
            <v>3352.4600000000596</v>
          </cell>
          <cell r="T991">
            <v>2426.6000000000281</v>
          </cell>
          <cell r="U991">
            <v>3401.9499999999466</v>
          </cell>
          <cell r="V991">
            <v>2465.3199999999997</v>
          </cell>
          <cell r="W991">
            <v>3451.44</v>
          </cell>
          <cell r="X991">
            <v>2504.0399999999718</v>
          </cell>
          <cell r="Y991">
            <v>3500.9400000000574</v>
          </cell>
          <cell r="Z991">
            <v>2542.7599999999652</v>
          </cell>
          <cell r="AA991">
            <v>3558.2900000000259</v>
          </cell>
          <cell r="AB991">
            <v>2573.619999999989</v>
          </cell>
          <cell r="AC991">
            <v>3607.7799999999584</v>
          </cell>
          <cell r="AD991">
            <v>2612.3400000000502</v>
          </cell>
          <cell r="AE991">
            <v>3657.2700000000286</v>
          </cell>
          <cell r="AF991">
            <v>2651.0600000000427</v>
          </cell>
          <cell r="AG991">
            <v>3706.7600000000934</v>
          </cell>
          <cell r="AH991">
            <v>2681.9199999999682</v>
          </cell>
          <cell r="AI991">
            <v>3756.2599999999575</v>
          </cell>
          <cell r="AJ991">
            <v>2720.6400000000481</v>
          </cell>
          <cell r="AK991">
            <v>3805.7500000000323</v>
          </cell>
          <cell r="AL991">
            <v>2751.4999999999714</v>
          </cell>
          <cell r="AM991">
            <v>3855.239999999952</v>
          </cell>
          <cell r="AN991">
            <v>2790.2199999999611</v>
          </cell>
          <cell r="AO991">
            <v>3904.7300000000282</v>
          </cell>
          <cell r="AP991">
            <v>2821.0800000000008</v>
          </cell>
          <cell r="AQ991">
            <v>3954.2200000001012</v>
          </cell>
          <cell r="AR991">
            <v>2859.8000000000538</v>
          </cell>
          <cell r="AS991">
            <v>4003.7199999999571</v>
          </cell>
          <cell r="AT991">
            <v>2898.5200000000427</v>
          </cell>
          <cell r="AU991">
            <v>4061.0699999999197</v>
          </cell>
          <cell r="AV991">
            <v>2937.2400000000143</v>
          </cell>
          <cell r="AW991">
            <v>4110.5600000000513</v>
          </cell>
        </row>
        <row r="992">
          <cell r="A992">
            <v>987</v>
          </cell>
          <cell r="B992">
            <v>2111.7000000000403</v>
          </cell>
          <cell r="C992">
            <v>2951.6499999999382</v>
          </cell>
          <cell r="D992">
            <v>2150.4600000000105</v>
          </cell>
          <cell r="E992">
            <v>3009.0700000000361</v>
          </cell>
          <cell r="F992">
            <v>2181.3500000000267</v>
          </cell>
          <cell r="G992">
            <v>3058.6099999999433</v>
          </cell>
          <cell r="H992">
            <v>2220.11</v>
          </cell>
          <cell r="I992">
            <v>3108.1500000000574</v>
          </cell>
          <cell r="J992">
            <v>2258.8699999999731</v>
          </cell>
          <cell r="K992">
            <v>3157.6899999999569</v>
          </cell>
          <cell r="L992">
            <v>2289.7599999999998</v>
          </cell>
          <cell r="M992">
            <v>3207.23</v>
          </cell>
          <cell r="N992">
            <v>2328.519999999975</v>
          </cell>
          <cell r="O992">
            <v>3256.7800000000475</v>
          </cell>
          <cell r="P992">
            <v>2359.410000000023</v>
          </cell>
          <cell r="Q992">
            <v>3306.3199999999406</v>
          </cell>
          <cell r="R992">
            <v>2398.1699999999928</v>
          </cell>
          <cell r="S992">
            <v>3355.8600000000597</v>
          </cell>
          <cell r="T992">
            <v>2429.0600000000281</v>
          </cell>
          <cell r="U992">
            <v>3405.3999999999464</v>
          </cell>
          <cell r="V992">
            <v>2467.8199999999997</v>
          </cell>
          <cell r="W992">
            <v>3454.94</v>
          </cell>
          <cell r="X992">
            <v>2506.5799999999717</v>
          </cell>
          <cell r="Y992">
            <v>3504.4900000000575</v>
          </cell>
          <cell r="Z992">
            <v>2545.3399999999651</v>
          </cell>
          <cell r="AA992">
            <v>3561.900000000026</v>
          </cell>
          <cell r="AB992">
            <v>2576.2299999999891</v>
          </cell>
          <cell r="AC992">
            <v>3611.4399999999582</v>
          </cell>
          <cell r="AD992">
            <v>2614.9900000000503</v>
          </cell>
          <cell r="AE992">
            <v>3660.9800000000287</v>
          </cell>
          <cell r="AF992">
            <v>2653.7500000000427</v>
          </cell>
          <cell r="AG992">
            <v>3710.5200000000937</v>
          </cell>
          <cell r="AH992">
            <v>2684.639999999968</v>
          </cell>
          <cell r="AI992">
            <v>3760.0699999999574</v>
          </cell>
          <cell r="AJ992">
            <v>2723.4000000000483</v>
          </cell>
          <cell r="AK992">
            <v>3809.6100000000324</v>
          </cell>
          <cell r="AL992">
            <v>2754.2899999999713</v>
          </cell>
          <cell r="AM992">
            <v>3859.1499999999519</v>
          </cell>
          <cell r="AN992">
            <v>2793.0499999999611</v>
          </cell>
          <cell r="AO992">
            <v>3908.6900000000282</v>
          </cell>
          <cell r="AP992">
            <v>2823.940000000001</v>
          </cell>
          <cell r="AQ992">
            <v>3958.2300000001014</v>
          </cell>
          <cell r="AR992">
            <v>2862.7000000000539</v>
          </cell>
          <cell r="AS992">
            <v>4007.779999999957</v>
          </cell>
          <cell r="AT992">
            <v>2901.4600000000428</v>
          </cell>
          <cell r="AU992">
            <v>4065.1899999999196</v>
          </cell>
          <cell r="AV992">
            <v>2940.2200000000144</v>
          </cell>
          <cell r="AW992">
            <v>4114.7300000000514</v>
          </cell>
        </row>
        <row r="993">
          <cell r="A993">
            <v>988</v>
          </cell>
          <cell r="B993">
            <v>2113.8400000000402</v>
          </cell>
          <cell r="C993">
            <v>2954.639999999938</v>
          </cell>
          <cell r="D993">
            <v>2152.6400000000103</v>
          </cell>
          <cell r="E993">
            <v>3012.1200000000363</v>
          </cell>
          <cell r="F993">
            <v>2183.5600000000268</v>
          </cell>
          <cell r="G993">
            <v>3061.7099999999432</v>
          </cell>
          <cell r="H993">
            <v>2222.36</v>
          </cell>
          <cell r="I993">
            <v>3111.3000000000575</v>
          </cell>
          <cell r="J993">
            <v>2261.159999999973</v>
          </cell>
          <cell r="K993">
            <v>3160.8899999999567</v>
          </cell>
          <cell r="L993">
            <v>2292.08</v>
          </cell>
          <cell r="M993">
            <v>3210.48</v>
          </cell>
          <cell r="N993">
            <v>2330.8799999999751</v>
          </cell>
          <cell r="O993">
            <v>3260.0800000000477</v>
          </cell>
          <cell r="P993">
            <v>2361.8000000000229</v>
          </cell>
          <cell r="Q993">
            <v>3309.6699999999405</v>
          </cell>
          <cell r="R993">
            <v>2400.5999999999926</v>
          </cell>
          <cell r="S993">
            <v>3359.2600000000598</v>
          </cell>
          <cell r="T993">
            <v>2431.5200000000282</v>
          </cell>
          <cell r="U993">
            <v>3408.8499999999462</v>
          </cell>
          <cell r="V993">
            <v>2470.3199999999997</v>
          </cell>
          <cell r="W993">
            <v>3458.44</v>
          </cell>
          <cell r="X993">
            <v>2509.1199999999717</v>
          </cell>
          <cell r="Y993">
            <v>3508.0400000000577</v>
          </cell>
          <cell r="Z993">
            <v>2547.9199999999651</v>
          </cell>
          <cell r="AA993">
            <v>3565.5100000000261</v>
          </cell>
          <cell r="AB993">
            <v>2578.8399999999892</v>
          </cell>
          <cell r="AC993">
            <v>3615.0999999999581</v>
          </cell>
          <cell r="AD993">
            <v>2617.6400000000503</v>
          </cell>
          <cell r="AE993">
            <v>3664.6900000000287</v>
          </cell>
          <cell r="AF993">
            <v>2656.4400000000428</v>
          </cell>
          <cell r="AG993">
            <v>3714.2800000000939</v>
          </cell>
          <cell r="AH993">
            <v>2687.3599999999678</v>
          </cell>
          <cell r="AI993">
            <v>3763.8799999999574</v>
          </cell>
          <cell r="AJ993">
            <v>2726.1600000000485</v>
          </cell>
          <cell r="AK993">
            <v>3813.4700000000325</v>
          </cell>
          <cell r="AL993">
            <v>2757.0799999999713</v>
          </cell>
          <cell r="AM993">
            <v>3863.0599999999517</v>
          </cell>
          <cell r="AN993">
            <v>2795.879999999961</v>
          </cell>
          <cell r="AO993">
            <v>3912.6500000000283</v>
          </cell>
          <cell r="AP993">
            <v>2826.8000000000011</v>
          </cell>
          <cell r="AQ993">
            <v>3962.2400000001016</v>
          </cell>
          <cell r="AR993">
            <v>2865.600000000054</v>
          </cell>
          <cell r="AS993">
            <v>4011.8399999999569</v>
          </cell>
          <cell r="AT993">
            <v>2904.4000000000428</v>
          </cell>
          <cell r="AU993">
            <v>4069.3099999999195</v>
          </cell>
          <cell r="AV993">
            <v>2943.2000000000144</v>
          </cell>
          <cell r="AW993">
            <v>4118.9000000000515</v>
          </cell>
        </row>
        <row r="994">
          <cell r="A994">
            <v>989</v>
          </cell>
          <cell r="B994">
            <v>2115.98000000004</v>
          </cell>
          <cell r="C994">
            <v>2957.6299999999378</v>
          </cell>
          <cell r="D994">
            <v>2154.8200000000102</v>
          </cell>
          <cell r="E994">
            <v>3015.1700000000365</v>
          </cell>
          <cell r="F994">
            <v>2185.7700000000268</v>
          </cell>
          <cell r="G994">
            <v>3064.8099999999431</v>
          </cell>
          <cell r="H994">
            <v>2224.61</v>
          </cell>
          <cell r="I994">
            <v>3114.4500000000576</v>
          </cell>
          <cell r="J994">
            <v>2263.449999999973</v>
          </cell>
          <cell r="K994">
            <v>3164.0899999999565</v>
          </cell>
          <cell r="L994">
            <v>2294.4</v>
          </cell>
          <cell r="M994">
            <v>3213.73</v>
          </cell>
          <cell r="N994">
            <v>2333.2399999999752</v>
          </cell>
          <cell r="O994">
            <v>3263.3800000000479</v>
          </cell>
          <cell r="P994">
            <v>2364.1900000000228</v>
          </cell>
          <cell r="Q994">
            <v>3313.0199999999404</v>
          </cell>
          <cell r="R994">
            <v>2403.0299999999925</v>
          </cell>
          <cell r="S994">
            <v>3362.6600000000599</v>
          </cell>
          <cell r="T994">
            <v>2433.9800000000282</v>
          </cell>
          <cell r="U994">
            <v>3412.2999999999461</v>
          </cell>
          <cell r="V994">
            <v>2472.8199999999997</v>
          </cell>
          <cell r="W994">
            <v>3461.94</v>
          </cell>
          <cell r="X994">
            <v>2511.6599999999717</v>
          </cell>
          <cell r="Y994">
            <v>3511.5900000000579</v>
          </cell>
          <cell r="Z994">
            <v>2550.499999999965</v>
          </cell>
          <cell r="AA994">
            <v>3569.1200000000263</v>
          </cell>
          <cell r="AB994">
            <v>2581.4499999999894</v>
          </cell>
          <cell r="AC994">
            <v>3618.7599999999579</v>
          </cell>
          <cell r="AD994">
            <v>2620.2900000000504</v>
          </cell>
          <cell r="AE994">
            <v>3668.4000000000287</v>
          </cell>
          <cell r="AF994">
            <v>2659.1300000000429</v>
          </cell>
          <cell r="AG994">
            <v>3718.0400000000941</v>
          </cell>
          <cell r="AH994">
            <v>2690.0799999999676</v>
          </cell>
          <cell r="AI994">
            <v>3767.6899999999573</v>
          </cell>
          <cell r="AJ994">
            <v>2728.9200000000487</v>
          </cell>
          <cell r="AK994">
            <v>3817.3300000000327</v>
          </cell>
          <cell r="AL994">
            <v>2759.8699999999712</v>
          </cell>
          <cell r="AM994">
            <v>3866.9699999999516</v>
          </cell>
          <cell r="AN994">
            <v>2798.7099999999609</v>
          </cell>
          <cell r="AO994">
            <v>3916.6100000000283</v>
          </cell>
          <cell r="AP994">
            <v>2829.6600000000012</v>
          </cell>
          <cell r="AQ994">
            <v>3966.2500000001019</v>
          </cell>
          <cell r="AR994">
            <v>2868.5000000000541</v>
          </cell>
          <cell r="AS994">
            <v>4015.8999999999569</v>
          </cell>
          <cell r="AT994">
            <v>2907.3400000000429</v>
          </cell>
          <cell r="AU994">
            <v>4073.4299999999193</v>
          </cell>
          <cell r="AV994">
            <v>2946.1800000000144</v>
          </cell>
          <cell r="AW994">
            <v>4123.0700000000516</v>
          </cell>
        </row>
        <row r="995">
          <cell r="A995">
            <v>990</v>
          </cell>
          <cell r="B995">
            <v>2118.1200000000399</v>
          </cell>
          <cell r="C995">
            <v>2960.6199999999376</v>
          </cell>
          <cell r="D995">
            <v>2157.00000000001</v>
          </cell>
          <cell r="E995">
            <v>3018.2200000000366</v>
          </cell>
          <cell r="F995">
            <v>2187.9800000000268</v>
          </cell>
          <cell r="G995">
            <v>3067.909999999943</v>
          </cell>
          <cell r="H995">
            <v>2226.86</v>
          </cell>
          <cell r="I995">
            <v>3117.6000000000577</v>
          </cell>
          <cell r="J995">
            <v>2265.739999999973</v>
          </cell>
          <cell r="K995">
            <v>3167.2899999999563</v>
          </cell>
          <cell r="L995">
            <v>2296.7200000000003</v>
          </cell>
          <cell r="M995">
            <v>3216.98</v>
          </cell>
          <cell r="N995">
            <v>2335.5999999999754</v>
          </cell>
          <cell r="O995">
            <v>3266.680000000048</v>
          </cell>
          <cell r="P995">
            <v>2366.5800000000227</v>
          </cell>
          <cell r="Q995">
            <v>3316.3699999999403</v>
          </cell>
          <cell r="R995">
            <v>2405.4599999999923</v>
          </cell>
          <cell r="S995">
            <v>3366.06000000006</v>
          </cell>
          <cell r="T995">
            <v>2436.4400000000282</v>
          </cell>
          <cell r="U995">
            <v>3415.7499999999459</v>
          </cell>
          <cell r="V995">
            <v>2475.3199999999997</v>
          </cell>
          <cell r="W995">
            <v>3465.44</v>
          </cell>
          <cell r="X995">
            <v>2514.1999999999716</v>
          </cell>
          <cell r="Y995">
            <v>3515.1400000000581</v>
          </cell>
          <cell r="Z995">
            <v>2553.0799999999649</v>
          </cell>
          <cell r="AA995">
            <v>3572.7300000000264</v>
          </cell>
          <cell r="AB995">
            <v>2584.0599999999895</v>
          </cell>
          <cell r="AC995">
            <v>3622.4199999999578</v>
          </cell>
          <cell r="AD995">
            <v>2622.9400000000505</v>
          </cell>
          <cell r="AE995">
            <v>3672.1100000000288</v>
          </cell>
          <cell r="AF995">
            <v>2661.8200000000429</v>
          </cell>
          <cell r="AG995">
            <v>3721.8000000000943</v>
          </cell>
          <cell r="AH995">
            <v>2692.7999999999674</v>
          </cell>
          <cell r="AI995">
            <v>3771.4999999999573</v>
          </cell>
          <cell r="AJ995">
            <v>2731.6800000000489</v>
          </cell>
          <cell r="AK995">
            <v>3821.1900000000328</v>
          </cell>
          <cell r="AL995">
            <v>2762.6599999999712</v>
          </cell>
          <cell r="AM995">
            <v>3870.8799999999515</v>
          </cell>
          <cell r="AN995">
            <v>2801.5399999999609</v>
          </cell>
          <cell r="AO995">
            <v>3920.5700000000284</v>
          </cell>
          <cell r="AP995">
            <v>2832.5200000000013</v>
          </cell>
          <cell r="AQ995">
            <v>3970.2600000001021</v>
          </cell>
          <cell r="AR995">
            <v>2871.4000000000542</v>
          </cell>
          <cell r="AS995">
            <v>4019.9599999999568</v>
          </cell>
          <cell r="AT995">
            <v>2910.2800000000429</v>
          </cell>
          <cell r="AU995">
            <v>4077.5499999999192</v>
          </cell>
          <cell r="AV995">
            <v>2949.1600000000144</v>
          </cell>
          <cell r="AW995">
            <v>4127.2400000000516</v>
          </cell>
        </row>
        <row r="996">
          <cell r="A996">
            <v>991</v>
          </cell>
          <cell r="B996">
            <v>2120.2600000000398</v>
          </cell>
          <cell r="C996">
            <v>2963.6099999999374</v>
          </cell>
          <cell r="D996">
            <v>2159.1800000000098</v>
          </cell>
          <cell r="E996">
            <v>3021.2700000000368</v>
          </cell>
          <cell r="F996">
            <v>2190.1900000000269</v>
          </cell>
          <cell r="G996">
            <v>3071.0099999999429</v>
          </cell>
          <cell r="H996">
            <v>2229.11</v>
          </cell>
          <cell r="I996">
            <v>3120.7500000000578</v>
          </cell>
          <cell r="J996">
            <v>2268.0299999999729</v>
          </cell>
          <cell r="K996">
            <v>3170.4899999999561</v>
          </cell>
          <cell r="L996">
            <v>2299.0400000000004</v>
          </cell>
          <cell r="M996">
            <v>3220.23</v>
          </cell>
          <cell r="N996">
            <v>2337.9599999999755</v>
          </cell>
          <cell r="O996">
            <v>3269.9800000000482</v>
          </cell>
          <cell r="P996">
            <v>2368.9700000000225</v>
          </cell>
          <cell r="Q996">
            <v>3319.7199999999402</v>
          </cell>
          <cell r="R996">
            <v>2407.8899999999921</v>
          </cell>
          <cell r="S996">
            <v>3369.4600000000601</v>
          </cell>
          <cell r="T996">
            <v>2438.9000000000283</v>
          </cell>
          <cell r="U996">
            <v>3419.1999999999457</v>
          </cell>
          <cell r="V996">
            <v>2477.8199999999997</v>
          </cell>
          <cell r="W996">
            <v>3468.94</v>
          </cell>
          <cell r="X996">
            <v>2516.7399999999716</v>
          </cell>
          <cell r="Y996">
            <v>3518.6900000000583</v>
          </cell>
          <cell r="Z996">
            <v>2555.6599999999648</v>
          </cell>
          <cell r="AA996">
            <v>3576.3400000000265</v>
          </cell>
          <cell r="AB996">
            <v>2586.6699999999896</v>
          </cell>
          <cell r="AC996">
            <v>3626.0799999999576</v>
          </cell>
          <cell r="AD996">
            <v>2625.5900000000506</v>
          </cell>
          <cell r="AE996">
            <v>3675.8200000000288</v>
          </cell>
          <cell r="AF996">
            <v>2664.510000000043</v>
          </cell>
          <cell r="AG996">
            <v>3725.5600000000945</v>
          </cell>
          <cell r="AH996">
            <v>2695.5199999999672</v>
          </cell>
          <cell r="AI996">
            <v>3775.3099999999572</v>
          </cell>
          <cell r="AJ996">
            <v>2734.4400000000492</v>
          </cell>
          <cell r="AK996">
            <v>3825.0500000000329</v>
          </cell>
          <cell r="AL996">
            <v>2765.4499999999712</v>
          </cell>
          <cell r="AM996">
            <v>3874.7899999999513</v>
          </cell>
          <cell r="AN996">
            <v>2804.3699999999608</v>
          </cell>
          <cell r="AO996">
            <v>3924.5300000000284</v>
          </cell>
          <cell r="AP996">
            <v>2835.3800000000015</v>
          </cell>
          <cell r="AQ996">
            <v>3974.2700000001023</v>
          </cell>
          <cell r="AR996">
            <v>2874.3000000000543</v>
          </cell>
          <cell r="AS996">
            <v>4024.0199999999568</v>
          </cell>
          <cell r="AT996">
            <v>2913.220000000043</v>
          </cell>
          <cell r="AU996">
            <v>4081.6699999999191</v>
          </cell>
          <cell r="AV996">
            <v>2952.1400000000144</v>
          </cell>
          <cell r="AW996">
            <v>4131.4100000000517</v>
          </cell>
        </row>
        <row r="997">
          <cell r="A997">
            <v>992</v>
          </cell>
          <cell r="B997">
            <v>2122.4000000000397</v>
          </cell>
          <cell r="C997">
            <v>2966.5999999999372</v>
          </cell>
          <cell r="D997">
            <v>2161.3600000000097</v>
          </cell>
          <cell r="E997">
            <v>3024.320000000037</v>
          </cell>
          <cell r="F997">
            <v>2192.4000000000269</v>
          </cell>
          <cell r="G997">
            <v>3074.1099999999428</v>
          </cell>
          <cell r="H997">
            <v>2231.36</v>
          </cell>
          <cell r="I997">
            <v>3123.9000000000578</v>
          </cell>
          <cell r="J997">
            <v>2270.3199999999729</v>
          </cell>
          <cell r="K997">
            <v>3173.6899999999559</v>
          </cell>
          <cell r="L997">
            <v>2301.3600000000006</v>
          </cell>
          <cell r="M997">
            <v>3223.48</v>
          </cell>
          <cell r="N997">
            <v>2340.3199999999756</v>
          </cell>
          <cell r="O997">
            <v>3273.2800000000484</v>
          </cell>
          <cell r="P997">
            <v>2371.3600000000224</v>
          </cell>
          <cell r="Q997">
            <v>3323.0699999999401</v>
          </cell>
          <cell r="R997">
            <v>2410.319999999992</v>
          </cell>
          <cell r="S997">
            <v>3372.8600000000602</v>
          </cell>
          <cell r="T997">
            <v>2441.3600000000283</v>
          </cell>
          <cell r="U997">
            <v>3422.6499999999455</v>
          </cell>
          <cell r="V997">
            <v>2480.3199999999997</v>
          </cell>
          <cell r="W997">
            <v>3472.44</v>
          </cell>
          <cell r="X997">
            <v>2519.2799999999716</v>
          </cell>
          <cell r="Y997">
            <v>3522.2400000000584</v>
          </cell>
          <cell r="Z997">
            <v>2558.2399999999648</v>
          </cell>
          <cell r="AA997">
            <v>3579.9500000000266</v>
          </cell>
          <cell r="AB997">
            <v>2589.2799999999897</v>
          </cell>
          <cell r="AC997">
            <v>3629.7399999999575</v>
          </cell>
          <cell r="AD997">
            <v>2628.2400000000507</v>
          </cell>
          <cell r="AE997">
            <v>3679.5300000000288</v>
          </cell>
          <cell r="AF997">
            <v>2667.200000000043</v>
          </cell>
          <cell r="AG997">
            <v>3729.3200000000948</v>
          </cell>
          <cell r="AH997">
            <v>2698.239999999967</v>
          </cell>
          <cell r="AI997">
            <v>3779.1199999999571</v>
          </cell>
          <cell r="AJ997">
            <v>2737.2000000000494</v>
          </cell>
          <cell r="AK997">
            <v>3828.9100000000331</v>
          </cell>
          <cell r="AL997">
            <v>2768.2399999999711</v>
          </cell>
          <cell r="AM997">
            <v>3878.6999999999512</v>
          </cell>
          <cell r="AN997">
            <v>2807.1999999999607</v>
          </cell>
          <cell r="AO997">
            <v>3928.4900000000284</v>
          </cell>
          <cell r="AP997">
            <v>2838.2400000000016</v>
          </cell>
          <cell r="AQ997">
            <v>3978.2800000001025</v>
          </cell>
          <cell r="AR997">
            <v>2877.2000000000544</v>
          </cell>
          <cell r="AS997">
            <v>4028.0799999999567</v>
          </cell>
          <cell r="AT997">
            <v>2916.1600000000431</v>
          </cell>
          <cell r="AU997">
            <v>4085.789999999919</v>
          </cell>
          <cell r="AV997">
            <v>2955.1200000000144</v>
          </cell>
          <cell r="AW997">
            <v>4135.5800000000518</v>
          </cell>
        </row>
        <row r="998">
          <cell r="A998">
            <v>993</v>
          </cell>
          <cell r="B998">
            <v>2124.5400000000395</v>
          </cell>
          <cell r="C998">
            <v>2969.5899999999369</v>
          </cell>
          <cell r="D998">
            <v>2163.5400000000095</v>
          </cell>
          <cell r="E998">
            <v>3027.3700000000372</v>
          </cell>
          <cell r="F998">
            <v>2194.610000000027</v>
          </cell>
          <cell r="G998">
            <v>3077.2099999999427</v>
          </cell>
          <cell r="H998">
            <v>2233.61</v>
          </cell>
          <cell r="I998">
            <v>3127.0500000000579</v>
          </cell>
          <cell r="J998">
            <v>2272.6099999999728</v>
          </cell>
          <cell r="K998">
            <v>3176.8899999999558</v>
          </cell>
          <cell r="L998">
            <v>2303.6800000000007</v>
          </cell>
          <cell r="M998">
            <v>3226.73</v>
          </cell>
          <cell r="N998">
            <v>2342.6799999999757</v>
          </cell>
          <cell r="O998">
            <v>3276.5800000000486</v>
          </cell>
          <cell r="P998">
            <v>2373.7500000000223</v>
          </cell>
          <cell r="Q998">
            <v>3326.41999999994</v>
          </cell>
          <cell r="R998">
            <v>2412.7499999999918</v>
          </cell>
          <cell r="S998">
            <v>3376.2600000000602</v>
          </cell>
          <cell r="T998">
            <v>2443.8200000000284</v>
          </cell>
          <cell r="U998">
            <v>3426.0999999999453</v>
          </cell>
          <cell r="V998">
            <v>2482.8199999999997</v>
          </cell>
          <cell r="W998">
            <v>3475.94</v>
          </cell>
          <cell r="X998">
            <v>2521.8199999999715</v>
          </cell>
          <cell r="Y998">
            <v>3525.7900000000586</v>
          </cell>
          <cell r="Z998">
            <v>2560.8199999999647</v>
          </cell>
          <cell r="AA998">
            <v>3583.5600000000268</v>
          </cell>
          <cell r="AB998">
            <v>2591.8899999999899</v>
          </cell>
          <cell r="AC998">
            <v>3633.3999999999573</v>
          </cell>
          <cell r="AD998">
            <v>2630.8900000000508</v>
          </cell>
          <cell r="AE998">
            <v>3683.2400000000289</v>
          </cell>
          <cell r="AF998">
            <v>2669.8900000000431</v>
          </cell>
          <cell r="AG998">
            <v>3733.080000000095</v>
          </cell>
          <cell r="AH998">
            <v>2700.9599999999668</v>
          </cell>
          <cell r="AI998">
            <v>3782.9299999999571</v>
          </cell>
          <cell r="AJ998">
            <v>2739.9600000000496</v>
          </cell>
          <cell r="AK998">
            <v>3832.7700000000332</v>
          </cell>
          <cell r="AL998">
            <v>2771.0299999999711</v>
          </cell>
          <cell r="AM998">
            <v>3882.609999999951</v>
          </cell>
          <cell r="AN998">
            <v>2810.0299999999606</v>
          </cell>
          <cell r="AO998">
            <v>3932.4500000000285</v>
          </cell>
          <cell r="AP998">
            <v>2841.1000000000017</v>
          </cell>
          <cell r="AQ998">
            <v>3982.2900000001027</v>
          </cell>
          <cell r="AR998">
            <v>2880.1000000000545</v>
          </cell>
          <cell r="AS998">
            <v>4032.1399999999567</v>
          </cell>
          <cell r="AT998">
            <v>2919.1000000000431</v>
          </cell>
          <cell r="AU998">
            <v>4089.9099999999189</v>
          </cell>
          <cell r="AV998">
            <v>2958.1000000000145</v>
          </cell>
          <cell r="AW998">
            <v>4139.7500000000518</v>
          </cell>
        </row>
        <row r="999">
          <cell r="A999">
            <v>994</v>
          </cell>
          <cell r="B999">
            <v>2126.6800000000394</v>
          </cell>
          <cell r="C999">
            <v>2972.5799999999367</v>
          </cell>
          <cell r="D999">
            <v>2165.7200000000093</v>
          </cell>
          <cell r="E999">
            <v>3030.4200000000374</v>
          </cell>
          <cell r="F999">
            <v>2196.820000000027</v>
          </cell>
          <cell r="G999">
            <v>3080.3099999999426</v>
          </cell>
          <cell r="H999">
            <v>2235.86</v>
          </cell>
          <cell r="I999">
            <v>3130.200000000058</v>
          </cell>
          <cell r="J999">
            <v>2274.8999999999728</v>
          </cell>
          <cell r="K999">
            <v>3180.0899999999556</v>
          </cell>
          <cell r="L999">
            <v>2306.0000000000009</v>
          </cell>
          <cell r="M999">
            <v>3229.98</v>
          </cell>
          <cell r="N999">
            <v>2345.0399999999759</v>
          </cell>
          <cell r="O999">
            <v>3279.8800000000488</v>
          </cell>
          <cell r="P999">
            <v>2376.1400000000222</v>
          </cell>
          <cell r="Q999">
            <v>3329.76999999994</v>
          </cell>
          <cell r="R999">
            <v>2415.1799999999917</v>
          </cell>
          <cell r="S999">
            <v>3379.6600000000603</v>
          </cell>
          <cell r="T999">
            <v>2446.2800000000284</v>
          </cell>
          <cell r="U999">
            <v>3429.5499999999452</v>
          </cell>
          <cell r="V999">
            <v>2485.3199999999997</v>
          </cell>
          <cell r="W999">
            <v>3479.44</v>
          </cell>
          <cell r="X999">
            <v>2524.3599999999715</v>
          </cell>
          <cell r="Y999">
            <v>3529.3400000000588</v>
          </cell>
          <cell r="Z999">
            <v>2563.3999999999646</v>
          </cell>
          <cell r="AA999">
            <v>3587.1700000000269</v>
          </cell>
          <cell r="AB999">
            <v>2594.49999999999</v>
          </cell>
          <cell r="AC999">
            <v>3637.0599999999572</v>
          </cell>
          <cell r="AD999">
            <v>2633.5400000000509</v>
          </cell>
          <cell r="AE999">
            <v>3686.9500000000289</v>
          </cell>
          <cell r="AF999">
            <v>2672.5800000000431</v>
          </cell>
          <cell r="AG999">
            <v>3736.8400000000952</v>
          </cell>
          <cell r="AH999">
            <v>2703.6799999999666</v>
          </cell>
          <cell r="AI999">
            <v>3786.739999999957</v>
          </cell>
          <cell r="AJ999">
            <v>2742.7200000000498</v>
          </cell>
          <cell r="AK999">
            <v>3836.6300000000333</v>
          </cell>
          <cell r="AL999">
            <v>2773.8199999999711</v>
          </cell>
          <cell r="AM999">
            <v>3886.5199999999509</v>
          </cell>
          <cell r="AN999">
            <v>2812.8599999999606</v>
          </cell>
          <cell r="AO999">
            <v>3936.4100000000285</v>
          </cell>
          <cell r="AP999">
            <v>2843.9600000000019</v>
          </cell>
          <cell r="AQ999">
            <v>3986.300000000103</v>
          </cell>
          <cell r="AR999">
            <v>2883.0000000000546</v>
          </cell>
          <cell r="AS999">
            <v>4036.1999999999566</v>
          </cell>
          <cell r="AT999">
            <v>2922.0400000000432</v>
          </cell>
          <cell r="AU999">
            <v>4094.0299999999188</v>
          </cell>
          <cell r="AV999">
            <v>2961.0800000000145</v>
          </cell>
          <cell r="AW999">
            <v>4143.9200000000519</v>
          </cell>
        </row>
        <row r="1000">
          <cell r="A1000">
            <v>995</v>
          </cell>
          <cell r="B1000">
            <v>2128.8200000000393</v>
          </cell>
          <cell r="C1000">
            <v>2975.5699999999365</v>
          </cell>
          <cell r="D1000">
            <v>2167.9000000000092</v>
          </cell>
          <cell r="E1000">
            <v>3033.4700000000375</v>
          </cell>
          <cell r="F1000">
            <v>2199.030000000027</v>
          </cell>
          <cell r="G1000">
            <v>3083.4099999999426</v>
          </cell>
          <cell r="H1000">
            <v>2238.11</v>
          </cell>
          <cell r="I1000">
            <v>3133.3500000000581</v>
          </cell>
          <cell r="J1000">
            <v>2277.1899999999728</v>
          </cell>
          <cell r="K1000">
            <v>3183.2899999999554</v>
          </cell>
          <cell r="L1000">
            <v>2308.3200000000011</v>
          </cell>
          <cell r="M1000">
            <v>3233.23</v>
          </cell>
          <cell r="N1000">
            <v>2347.399999999976</v>
          </cell>
          <cell r="O1000">
            <v>3283.1800000000489</v>
          </cell>
          <cell r="P1000">
            <v>2378.530000000022</v>
          </cell>
          <cell r="Q1000">
            <v>3333.1199999999399</v>
          </cell>
          <cell r="R1000">
            <v>2417.6099999999915</v>
          </cell>
          <cell r="S1000">
            <v>3383.0600000000604</v>
          </cell>
          <cell r="T1000">
            <v>2448.7400000000284</v>
          </cell>
          <cell r="U1000">
            <v>3432.999999999945</v>
          </cell>
          <cell r="V1000">
            <v>2487.8199999999997</v>
          </cell>
          <cell r="W1000">
            <v>3482.94</v>
          </cell>
          <cell r="X1000">
            <v>2526.8999999999714</v>
          </cell>
          <cell r="Y1000">
            <v>3532.890000000059</v>
          </cell>
          <cell r="Z1000">
            <v>2565.9799999999645</v>
          </cell>
          <cell r="AA1000">
            <v>3590.780000000027</v>
          </cell>
          <cell r="AB1000">
            <v>2597.1099999999901</v>
          </cell>
          <cell r="AC1000">
            <v>3640.7199999999571</v>
          </cell>
          <cell r="AD1000">
            <v>2636.190000000051</v>
          </cell>
          <cell r="AE1000">
            <v>3690.660000000029</v>
          </cell>
          <cell r="AF1000">
            <v>2675.2700000000432</v>
          </cell>
          <cell r="AG1000">
            <v>3740.6000000000954</v>
          </cell>
          <cell r="AH1000">
            <v>2706.3999999999664</v>
          </cell>
          <cell r="AI1000">
            <v>3790.549999999957</v>
          </cell>
          <cell r="AJ1000">
            <v>2745.48000000005</v>
          </cell>
          <cell r="AK1000">
            <v>3840.4900000000334</v>
          </cell>
          <cell r="AL1000">
            <v>2776.609999999971</v>
          </cell>
          <cell r="AM1000">
            <v>3890.4299999999507</v>
          </cell>
          <cell r="AN1000">
            <v>2815.6899999999605</v>
          </cell>
          <cell r="AO1000">
            <v>3940.3700000000285</v>
          </cell>
          <cell r="AP1000">
            <v>2846.820000000002</v>
          </cell>
          <cell r="AQ1000">
            <v>3990.3100000001032</v>
          </cell>
          <cell r="AR1000">
            <v>2885.9000000000547</v>
          </cell>
          <cell r="AS1000">
            <v>4040.2599999999566</v>
          </cell>
          <cell r="AT1000">
            <v>2924.9800000000432</v>
          </cell>
          <cell r="AU1000">
            <v>4098.1499999999187</v>
          </cell>
          <cell r="AV1000">
            <v>2964.0600000000145</v>
          </cell>
          <cell r="AW1000">
            <v>4148.090000000052</v>
          </cell>
        </row>
        <row r="1001">
          <cell r="A1001">
            <v>996</v>
          </cell>
          <cell r="B1001">
            <v>2130.9600000000391</v>
          </cell>
          <cell r="C1001">
            <v>2978.5599999999363</v>
          </cell>
          <cell r="D1001">
            <v>2170.080000000009</v>
          </cell>
          <cell r="E1001">
            <v>3036.5200000000377</v>
          </cell>
          <cell r="F1001">
            <v>2201.2400000000271</v>
          </cell>
          <cell r="G1001">
            <v>3086.5099999999425</v>
          </cell>
          <cell r="H1001">
            <v>2240.36</v>
          </cell>
          <cell r="I1001">
            <v>3136.5000000000582</v>
          </cell>
          <cell r="J1001">
            <v>2279.4799999999727</v>
          </cell>
          <cell r="K1001">
            <v>3186.4899999999552</v>
          </cell>
          <cell r="L1001">
            <v>2310.6400000000012</v>
          </cell>
          <cell r="M1001">
            <v>3236.48</v>
          </cell>
          <cell r="N1001">
            <v>2349.7599999999761</v>
          </cell>
          <cell r="O1001">
            <v>3286.4800000000491</v>
          </cell>
          <cell r="P1001">
            <v>2380.9200000000219</v>
          </cell>
          <cell r="Q1001">
            <v>3336.4699999999398</v>
          </cell>
          <cell r="R1001">
            <v>2420.0399999999913</v>
          </cell>
          <cell r="S1001">
            <v>3386.4600000000605</v>
          </cell>
          <cell r="T1001">
            <v>2451.2000000000285</v>
          </cell>
          <cell r="U1001">
            <v>3436.4499999999448</v>
          </cell>
          <cell r="V1001">
            <v>2490.3199999999997</v>
          </cell>
          <cell r="W1001">
            <v>3486.44</v>
          </cell>
          <cell r="X1001">
            <v>2529.4399999999714</v>
          </cell>
          <cell r="Y1001">
            <v>3536.4400000000592</v>
          </cell>
          <cell r="Z1001">
            <v>2568.5599999999645</v>
          </cell>
          <cell r="AA1001">
            <v>3594.3900000000272</v>
          </cell>
          <cell r="AB1001">
            <v>2599.7199999999903</v>
          </cell>
          <cell r="AC1001">
            <v>3644.3799999999569</v>
          </cell>
          <cell r="AD1001">
            <v>2638.8400000000511</v>
          </cell>
          <cell r="AE1001">
            <v>3694.370000000029</v>
          </cell>
          <cell r="AF1001">
            <v>2677.9600000000432</v>
          </cell>
          <cell r="AG1001">
            <v>3744.3600000000956</v>
          </cell>
          <cell r="AH1001">
            <v>2709.1199999999662</v>
          </cell>
          <cell r="AI1001">
            <v>3794.3599999999569</v>
          </cell>
          <cell r="AJ1001">
            <v>2748.2400000000503</v>
          </cell>
          <cell r="AK1001">
            <v>3844.3500000000336</v>
          </cell>
          <cell r="AL1001">
            <v>2779.399999999971</v>
          </cell>
          <cell r="AM1001">
            <v>3894.3399999999506</v>
          </cell>
          <cell r="AN1001">
            <v>2818.5199999999604</v>
          </cell>
          <cell r="AO1001">
            <v>3944.3300000000286</v>
          </cell>
          <cell r="AP1001">
            <v>2849.6800000000021</v>
          </cell>
          <cell r="AQ1001">
            <v>3994.3200000001034</v>
          </cell>
          <cell r="AR1001">
            <v>2888.8000000000548</v>
          </cell>
          <cell r="AS1001">
            <v>4044.3199999999565</v>
          </cell>
          <cell r="AT1001">
            <v>2927.9200000000433</v>
          </cell>
          <cell r="AU1001">
            <v>4102.2699999999186</v>
          </cell>
          <cell r="AV1001">
            <v>2967.0400000000145</v>
          </cell>
          <cell r="AW1001">
            <v>4152.2600000000521</v>
          </cell>
        </row>
        <row r="1002">
          <cell r="A1002">
            <v>997</v>
          </cell>
          <cell r="B1002">
            <v>2133.100000000039</v>
          </cell>
          <cell r="C1002">
            <v>2981.5499999999361</v>
          </cell>
          <cell r="D1002">
            <v>2172.2600000000089</v>
          </cell>
          <cell r="E1002">
            <v>3039.5700000000379</v>
          </cell>
          <cell r="F1002">
            <v>2203.4500000000271</v>
          </cell>
          <cell r="G1002">
            <v>3089.6099999999424</v>
          </cell>
          <cell r="H1002">
            <v>2242.61</v>
          </cell>
          <cell r="I1002">
            <v>3139.6500000000583</v>
          </cell>
          <cell r="J1002">
            <v>2281.7699999999727</v>
          </cell>
          <cell r="K1002">
            <v>3189.689999999955</v>
          </cell>
          <cell r="L1002">
            <v>2312.9600000000014</v>
          </cell>
          <cell r="M1002">
            <v>3239.73</v>
          </cell>
          <cell r="N1002">
            <v>2352.1199999999762</v>
          </cell>
          <cell r="O1002">
            <v>3289.7800000000493</v>
          </cell>
          <cell r="P1002">
            <v>2383.3100000000218</v>
          </cell>
          <cell r="Q1002">
            <v>3339.8199999999397</v>
          </cell>
          <cell r="R1002">
            <v>2422.4699999999912</v>
          </cell>
          <cell r="S1002">
            <v>3389.8600000000606</v>
          </cell>
          <cell r="T1002">
            <v>2453.6600000000285</v>
          </cell>
          <cell r="U1002">
            <v>3439.8999999999446</v>
          </cell>
          <cell r="V1002">
            <v>2492.8199999999997</v>
          </cell>
          <cell r="W1002">
            <v>3489.94</v>
          </cell>
          <cell r="X1002">
            <v>2531.9799999999714</v>
          </cell>
          <cell r="Y1002">
            <v>3539.9900000000594</v>
          </cell>
          <cell r="Z1002">
            <v>2571.1399999999644</v>
          </cell>
          <cell r="AA1002">
            <v>3598.0000000000273</v>
          </cell>
          <cell r="AB1002">
            <v>2602.3299999999904</v>
          </cell>
          <cell r="AC1002">
            <v>3648.0399999999568</v>
          </cell>
          <cell r="AD1002">
            <v>2641.4900000000512</v>
          </cell>
          <cell r="AE1002">
            <v>3698.080000000029</v>
          </cell>
          <cell r="AF1002">
            <v>2680.6500000000433</v>
          </cell>
          <cell r="AG1002">
            <v>3748.1200000000958</v>
          </cell>
          <cell r="AH1002">
            <v>2711.839999999966</v>
          </cell>
          <cell r="AI1002">
            <v>3798.1699999999569</v>
          </cell>
          <cell r="AJ1002">
            <v>2751.0000000000505</v>
          </cell>
          <cell r="AK1002">
            <v>3848.2100000000337</v>
          </cell>
          <cell r="AL1002">
            <v>2782.189999999971</v>
          </cell>
          <cell r="AM1002">
            <v>3898.2499999999504</v>
          </cell>
          <cell r="AN1002">
            <v>2821.3499999999603</v>
          </cell>
          <cell r="AO1002">
            <v>3948.2900000000286</v>
          </cell>
          <cell r="AP1002">
            <v>2852.5400000000022</v>
          </cell>
          <cell r="AQ1002">
            <v>3998.3300000001036</v>
          </cell>
          <cell r="AR1002">
            <v>2891.7000000000548</v>
          </cell>
          <cell r="AS1002">
            <v>4048.3799999999565</v>
          </cell>
          <cell r="AT1002">
            <v>2930.8600000000433</v>
          </cell>
          <cell r="AU1002">
            <v>4106.3899999999185</v>
          </cell>
          <cell r="AV1002">
            <v>2970.0200000000145</v>
          </cell>
          <cell r="AW1002">
            <v>4156.4300000000521</v>
          </cell>
        </row>
        <row r="1003">
          <cell r="A1003">
            <v>998</v>
          </cell>
          <cell r="B1003">
            <v>2135.2400000000389</v>
          </cell>
          <cell r="C1003">
            <v>2984.5399999999358</v>
          </cell>
          <cell r="D1003">
            <v>2174.4400000000087</v>
          </cell>
          <cell r="E1003">
            <v>3042.6200000000381</v>
          </cell>
          <cell r="F1003">
            <v>2205.6600000000271</v>
          </cell>
          <cell r="G1003">
            <v>3092.7099999999423</v>
          </cell>
          <cell r="H1003">
            <v>2244.86</v>
          </cell>
          <cell r="I1003">
            <v>3142.8000000000584</v>
          </cell>
          <cell r="J1003">
            <v>2284.0599999999727</v>
          </cell>
          <cell r="K1003">
            <v>3192.8899999999549</v>
          </cell>
          <cell r="L1003">
            <v>2315.2800000000016</v>
          </cell>
          <cell r="M1003">
            <v>3242.98</v>
          </cell>
          <cell r="N1003">
            <v>2354.4799999999764</v>
          </cell>
          <cell r="O1003">
            <v>3293.0800000000495</v>
          </cell>
          <cell r="P1003">
            <v>2385.7000000000216</v>
          </cell>
          <cell r="Q1003">
            <v>3343.1699999999396</v>
          </cell>
          <cell r="R1003">
            <v>2424.899999999991</v>
          </cell>
          <cell r="S1003">
            <v>3393.2600000000607</v>
          </cell>
          <cell r="T1003">
            <v>2456.1200000000285</v>
          </cell>
          <cell r="U1003">
            <v>3443.3499999999444</v>
          </cell>
          <cell r="V1003">
            <v>2495.3199999999997</v>
          </cell>
          <cell r="W1003">
            <v>3493.44</v>
          </cell>
          <cell r="X1003">
            <v>2534.5199999999713</v>
          </cell>
          <cell r="Y1003">
            <v>3543.5400000000595</v>
          </cell>
          <cell r="Z1003">
            <v>2573.7199999999643</v>
          </cell>
          <cell r="AA1003">
            <v>3601.6100000000274</v>
          </cell>
          <cell r="AB1003">
            <v>2604.9399999999905</v>
          </cell>
          <cell r="AC1003">
            <v>3651.6999999999566</v>
          </cell>
          <cell r="AD1003">
            <v>2644.1400000000513</v>
          </cell>
          <cell r="AE1003">
            <v>3701.7900000000291</v>
          </cell>
          <cell r="AF1003">
            <v>2683.3400000000433</v>
          </cell>
          <cell r="AG1003">
            <v>3751.8800000000961</v>
          </cell>
          <cell r="AH1003">
            <v>2714.5599999999658</v>
          </cell>
          <cell r="AI1003">
            <v>3801.9799999999568</v>
          </cell>
          <cell r="AJ1003">
            <v>2753.7600000000507</v>
          </cell>
          <cell r="AK1003">
            <v>3852.0700000000338</v>
          </cell>
          <cell r="AL1003">
            <v>2784.9799999999709</v>
          </cell>
          <cell r="AM1003">
            <v>3902.1599999999503</v>
          </cell>
          <cell r="AN1003">
            <v>2824.1799999999603</v>
          </cell>
          <cell r="AO1003">
            <v>3952.2500000000286</v>
          </cell>
          <cell r="AP1003">
            <v>2855.4000000000024</v>
          </cell>
          <cell r="AQ1003">
            <v>4002.3400000001038</v>
          </cell>
          <cell r="AR1003">
            <v>2894.6000000000549</v>
          </cell>
          <cell r="AS1003">
            <v>4052.4399999999564</v>
          </cell>
          <cell r="AT1003">
            <v>2933.8000000000434</v>
          </cell>
          <cell r="AU1003">
            <v>4110.5099999999184</v>
          </cell>
          <cell r="AV1003">
            <v>2973.0000000000146</v>
          </cell>
          <cell r="AW1003">
            <v>4160.6000000000522</v>
          </cell>
        </row>
        <row r="1004">
          <cell r="A1004">
            <v>999</v>
          </cell>
          <cell r="B1004">
            <v>2137.3800000000388</v>
          </cell>
          <cell r="C1004">
            <v>2987.5299999999356</v>
          </cell>
          <cell r="D1004">
            <v>2176.6200000000085</v>
          </cell>
          <cell r="E1004">
            <v>3045.6700000000383</v>
          </cell>
          <cell r="F1004">
            <v>2207.8700000000272</v>
          </cell>
          <cell r="G1004">
            <v>3095.8099999999422</v>
          </cell>
          <cell r="H1004">
            <v>2247.11</v>
          </cell>
          <cell r="I1004">
            <v>3145.9500000000585</v>
          </cell>
          <cell r="J1004">
            <v>2286.3499999999726</v>
          </cell>
          <cell r="K1004">
            <v>3196.0899999999547</v>
          </cell>
          <cell r="L1004">
            <v>2317.6000000000017</v>
          </cell>
          <cell r="M1004">
            <v>3246.23</v>
          </cell>
          <cell r="N1004">
            <v>2356.8399999999765</v>
          </cell>
          <cell r="O1004">
            <v>3296.3800000000497</v>
          </cell>
          <cell r="P1004">
            <v>2388.0900000000215</v>
          </cell>
          <cell r="Q1004">
            <v>3346.5199999999395</v>
          </cell>
          <cell r="R1004">
            <v>2427.3299999999908</v>
          </cell>
          <cell r="S1004">
            <v>3396.6600000000608</v>
          </cell>
          <cell r="T1004">
            <v>2458.5800000000286</v>
          </cell>
          <cell r="U1004">
            <v>3446.7999999999442</v>
          </cell>
          <cell r="V1004">
            <v>2497.8199999999997</v>
          </cell>
          <cell r="W1004">
            <v>3496.94</v>
          </cell>
          <cell r="X1004">
            <v>2537.0599999999713</v>
          </cell>
          <cell r="Y1004">
            <v>3547.0900000000597</v>
          </cell>
          <cell r="Z1004">
            <v>2576.2999999999643</v>
          </cell>
          <cell r="AA1004">
            <v>3605.2200000000275</v>
          </cell>
          <cell r="AB1004">
            <v>2607.5499999999906</v>
          </cell>
          <cell r="AC1004">
            <v>3655.3599999999565</v>
          </cell>
          <cell r="AD1004">
            <v>2646.7900000000514</v>
          </cell>
          <cell r="AE1004">
            <v>3705.5000000000291</v>
          </cell>
          <cell r="AF1004">
            <v>2686.0300000000434</v>
          </cell>
          <cell r="AG1004">
            <v>3755.6400000000963</v>
          </cell>
          <cell r="AH1004">
            <v>2717.2799999999656</v>
          </cell>
          <cell r="AI1004">
            <v>3805.7899999999568</v>
          </cell>
          <cell r="AJ1004">
            <v>2756.5200000000509</v>
          </cell>
          <cell r="AK1004">
            <v>3855.9300000000339</v>
          </cell>
          <cell r="AL1004">
            <v>2787.7699999999709</v>
          </cell>
          <cell r="AM1004">
            <v>3906.0699999999501</v>
          </cell>
          <cell r="AN1004">
            <v>2827.0099999999602</v>
          </cell>
          <cell r="AO1004">
            <v>3956.2100000000287</v>
          </cell>
          <cell r="AP1004">
            <v>2858.2600000000025</v>
          </cell>
          <cell r="AQ1004">
            <v>4006.350000000104</v>
          </cell>
          <cell r="AR1004">
            <v>2897.500000000055</v>
          </cell>
          <cell r="AS1004">
            <v>4056.4999999999563</v>
          </cell>
          <cell r="AT1004">
            <v>2936.7400000000434</v>
          </cell>
          <cell r="AU1004">
            <v>4114.6299999999183</v>
          </cell>
          <cell r="AV1004">
            <v>2975.9800000000146</v>
          </cell>
          <cell r="AW1004">
            <v>4164.7700000000523</v>
          </cell>
        </row>
        <row r="1005">
          <cell r="A1005">
            <v>1000</v>
          </cell>
          <cell r="B1005">
            <v>2139.5200000000386</v>
          </cell>
          <cell r="C1005">
            <v>2990.5199999999354</v>
          </cell>
          <cell r="D1005">
            <v>2178.8000000000084</v>
          </cell>
          <cell r="E1005">
            <v>3048.7200000000385</v>
          </cell>
          <cell r="F1005">
            <v>2210.0800000000272</v>
          </cell>
          <cell r="G1005">
            <v>3098.9099999999421</v>
          </cell>
          <cell r="H1005">
            <v>2249.36</v>
          </cell>
          <cell r="I1005">
            <v>3149.1000000000586</v>
          </cell>
          <cell r="J1005">
            <v>2288.6399999999726</v>
          </cell>
          <cell r="K1005">
            <v>3199.2899999999545</v>
          </cell>
          <cell r="L1005">
            <v>2319.9200000000019</v>
          </cell>
          <cell r="M1005">
            <v>3249.48</v>
          </cell>
          <cell r="N1005">
            <v>2359.1999999999766</v>
          </cell>
          <cell r="O1005">
            <v>3299.6800000000499</v>
          </cell>
          <cell r="P1005">
            <v>2390.4800000000214</v>
          </cell>
          <cell r="Q1005">
            <v>3349.8699999999394</v>
          </cell>
          <cell r="R1005">
            <v>2429.7599999999907</v>
          </cell>
          <cell r="S1005">
            <v>3400.0600000000609</v>
          </cell>
          <cell r="T1005">
            <v>2461.0400000000286</v>
          </cell>
          <cell r="U1005">
            <v>3450.2499999999441</v>
          </cell>
          <cell r="V1005">
            <v>2500.3199999999997</v>
          </cell>
          <cell r="W1005">
            <v>3500.44</v>
          </cell>
          <cell r="X1005">
            <v>2539.5999999999713</v>
          </cell>
          <cell r="Y1005">
            <v>3550.6400000000599</v>
          </cell>
          <cell r="Z1005">
            <v>2578.8799999999642</v>
          </cell>
          <cell r="AA1005">
            <v>3608.8300000000277</v>
          </cell>
          <cell r="AB1005">
            <v>2610.1599999999908</v>
          </cell>
          <cell r="AC1005">
            <v>3659.0199999999563</v>
          </cell>
          <cell r="AD1005">
            <v>2649.4400000000514</v>
          </cell>
          <cell r="AE1005">
            <v>3709.2100000000291</v>
          </cell>
          <cell r="AF1005">
            <v>2688.7200000000435</v>
          </cell>
          <cell r="AG1005">
            <v>3759.4000000000965</v>
          </cell>
          <cell r="AH1005">
            <v>2719.9999999999654</v>
          </cell>
          <cell r="AI1005">
            <v>3809.5999999999567</v>
          </cell>
          <cell r="AJ1005">
            <v>2759.2800000000511</v>
          </cell>
          <cell r="AK1005">
            <v>3859.7900000000341</v>
          </cell>
          <cell r="AL1005">
            <v>2790.5599999999708</v>
          </cell>
          <cell r="AM1005">
            <v>3909.97999999995</v>
          </cell>
          <cell r="AN1005">
            <v>2829.8399999999601</v>
          </cell>
          <cell r="AO1005">
            <v>3960.1700000000287</v>
          </cell>
          <cell r="AP1005">
            <v>2861.1200000000026</v>
          </cell>
          <cell r="AQ1005">
            <v>4010.3600000001043</v>
          </cell>
          <cell r="AR1005">
            <v>2900.4000000000551</v>
          </cell>
          <cell r="AS1005">
            <v>4060.5599999999563</v>
          </cell>
          <cell r="AT1005">
            <v>2939.6800000000435</v>
          </cell>
          <cell r="AU1005">
            <v>4118.7499999999181</v>
          </cell>
          <cell r="AV1005">
            <v>2978.9600000000146</v>
          </cell>
          <cell r="AW1005">
            <v>4168.9400000000524</v>
          </cell>
        </row>
      </sheetData>
      <sheetData sheetId="69">
        <row r="6">
          <cell r="A6">
            <v>1</v>
          </cell>
          <cell r="B6">
            <v>4.24</v>
          </cell>
          <cell r="C6">
            <v>5.94</v>
          </cell>
          <cell r="D6">
            <v>4.2699999999999996</v>
          </cell>
          <cell r="E6">
            <v>5.98</v>
          </cell>
          <cell r="F6">
            <v>4.3</v>
          </cell>
          <cell r="G6">
            <v>6.01</v>
          </cell>
          <cell r="H6">
            <v>4.32</v>
          </cell>
          <cell r="I6">
            <v>6.05</v>
          </cell>
          <cell r="J6">
            <v>4.3499999999999996</v>
          </cell>
          <cell r="K6">
            <v>6.09</v>
          </cell>
          <cell r="L6">
            <v>4.37</v>
          </cell>
          <cell r="M6">
            <v>6.12</v>
          </cell>
          <cell r="N6">
            <v>4.4000000000000004</v>
          </cell>
          <cell r="O6">
            <v>6.16</v>
          </cell>
          <cell r="P6">
            <v>4.42</v>
          </cell>
          <cell r="Q6">
            <v>6.19</v>
          </cell>
          <cell r="R6">
            <v>4.45</v>
          </cell>
          <cell r="S6">
            <v>6.23</v>
          </cell>
          <cell r="T6">
            <v>4.4800000000000004</v>
          </cell>
          <cell r="U6">
            <v>6.27</v>
          </cell>
          <cell r="V6">
            <v>4.5</v>
          </cell>
          <cell r="W6">
            <v>6.3</v>
          </cell>
          <cell r="X6">
            <v>4.53</v>
          </cell>
          <cell r="Y6">
            <v>6.34</v>
          </cell>
          <cell r="Z6">
            <v>4.55</v>
          </cell>
          <cell r="AA6">
            <v>6.37</v>
          </cell>
          <cell r="AB6">
            <v>4.58</v>
          </cell>
          <cell r="AC6">
            <v>6.41</v>
          </cell>
          <cell r="AD6">
            <v>4.5999999999999996</v>
          </cell>
          <cell r="AE6">
            <v>6.44</v>
          </cell>
          <cell r="AF6">
            <v>4.63</v>
          </cell>
          <cell r="AG6">
            <v>6.48</v>
          </cell>
          <cell r="AH6">
            <v>4.6500000000000004</v>
          </cell>
          <cell r="AI6">
            <v>6.52</v>
          </cell>
          <cell r="AJ6">
            <v>4.68</v>
          </cell>
          <cell r="AK6">
            <v>6.55</v>
          </cell>
          <cell r="AL6">
            <v>4.71</v>
          </cell>
          <cell r="AM6">
            <v>6.59</v>
          </cell>
          <cell r="AN6">
            <v>4.7300000000000004</v>
          </cell>
          <cell r="AO6">
            <v>6.62</v>
          </cell>
          <cell r="AP6">
            <v>4.76</v>
          </cell>
          <cell r="AQ6">
            <v>6.66</v>
          </cell>
          <cell r="AR6">
            <v>4.78</v>
          </cell>
          <cell r="AS6">
            <v>6.7</v>
          </cell>
          <cell r="AT6">
            <v>4.8099999999999996</v>
          </cell>
          <cell r="AU6">
            <v>6.73</v>
          </cell>
          <cell r="AV6">
            <v>4.83</v>
          </cell>
          <cell r="AW6">
            <v>6.77</v>
          </cell>
        </row>
        <row r="7">
          <cell r="A7">
            <v>2</v>
          </cell>
          <cell r="B7">
            <v>5.37</v>
          </cell>
          <cell r="C7">
            <v>7.52</v>
          </cell>
          <cell r="D7">
            <v>5.42</v>
          </cell>
          <cell r="E7">
            <v>7.59</v>
          </cell>
          <cell r="F7">
            <v>5.48</v>
          </cell>
          <cell r="G7">
            <v>7.67</v>
          </cell>
          <cell r="H7">
            <v>5.53</v>
          </cell>
          <cell r="I7">
            <v>7.74</v>
          </cell>
          <cell r="J7">
            <v>5.58</v>
          </cell>
          <cell r="K7">
            <v>7.81</v>
          </cell>
          <cell r="L7">
            <v>5.63</v>
          </cell>
          <cell r="M7">
            <v>7.88</v>
          </cell>
          <cell r="N7">
            <v>5.68</v>
          </cell>
          <cell r="O7">
            <v>7.95</v>
          </cell>
          <cell r="P7">
            <v>5.73</v>
          </cell>
          <cell r="Q7">
            <v>8.0299999999999994</v>
          </cell>
          <cell r="R7">
            <v>5.78</v>
          </cell>
          <cell r="S7">
            <v>8.1</v>
          </cell>
          <cell r="T7">
            <v>5.84</v>
          </cell>
          <cell r="U7">
            <v>8.17</v>
          </cell>
          <cell r="V7">
            <v>5.89</v>
          </cell>
          <cell r="W7">
            <v>8.24</v>
          </cell>
          <cell r="X7">
            <v>5.94</v>
          </cell>
          <cell r="Y7">
            <v>8.31</v>
          </cell>
          <cell r="Z7">
            <v>5.99</v>
          </cell>
          <cell r="AA7">
            <v>8.3800000000000008</v>
          </cell>
          <cell r="AB7">
            <v>6.04</v>
          </cell>
          <cell r="AC7">
            <v>8.4600000000000009</v>
          </cell>
          <cell r="AD7">
            <v>6.09</v>
          </cell>
          <cell r="AE7">
            <v>8.5299999999999994</v>
          </cell>
          <cell r="AF7">
            <v>6.14</v>
          </cell>
          <cell r="AG7">
            <v>8.6</v>
          </cell>
          <cell r="AH7">
            <v>6.19</v>
          </cell>
          <cell r="AI7">
            <v>8.67</v>
          </cell>
          <cell r="AJ7">
            <v>6.25</v>
          </cell>
          <cell r="AK7">
            <v>8.74</v>
          </cell>
          <cell r="AL7">
            <v>6.3</v>
          </cell>
          <cell r="AM7">
            <v>8.82</v>
          </cell>
          <cell r="AN7">
            <v>6.35</v>
          </cell>
          <cell r="AO7">
            <v>8.89</v>
          </cell>
          <cell r="AP7">
            <v>6.4</v>
          </cell>
          <cell r="AQ7">
            <v>8.9600000000000009</v>
          </cell>
          <cell r="AR7">
            <v>6.45</v>
          </cell>
          <cell r="AS7">
            <v>9.0299999999999994</v>
          </cell>
          <cell r="AT7">
            <v>6.5</v>
          </cell>
          <cell r="AU7">
            <v>9.1</v>
          </cell>
          <cell r="AV7">
            <v>6.55</v>
          </cell>
          <cell r="AW7">
            <v>9.18</v>
          </cell>
        </row>
        <row r="8">
          <cell r="A8">
            <v>3</v>
          </cell>
          <cell r="B8">
            <v>6.5</v>
          </cell>
          <cell r="C8">
            <v>9.1</v>
          </cell>
          <cell r="D8">
            <v>6.58</v>
          </cell>
          <cell r="E8">
            <v>9.2100000000000009</v>
          </cell>
          <cell r="F8">
            <v>6.65</v>
          </cell>
          <cell r="G8">
            <v>9.32</v>
          </cell>
          <cell r="H8">
            <v>6.73</v>
          </cell>
          <cell r="I8">
            <v>9.42</v>
          </cell>
          <cell r="J8">
            <v>6.81</v>
          </cell>
          <cell r="K8">
            <v>9.5299999999999994</v>
          </cell>
          <cell r="L8">
            <v>6.89</v>
          </cell>
          <cell r="M8">
            <v>9.64</v>
          </cell>
          <cell r="N8">
            <v>6.96</v>
          </cell>
          <cell r="O8">
            <v>9.75</v>
          </cell>
          <cell r="P8">
            <v>7.04</v>
          </cell>
          <cell r="Q8">
            <v>9.86</v>
          </cell>
          <cell r="R8">
            <v>7.12</v>
          </cell>
          <cell r="S8">
            <v>9.9600000000000009</v>
          </cell>
          <cell r="T8">
            <v>7.19</v>
          </cell>
          <cell r="U8">
            <v>10.07</v>
          </cell>
          <cell r="V8">
            <v>7.27</v>
          </cell>
          <cell r="W8">
            <v>10.18</v>
          </cell>
          <cell r="X8">
            <v>7.35</v>
          </cell>
          <cell r="Y8">
            <v>10.29</v>
          </cell>
          <cell r="Z8">
            <v>7.43</v>
          </cell>
          <cell r="AA8">
            <v>10.4</v>
          </cell>
          <cell r="AB8">
            <v>7.5</v>
          </cell>
          <cell r="AC8">
            <v>10.5</v>
          </cell>
          <cell r="AD8">
            <v>7.58</v>
          </cell>
          <cell r="AE8">
            <v>10.61</v>
          </cell>
          <cell r="AF8">
            <v>7.66</v>
          </cell>
          <cell r="AG8">
            <v>10.72</v>
          </cell>
          <cell r="AH8">
            <v>7.73</v>
          </cell>
          <cell r="AI8">
            <v>10.83</v>
          </cell>
          <cell r="AJ8">
            <v>7.81</v>
          </cell>
          <cell r="AK8">
            <v>10.94</v>
          </cell>
          <cell r="AL8">
            <v>7.89</v>
          </cell>
          <cell r="AM8">
            <v>11.04</v>
          </cell>
          <cell r="AN8">
            <v>7.97</v>
          </cell>
          <cell r="AO8">
            <v>11.15</v>
          </cell>
          <cell r="AP8">
            <v>8.0399999999999991</v>
          </cell>
          <cell r="AQ8">
            <v>11.26</v>
          </cell>
          <cell r="AR8">
            <v>8.1199999999999992</v>
          </cell>
          <cell r="AS8">
            <v>11.37</v>
          </cell>
          <cell r="AT8">
            <v>8.1999999999999993</v>
          </cell>
          <cell r="AU8">
            <v>11.48</v>
          </cell>
          <cell r="AV8">
            <v>8.27</v>
          </cell>
          <cell r="AW8">
            <v>11.58</v>
          </cell>
        </row>
        <row r="9">
          <cell r="A9">
            <v>4</v>
          </cell>
          <cell r="B9">
            <v>7.63</v>
          </cell>
          <cell r="C9">
            <v>10.68</v>
          </cell>
          <cell r="D9">
            <v>7.73</v>
          </cell>
          <cell r="E9">
            <v>10.82</v>
          </cell>
          <cell r="F9">
            <v>7.83</v>
          </cell>
          <cell r="G9">
            <v>10.97</v>
          </cell>
          <cell r="H9">
            <v>7.94</v>
          </cell>
          <cell r="I9">
            <v>11.11</v>
          </cell>
          <cell r="J9">
            <v>8.0399999999999991</v>
          </cell>
          <cell r="K9">
            <v>11.25</v>
          </cell>
          <cell r="L9">
            <v>8.14</v>
          </cell>
          <cell r="M9">
            <v>11.4</v>
          </cell>
          <cell r="N9">
            <v>8.24</v>
          </cell>
          <cell r="O9">
            <v>11.54</v>
          </cell>
          <cell r="P9">
            <v>8.35</v>
          </cell>
          <cell r="Q9">
            <v>11.69</v>
          </cell>
          <cell r="R9">
            <v>8.4499999999999993</v>
          </cell>
          <cell r="S9">
            <v>11.83</v>
          </cell>
          <cell r="T9">
            <v>8.5500000000000007</v>
          </cell>
          <cell r="U9">
            <v>11.97</v>
          </cell>
          <cell r="V9">
            <v>8.66</v>
          </cell>
          <cell r="W9">
            <v>12.12</v>
          </cell>
          <cell r="X9">
            <v>8.76</v>
          </cell>
          <cell r="Y9">
            <v>12.26</v>
          </cell>
          <cell r="Z9">
            <v>8.86</v>
          </cell>
          <cell r="AA9">
            <v>12.41</v>
          </cell>
          <cell r="AB9">
            <v>8.9600000000000009</v>
          </cell>
          <cell r="AC9">
            <v>12.55</v>
          </cell>
          <cell r="AD9">
            <v>9.07</v>
          </cell>
          <cell r="AE9">
            <v>12.69</v>
          </cell>
          <cell r="AF9">
            <v>9.17</v>
          </cell>
          <cell r="AG9">
            <v>12.84</v>
          </cell>
          <cell r="AH9">
            <v>9.27</v>
          </cell>
          <cell r="AI9">
            <v>12.98</v>
          </cell>
          <cell r="AJ9">
            <v>9.3800000000000008</v>
          </cell>
          <cell r="AK9">
            <v>13.13</v>
          </cell>
          <cell r="AL9">
            <v>9.48</v>
          </cell>
          <cell r="AM9">
            <v>13.27</v>
          </cell>
          <cell r="AN9">
            <v>9.58</v>
          </cell>
          <cell r="AO9">
            <v>13.41</v>
          </cell>
          <cell r="AP9">
            <v>9.68</v>
          </cell>
          <cell r="AQ9">
            <v>13.56</v>
          </cell>
          <cell r="AR9">
            <v>9.7899999999999991</v>
          </cell>
          <cell r="AS9">
            <v>13.7</v>
          </cell>
          <cell r="AT9">
            <v>9.89</v>
          </cell>
          <cell r="AU9">
            <v>13.85</v>
          </cell>
          <cell r="AV9">
            <v>9.99</v>
          </cell>
          <cell r="AW9">
            <v>13.99</v>
          </cell>
        </row>
        <row r="10">
          <cell r="A10">
            <v>5</v>
          </cell>
          <cell r="B10">
            <v>8.75</v>
          </cell>
          <cell r="C10">
            <v>12.26</v>
          </cell>
          <cell r="D10">
            <v>8.8800000000000008</v>
          </cell>
          <cell r="E10">
            <v>12.44</v>
          </cell>
          <cell r="F10">
            <v>9.01</v>
          </cell>
          <cell r="G10">
            <v>12.62</v>
          </cell>
          <cell r="H10">
            <v>9.14</v>
          </cell>
          <cell r="I10">
            <v>12.8</v>
          </cell>
          <cell r="J10">
            <v>9.27</v>
          </cell>
          <cell r="K10">
            <v>12.98</v>
          </cell>
          <cell r="L10">
            <v>9.4</v>
          </cell>
          <cell r="M10">
            <v>13.16</v>
          </cell>
          <cell r="N10">
            <v>9.5299999999999994</v>
          </cell>
          <cell r="O10">
            <v>13.34</v>
          </cell>
          <cell r="P10">
            <v>9.65</v>
          </cell>
          <cell r="Q10">
            <v>13.52</v>
          </cell>
          <cell r="R10">
            <v>9.7799999999999994</v>
          </cell>
          <cell r="S10">
            <v>13.7</v>
          </cell>
          <cell r="T10">
            <v>9.91</v>
          </cell>
          <cell r="U10">
            <v>13.88</v>
          </cell>
          <cell r="V10">
            <v>10.039999999999999</v>
          </cell>
          <cell r="W10">
            <v>14.06</v>
          </cell>
          <cell r="X10">
            <v>10.17</v>
          </cell>
          <cell r="Y10">
            <v>14.24</v>
          </cell>
          <cell r="Z10">
            <v>10.3</v>
          </cell>
          <cell r="AA10">
            <v>14.42</v>
          </cell>
          <cell r="AB10">
            <v>10.43</v>
          </cell>
          <cell r="AC10">
            <v>14.6</v>
          </cell>
          <cell r="AD10">
            <v>10.55</v>
          </cell>
          <cell r="AE10">
            <v>14.78</v>
          </cell>
          <cell r="AF10">
            <v>10.68</v>
          </cell>
          <cell r="AG10">
            <v>14.96</v>
          </cell>
          <cell r="AH10">
            <v>10.81</v>
          </cell>
          <cell r="AI10">
            <v>15.14</v>
          </cell>
          <cell r="AJ10">
            <v>10.94</v>
          </cell>
          <cell r="AK10">
            <v>15.32</v>
          </cell>
          <cell r="AL10">
            <v>11.07</v>
          </cell>
          <cell r="AM10">
            <v>15.5</v>
          </cell>
          <cell r="AN10">
            <v>11.2</v>
          </cell>
          <cell r="AO10">
            <v>15.67</v>
          </cell>
          <cell r="AP10">
            <v>11.32</v>
          </cell>
          <cell r="AQ10">
            <v>15.85</v>
          </cell>
          <cell r="AR10">
            <v>11.42</v>
          </cell>
          <cell r="AS10">
            <v>16.03</v>
          </cell>
          <cell r="AT10">
            <v>11.58</v>
          </cell>
          <cell r="AU10">
            <v>16.21</v>
          </cell>
          <cell r="AV10">
            <v>11.71</v>
          </cell>
          <cell r="AW10">
            <v>16.39</v>
          </cell>
        </row>
        <row r="11">
          <cell r="A11">
            <v>6</v>
          </cell>
          <cell r="B11">
            <v>9.8800000000000008</v>
          </cell>
          <cell r="C11">
            <v>13.84</v>
          </cell>
          <cell r="D11">
            <v>10.039999999999999</v>
          </cell>
          <cell r="E11">
            <v>14.05</v>
          </cell>
          <cell r="F11">
            <v>10.19</v>
          </cell>
          <cell r="G11">
            <v>14.27</v>
          </cell>
          <cell r="H11">
            <v>10.35</v>
          </cell>
          <cell r="I11">
            <v>14.49</v>
          </cell>
          <cell r="J11">
            <v>10.5</v>
          </cell>
          <cell r="K11">
            <v>14.7</v>
          </cell>
          <cell r="L11">
            <v>10.66</v>
          </cell>
          <cell r="M11">
            <v>14.92</v>
          </cell>
          <cell r="N11">
            <v>10.81</v>
          </cell>
          <cell r="O11">
            <v>15.13</v>
          </cell>
          <cell r="P11">
            <v>10.96</v>
          </cell>
          <cell r="Q11">
            <v>15.35</v>
          </cell>
          <cell r="R11">
            <v>11.12</v>
          </cell>
          <cell r="S11">
            <v>15.56</v>
          </cell>
          <cell r="T11">
            <v>11.27</v>
          </cell>
          <cell r="U11">
            <v>15.78</v>
          </cell>
          <cell r="V11">
            <v>11.43</v>
          </cell>
          <cell r="W11">
            <v>16</v>
          </cell>
          <cell r="X11" t="str">
            <v>11.58.</v>
          </cell>
          <cell r="Y11">
            <v>16.21</v>
          </cell>
          <cell r="Z11">
            <v>11.73</v>
          </cell>
          <cell r="AA11">
            <v>16.43</v>
          </cell>
          <cell r="AB11">
            <v>11.89</v>
          </cell>
          <cell r="AC11">
            <v>16.64</v>
          </cell>
          <cell r="AD11">
            <v>12.04</v>
          </cell>
          <cell r="AE11">
            <v>16.86</v>
          </cell>
          <cell r="AF11">
            <v>12.2</v>
          </cell>
          <cell r="AG11">
            <v>17.079999999999998</v>
          </cell>
          <cell r="AH11">
            <v>12.35</v>
          </cell>
          <cell r="AI11">
            <v>17.29</v>
          </cell>
          <cell r="AJ11">
            <v>12.51</v>
          </cell>
          <cell r="AK11">
            <v>17.510000000000002</v>
          </cell>
          <cell r="AL11">
            <v>12.66</v>
          </cell>
          <cell r="AM11">
            <v>17.72</v>
          </cell>
          <cell r="AN11">
            <v>12.81</v>
          </cell>
          <cell r="AO11">
            <v>17.940000000000001</v>
          </cell>
          <cell r="AP11">
            <v>12.97</v>
          </cell>
          <cell r="AQ11">
            <v>18.16</v>
          </cell>
          <cell r="AR11">
            <v>13.12</v>
          </cell>
          <cell r="AS11">
            <v>18.37</v>
          </cell>
          <cell r="AT11">
            <v>13.28</v>
          </cell>
          <cell r="AU11">
            <v>18.59</v>
          </cell>
          <cell r="AV11">
            <v>13.43</v>
          </cell>
          <cell r="AW11">
            <v>18.8</v>
          </cell>
        </row>
        <row r="12">
          <cell r="A12">
            <v>7</v>
          </cell>
          <cell r="B12">
            <v>11.01</v>
          </cell>
          <cell r="C12">
            <v>15.42</v>
          </cell>
          <cell r="D12">
            <v>11.19</v>
          </cell>
          <cell r="E12">
            <v>15.67</v>
          </cell>
          <cell r="F12">
            <v>11.37</v>
          </cell>
          <cell r="G12">
            <v>15.92</v>
          </cell>
          <cell r="H12">
            <v>11.55</v>
          </cell>
          <cell r="I12">
            <v>16.170000000000002</v>
          </cell>
          <cell r="J12">
            <v>11.73</v>
          </cell>
          <cell r="K12">
            <v>16.43</v>
          </cell>
          <cell r="L12">
            <v>11.91</v>
          </cell>
          <cell r="M12">
            <v>16.68</v>
          </cell>
          <cell r="N12">
            <v>12.09</v>
          </cell>
          <cell r="O12">
            <v>16.93</v>
          </cell>
          <cell r="P12">
            <v>12.27</v>
          </cell>
          <cell r="Q12">
            <v>17.18</v>
          </cell>
          <cell r="R12">
            <v>12.45</v>
          </cell>
          <cell r="S12">
            <v>17.43</v>
          </cell>
          <cell r="T12">
            <v>12.63</v>
          </cell>
          <cell r="U12">
            <v>17.690000000000001</v>
          </cell>
          <cell r="V12">
            <v>12.81</v>
          </cell>
          <cell r="W12">
            <v>17.940000000000001</v>
          </cell>
          <cell r="X12">
            <v>12.99</v>
          </cell>
          <cell r="Y12">
            <v>18.190000000000001</v>
          </cell>
          <cell r="Z12">
            <v>13.17</v>
          </cell>
          <cell r="AA12">
            <v>18.440000000000001</v>
          </cell>
          <cell r="AB12">
            <v>13.35</v>
          </cell>
          <cell r="AC12">
            <v>18.690000000000001</v>
          </cell>
          <cell r="AD12">
            <v>13.53</v>
          </cell>
          <cell r="AE12">
            <v>18.940000000000001</v>
          </cell>
          <cell r="AF12">
            <v>13.71</v>
          </cell>
          <cell r="AG12">
            <v>19.2</v>
          </cell>
          <cell r="AH12">
            <v>13.89</v>
          </cell>
          <cell r="AI12">
            <v>19.45</v>
          </cell>
          <cell r="AJ12">
            <v>14.07</v>
          </cell>
          <cell r="AK12">
            <v>19.7</v>
          </cell>
          <cell r="AL12">
            <v>14.25</v>
          </cell>
          <cell r="AM12">
            <v>19.95</v>
          </cell>
          <cell r="AN12">
            <v>14.43</v>
          </cell>
          <cell r="AO12">
            <v>20.2</v>
          </cell>
          <cell r="AP12">
            <v>14.61</v>
          </cell>
          <cell r="AQ12">
            <v>20.46</v>
          </cell>
          <cell r="AR12">
            <v>14.79</v>
          </cell>
          <cell r="AS12">
            <v>20.71</v>
          </cell>
          <cell r="AT12">
            <v>14.97</v>
          </cell>
          <cell r="AU12">
            <v>20.96</v>
          </cell>
          <cell r="AV12">
            <v>15.15</v>
          </cell>
          <cell r="AW12">
            <v>21.21</v>
          </cell>
        </row>
        <row r="13">
          <cell r="A13">
            <v>8</v>
          </cell>
          <cell r="B13">
            <v>12.14</v>
          </cell>
          <cell r="C13">
            <v>17</v>
          </cell>
          <cell r="D13">
            <v>12.35</v>
          </cell>
          <cell r="E13">
            <v>17.28</v>
          </cell>
          <cell r="F13">
            <v>12.55</v>
          </cell>
          <cell r="G13">
            <v>17.57</v>
          </cell>
          <cell r="H13">
            <v>12.76</v>
          </cell>
          <cell r="I13">
            <v>17.86</v>
          </cell>
          <cell r="J13">
            <v>12.96</v>
          </cell>
          <cell r="K13">
            <v>18.149999999999999</v>
          </cell>
          <cell r="L13">
            <v>13.17</v>
          </cell>
          <cell r="M13">
            <v>18.440000000000001</v>
          </cell>
          <cell r="N13">
            <v>13.37</v>
          </cell>
          <cell r="O13">
            <v>18.72</v>
          </cell>
          <cell r="P13">
            <v>13.58</v>
          </cell>
          <cell r="Q13">
            <v>19.010000000000002</v>
          </cell>
          <cell r="R13">
            <v>13.78</v>
          </cell>
          <cell r="S13">
            <v>19.3</v>
          </cell>
          <cell r="T13">
            <v>13.99</v>
          </cell>
          <cell r="U13">
            <v>19.59</v>
          </cell>
          <cell r="V13">
            <v>14.2</v>
          </cell>
          <cell r="W13">
            <v>19.87</v>
          </cell>
          <cell r="X13">
            <v>14.4</v>
          </cell>
          <cell r="Y13">
            <v>20.16</v>
          </cell>
          <cell r="Z13">
            <v>14.61</v>
          </cell>
          <cell r="AA13">
            <v>20.45</v>
          </cell>
          <cell r="AB13">
            <v>14.81</v>
          </cell>
          <cell r="AC13">
            <v>20.74</v>
          </cell>
          <cell r="AD13">
            <v>15.02</v>
          </cell>
          <cell r="AE13">
            <v>21.03</v>
          </cell>
          <cell r="AF13">
            <v>15.22</v>
          </cell>
          <cell r="AG13">
            <v>21.31</v>
          </cell>
          <cell r="AH13">
            <v>15.43</v>
          </cell>
          <cell r="AI13">
            <v>21.6</v>
          </cell>
          <cell r="AJ13">
            <v>15.64</v>
          </cell>
          <cell r="AK13">
            <v>21.89</v>
          </cell>
          <cell r="AL13">
            <v>15.84</v>
          </cell>
          <cell r="AM13">
            <v>22.18</v>
          </cell>
          <cell r="AN13">
            <v>16.05</v>
          </cell>
          <cell r="AO13">
            <v>22.46</v>
          </cell>
          <cell r="AP13">
            <v>16.25</v>
          </cell>
          <cell r="AQ13">
            <v>22.75</v>
          </cell>
          <cell r="AR13">
            <v>16.46</v>
          </cell>
          <cell r="AS13">
            <v>23.04</v>
          </cell>
          <cell r="AT13">
            <v>16.66</v>
          </cell>
          <cell r="AU13">
            <v>23.33</v>
          </cell>
          <cell r="AV13">
            <v>16.87</v>
          </cell>
          <cell r="AW13">
            <v>23.62</v>
          </cell>
        </row>
        <row r="14">
          <cell r="A14">
            <v>9</v>
          </cell>
          <cell r="B14">
            <v>13.27</v>
          </cell>
          <cell r="C14">
            <v>18.579999999999998</v>
          </cell>
          <cell r="D14">
            <v>13.5</v>
          </cell>
          <cell r="E14">
            <v>18.899999999999999</v>
          </cell>
          <cell r="F14">
            <v>13.73</v>
          </cell>
          <cell r="G14">
            <v>19.22</v>
          </cell>
          <cell r="H14">
            <v>13.96</v>
          </cell>
          <cell r="I14">
            <v>19.55</v>
          </cell>
          <cell r="J14">
            <v>14.19</v>
          </cell>
          <cell r="K14">
            <v>19.87</v>
          </cell>
          <cell r="L14">
            <v>14.43</v>
          </cell>
          <cell r="M14">
            <v>20.2</v>
          </cell>
          <cell r="N14">
            <v>14.66</v>
          </cell>
          <cell r="O14">
            <v>20.52</v>
          </cell>
          <cell r="P14">
            <v>14.89</v>
          </cell>
          <cell r="Q14">
            <v>20.84</v>
          </cell>
          <cell r="R14">
            <v>15.12</v>
          </cell>
          <cell r="S14">
            <v>21.17</v>
          </cell>
          <cell r="T14">
            <v>15.35</v>
          </cell>
          <cell r="U14">
            <v>21.49</v>
          </cell>
          <cell r="V14">
            <v>15.58</v>
          </cell>
          <cell r="W14">
            <v>21.81</v>
          </cell>
          <cell r="X14">
            <v>15.81</v>
          </cell>
          <cell r="Y14">
            <v>22.14</v>
          </cell>
          <cell r="Z14">
            <v>16.04</v>
          </cell>
          <cell r="AA14">
            <v>22.46</v>
          </cell>
          <cell r="AB14">
            <v>16.28</v>
          </cell>
          <cell r="AC14">
            <v>22.79</v>
          </cell>
          <cell r="AD14">
            <v>16.510000000000002</v>
          </cell>
          <cell r="AE14">
            <v>23.11</v>
          </cell>
          <cell r="AF14">
            <v>16.739999999999998</v>
          </cell>
          <cell r="AG14">
            <v>23.43</v>
          </cell>
          <cell r="AH14">
            <v>16.97</v>
          </cell>
          <cell r="AI14">
            <v>23.76</v>
          </cell>
          <cell r="AJ14">
            <v>17.2</v>
          </cell>
          <cell r="AK14">
            <v>24.08</v>
          </cell>
          <cell r="AL14">
            <v>17.43</v>
          </cell>
          <cell r="AM14">
            <v>24.41</v>
          </cell>
          <cell r="AN14">
            <v>17.66</v>
          </cell>
          <cell r="AO14">
            <v>24.73</v>
          </cell>
          <cell r="AP14">
            <v>17.899999999999999</v>
          </cell>
          <cell r="AQ14">
            <v>25.05</v>
          </cell>
          <cell r="AR14">
            <v>18.13</v>
          </cell>
          <cell r="AS14">
            <v>25.38</v>
          </cell>
          <cell r="AT14">
            <v>18.36</v>
          </cell>
          <cell r="AU14">
            <v>25.7</v>
          </cell>
          <cell r="AV14">
            <v>18.59</v>
          </cell>
          <cell r="AW14">
            <v>26.02</v>
          </cell>
        </row>
        <row r="15">
          <cell r="A15">
            <v>10</v>
          </cell>
          <cell r="B15">
            <v>14.4</v>
          </cell>
          <cell r="C15">
            <v>20.149999999999999</v>
          </cell>
          <cell r="D15">
            <v>14.65</v>
          </cell>
          <cell r="E15">
            <v>20.51</v>
          </cell>
          <cell r="F15">
            <v>14.91</v>
          </cell>
          <cell r="G15">
            <v>20.87</v>
          </cell>
          <cell r="H15">
            <v>15.17</v>
          </cell>
          <cell r="I15">
            <v>21.23</v>
          </cell>
          <cell r="J15">
            <v>15.42</v>
          </cell>
          <cell r="K15">
            <v>21.59</v>
          </cell>
          <cell r="L15">
            <v>15.68</v>
          </cell>
          <cell r="M15">
            <v>21.95</v>
          </cell>
          <cell r="N15">
            <v>15.94</v>
          </cell>
          <cell r="O15">
            <v>22.31</v>
          </cell>
          <cell r="P15">
            <v>16.2</v>
          </cell>
          <cell r="Q15">
            <v>22.67</v>
          </cell>
          <cell r="R15">
            <v>16.45</v>
          </cell>
          <cell r="S15">
            <v>23.03</v>
          </cell>
          <cell r="T15">
            <v>16.71</v>
          </cell>
          <cell r="U15">
            <v>23.39</v>
          </cell>
          <cell r="V15">
            <v>16.97</v>
          </cell>
          <cell r="W15">
            <v>23.75</v>
          </cell>
          <cell r="X15">
            <v>17.22</v>
          </cell>
          <cell r="Y15">
            <v>24.11</v>
          </cell>
          <cell r="Z15">
            <v>17.48</v>
          </cell>
          <cell r="AA15">
            <v>24.47</v>
          </cell>
          <cell r="AB15">
            <v>17.739999999999998</v>
          </cell>
          <cell r="AC15">
            <v>24.83</v>
          </cell>
          <cell r="AD15">
            <v>17.989999999999998</v>
          </cell>
          <cell r="AE15">
            <v>25.19</v>
          </cell>
          <cell r="AF15">
            <v>18.25</v>
          </cell>
          <cell r="AG15">
            <v>25.55</v>
          </cell>
          <cell r="AH15">
            <v>18.510000000000002</v>
          </cell>
          <cell r="AI15">
            <v>25.91</v>
          </cell>
          <cell r="AJ15">
            <v>18.77</v>
          </cell>
          <cell r="AK15">
            <v>26.27</v>
          </cell>
          <cell r="AL15">
            <v>19.02</v>
          </cell>
          <cell r="AM15">
            <v>26.63</v>
          </cell>
          <cell r="AN15">
            <v>19.28</v>
          </cell>
          <cell r="AO15">
            <v>26.99</v>
          </cell>
          <cell r="AP15">
            <v>19.54</v>
          </cell>
          <cell r="AQ15">
            <v>27.35</v>
          </cell>
          <cell r="AR15">
            <v>19.79</v>
          </cell>
          <cell r="AS15">
            <v>27.71</v>
          </cell>
          <cell r="AT15">
            <v>20.05</v>
          </cell>
          <cell r="AU15">
            <v>28.07</v>
          </cell>
          <cell r="AV15">
            <v>20.309999999999999</v>
          </cell>
          <cell r="AW15">
            <v>28.43</v>
          </cell>
        </row>
        <row r="16">
          <cell r="A16">
            <v>11</v>
          </cell>
          <cell r="B16">
            <v>15.52</v>
          </cell>
          <cell r="C16">
            <v>21.73</v>
          </cell>
          <cell r="D16">
            <v>15.81</v>
          </cell>
          <cell r="E16">
            <v>22.13</v>
          </cell>
          <cell r="F16">
            <v>16.09</v>
          </cell>
          <cell r="G16">
            <v>22.53</v>
          </cell>
          <cell r="H16">
            <v>16.37</v>
          </cell>
          <cell r="I16">
            <v>22.92</v>
          </cell>
          <cell r="J16">
            <v>16.649999999999999</v>
          </cell>
          <cell r="K16">
            <v>23.32</v>
          </cell>
          <cell r="L16">
            <v>16.940000000000001</v>
          </cell>
          <cell r="M16">
            <v>23.71</v>
          </cell>
          <cell r="N16">
            <v>17.22</v>
          </cell>
          <cell r="O16">
            <v>24.11</v>
          </cell>
          <cell r="P16">
            <v>17.5</v>
          </cell>
          <cell r="Q16">
            <v>24.501999999999999</v>
          </cell>
          <cell r="R16">
            <v>17.79</v>
          </cell>
          <cell r="S16">
            <v>24.9</v>
          </cell>
          <cell r="T16">
            <v>18.07</v>
          </cell>
          <cell r="U16">
            <v>25.3</v>
          </cell>
          <cell r="V16">
            <v>18.350000000000001</v>
          </cell>
          <cell r="W16">
            <v>25.69</v>
          </cell>
          <cell r="X16">
            <v>18.63</v>
          </cell>
          <cell r="Y16">
            <v>26.09</v>
          </cell>
          <cell r="Z16">
            <v>18.920000000000002</v>
          </cell>
          <cell r="AA16">
            <v>26.48</v>
          </cell>
          <cell r="AB16">
            <v>19.2</v>
          </cell>
          <cell r="AC16">
            <v>26.88</v>
          </cell>
          <cell r="AD16">
            <v>19.48</v>
          </cell>
          <cell r="AE16">
            <v>27.27</v>
          </cell>
          <cell r="AF16">
            <v>19.760000000000002</v>
          </cell>
          <cell r="AG16">
            <v>27.67</v>
          </cell>
          <cell r="AH16">
            <v>20.05</v>
          </cell>
          <cell r="AI16">
            <v>28.07</v>
          </cell>
          <cell r="AJ16">
            <v>20.329999999999998</v>
          </cell>
          <cell r="AK16">
            <v>28.46</v>
          </cell>
          <cell r="AL16">
            <v>20.61</v>
          </cell>
          <cell r="AM16">
            <v>28.86</v>
          </cell>
          <cell r="AN16">
            <v>20.9</v>
          </cell>
          <cell r="AO16">
            <v>29.25</v>
          </cell>
          <cell r="AP16">
            <v>21.18</v>
          </cell>
          <cell r="AQ16">
            <v>29.65</v>
          </cell>
          <cell r="AR16">
            <v>21.46</v>
          </cell>
          <cell r="AS16">
            <v>30.05</v>
          </cell>
          <cell r="AT16">
            <v>21.74</v>
          </cell>
          <cell r="AU16">
            <v>30.44</v>
          </cell>
          <cell r="AV16">
            <v>22.03</v>
          </cell>
          <cell r="AW16">
            <v>30.84</v>
          </cell>
        </row>
        <row r="17">
          <cell r="A17">
            <v>12</v>
          </cell>
          <cell r="B17">
            <v>16.649999999999999</v>
          </cell>
          <cell r="C17">
            <v>23.31</v>
          </cell>
          <cell r="D17">
            <v>16.96</v>
          </cell>
          <cell r="E17">
            <v>23.75</v>
          </cell>
          <cell r="F17">
            <v>17.27</v>
          </cell>
          <cell r="G17">
            <v>24.18</v>
          </cell>
          <cell r="H17">
            <v>17.579999999999998</v>
          </cell>
          <cell r="I17">
            <v>24.61</v>
          </cell>
          <cell r="J17">
            <v>17.89</v>
          </cell>
          <cell r="K17">
            <v>25.04</v>
          </cell>
          <cell r="L17">
            <v>18.190000000000001</v>
          </cell>
          <cell r="M17">
            <v>25.47</v>
          </cell>
          <cell r="N17">
            <v>18.5</v>
          </cell>
          <cell r="O17">
            <v>25.9</v>
          </cell>
          <cell r="P17">
            <v>18.809999999999999</v>
          </cell>
          <cell r="Q17">
            <v>26.34</v>
          </cell>
          <cell r="R17">
            <v>19.12</v>
          </cell>
          <cell r="S17">
            <v>26.77</v>
          </cell>
          <cell r="T17">
            <v>19.43</v>
          </cell>
          <cell r="U17">
            <v>27.2</v>
          </cell>
          <cell r="V17">
            <v>19.739999999999998</v>
          </cell>
          <cell r="W17">
            <v>27.63</v>
          </cell>
          <cell r="X17">
            <v>20.04</v>
          </cell>
          <cell r="Y17">
            <v>28.06</v>
          </cell>
          <cell r="Z17">
            <v>20.350000000000001</v>
          </cell>
          <cell r="AA17">
            <v>28.49</v>
          </cell>
          <cell r="AB17">
            <v>20.66</v>
          </cell>
          <cell r="AC17">
            <v>28.93</v>
          </cell>
          <cell r="AD17">
            <v>20.97</v>
          </cell>
          <cell r="AE17">
            <v>29.36</v>
          </cell>
          <cell r="AF17">
            <v>21.28</v>
          </cell>
          <cell r="AG17">
            <v>29.79</v>
          </cell>
          <cell r="AH17">
            <v>21.59</v>
          </cell>
          <cell r="AI17">
            <v>30.22</v>
          </cell>
          <cell r="AJ17">
            <v>21.9</v>
          </cell>
          <cell r="AK17">
            <v>30.65</v>
          </cell>
          <cell r="AL17">
            <v>22.2</v>
          </cell>
          <cell r="AM17">
            <v>31.09</v>
          </cell>
          <cell r="AN17">
            <v>22.51</v>
          </cell>
          <cell r="AO17">
            <v>31.52</v>
          </cell>
          <cell r="AP17">
            <v>22.82</v>
          </cell>
          <cell r="AQ17">
            <v>31.95</v>
          </cell>
          <cell r="AR17">
            <v>23.13</v>
          </cell>
          <cell r="AS17">
            <v>32.380000000000003</v>
          </cell>
          <cell r="AT17">
            <v>23.44</v>
          </cell>
          <cell r="AU17">
            <v>32.81</v>
          </cell>
          <cell r="AV17">
            <v>23.75</v>
          </cell>
          <cell r="AW17">
            <v>33.24</v>
          </cell>
        </row>
        <row r="18">
          <cell r="A18">
            <v>13</v>
          </cell>
          <cell r="B18">
            <v>17.78</v>
          </cell>
          <cell r="C18">
            <v>24.89</v>
          </cell>
          <cell r="D18">
            <v>18.12</v>
          </cell>
          <cell r="E18">
            <v>25.36</v>
          </cell>
          <cell r="F18">
            <v>18.45</v>
          </cell>
          <cell r="G18">
            <v>25.83</v>
          </cell>
          <cell r="H18">
            <v>18.78</v>
          </cell>
          <cell r="I18">
            <v>26.3</v>
          </cell>
          <cell r="J18">
            <v>19.12</v>
          </cell>
          <cell r="K18">
            <v>26.76</v>
          </cell>
          <cell r="L18">
            <v>19.45</v>
          </cell>
          <cell r="M18">
            <v>27.23</v>
          </cell>
          <cell r="N18">
            <v>19.79</v>
          </cell>
          <cell r="O18">
            <v>27.7</v>
          </cell>
          <cell r="P18">
            <v>20.12</v>
          </cell>
          <cell r="Q18">
            <v>28.17</v>
          </cell>
          <cell r="R18">
            <v>20.45</v>
          </cell>
          <cell r="S18">
            <v>28.64</v>
          </cell>
          <cell r="T18">
            <v>20.79</v>
          </cell>
          <cell r="U18">
            <v>29.1</v>
          </cell>
          <cell r="V18">
            <v>21.12</v>
          </cell>
          <cell r="W18">
            <v>29.57</v>
          </cell>
          <cell r="X18">
            <v>21.46</v>
          </cell>
          <cell r="Y18">
            <v>30.04</v>
          </cell>
          <cell r="Z18">
            <v>21.79</v>
          </cell>
          <cell r="AA18">
            <v>30.51</v>
          </cell>
          <cell r="AB18">
            <v>22.12</v>
          </cell>
          <cell r="AC18">
            <v>30.97</v>
          </cell>
          <cell r="AD18">
            <v>22.46</v>
          </cell>
          <cell r="AE18">
            <v>31.44</v>
          </cell>
          <cell r="AF18">
            <v>22.79</v>
          </cell>
          <cell r="AG18">
            <v>31.91</v>
          </cell>
          <cell r="AH18">
            <v>23.13</v>
          </cell>
          <cell r="AI18">
            <v>32.380000000000003</v>
          </cell>
          <cell r="AJ18">
            <v>23.46</v>
          </cell>
          <cell r="AK18">
            <v>32.85</v>
          </cell>
          <cell r="AL18">
            <v>23.8</v>
          </cell>
          <cell r="AM18">
            <v>33.31</v>
          </cell>
          <cell r="AN18">
            <v>24.13</v>
          </cell>
          <cell r="AO18">
            <v>33.78</v>
          </cell>
          <cell r="AP18">
            <v>24.46</v>
          </cell>
          <cell r="AQ18">
            <v>34.25</v>
          </cell>
          <cell r="AR18">
            <v>24.8</v>
          </cell>
          <cell r="AS18">
            <v>34.72</v>
          </cell>
          <cell r="AT18">
            <v>25.13</v>
          </cell>
          <cell r="AU18">
            <v>35.18</v>
          </cell>
          <cell r="AV18">
            <v>25.47</v>
          </cell>
          <cell r="AW18">
            <v>35.65</v>
          </cell>
        </row>
        <row r="19">
          <cell r="A19">
            <v>14</v>
          </cell>
          <cell r="B19">
            <v>18.91</v>
          </cell>
          <cell r="C19">
            <v>26.47</v>
          </cell>
          <cell r="D19">
            <v>19.27</v>
          </cell>
          <cell r="E19">
            <v>26.98</v>
          </cell>
          <cell r="F19">
            <v>19.63</v>
          </cell>
          <cell r="G19">
            <v>27.48</v>
          </cell>
          <cell r="H19">
            <v>19.989999999999998</v>
          </cell>
          <cell r="I19">
            <v>27.98</v>
          </cell>
          <cell r="J19">
            <v>20.350000000000001</v>
          </cell>
          <cell r="K19">
            <v>28.49</v>
          </cell>
          <cell r="L19">
            <v>20.71</v>
          </cell>
          <cell r="M19">
            <v>28.99</v>
          </cell>
          <cell r="N19">
            <v>21.07</v>
          </cell>
          <cell r="O19">
            <v>29.5</v>
          </cell>
          <cell r="P19">
            <v>21.43</v>
          </cell>
          <cell r="Q19">
            <v>30</v>
          </cell>
          <cell r="R19">
            <v>21.79</v>
          </cell>
          <cell r="S19">
            <v>30.5</v>
          </cell>
          <cell r="T19">
            <v>22.15</v>
          </cell>
          <cell r="U19">
            <v>31.01</v>
          </cell>
          <cell r="V19">
            <v>22.51</v>
          </cell>
          <cell r="W19">
            <v>31.51</v>
          </cell>
          <cell r="X19">
            <v>22.87</v>
          </cell>
          <cell r="Y19">
            <v>32.01</v>
          </cell>
          <cell r="Z19">
            <v>23.23</v>
          </cell>
          <cell r="AA19">
            <v>32.520000000000003</v>
          </cell>
          <cell r="AB19">
            <v>23.59</v>
          </cell>
          <cell r="AC19">
            <v>33.020000000000003</v>
          </cell>
          <cell r="AD19">
            <v>23.95</v>
          </cell>
          <cell r="AE19">
            <v>33.53</v>
          </cell>
          <cell r="AF19">
            <v>24.31</v>
          </cell>
          <cell r="AG19">
            <v>34.03</v>
          </cell>
          <cell r="AH19">
            <v>24.67</v>
          </cell>
          <cell r="AI19">
            <v>34.53</v>
          </cell>
          <cell r="AJ19">
            <v>25.03</v>
          </cell>
          <cell r="AK19">
            <v>35.04</v>
          </cell>
          <cell r="AL19">
            <v>25.39</v>
          </cell>
          <cell r="AM19">
            <v>35.54</v>
          </cell>
          <cell r="AN19">
            <v>25.75</v>
          </cell>
          <cell r="AO19">
            <v>36.04</v>
          </cell>
          <cell r="AP19">
            <v>26.11</v>
          </cell>
          <cell r="AQ19">
            <v>36.549999999999997</v>
          </cell>
          <cell r="AR19">
            <v>26.47</v>
          </cell>
          <cell r="AS19">
            <v>37.049999999999997</v>
          </cell>
          <cell r="AT19">
            <v>26.83</v>
          </cell>
          <cell r="AU19">
            <v>37.56</v>
          </cell>
          <cell r="AV19">
            <v>27.18</v>
          </cell>
          <cell r="AW19">
            <v>38.06</v>
          </cell>
        </row>
        <row r="20">
          <cell r="A20">
            <v>15</v>
          </cell>
          <cell r="B20">
            <v>20.09</v>
          </cell>
          <cell r="C20">
            <v>28.13</v>
          </cell>
          <cell r="D20">
            <v>20.48</v>
          </cell>
          <cell r="E20">
            <v>28.67</v>
          </cell>
          <cell r="F20">
            <v>20.87</v>
          </cell>
          <cell r="G20">
            <v>29.21</v>
          </cell>
          <cell r="H20">
            <v>21.25</v>
          </cell>
          <cell r="I20">
            <v>29.75</v>
          </cell>
          <cell r="J20">
            <v>21.64</v>
          </cell>
          <cell r="K20">
            <v>30.29</v>
          </cell>
          <cell r="L20">
            <v>22.02</v>
          </cell>
          <cell r="M20">
            <v>30.83</v>
          </cell>
          <cell r="N20">
            <v>22.41</v>
          </cell>
          <cell r="O20">
            <v>31.37</v>
          </cell>
          <cell r="P20">
            <v>22.79</v>
          </cell>
          <cell r="Q20">
            <v>31.79</v>
          </cell>
          <cell r="R20">
            <v>23.18</v>
          </cell>
          <cell r="S20">
            <v>32.450000000000003</v>
          </cell>
          <cell r="T20">
            <v>23.56</v>
          </cell>
          <cell r="U20">
            <v>32.99</v>
          </cell>
          <cell r="V20">
            <v>23.95</v>
          </cell>
          <cell r="W20">
            <v>33.53</v>
          </cell>
          <cell r="X20">
            <v>24.33</v>
          </cell>
          <cell r="Y20">
            <v>34.07</v>
          </cell>
          <cell r="Z20">
            <v>24.72</v>
          </cell>
          <cell r="AA20">
            <v>34.61</v>
          </cell>
          <cell r="AB20">
            <v>25.11</v>
          </cell>
          <cell r="AC20">
            <v>35.15</v>
          </cell>
          <cell r="AD20">
            <v>25.49</v>
          </cell>
          <cell r="AE20">
            <v>35.69</v>
          </cell>
          <cell r="AF20">
            <v>25.88</v>
          </cell>
          <cell r="AG20">
            <v>36.229999999999997</v>
          </cell>
          <cell r="AH20">
            <v>26.26</v>
          </cell>
          <cell r="AI20">
            <v>36.770000000000003</v>
          </cell>
          <cell r="AJ20">
            <v>26.65</v>
          </cell>
          <cell r="AK20">
            <v>37.31</v>
          </cell>
          <cell r="AL20">
            <v>27.03</v>
          </cell>
          <cell r="AM20">
            <v>37.85</v>
          </cell>
          <cell r="AN20">
            <v>27.42</v>
          </cell>
          <cell r="AO20">
            <v>38.39</v>
          </cell>
          <cell r="AP20">
            <v>27.8</v>
          </cell>
          <cell r="AQ20">
            <v>38.93</v>
          </cell>
          <cell r="AR20">
            <v>28.19</v>
          </cell>
          <cell r="AS20">
            <v>39.47</v>
          </cell>
          <cell r="AT20">
            <v>28.58</v>
          </cell>
          <cell r="AU20">
            <v>40.01</v>
          </cell>
          <cell r="AV20">
            <v>28.96</v>
          </cell>
          <cell r="AW20">
            <v>40.549999999999997</v>
          </cell>
        </row>
        <row r="21">
          <cell r="A21">
            <v>16</v>
          </cell>
          <cell r="B21">
            <v>21.39</v>
          </cell>
          <cell r="C21">
            <v>29.95</v>
          </cell>
          <cell r="D21">
            <v>21.8</v>
          </cell>
          <cell r="E21">
            <v>30.52</v>
          </cell>
          <cell r="F21">
            <v>22.21</v>
          </cell>
          <cell r="G21">
            <v>31.1</v>
          </cell>
          <cell r="H21">
            <v>22.63</v>
          </cell>
          <cell r="I21">
            <v>31.68</v>
          </cell>
          <cell r="J21">
            <v>23.04</v>
          </cell>
          <cell r="K21">
            <v>32.25</v>
          </cell>
          <cell r="L21">
            <v>23.45</v>
          </cell>
          <cell r="M21">
            <v>32.83</v>
          </cell>
          <cell r="N21">
            <v>23.86</v>
          </cell>
          <cell r="O21">
            <v>33.4</v>
          </cell>
          <cell r="P21">
            <v>24.27</v>
          </cell>
          <cell r="Q21">
            <v>33.979999999999997</v>
          </cell>
          <cell r="R21">
            <v>24.68</v>
          </cell>
          <cell r="S21">
            <v>34.549999999999997</v>
          </cell>
          <cell r="T21">
            <v>25.09</v>
          </cell>
          <cell r="U21">
            <v>35.130000000000003</v>
          </cell>
          <cell r="V21">
            <v>25.5</v>
          </cell>
          <cell r="W21">
            <v>35.71</v>
          </cell>
          <cell r="X21">
            <v>25.91</v>
          </cell>
          <cell r="Y21">
            <v>36.28</v>
          </cell>
          <cell r="Z21">
            <v>26.33</v>
          </cell>
          <cell r="AA21">
            <v>36.86</v>
          </cell>
          <cell r="AB21">
            <v>26.74</v>
          </cell>
          <cell r="AC21">
            <v>37.43</v>
          </cell>
          <cell r="AD21">
            <v>27.15</v>
          </cell>
          <cell r="AE21">
            <v>38.01</v>
          </cell>
          <cell r="AF21">
            <v>27.56</v>
          </cell>
          <cell r="AG21">
            <v>38.58</v>
          </cell>
          <cell r="AH21">
            <v>27.97</v>
          </cell>
          <cell r="AI21">
            <v>39.159999999999997</v>
          </cell>
          <cell r="AJ21">
            <v>28.38</v>
          </cell>
          <cell r="AK21">
            <v>39.729999999999997</v>
          </cell>
          <cell r="AL21">
            <v>28.79</v>
          </cell>
          <cell r="AM21">
            <v>40.31</v>
          </cell>
          <cell r="AN21">
            <v>29.2</v>
          </cell>
          <cell r="AO21">
            <v>40.89</v>
          </cell>
          <cell r="AP21">
            <v>29.62</v>
          </cell>
          <cell r="AQ21">
            <v>41.46</v>
          </cell>
          <cell r="AR21">
            <v>30.03</v>
          </cell>
          <cell r="AS21">
            <v>42.04</v>
          </cell>
          <cell r="AT21">
            <v>30.44</v>
          </cell>
          <cell r="AU21">
            <v>42.61</v>
          </cell>
          <cell r="AV21">
            <v>30.85</v>
          </cell>
          <cell r="AW21">
            <v>43.19</v>
          </cell>
        </row>
        <row r="22">
          <cell r="A22">
            <v>17</v>
          </cell>
          <cell r="B22">
            <v>22.69</v>
          </cell>
          <cell r="C22">
            <v>31.77</v>
          </cell>
          <cell r="D22">
            <v>23.13</v>
          </cell>
          <cell r="E22">
            <v>32.380000000000003</v>
          </cell>
          <cell r="F22">
            <v>23.56</v>
          </cell>
          <cell r="G22">
            <v>32.99</v>
          </cell>
          <cell r="H22">
            <v>24</v>
          </cell>
          <cell r="I22">
            <v>33.6</v>
          </cell>
          <cell r="J22">
            <v>24.44</v>
          </cell>
          <cell r="K22">
            <v>34.21</v>
          </cell>
          <cell r="L22">
            <v>24.87</v>
          </cell>
          <cell r="M22">
            <v>34.82</v>
          </cell>
          <cell r="N22">
            <v>25.31</v>
          </cell>
          <cell r="O22">
            <v>35.44</v>
          </cell>
          <cell r="P22">
            <v>25.75</v>
          </cell>
          <cell r="Q22">
            <v>36.049999999999997</v>
          </cell>
          <cell r="R22">
            <v>26.19</v>
          </cell>
          <cell r="S22">
            <v>36.659999999999997</v>
          </cell>
          <cell r="T22">
            <v>26.62</v>
          </cell>
          <cell r="U22">
            <v>37.270000000000003</v>
          </cell>
          <cell r="V22">
            <v>27.06</v>
          </cell>
          <cell r="W22">
            <v>37.880000000000003</v>
          </cell>
          <cell r="X22">
            <v>27.5</v>
          </cell>
          <cell r="Y22">
            <v>38.49</v>
          </cell>
          <cell r="Z22">
            <v>27.93</v>
          </cell>
          <cell r="AA22">
            <v>39.11</v>
          </cell>
          <cell r="AB22">
            <v>28.37</v>
          </cell>
          <cell r="AC22">
            <v>39.72</v>
          </cell>
          <cell r="AD22">
            <v>28.81</v>
          </cell>
          <cell r="AE22">
            <v>40.33</v>
          </cell>
          <cell r="AF22">
            <v>29.24</v>
          </cell>
          <cell r="AG22">
            <v>40.94</v>
          </cell>
          <cell r="AH22">
            <v>29.68</v>
          </cell>
          <cell r="AI22">
            <v>41.55</v>
          </cell>
          <cell r="AJ22">
            <v>30.12</v>
          </cell>
          <cell r="AK22">
            <v>42.16</v>
          </cell>
          <cell r="AL22">
            <v>30.55</v>
          </cell>
          <cell r="AM22">
            <v>42.78</v>
          </cell>
          <cell r="AN22">
            <v>30.99</v>
          </cell>
          <cell r="AO22">
            <v>43.39</v>
          </cell>
          <cell r="AP22">
            <v>31.43</v>
          </cell>
          <cell r="AQ22">
            <v>44</v>
          </cell>
          <cell r="AR22">
            <v>31.86</v>
          </cell>
          <cell r="AS22">
            <v>44.61</v>
          </cell>
          <cell r="AT22">
            <v>32.299999999999997</v>
          </cell>
          <cell r="AU22">
            <v>45.22</v>
          </cell>
          <cell r="AV22">
            <v>32.74</v>
          </cell>
          <cell r="AW22">
            <v>45.83</v>
          </cell>
        </row>
        <row r="23">
          <cell r="A23">
            <v>18</v>
          </cell>
          <cell r="B23">
            <v>23.99</v>
          </cell>
          <cell r="C23">
            <v>33.58</v>
          </cell>
          <cell r="D23">
            <v>24.45</v>
          </cell>
          <cell r="E23">
            <v>34.229999999999997</v>
          </cell>
          <cell r="F23">
            <v>24.91</v>
          </cell>
          <cell r="G23">
            <v>34.880000000000003</v>
          </cell>
          <cell r="H23">
            <v>25.38</v>
          </cell>
          <cell r="I23">
            <v>35.53</v>
          </cell>
          <cell r="J23">
            <v>25.84</v>
          </cell>
          <cell r="K23">
            <v>36.17</v>
          </cell>
          <cell r="L23">
            <v>26.3</v>
          </cell>
          <cell r="M23">
            <v>36.82</v>
          </cell>
          <cell r="N23">
            <v>26.76</v>
          </cell>
          <cell r="O23">
            <v>37.47</v>
          </cell>
          <cell r="P23">
            <v>27.23</v>
          </cell>
          <cell r="Q23">
            <v>38.119999999999997</v>
          </cell>
          <cell r="R23">
            <v>27.69</v>
          </cell>
          <cell r="S23">
            <v>38.76</v>
          </cell>
          <cell r="T23">
            <v>28.15</v>
          </cell>
          <cell r="U23">
            <v>39.409999999999997</v>
          </cell>
          <cell r="V23">
            <v>28.61</v>
          </cell>
          <cell r="W23">
            <v>40.06</v>
          </cell>
          <cell r="X23">
            <v>29.08</v>
          </cell>
          <cell r="Y23">
            <v>40.71</v>
          </cell>
          <cell r="Z23">
            <v>29.54</v>
          </cell>
          <cell r="AA23">
            <v>41.35</v>
          </cell>
          <cell r="AB23">
            <v>30</v>
          </cell>
          <cell r="AC23">
            <v>42</v>
          </cell>
          <cell r="AD23">
            <v>30.46</v>
          </cell>
          <cell r="AE23">
            <v>42.65</v>
          </cell>
          <cell r="AF23">
            <v>30.93</v>
          </cell>
          <cell r="AG23">
            <v>43.3</v>
          </cell>
          <cell r="AH23">
            <v>31.39</v>
          </cell>
          <cell r="AI23">
            <v>43.95</v>
          </cell>
          <cell r="AJ23">
            <v>31.85</v>
          </cell>
          <cell r="AK23">
            <v>44.59</v>
          </cell>
          <cell r="AL23">
            <v>32.31</v>
          </cell>
          <cell r="AM23">
            <v>45.24</v>
          </cell>
          <cell r="AN23">
            <v>32.78</v>
          </cell>
          <cell r="AO23">
            <v>45.89</v>
          </cell>
          <cell r="AP23">
            <v>33.24</v>
          </cell>
          <cell r="AQ23">
            <v>46.54</v>
          </cell>
          <cell r="AR23">
            <v>33.700000000000003</v>
          </cell>
          <cell r="AS23">
            <v>47.18</v>
          </cell>
          <cell r="AT23">
            <v>34.17</v>
          </cell>
          <cell r="AU23">
            <v>47.83</v>
          </cell>
          <cell r="AV23">
            <v>34.630000000000003</v>
          </cell>
          <cell r="AW23">
            <v>48.48</v>
          </cell>
        </row>
        <row r="24">
          <cell r="A24">
            <v>19</v>
          </cell>
          <cell r="B24">
            <v>25.29</v>
          </cell>
          <cell r="C24">
            <v>35.4</v>
          </cell>
          <cell r="D24">
            <v>25.78</v>
          </cell>
          <cell r="E24">
            <v>26.09</v>
          </cell>
          <cell r="F24">
            <v>26.26</v>
          </cell>
          <cell r="G24">
            <v>36.770000000000003</v>
          </cell>
          <cell r="H24">
            <v>26.75</v>
          </cell>
          <cell r="I24">
            <v>37.450000000000003</v>
          </cell>
          <cell r="J24">
            <v>27.24</v>
          </cell>
          <cell r="K24">
            <v>38.14</v>
          </cell>
          <cell r="L24">
            <v>27.73</v>
          </cell>
          <cell r="M24">
            <v>38.82</v>
          </cell>
          <cell r="N24">
            <v>28.22</v>
          </cell>
          <cell r="O24">
            <v>39.5</v>
          </cell>
          <cell r="P24">
            <v>28.7</v>
          </cell>
          <cell r="Q24">
            <v>40.19</v>
          </cell>
          <cell r="R24">
            <v>29.19</v>
          </cell>
          <cell r="S24">
            <v>40.869999999999997</v>
          </cell>
          <cell r="T24">
            <v>29.68</v>
          </cell>
          <cell r="U24">
            <v>41.55</v>
          </cell>
          <cell r="V24">
            <v>30.17</v>
          </cell>
          <cell r="W24">
            <v>42.24</v>
          </cell>
          <cell r="X24">
            <v>30.66</v>
          </cell>
          <cell r="Y24">
            <v>42.92</v>
          </cell>
          <cell r="Z24">
            <v>31.15</v>
          </cell>
          <cell r="AA24">
            <v>43.6</v>
          </cell>
          <cell r="AB24">
            <v>31.63</v>
          </cell>
          <cell r="AC24">
            <v>44.29</v>
          </cell>
          <cell r="AD24">
            <v>32.119999999999997</v>
          </cell>
          <cell r="AE24">
            <v>44.97</v>
          </cell>
          <cell r="AF24">
            <v>32.61</v>
          </cell>
          <cell r="AG24">
            <v>45.66</v>
          </cell>
          <cell r="AH24">
            <v>33.1</v>
          </cell>
          <cell r="AI24">
            <v>46.34</v>
          </cell>
          <cell r="AJ24">
            <v>33.590000000000003</v>
          </cell>
          <cell r="AK24">
            <v>47.02</v>
          </cell>
          <cell r="AL24">
            <v>34.08</v>
          </cell>
          <cell r="AM24">
            <v>47.71</v>
          </cell>
          <cell r="AN24">
            <v>34.56</v>
          </cell>
          <cell r="AO24">
            <v>48.39</v>
          </cell>
          <cell r="AP24">
            <v>35.049999999999997</v>
          </cell>
          <cell r="AQ24">
            <v>49.07</v>
          </cell>
          <cell r="AR24">
            <v>35.54</v>
          </cell>
          <cell r="AS24">
            <v>49.76</v>
          </cell>
          <cell r="AT24">
            <v>36.03</v>
          </cell>
          <cell r="AU24">
            <v>50.44</v>
          </cell>
          <cell r="AV24">
            <v>36.520000000000003</v>
          </cell>
          <cell r="AW24">
            <v>51.12</v>
          </cell>
        </row>
        <row r="25">
          <cell r="A25">
            <v>20</v>
          </cell>
          <cell r="B25">
            <v>26.58</v>
          </cell>
          <cell r="C25">
            <v>37.22</v>
          </cell>
          <cell r="D25">
            <v>27.1</v>
          </cell>
          <cell r="E25">
            <v>37.94</v>
          </cell>
          <cell r="F25">
            <v>27.61</v>
          </cell>
          <cell r="G25">
            <v>38.659999999999997</v>
          </cell>
          <cell r="H25">
            <v>28.13</v>
          </cell>
          <cell r="I25">
            <v>39.380000000000003</v>
          </cell>
          <cell r="J25">
            <v>28.64</v>
          </cell>
          <cell r="K25">
            <v>40.1</v>
          </cell>
          <cell r="L25">
            <v>29.15</v>
          </cell>
          <cell r="M25">
            <v>40.82</v>
          </cell>
          <cell r="N25">
            <v>29.67</v>
          </cell>
          <cell r="O25">
            <v>41.54</v>
          </cell>
          <cell r="P25">
            <v>30.18</v>
          </cell>
          <cell r="Q25">
            <v>42.26</v>
          </cell>
          <cell r="R25">
            <v>30.7</v>
          </cell>
          <cell r="S25">
            <v>42.98</v>
          </cell>
          <cell r="T25">
            <v>31.21</v>
          </cell>
          <cell r="U25">
            <v>43.7</v>
          </cell>
          <cell r="V25">
            <v>31.72</v>
          </cell>
          <cell r="W25">
            <v>44.41</v>
          </cell>
          <cell r="X25">
            <v>32.24</v>
          </cell>
          <cell r="Y25">
            <v>45.13</v>
          </cell>
          <cell r="Z25">
            <v>32.75</v>
          </cell>
          <cell r="AA25">
            <v>45.85</v>
          </cell>
          <cell r="AB25">
            <v>33.270000000000003</v>
          </cell>
          <cell r="AC25">
            <v>46.57</v>
          </cell>
          <cell r="AD25">
            <v>33.78</v>
          </cell>
          <cell r="AE25">
            <v>47.29</v>
          </cell>
          <cell r="AF25">
            <v>34.29</v>
          </cell>
          <cell r="AG25">
            <v>48.01</v>
          </cell>
          <cell r="AH25">
            <v>34.81</v>
          </cell>
          <cell r="AI25">
            <v>48.73</v>
          </cell>
          <cell r="AJ25">
            <v>35.32</v>
          </cell>
          <cell r="AK25">
            <v>49.45</v>
          </cell>
          <cell r="AL25">
            <v>35.840000000000003</v>
          </cell>
          <cell r="AM25">
            <v>50.17</v>
          </cell>
          <cell r="AN25">
            <v>36.35</v>
          </cell>
          <cell r="AO25">
            <v>50.89</v>
          </cell>
          <cell r="AP25">
            <v>36.86</v>
          </cell>
          <cell r="AQ25">
            <v>51.61</v>
          </cell>
          <cell r="AR25">
            <v>37.380000000000003</v>
          </cell>
          <cell r="AS25">
            <v>52.33</v>
          </cell>
          <cell r="AT25">
            <v>37.89</v>
          </cell>
          <cell r="AU25">
            <v>53.05</v>
          </cell>
          <cell r="AV25">
            <v>38.409999999999997</v>
          </cell>
          <cell r="AW25">
            <v>53.77</v>
          </cell>
        </row>
        <row r="26">
          <cell r="A26">
            <v>21</v>
          </cell>
          <cell r="B26">
            <v>27.88</v>
          </cell>
          <cell r="C26">
            <v>39.04</v>
          </cell>
          <cell r="D26">
            <v>28.42</v>
          </cell>
          <cell r="E26">
            <v>39.79</v>
          </cell>
          <cell r="F26">
            <v>28.96</v>
          </cell>
          <cell r="G26">
            <v>40.549999999999997</v>
          </cell>
          <cell r="H26">
            <v>29.5</v>
          </cell>
          <cell r="I26">
            <v>41.3</v>
          </cell>
          <cell r="J26">
            <v>30.04</v>
          </cell>
          <cell r="K26">
            <v>42.06</v>
          </cell>
          <cell r="L26">
            <v>30.58</v>
          </cell>
          <cell r="M26">
            <v>42.82</v>
          </cell>
          <cell r="N26">
            <v>31.12</v>
          </cell>
          <cell r="O26">
            <v>43.57</v>
          </cell>
          <cell r="P26">
            <v>31.66</v>
          </cell>
          <cell r="Q26">
            <v>44.33</v>
          </cell>
          <cell r="R26">
            <v>32.200000000000003</v>
          </cell>
          <cell r="S26">
            <v>45.08</v>
          </cell>
          <cell r="T26">
            <v>32.74</v>
          </cell>
          <cell r="U26">
            <v>45.84</v>
          </cell>
          <cell r="V26">
            <v>33.28</v>
          </cell>
          <cell r="W26">
            <v>46.59</v>
          </cell>
          <cell r="X26">
            <v>33.82</v>
          </cell>
          <cell r="Y26">
            <v>47.35</v>
          </cell>
          <cell r="Z26">
            <v>34.36</v>
          </cell>
          <cell r="AA26">
            <v>48.1</v>
          </cell>
          <cell r="AB26">
            <v>34.9</v>
          </cell>
          <cell r="AC26">
            <v>48.86</v>
          </cell>
          <cell r="AD26">
            <v>35.44</v>
          </cell>
          <cell r="AE26">
            <v>49.62</v>
          </cell>
          <cell r="AF26">
            <v>35.979999999999997</v>
          </cell>
          <cell r="AG26">
            <v>50.37</v>
          </cell>
          <cell r="AH26">
            <v>36.520000000000003</v>
          </cell>
          <cell r="AI26">
            <v>51.13</v>
          </cell>
          <cell r="AJ26">
            <v>37.06</v>
          </cell>
          <cell r="AK26">
            <v>51.88</v>
          </cell>
          <cell r="AL26">
            <v>37.6</v>
          </cell>
          <cell r="AM26">
            <v>52.64</v>
          </cell>
          <cell r="AN26">
            <v>38.14</v>
          </cell>
          <cell r="AO26">
            <v>53.39</v>
          </cell>
          <cell r="AP26">
            <v>38.68</v>
          </cell>
          <cell r="AQ26">
            <v>54.15</v>
          </cell>
          <cell r="AR26">
            <v>39.22</v>
          </cell>
          <cell r="AS26">
            <v>54.9</v>
          </cell>
          <cell r="AT26">
            <v>39.76</v>
          </cell>
          <cell r="AU26">
            <v>55.66</v>
          </cell>
          <cell r="AV26">
            <v>40.299999999999997</v>
          </cell>
          <cell r="AW26">
            <v>56.42</v>
          </cell>
        </row>
        <row r="27">
          <cell r="A27">
            <v>22</v>
          </cell>
          <cell r="B27">
            <v>29.18</v>
          </cell>
          <cell r="C27">
            <v>40.85</v>
          </cell>
          <cell r="D27">
            <v>29.75</v>
          </cell>
          <cell r="E27">
            <v>41.64</v>
          </cell>
          <cell r="F27">
            <v>30.31</v>
          </cell>
          <cell r="G27">
            <v>42.43</v>
          </cell>
          <cell r="H27">
            <v>30.88</v>
          </cell>
          <cell r="I27">
            <v>43.23</v>
          </cell>
          <cell r="J27">
            <v>31.44</v>
          </cell>
          <cell r="K27">
            <v>44.02</v>
          </cell>
          <cell r="L27">
            <v>32.01</v>
          </cell>
          <cell r="M27">
            <v>44.81</v>
          </cell>
          <cell r="N27">
            <v>32.57</v>
          </cell>
          <cell r="O27">
            <v>45.6</v>
          </cell>
          <cell r="P27">
            <v>33.14</v>
          </cell>
          <cell r="Q27">
            <v>46.39</v>
          </cell>
          <cell r="R27">
            <v>33.700000000000003</v>
          </cell>
          <cell r="S27">
            <v>47.18</v>
          </cell>
          <cell r="T27">
            <v>34.270000000000003</v>
          </cell>
          <cell r="U27">
            <v>47.98</v>
          </cell>
          <cell r="V27">
            <v>34.83</v>
          </cell>
          <cell r="W27">
            <v>48.77</v>
          </cell>
          <cell r="X27">
            <v>35.4</v>
          </cell>
          <cell r="Y27">
            <v>49.56</v>
          </cell>
          <cell r="Z27">
            <v>35.96</v>
          </cell>
          <cell r="AA27">
            <v>50.35</v>
          </cell>
          <cell r="AB27">
            <v>36.53</v>
          </cell>
          <cell r="AC27">
            <v>51.14</v>
          </cell>
          <cell r="AD27">
            <v>37.1</v>
          </cell>
          <cell r="AE27">
            <v>51.93</v>
          </cell>
          <cell r="AF27">
            <v>37.659999999999997</v>
          </cell>
          <cell r="AG27">
            <v>52.73</v>
          </cell>
          <cell r="AH27">
            <v>38.229999999999997</v>
          </cell>
          <cell r="AI27">
            <v>53.52</v>
          </cell>
          <cell r="AJ27">
            <v>38.79</v>
          </cell>
          <cell r="AK27">
            <v>54.31</v>
          </cell>
          <cell r="AL27">
            <v>39.36</v>
          </cell>
          <cell r="AM27">
            <v>55.1</v>
          </cell>
          <cell r="AN27">
            <v>39.92</v>
          </cell>
          <cell r="AO27">
            <v>55.89</v>
          </cell>
          <cell r="AP27">
            <v>40.49</v>
          </cell>
          <cell r="AQ27">
            <v>56.68</v>
          </cell>
          <cell r="AR27">
            <v>41.05</v>
          </cell>
          <cell r="AS27">
            <v>57.47</v>
          </cell>
          <cell r="AT27">
            <v>41.62</v>
          </cell>
          <cell r="AU27">
            <v>58.27</v>
          </cell>
          <cell r="AV27">
            <v>42.18</v>
          </cell>
          <cell r="AW27">
            <v>59.06</v>
          </cell>
        </row>
        <row r="28">
          <cell r="A28">
            <v>23</v>
          </cell>
          <cell r="B28">
            <v>30.48</v>
          </cell>
          <cell r="C28">
            <v>42.67</v>
          </cell>
          <cell r="D28">
            <v>31.07</v>
          </cell>
          <cell r="E28">
            <v>43.5</v>
          </cell>
          <cell r="F28">
            <v>31.66</v>
          </cell>
          <cell r="G28">
            <v>44.33</v>
          </cell>
          <cell r="H28">
            <v>32.25</v>
          </cell>
          <cell r="I28">
            <v>45.16</v>
          </cell>
          <cell r="J28">
            <v>32.85</v>
          </cell>
          <cell r="K28">
            <v>45.98</v>
          </cell>
          <cell r="L28">
            <v>33.44</v>
          </cell>
          <cell r="M28">
            <v>46.81</v>
          </cell>
          <cell r="N28">
            <v>34.03</v>
          </cell>
          <cell r="O28">
            <v>47.64</v>
          </cell>
          <cell r="P28">
            <v>34.619999999999997</v>
          </cell>
          <cell r="Q28">
            <v>48.47</v>
          </cell>
          <cell r="R28">
            <v>35.21</v>
          </cell>
          <cell r="S28">
            <v>49.29</v>
          </cell>
          <cell r="T28">
            <v>35.799999999999997</v>
          </cell>
          <cell r="U28">
            <v>50.12</v>
          </cell>
          <cell r="V28">
            <v>36.39</v>
          </cell>
          <cell r="W28">
            <v>50.95</v>
          </cell>
          <cell r="X28">
            <v>36.979999999999997</v>
          </cell>
          <cell r="Y28">
            <v>51.78</v>
          </cell>
          <cell r="Z28">
            <v>37.57</v>
          </cell>
          <cell r="AA28">
            <v>52.6</v>
          </cell>
          <cell r="AB28">
            <v>38.17</v>
          </cell>
          <cell r="AC28">
            <v>53.43</v>
          </cell>
          <cell r="AD28">
            <v>38.76</v>
          </cell>
          <cell r="AE28">
            <v>54.26</v>
          </cell>
          <cell r="AF28">
            <v>39.35</v>
          </cell>
          <cell r="AG28">
            <v>55.09</v>
          </cell>
          <cell r="AH28">
            <v>39.94</v>
          </cell>
          <cell r="AI28">
            <v>55.91</v>
          </cell>
          <cell r="AJ28">
            <v>40.53</v>
          </cell>
          <cell r="AK28">
            <v>56.74</v>
          </cell>
          <cell r="AL28">
            <v>41.12</v>
          </cell>
          <cell r="AM28">
            <v>57.57</v>
          </cell>
          <cell r="AN28">
            <v>41.71</v>
          </cell>
          <cell r="AO28">
            <v>58.4</v>
          </cell>
          <cell r="AP28">
            <v>42.3</v>
          </cell>
          <cell r="AQ28">
            <v>59.22</v>
          </cell>
          <cell r="AR28">
            <v>42.89</v>
          </cell>
          <cell r="AS28">
            <v>60.05</v>
          </cell>
          <cell r="AT28">
            <v>43.49</v>
          </cell>
          <cell r="AU28">
            <v>60.88</v>
          </cell>
          <cell r="AV28">
            <v>44.08</v>
          </cell>
          <cell r="AW28">
            <v>61.71</v>
          </cell>
        </row>
        <row r="29">
          <cell r="A29">
            <v>24</v>
          </cell>
          <cell r="B29">
            <v>31.78</v>
          </cell>
          <cell r="C29">
            <v>44.49</v>
          </cell>
          <cell r="D29">
            <v>32.39</v>
          </cell>
          <cell r="E29">
            <v>45.35</v>
          </cell>
          <cell r="F29">
            <v>33.01</v>
          </cell>
          <cell r="G29">
            <v>46.21</v>
          </cell>
          <cell r="H29">
            <v>33.630000000000003</v>
          </cell>
          <cell r="I29">
            <v>47.08</v>
          </cell>
          <cell r="J29">
            <v>34.24</v>
          </cell>
          <cell r="K29">
            <v>47.94</v>
          </cell>
          <cell r="L29">
            <v>34.86</v>
          </cell>
          <cell r="M29">
            <v>48.8</v>
          </cell>
          <cell r="N29">
            <v>35.479999999999997</v>
          </cell>
          <cell r="O29">
            <v>49.67</v>
          </cell>
          <cell r="P29">
            <v>36.090000000000003</v>
          </cell>
          <cell r="Q29">
            <v>50.53</v>
          </cell>
          <cell r="R29">
            <v>36.71</v>
          </cell>
          <cell r="S29">
            <v>51.4</v>
          </cell>
          <cell r="T29">
            <v>37.33</v>
          </cell>
          <cell r="U29">
            <v>52.26</v>
          </cell>
          <cell r="V29">
            <v>37.94</v>
          </cell>
          <cell r="W29">
            <v>53.12</v>
          </cell>
          <cell r="X29">
            <v>38.56</v>
          </cell>
          <cell r="Y29">
            <v>53.99</v>
          </cell>
          <cell r="Z29">
            <v>39.18</v>
          </cell>
          <cell r="AA29">
            <v>54.85</v>
          </cell>
          <cell r="AB29">
            <v>39.79</v>
          </cell>
          <cell r="AC29">
            <v>55.71</v>
          </cell>
          <cell r="AD29">
            <v>40.409999999999997</v>
          </cell>
          <cell r="AE29">
            <v>56.58</v>
          </cell>
          <cell r="AF29">
            <v>41.03</v>
          </cell>
          <cell r="AG29">
            <v>57.44</v>
          </cell>
          <cell r="AH29">
            <v>41.65</v>
          </cell>
          <cell r="AI29">
            <v>58.3</v>
          </cell>
          <cell r="AJ29">
            <v>42.26</v>
          </cell>
          <cell r="AK29">
            <v>59.17</v>
          </cell>
          <cell r="AL29">
            <v>42.88</v>
          </cell>
          <cell r="AM29">
            <v>60.03</v>
          </cell>
          <cell r="AN29">
            <v>43.5</v>
          </cell>
          <cell r="AO29">
            <v>60.89</v>
          </cell>
          <cell r="AP29">
            <v>44.11</v>
          </cell>
          <cell r="AQ29">
            <v>61.76</v>
          </cell>
          <cell r="AR29">
            <v>44.73</v>
          </cell>
          <cell r="AS29">
            <v>62.62</v>
          </cell>
          <cell r="AT29">
            <v>45.35</v>
          </cell>
          <cell r="AU29">
            <v>63.48</v>
          </cell>
          <cell r="AV29">
            <v>45.96</v>
          </cell>
          <cell r="AW29">
            <v>64.349999999999994</v>
          </cell>
        </row>
        <row r="30">
          <cell r="A30">
            <v>25</v>
          </cell>
          <cell r="B30">
            <v>33.08</v>
          </cell>
          <cell r="C30">
            <v>46.31</v>
          </cell>
          <cell r="D30">
            <v>33.72</v>
          </cell>
          <cell r="E30">
            <v>47.21</v>
          </cell>
          <cell r="F30">
            <v>34.36</v>
          </cell>
          <cell r="G30">
            <v>48.11</v>
          </cell>
          <cell r="H30">
            <v>35</v>
          </cell>
          <cell r="I30">
            <v>49.01</v>
          </cell>
          <cell r="J30">
            <v>35.65</v>
          </cell>
          <cell r="K30">
            <v>49.9</v>
          </cell>
          <cell r="L30">
            <v>36.29</v>
          </cell>
          <cell r="M30">
            <v>50.8</v>
          </cell>
          <cell r="N30">
            <v>36.93</v>
          </cell>
          <cell r="O30">
            <v>51.7</v>
          </cell>
          <cell r="P30">
            <v>37.57</v>
          </cell>
          <cell r="Q30">
            <v>52.6</v>
          </cell>
          <cell r="R30">
            <v>38.22</v>
          </cell>
          <cell r="S30">
            <v>53.5</v>
          </cell>
          <cell r="T30">
            <v>38.86</v>
          </cell>
          <cell r="U30">
            <v>54.4</v>
          </cell>
          <cell r="V30">
            <v>39.5</v>
          </cell>
          <cell r="W30">
            <v>55.3</v>
          </cell>
          <cell r="X30">
            <v>40.14</v>
          </cell>
          <cell r="Y30">
            <v>56.2</v>
          </cell>
          <cell r="Z30">
            <v>40.79</v>
          </cell>
          <cell r="AA30">
            <v>57.1</v>
          </cell>
          <cell r="AB30">
            <v>41.43</v>
          </cell>
          <cell r="AC30">
            <v>58</v>
          </cell>
          <cell r="AD30">
            <v>42.07</v>
          </cell>
          <cell r="AE30">
            <v>58.9</v>
          </cell>
          <cell r="AF30">
            <v>42.71</v>
          </cell>
          <cell r="AG30">
            <v>59.8</v>
          </cell>
          <cell r="AH30">
            <v>43.36</v>
          </cell>
          <cell r="AI30">
            <v>60.7</v>
          </cell>
          <cell r="AJ30">
            <v>44</v>
          </cell>
          <cell r="AK30">
            <v>61.6</v>
          </cell>
          <cell r="AL30">
            <v>44.64</v>
          </cell>
          <cell r="AM30">
            <v>62.5</v>
          </cell>
          <cell r="AN30">
            <v>45.28</v>
          </cell>
          <cell r="AO30">
            <v>63.4</v>
          </cell>
          <cell r="AP30">
            <v>45.93</v>
          </cell>
          <cell r="AQ30">
            <v>64.3</v>
          </cell>
          <cell r="AR30">
            <v>46.57</v>
          </cell>
          <cell r="AS30">
            <v>65.2</v>
          </cell>
          <cell r="AT30">
            <v>47.21</v>
          </cell>
          <cell r="AU30">
            <v>66.099999999999994</v>
          </cell>
          <cell r="AV30">
            <v>47.85</v>
          </cell>
          <cell r="AW30">
            <v>67</v>
          </cell>
        </row>
        <row r="31">
          <cell r="A31">
            <v>26</v>
          </cell>
          <cell r="B31">
            <v>34.369999999999997</v>
          </cell>
          <cell r="C31">
            <v>48.12</v>
          </cell>
          <cell r="D31">
            <v>35.04</v>
          </cell>
          <cell r="E31">
            <v>49.06</v>
          </cell>
          <cell r="F31">
            <v>35.71</v>
          </cell>
          <cell r="G31">
            <v>49.99</v>
          </cell>
          <cell r="H31">
            <v>36.380000000000003</v>
          </cell>
          <cell r="I31">
            <v>50.93</v>
          </cell>
          <cell r="J31">
            <v>37.04</v>
          </cell>
          <cell r="K31">
            <v>51.86</v>
          </cell>
          <cell r="L31">
            <v>37.71</v>
          </cell>
          <cell r="M31">
            <v>52.8</v>
          </cell>
          <cell r="N31">
            <v>38.380000000000003</v>
          </cell>
          <cell r="O31">
            <v>53.73</v>
          </cell>
          <cell r="P31">
            <v>39.049999999999997</v>
          </cell>
          <cell r="Q31">
            <v>54.67</v>
          </cell>
          <cell r="R31">
            <v>39.72</v>
          </cell>
          <cell r="S31">
            <v>55.6</v>
          </cell>
          <cell r="T31">
            <v>40.39</v>
          </cell>
          <cell r="U31">
            <v>56.54</v>
          </cell>
          <cell r="V31">
            <v>41.05</v>
          </cell>
          <cell r="W31">
            <v>57.48</v>
          </cell>
          <cell r="X31">
            <v>41.72</v>
          </cell>
          <cell r="Y31">
            <v>58.41</v>
          </cell>
          <cell r="Z31">
            <v>42.39</v>
          </cell>
          <cell r="AA31">
            <v>59.35</v>
          </cell>
          <cell r="AB31">
            <v>43.06</v>
          </cell>
          <cell r="AC31">
            <v>60.28</v>
          </cell>
          <cell r="AD31">
            <v>43.73</v>
          </cell>
          <cell r="AE31">
            <v>61.22</v>
          </cell>
          <cell r="AF31">
            <v>44.39</v>
          </cell>
          <cell r="AG31">
            <v>62.15</v>
          </cell>
          <cell r="AH31">
            <v>45.06</v>
          </cell>
          <cell r="AI31">
            <v>63.09</v>
          </cell>
          <cell r="AJ31">
            <v>45.73</v>
          </cell>
          <cell r="AK31">
            <v>64.02</v>
          </cell>
          <cell r="AL31">
            <v>46.4</v>
          </cell>
          <cell r="AM31">
            <v>64.959999999999994</v>
          </cell>
          <cell r="AN31">
            <v>47.07</v>
          </cell>
          <cell r="AO31">
            <v>65.89</v>
          </cell>
          <cell r="AP31">
            <v>47.74</v>
          </cell>
          <cell r="AQ31">
            <v>66.83</v>
          </cell>
          <cell r="AR31">
            <v>48.4</v>
          </cell>
          <cell r="AS31">
            <v>67.77</v>
          </cell>
          <cell r="AT31">
            <v>49.07</v>
          </cell>
          <cell r="AU31">
            <v>68.7</v>
          </cell>
          <cell r="AV31">
            <v>49.74</v>
          </cell>
          <cell r="AW31">
            <v>69.64</v>
          </cell>
        </row>
        <row r="32">
          <cell r="A32">
            <v>27</v>
          </cell>
          <cell r="B32">
            <v>35.67</v>
          </cell>
          <cell r="C32">
            <v>49.94</v>
          </cell>
          <cell r="D32">
            <v>36.36</v>
          </cell>
          <cell r="E32">
            <v>50.91</v>
          </cell>
          <cell r="F32">
            <v>37.06</v>
          </cell>
          <cell r="G32">
            <v>51.88</v>
          </cell>
          <cell r="H32">
            <v>37.75</v>
          </cell>
          <cell r="I32">
            <v>52.85</v>
          </cell>
          <cell r="J32">
            <v>38.450000000000003</v>
          </cell>
          <cell r="K32">
            <v>53.82</v>
          </cell>
          <cell r="L32">
            <v>39.14</v>
          </cell>
          <cell r="M32">
            <v>54.8</v>
          </cell>
          <cell r="N32">
            <v>39.83</v>
          </cell>
          <cell r="O32">
            <v>55.77</v>
          </cell>
          <cell r="P32">
            <v>40.53</v>
          </cell>
          <cell r="Q32">
            <v>56.74</v>
          </cell>
          <cell r="R32">
            <v>41.22</v>
          </cell>
          <cell r="S32">
            <v>57.71</v>
          </cell>
          <cell r="T32">
            <v>41.92</v>
          </cell>
          <cell r="U32">
            <v>58.68</v>
          </cell>
          <cell r="V32">
            <v>42.61</v>
          </cell>
          <cell r="W32">
            <v>59.65</v>
          </cell>
          <cell r="X32">
            <v>43.3</v>
          </cell>
          <cell r="Y32">
            <v>60.62</v>
          </cell>
          <cell r="Z32">
            <v>44</v>
          </cell>
          <cell r="AA32">
            <v>61.6</v>
          </cell>
          <cell r="AB32">
            <v>44.69</v>
          </cell>
          <cell r="AC32">
            <v>62.57</v>
          </cell>
          <cell r="AD32">
            <v>45.39</v>
          </cell>
          <cell r="AE32">
            <v>63.54</v>
          </cell>
          <cell r="AF32">
            <v>46.08</v>
          </cell>
          <cell r="AG32">
            <v>64.510000000000005</v>
          </cell>
          <cell r="AH32">
            <v>46.77</v>
          </cell>
          <cell r="AI32">
            <v>65.48</v>
          </cell>
          <cell r="AJ32">
            <v>47.47</v>
          </cell>
          <cell r="AK32">
            <v>66.45</v>
          </cell>
          <cell r="AL32">
            <v>48.16</v>
          </cell>
          <cell r="AM32">
            <v>67.430000000000007</v>
          </cell>
          <cell r="AN32">
            <v>48.85</v>
          </cell>
          <cell r="AO32">
            <v>68.400000000000006</v>
          </cell>
          <cell r="AP32">
            <v>49.55</v>
          </cell>
          <cell r="AQ32">
            <v>69.37</v>
          </cell>
          <cell r="AR32">
            <v>50.24</v>
          </cell>
          <cell r="AS32">
            <v>70.34</v>
          </cell>
          <cell r="AT32">
            <v>50.94</v>
          </cell>
          <cell r="AU32">
            <v>71.31</v>
          </cell>
          <cell r="AV32">
            <v>51.63</v>
          </cell>
          <cell r="AW32">
            <v>72.28</v>
          </cell>
        </row>
        <row r="33">
          <cell r="A33">
            <v>28</v>
          </cell>
          <cell r="B33">
            <v>36.97</v>
          </cell>
          <cell r="C33">
            <v>51.76</v>
          </cell>
          <cell r="D33">
            <v>37.69</v>
          </cell>
          <cell r="E33">
            <v>52.77</v>
          </cell>
          <cell r="F33">
            <v>38.409999999999997</v>
          </cell>
          <cell r="G33">
            <v>53.78</v>
          </cell>
          <cell r="H33">
            <v>39.130000000000003</v>
          </cell>
          <cell r="I33">
            <v>54.78</v>
          </cell>
          <cell r="J33">
            <v>39.85</v>
          </cell>
          <cell r="K33">
            <v>55.79</v>
          </cell>
          <cell r="L33">
            <v>40.57</v>
          </cell>
          <cell r="M33">
            <v>56.8</v>
          </cell>
          <cell r="N33">
            <v>41.29</v>
          </cell>
          <cell r="O33">
            <v>57.81</v>
          </cell>
          <cell r="P33">
            <v>42.01</v>
          </cell>
          <cell r="Q33">
            <v>58.81</v>
          </cell>
          <cell r="R33">
            <v>42.73</v>
          </cell>
          <cell r="S33">
            <v>59.82</v>
          </cell>
          <cell r="T33">
            <v>43.45</v>
          </cell>
          <cell r="U33">
            <v>60.83</v>
          </cell>
          <cell r="V33">
            <v>44.17</v>
          </cell>
          <cell r="W33">
            <v>61.84</v>
          </cell>
          <cell r="X33">
            <v>44.89</v>
          </cell>
          <cell r="Y33">
            <v>62.84</v>
          </cell>
          <cell r="Z33">
            <v>45.61</v>
          </cell>
          <cell r="AA33">
            <v>63.85</v>
          </cell>
          <cell r="AB33">
            <v>46.33</v>
          </cell>
          <cell r="AC33">
            <v>64.86</v>
          </cell>
          <cell r="AD33">
            <v>47.05</v>
          </cell>
          <cell r="AE33">
            <v>65.87</v>
          </cell>
          <cell r="AF33">
            <v>47.77</v>
          </cell>
          <cell r="AG33">
            <v>66.87</v>
          </cell>
          <cell r="AH33">
            <v>48.49</v>
          </cell>
          <cell r="AI33">
            <v>67.88</v>
          </cell>
          <cell r="AJ33">
            <v>49.21</v>
          </cell>
          <cell r="AK33">
            <v>68.89</v>
          </cell>
          <cell r="AL33">
            <v>49.92</v>
          </cell>
          <cell r="AM33">
            <v>69.89</v>
          </cell>
          <cell r="AN33">
            <v>50.64</v>
          </cell>
          <cell r="AO33">
            <v>70.900000000000006</v>
          </cell>
          <cell r="AP33">
            <v>51.36</v>
          </cell>
          <cell r="AQ33">
            <v>71.91</v>
          </cell>
          <cell r="AR33">
            <v>52.08</v>
          </cell>
          <cell r="AS33">
            <v>72.92</v>
          </cell>
          <cell r="AT33">
            <v>52.8</v>
          </cell>
          <cell r="AU33">
            <v>73.92</v>
          </cell>
          <cell r="AV33">
            <v>53.52</v>
          </cell>
          <cell r="AW33">
            <v>74.930000000000007</v>
          </cell>
        </row>
        <row r="34">
          <cell r="A34">
            <v>29</v>
          </cell>
          <cell r="B34">
            <v>38.270000000000003</v>
          </cell>
          <cell r="C34">
            <v>53.57</v>
          </cell>
          <cell r="D34">
            <v>39.01</v>
          </cell>
          <cell r="E34">
            <v>54.62</v>
          </cell>
          <cell r="F34">
            <v>39.76</v>
          </cell>
          <cell r="G34">
            <v>55.66</v>
          </cell>
          <cell r="H34">
            <v>40.5</v>
          </cell>
          <cell r="I34">
            <v>56.7</v>
          </cell>
          <cell r="J34">
            <v>41.25</v>
          </cell>
          <cell r="K34">
            <v>57.75</v>
          </cell>
          <cell r="L34">
            <v>41.99</v>
          </cell>
          <cell r="M34">
            <v>58.79</v>
          </cell>
          <cell r="N34">
            <v>42.74</v>
          </cell>
          <cell r="O34">
            <v>59.83</v>
          </cell>
          <cell r="P34">
            <v>43.48</v>
          </cell>
          <cell r="Q34">
            <v>60.88</v>
          </cell>
          <cell r="R34">
            <v>44.23</v>
          </cell>
          <cell r="S34">
            <v>61.92</v>
          </cell>
          <cell r="T34">
            <v>44.97</v>
          </cell>
          <cell r="U34">
            <v>62.96</v>
          </cell>
          <cell r="V34">
            <v>45.72</v>
          </cell>
          <cell r="W34">
            <v>64.010000000000005</v>
          </cell>
          <cell r="X34">
            <v>46.46</v>
          </cell>
          <cell r="Y34">
            <v>65.05</v>
          </cell>
          <cell r="Z34">
            <v>47.21</v>
          </cell>
          <cell r="AA34">
            <v>66.09</v>
          </cell>
          <cell r="AB34">
            <v>47.96</v>
          </cell>
          <cell r="AC34">
            <v>67.14</v>
          </cell>
          <cell r="AD34">
            <v>48.7</v>
          </cell>
          <cell r="AE34">
            <v>68.180000000000007</v>
          </cell>
          <cell r="AF34">
            <v>49.45</v>
          </cell>
          <cell r="AG34">
            <v>69.22</v>
          </cell>
          <cell r="AH34">
            <v>50.19</v>
          </cell>
          <cell r="AI34">
            <v>70.27</v>
          </cell>
          <cell r="AJ34">
            <v>50.94</v>
          </cell>
          <cell r="AK34">
            <v>71.31</v>
          </cell>
          <cell r="AL34">
            <v>51.68</v>
          </cell>
          <cell r="AM34">
            <v>72.349999999999994</v>
          </cell>
          <cell r="AN34">
            <v>52.43</v>
          </cell>
          <cell r="AO34">
            <v>73.400000000000006</v>
          </cell>
          <cell r="AP34">
            <v>53.17</v>
          </cell>
          <cell r="AQ34">
            <v>74.44</v>
          </cell>
          <cell r="AR34">
            <v>53.92</v>
          </cell>
          <cell r="AS34">
            <v>75.48</v>
          </cell>
          <cell r="AT34">
            <v>54.66</v>
          </cell>
          <cell r="AU34">
            <v>76.53</v>
          </cell>
          <cell r="AV34">
            <v>55.41</v>
          </cell>
          <cell r="AW34">
            <v>77.569999999999993</v>
          </cell>
        </row>
        <row r="35">
          <cell r="A35">
            <v>30</v>
          </cell>
          <cell r="B35">
            <v>39.57</v>
          </cell>
          <cell r="C35">
            <v>55.39</v>
          </cell>
          <cell r="D35">
            <v>40.340000000000003</v>
          </cell>
          <cell r="E35">
            <v>56.47</v>
          </cell>
          <cell r="F35">
            <v>41.11</v>
          </cell>
          <cell r="G35">
            <v>57.55</v>
          </cell>
          <cell r="H35">
            <v>41.88</v>
          </cell>
          <cell r="I35">
            <v>58.63</v>
          </cell>
          <cell r="J35">
            <v>42.65</v>
          </cell>
          <cell r="K35">
            <v>59.71</v>
          </cell>
          <cell r="L35">
            <v>43.42</v>
          </cell>
          <cell r="M35">
            <v>60.79</v>
          </cell>
          <cell r="N35">
            <v>44.19</v>
          </cell>
          <cell r="O35">
            <v>61.87</v>
          </cell>
          <cell r="P35">
            <v>44.96</v>
          </cell>
          <cell r="Q35">
            <v>62.95</v>
          </cell>
          <cell r="R35">
            <v>45.74</v>
          </cell>
          <cell r="S35">
            <v>64.03</v>
          </cell>
          <cell r="T35">
            <v>46.51</v>
          </cell>
          <cell r="U35">
            <v>65.11</v>
          </cell>
          <cell r="V35">
            <v>47.28</v>
          </cell>
          <cell r="W35">
            <v>66.19</v>
          </cell>
          <cell r="X35">
            <v>48.05</v>
          </cell>
          <cell r="Y35">
            <v>67.27</v>
          </cell>
          <cell r="Z35">
            <v>48.82</v>
          </cell>
          <cell r="AA35">
            <v>68.349999999999994</v>
          </cell>
          <cell r="AB35">
            <v>49.59</v>
          </cell>
          <cell r="AC35">
            <v>69.430000000000007</v>
          </cell>
          <cell r="AD35">
            <v>50.36</v>
          </cell>
          <cell r="AE35">
            <v>70.510000000000005</v>
          </cell>
          <cell r="AF35">
            <v>51.13</v>
          </cell>
          <cell r="AG35">
            <v>71.59</v>
          </cell>
          <cell r="AH35">
            <v>51.9</v>
          </cell>
          <cell r="AI35">
            <v>72.66</v>
          </cell>
          <cell r="AJ35">
            <v>52.67</v>
          </cell>
          <cell r="AK35">
            <v>73.739999999999995</v>
          </cell>
          <cell r="AL35">
            <v>53.45</v>
          </cell>
          <cell r="AM35">
            <v>74.819999999999993</v>
          </cell>
          <cell r="AN35">
            <v>54.22</v>
          </cell>
          <cell r="AO35">
            <v>75.900000000000006</v>
          </cell>
          <cell r="AP35">
            <v>54.99</v>
          </cell>
          <cell r="AQ35">
            <v>76.98</v>
          </cell>
          <cell r="AR35">
            <v>55.76</v>
          </cell>
          <cell r="AS35">
            <v>78.06</v>
          </cell>
          <cell r="AT35">
            <v>56.53</v>
          </cell>
          <cell r="AU35">
            <v>79.14</v>
          </cell>
          <cell r="AV35">
            <v>57.3</v>
          </cell>
          <cell r="AW35">
            <v>80.22</v>
          </cell>
        </row>
        <row r="36">
          <cell r="A36">
            <v>31</v>
          </cell>
          <cell r="B36">
            <v>40.86</v>
          </cell>
          <cell r="C36">
            <v>57.21</v>
          </cell>
          <cell r="D36">
            <v>41.66</v>
          </cell>
          <cell r="E36">
            <v>58.33</v>
          </cell>
          <cell r="F36">
            <v>42.46</v>
          </cell>
          <cell r="G36">
            <v>59.44</v>
          </cell>
          <cell r="H36">
            <v>43.25</v>
          </cell>
          <cell r="I36">
            <v>60.56</v>
          </cell>
          <cell r="J36">
            <v>44.05</v>
          </cell>
          <cell r="K36">
            <v>61.67</v>
          </cell>
          <cell r="L36">
            <v>44.85</v>
          </cell>
          <cell r="M36">
            <v>62.79</v>
          </cell>
          <cell r="N36">
            <v>45.64</v>
          </cell>
          <cell r="O36">
            <v>63.9</v>
          </cell>
          <cell r="P36">
            <v>46.44</v>
          </cell>
          <cell r="Q36">
            <v>65.02</v>
          </cell>
          <cell r="R36">
            <v>47.24</v>
          </cell>
          <cell r="S36">
            <v>66.13</v>
          </cell>
          <cell r="T36">
            <v>48.03</v>
          </cell>
          <cell r="U36">
            <v>67.25</v>
          </cell>
          <cell r="V36">
            <v>48.83</v>
          </cell>
          <cell r="W36">
            <v>68.36</v>
          </cell>
          <cell r="X36">
            <v>49.63</v>
          </cell>
          <cell r="Y36">
            <v>69.48</v>
          </cell>
          <cell r="Z36">
            <v>50.42</v>
          </cell>
          <cell r="AA36">
            <v>70.59</v>
          </cell>
          <cell r="AB36">
            <v>51.22</v>
          </cell>
          <cell r="AC36">
            <v>71.709999999999994</v>
          </cell>
          <cell r="AD36">
            <v>50.02</v>
          </cell>
          <cell r="AE36">
            <v>72.83</v>
          </cell>
          <cell r="AF36">
            <v>52.81</v>
          </cell>
          <cell r="AG36">
            <v>73.94</v>
          </cell>
          <cell r="AH36">
            <v>53.61</v>
          </cell>
          <cell r="AI36">
            <v>75.06</v>
          </cell>
          <cell r="AJ36">
            <v>54.41</v>
          </cell>
          <cell r="AK36">
            <v>76.17</v>
          </cell>
          <cell r="AL36">
            <v>55.21</v>
          </cell>
          <cell r="AM36">
            <v>77.290000000000006</v>
          </cell>
          <cell r="AN36">
            <v>56</v>
          </cell>
          <cell r="AO36">
            <v>78.400000000000006</v>
          </cell>
          <cell r="AP36">
            <v>56.8</v>
          </cell>
          <cell r="AQ36">
            <v>79.52</v>
          </cell>
          <cell r="AR36">
            <v>57.6</v>
          </cell>
          <cell r="AS36">
            <v>80.63</v>
          </cell>
          <cell r="AT36">
            <v>58.39</v>
          </cell>
          <cell r="AU36">
            <v>81.75</v>
          </cell>
          <cell r="AV36">
            <v>59.19</v>
          </cell>
          <cell r="AW36">
            <v>82.86</v>
          </cell>
        </row>
        <row r="37">
          <cell r="A37">
            <v>32</v>
          </cell>
          <cell r="B37">
            <v>42.16</v>
          </cell>
          <cell r="C37">
            <v>59.03</v>
          </cell>
          <cell r="D37">
            <v>42.98</v>
          </cell>
          <cell r="E37">
            <v>60.18</v>
          </cell>
          <cell r="F37">
            <v>43.81</v>
          </cell>
          <cell r="G37">
            <v>61.33</v>
          </cell>
          <cell r="H37">
            <v>44.63</v>
          </cell>
          <cell r="I37">
            <v>62.48</v>
          </cell>
          <cell r="J37">
            <v>45.45</v>
          </cell>
          <cell r="K37">
            <v>63.63</v>
          </cell>
          <cell r="L37">
            <v>46.27</v>
          </cell>
          <cell r="M37">
            <v>64.78</v>
          </cell>
          <cell r="N37">
            <v>47.1</v>
          </cell>
          <cell r="O37">
            <v>65.94</v>
          </cell>
          <cell r="P37">
            <v>47.92</v>
          </cell>
          <cell r="Q37">
            <v>67.09</v>
          </cell>
          <cell r="R37">
            <v>48.74</v>
          </cell>
          <cell r="S37">
            <v>68.239999999999995</v>
          </cell>
          <cell r="T37">
            <v>49.56</v>
          </cell>
          <cell r="U37">
            <v>69.39</v>
          </cell>
          <cell r="V37">
            <v>50.39</v>
          </cell>
          <cell r="W37">
            <v>70.540000000000006</v>
          </cell>
          <cell r="X37">
            <v>51.21</v>
          </cell>
          <cell r="Y37">
            <v>71.69</v>
          </cell>
          <cell r="Z37">
            <v>52.03</v>
          </cell>
          <cell r="AA37">
            <v>72.84</v>
          </cell>
          <cell r="AB37">
            <v>52.85</v>
          </cell>
          <cell r="AC37">
            <v>73.989999999999995</v>
          </cell>
          <cell r="AD37">
            <v>53.68</v>
          </cell>
          <cell r="AE37">
            <v>75.150000000000006</v>
          </cell>
          <cell r="AF37">
            <v>54.5</v>
          </cell>
          <cell r="AG37">
            <v>76.3</v>
          </cell>
          <cell r="AH37">
            <v>55.32</v>
          </cell>
          <cell r="AI37">
            <v>77.45</v>
          </cell>
          <cell r="AJ37">
            <v>56.14</v>
          </cell>
          <cell r="AK37">
            <v>78.599999999999994</v>
          </cell>
          <cell r="AL37">
            <v>56.97</v>
          </cell>
          <cell r="AM37">
            <v>79.75</v>
          </cell>
          <cell r="AN37">
            <v>57.79</v>
          </cell>
          <cell r="AO37">
            <v>80.900000000000006</v>
          </cell>
          <cell r="AP37">
            <v>58.61</v>
          </cell>
          <cell r="AQ37">
            <v>82.05</v>
          </cell>
          <cell r="AR37">
            <v>59.43</v>
          </cell>
          <cell r="AS37">
            <v>83.21</v>
          </cell>
          <cell r="AT37">
            <v>60.25</v>
          </cell>
          <cell r="AU37">
            <v>84.36</v>
          </cell>
          <cell r="AV37">
            <v>61.08</v>
          </cell>
          <cell r="AW37">
            <v>85.51</v>
          </cell>
        </row>
        <row r="38">
          <cell r="A38">
            <v>33</v>
          </cell>
          <cell r="B38">
            <v>43.46</v>
          </cell>
          <cell r="C38">
            <v>60.84</v>
          </cell>
          <cell r="D38">
            <v>44.31</v>
          </cell>
          <cell r="E38">
            <v>62.03</v>
          </cell>
          <cell r="F38">
            <v>45.16</v>
          </cell>
          <cell r="G38">
            <v>63.22</v>
          </cell>
          <cell r="H38">
            <v>46</v>
          </cell>
          <cell r="I38">
            <v>64.41</v>
          </cell>
          <cell r="J38">
            <v>46.85</v>
          </cell>
          <cell r="K38">
            <v>65.59</v>
          </cell>
          <cell r="L38">
            <v>47.7</v>
          </cell>
          <cell r="M38">
            <v>66.78</v>
          </cell>
          <cell r="N38">
            <v>48.55</v>
          </cell>
          <cell r="O38">
            <v>67.97</v>
          </cell>
          <cell r="P38">
            <v>49.4</v>
          </cell>
          <cell r="Q38">
            <v>69.16</v>
          </cell>
          <cell r="R38">
            <v>50.24</v>
          </cell>
          <cell r="S38">
            <v>70.34</v>
          </cell>
          <cell r="T38">
            <v>51.09</v>
          </cell>
          <cell r="U38">
            <v>71.53</v>
          </cell>
          <cell r="V38">
            <v>51.94</v>
          </cell>
          <cell r="W38">
            <v>72.72</v>
          </cell>
          <cell r="X38">
            <v>52.79</v>
          </cell>
          <cell r="Y38">
            <v>73.900000000000006</v>
          </cell>
          <cell r="Z38">
            <v>53.64</v>
          </cell>
          <cell r="AA38">
            <v>75.09</v>
          </cell>
          <cell r="AB38">
            <v>54.49</v>
          </cell>
          <cell r="AC38">
            <v>76.28</v>
          </cell>
          <cell r="AD38">
            <v>55.33</v>
          </cell>
          <cell r="AE38">
            <v>77.47</v>
          </cell>
          <cell r="AF38">
            <v>56.18</v>
          </cell>
          <cell r="AG38">
            <v>78.650000000000006</v>
          </cell>
          <cell r="AH38">
            <v>57.03</v>
          </cell>
          <cell r="AI38">
            <v>79.84</v>
          </cell>
          <cell r="AJ38">
            <v>57.88</v>
          </cell>
          <cell r="AK38">
            <v>81.03</v>
          </cell>
          <cell r="AL38">
            <v>58.73</v>
          </cell>
          <cell r="AM38">
            <v>82.22</v>
          </cell>
          <cell r="AN38">
            <v>59.57</v>
          </cell>
          <cell r="AO38">
            <v>83.4</v>
          </cell>
          <cell r="AP38">
            <v>60.42</v>
          </cell>
          <cell r="AQ38">
            <v>84.59</v>
          </cell>
          <cell r="AR38">
            <v>61.27</v>
          </cell>
          <cell r="AS38">
            <v>85.78</v>
          </cell>
          <cell r="AT38">
            <v>62.12</v>
          </cell>
          <cell r="AU38">
            <v>86.97</v>
          </cell>
          <cell r="AV38">
            <v>62.97</v>
          </cell>
          <cell r="AW38">
            <v>88.15</v>
          </cell>
        </row>
        <row r="39">
          <cell r="A39">
            <v>34</v>
          </cell>
          <cell r="B39">
            <v>44.76</v>
          </cell>
          <cell r="C39">
            <v>62.66</v>
          </cell>
          <cell r="D39">
            <v>45.63</v>
          </cell>
          <cell r="E39">
            <v>63.88</v>
          </cell>
          <cell r="F39">
            <v>46.51</v>
          </cell>
          <cell r="G39">
            <v>65.11</v>
          </cell>
          <cell r="H39">
            <v>47.38</v>
          </cell>
          <cell r="I39">
            <v>66.33</v>
          </cell>
          <cell r="J39">
            <v>48.25</v>
          </cell>
          <cell r="K39">
            <v>67.55</v>
          </cell>
          <cell r="L39">
            <v>49.13</v>
          </cell>
          <cell r="M39">
            <v>68.78</v>
          </cell>
          <cell r="N39">
            <v>50</v>
          </cell>
          <cell r="O39">
            <v>70</v>
          </cell>
          <cell r="P39">
            <v>50.87</v>
          </cell>
          <cell r="Q39">
            <v>71.22</v>
          </cell>
          <cell r="R39">
            <v>51.75</v>
          </cell>
          <cell r="S39">
            <v>72.45</v>
          </cell>
          <cell r="T39">
            <v>52.62</v>
          </cell>
          <cell r="U39">
            <v>73.67</v>
          </cell>
          <cell r="V39">
            <v>53.5</v>
          </cell>
          <cell r="W39">
            <v>74.89</v>
          </cell>
          <cell r="X39">
            <v>54.37</v>
          </cell>
          <cell r="Y39">
            <v>76.12</v>
          </cell>
          <cell r="Z39">
            <v>55.24</v>
          </cell>
          <cell r="AA39">
            <v>77.34</v>
          </cell>
          <cell r="AB39">
            <v>56.12</v>
          </cell>
          <cell r="AC39">
            <v>78.56</v>
          </cell>
          <cell r="AD39">
            <v>56.99</v>
          </cell>
          <cell r="AE39">
            <v>79.790000000000006</v>
          </cell>
          <cell r="AF39">
            <v>57.86</v>
          </cell>
          <cell r="AG39">
            <v>81.010000000000005</v>
          </cell>
          <cell r="AH39">
            <v>58.74</v>
          </cell>
          <cell r="AI39">
            <v>82.23</v>
          </cell>
          <cell r="AJ39">
            <v>59.61</v>
          </cell>
          <cell r="AK39">
            <v>83.46</v>
          </cell>
          <cell r="AL39">
            <v>60.49</v>
          </cell>
          <cell r="AM39">
            <v>84.68</v>
          </cell>
          <cell r="AN39">
            <v>61.36</v>
          </cell>
          <cell r="AO39">
            <v>85.9</v>
          </cell>
          <cell r="AP39">
            <v>62.23</v>
          </cell>
          <cell r="AQ39">
            <v>87.13</v>
          </cell>
          <cell r="AR39">
            <v>63.11</v>
          </cell>
          <cell r="AS39">
            <v>88.35</v>
          </cell>
          <cell r="AT39">
            <v>63.98</v>
          </cell>
          <cell r="AU39">
            <v>89.57</v>
          </cell>
          <cell r="AV39">
            <v>64.849999999999994</v>
          </cell>
          <cell r="AW39">
            <v>90.8</v>
          </cell>
        </row>
        <row r="40">
          <cell r="A40">
            <v>35</v>
          </cell>
          <cell r="B40">
            <v>46.05</v>
          </cell>
          <cell r="C40">
            <v>64.48</v>
          </cell>
          <cell r="D40">
            <v>46.95</v>
          </cell>
          <cell r="E40">
            <v>65.739999999999995</v>
          </cell>
          <cell r="F40">
            <v>47.85</v>
          </cell>
          <cell r="G40">
            <v>66.989999999999995</v>
          </cell>
          <cell r="H40">
            <v>48.75</v>
          </cell>
          <cell r="I40">
            <v>68.25</v>
          </cell>
          <cell r="J40">
            <v>49.65</v>
          </cell>
          <cell r="K40">
            <v>69.510000000000005</v>
          </cell>
          <cell r="L40">
            <v>50.55</v>
          </cell>
          <cell r="M40">
            <v>70.77</v>
          </cell>
          <cell r="N40">
            <v>51.45</v>
          </cell>
          <cell r="O40">
            <v>72.03</v>
          </cell>
          <cell r="P40">
            <v>52.35</v>
          </cell>
          <cell r="Q40">
            <v>73.290000000000006</v>
          </cell>
          <cell r="R40">
            <v>53.25</v>
          </cell>
          <cell r="S40">
            <v>74.55</v>
          </cell>
          <cell r="T40">
            <v>54.15</v>
          </cell>
          <cell r="U40">
            <v>75.81</v>
          </cell>
          <cell r="V40">
            <v>55.05</v>
          </cell>
          <cell r="W40">
            <v>77.069999999999993</v>
          </cell>
          <cell r="X40">
            <v>55.95</v>
          </cell>
          <cell r="Y40">
            <v>78.33</v>
          </cell>
          <cell r="Z40">
            <v>56.85</v>
          </cell>
          <cell r="AA40">
            <v>79.59</v>
          </cell>
          <cell r="AB40">
            <v>57.75</v>
          </cell>
          <cell r="AC40">
            <v>80.849999999999994</v>
          </cell>
          <cell r="AD40">
            <v>58.65</v>
          </cell>
          <cell r="AE40">
            <v>82.11</v>
          </cell>
          <cell r="AF40">
            <v>59.55</v>
          </cell>
          <cell r="AG40">
            <v>83.37</v>
          </cell>
          <cell r="AH40">
            <v>60.45</v>
          </cell>
          <cell r="AI40">
            <v>84.62</v>
          </cell>
          <cell r="AJ40">
            <v>61.35</v>
          </cell>
          <cell r="AK40">
            <v>85.88</v>
          </cell>
          <cell r="AL40">
            <v>62.25</v>
          </cell>
          <cell r="AM40">
            <v>87.14</v>
          </cell>
          <cell r="AN40">
            <v>63.14</v>
          </cell>
          <cell r="AO40">
            <v>88.4</v>
          </cell>
          <cell r="AP40">
            <v>64.040000000000006</v>
          </cell>
          <cell r="AQ40">
            <v>89.66</v>
          </cell>
          <cell r="AR40">
            <v>64.94</v>
          </cell>
          <cell r="AS40">
            <v>90.92</v>
          </cell>
          <cell r="AT40">
            <v>65.84</v>
          </cell>
          <cell r="AU40">
            <v>92.18</v>
          </cell>
          <cell r="AV40">
            <v>66.739999999999995</v>
          </cell>
          <cell r="AW40">
            <v>93.44</v>
          </cell>
        </row>
        <row r="41">
          <cell r="A41">
            <v>36</v>
          </cell>
          <cell r="B41">
            <v>47.36</v>
          </cell>
          <cell r="C41">
            <v>66.3</v>
          </cell>
          <cell r="D41">
            <v>48.28</v>
          </cell>
          <cell r="E41">
            <v>67.59</v>
          </cell>
          <cell r="F41">
            <v>49.21</v>
          </cell>
          <cell r="G41">
            <v>68.89</v>
          </cell>
          <cell r="H41">
            <v>50.13</v>
          </cell>
          <cell r="I41">
            <v>70.19</v>
          </cell>
          <cell r="J41">
            <v>51.06</v>
          </cell>
          <cell r="K41">
            <v>71.48</v>
          </cell>
          <cell r="L41">
            <v>51.98</v>
          </cell>
          <cell r="M41">
            <v>72.78</v>
          </cell>
          <cell r="N41">
            <v>52.91</v>
          </cell>
          <cell r="O41">
            <v>74.069999999999993</v>
          </cell>
          <cell r="P41">
            <v>53.83</v>
          </cell>
          <cell r="Q41">
            <v>75.37</v>
          </cell>
          <cell r="R41">
            <v>54.76</v>
          </cell>
          <cell r="S41">
            <v>76.66</v>
          </cell>
          <cell r="T41">
            <v>55.68</v>
          </cell>
          <cell r="U41">
            <v>77.959999999999994</v>
          </cell>
          <cell r="V41">
            <v>56.61</v>
          </cell>
          <cell r="W41">
            <v>79.25</v>
          </cell>
          <cell r="X41">
            <v>57.53</v>
          </cell>
          <cell r="Y41">
            <v>80.55</v>
          </cell>
          <cell r="Z41">
            <v>58.46</v>
          </cell>
          <cell r="AA41">
            <v>81.84</v>
          </cell>
          <cell r="AB41">
            <v>59.38</v>
          </cell>
          <cell r="AC41">
            <v>83.14</v>
          </cell>
          <cell r="AD41">
            <v>60.31</v>
          </cell>
          <cell r="AE41">
            <v>84.43</v>
          </cell>
          <cell r="AF41">
            <v>61.23</v>
          </cell>
          <cell r="AG41">
            <v>85.73</v>
          </cell>
          <cell r="AH41">
            <v>62.16</v>
          </cell>
          <cell r="AI41">
            <v>87.02</v>
          </cell>
          <cell r="AJ41">
            <v>63.09</v>
          </cell>
          <cell r="AK41">
            <v>88.32</v>
          </cell>
          <cell r="AL41">
            <v>64.010000000000005</v>
          </cell>
          <cell r="AM41">
            <v>89.61</v>
          </cell>
          <cell r="AN41">
            <v>64.94</v>
          </cell>
          <cell r="AO41">
            <v>90.91</v>
          </cell>
          <cell r="AP41">
            <v>65.86</v>
          </cell>
          <cell r="AQ41">
            <v>92.21</v>
          </cell>
          <cell r="AR41">
            <v>66.790000000000006</v>
          </cell>
          <cell r="AS41">
            <v>93.5</v>
          </cell>
          <cell r="AT41">
            <v>67.709999999999994</v>
          </cell>
          <cell r="AU41">
            <v>94.8</v>
          </cell>
          <cell r="AV41">
            <v>68.64</v>
          </cell>
          <cell r="AW41">
            <v>96.09</v>
          </cell>
        </row>
        <row r="42">
          <cell r="A42">
            <v>37</v>
          </cell>
          <cell r="B42">
            <v>48.65</v>
          </cell>
          <cell r="C42">
            <v>68.11</v>
          </cell>
          <cell r="D42">
            <v>49.6</v>
          </cell>
          <cell r="E42">
            <v>69.44</v>
          </cell>
          <cell r="F42">
            <v>50.55</v>
          </cell>
          <cell r="G42">
            <v>70.77</v>
          </cell>
          <cell r="H42">
            <v>51.5</v>
          </cell>
          <cell r="I42">
            <v>72.099999999999994</v>
          </cell>
          <cell r="J42">
            <v>52.45</v>
          </cell>
          <cell r="K42">
            <v>73.44</v>
          </cell>
          <cell r="L42">
            <v>53.41</v>
          </cell>
          <cell r="M42">
            <v>74.77</v>
          </cell>
          <cell r="N42">
            <v>54.36</v>
          </cell>
          <cell r="O42">
            <v>76.099999999999994</v>
          </cell>
          <cell r="P42">
            <v>55.31</v>
          </cell>
          <cell r="Q42">
            <v>77.430000000000007</v>
          </cell>
          <cell r="R42">
            <v>56.26</v>
          </cell>
          <cell r="S42">
            <v>78.760000000000005</v>
          </cell>
          <cell r="T42">
            <v>57.21</v>
          </cell>
          <cell r="U42">
            <v>80.09</v>
          </cell>
          <cell r="V42">
            <v>58.16</v>
          </cell>
          <cell r="W42">
            <v>81.42</v>
          </cell>
          <cell r="X42">
            <v>59.11</v>
          </cell>
          <cell r="Y42">
            <v>82.75</v>
          </cell>
          <cell r="Z42">
            <v>60.06</v>
          </cell>
          <cell r="AA42">
            <v>84.09</v>
          </cell>
          <cell r="AB42">
            <v>61.01</v>
          </cell>
          <cell r="AC42">
            <v>85.42</v>
          </cell>
          <cell r="AD42">
            <v>61.96</v>
          </cell>
          <cell r="AE42">
            <v>86.75</v>
          </cell>
          <cell r="AF42">
            <v>62.91</v>
          </cell>
          <cell r="AG42">
            <v>88.08</v>
          </cell>
          <cell r="AH42">
            <v>63.87</v>
          </cell>
          <cell r="AI42">
            <v>89.41</v>
          </cell>
          <cell r="AJ42">
            <v>64.819999999999993</v>
          </cell>
          <cell r="AK42">
            <v>90.74</v>
          </cell>
          <cell r="AL42">
            <v>65.77</v>
          </cell>
          <cell r="AM42">
            <v>92.07</v>
          </cell>
          <cell r="AN42">
            <v>66.72</v>
          </cell>
          <cell r="AO42">
            <v>93.41</v>
          </cell>
          <cell r="AP42">
            <v>67.67</v>
          </cell>
          <cell r="AQ42">
            <v>94.74</v>
          </cell>
          <cell r="AR42">
            <v>68.62</v>
          </cell>
          <cell r="AS42">
            <v>96.07</v>
          </cell>
          <cell r="AT42">
            <v>69.569999999999993</v>
          </cell>
          <cell r="AU42">
            <v>97.4</v>
          </cell>
          <cell r="AV42">
            <v>70.52</v>
          </cell>
          <cell r="AW42">
            <v>98.73</v>
          </cell>
        </row>
        <row r="43">
          <cell r="A43">
            <v>38</v>
          </cell>
          <cell r="B43">
            <v>49.95</v>
          </cell>
          <cell r="C43">
            <v>69.930000000000007</v>
          </cell>
          <cell r="D43">
            <v>50.93</v>
          </cell>
          <cell r="E43">
            <v>71.3</v>
          </cell>
          <cell r="F43">
            <v>51.9</v>
          </cell>
          <cell r="G43">
            <v>72.66</v>
          </cell>
          <cell r="H43">
            <v>52.88</v>
          </cell>
          <cell r="I43">
            <v>74.03</v>
          </cell>
          <cell r="J43">
            <v>53.86</v>
          </cell>
          <cell r="K43">
            <v>75.400000000000006</v>
          </cell>
          <cell r="L43">
            <v>54.83</v>
          </cell>
          <cell r="M43">
            <v>76.77</v>
          </cell>
          <cell r="N43">
            <v>55.81</v>
          </cell>
          <cell r="O43">
            <v>78.13</v>
          </cell>
          <cell r="P43">
            <v>56.79</v>
          </cell>
          <cell r="Q43">
            <v>79.5</v>
          </cell>
          <cell r="R43">
            <v>57.76</v>
          </cell>
          <cell r="S43">
            <v>80.87</v>
          </cell>
          <cell r="T43">
            <v>58.74</v>
          </cell>
          <cell r="U43">
            <v>82.23</v>
          </cell>
          <cell r="V43">
            <v>59.72</v>
          </cell>
          <cell r="W43">
            <v>83.6</v>
          </cell>
          <cell r="X43">
            <v>60.69</v>
          </cell>
          <cell r="Y43">
            <v>84.97</v>
          </cell>
          <cell r="Z43">
            <v>61.67</v>
          </cell>
          <cell r="AA43">
            <v>86.34</v>
          </cell>
          <cell r="AB43">
            <v>62.65</v>
          </cell>
          <cell r="AC43">
            <v>87.7</v>
          </cell>
          <cell r="AD43">
            <v>63.62</v>
          </cell>
          <cell r="AE43">
            <v>89.07</v>
          </cell>
          <cell r="AF43">
            <v>64.599999999999994</v>
          </cell>
          <cell r="AG43">
            <v>90.44</v>
          </cell>
          <cell r="AH43">
            <v>65.58</v>
          </cell>
          <cell r="AI43">
            <v>91.81</v>
          </cell>
          <cell r="AJ43">
            <v>66.55</v>
          </cell>
          <cell r="AK43">
            <v>93.17</v>
          </cell>
          <cell r="AL43">
            <v>67.53</v>
          </cell>
          <cell r="AM43">
            <v>94.54</v>
          </cell>
          <cell r="AN43">
            <v>68.510000000000005</v>
          </cell>
          <cell r="AO43">
            <v>95.91</v>
          </cell>
          <cell r="AP43">
            <v>69.48</v>
          </cell>
          <cell r="AQ43">
            <v>97.27</v>
          </cell>
          <cell r="AR43">
            <v>70.64</v>
          </cell>
          <cell r="AS43">
            <v>98.64</v>
          </cell>
          <cell r="AT43">
            <v>71.44</v>
          </cell>
          <cell r="AU43">
            <v>100.01</v>
          </cell>
          <cell r="AV43">
            <v>72.41</v>
          </cell>
          <cell r="AW43">
            <v>101.38</v>
          </cell>
        </row>
        <row r="44">
          <cell r="A44">
            <v>39</v>
          </cell>
          <cell r="B44">
            <v>51.25</v>
          </cell>
          <cell r="C44">
            <v>71.760000000000005</v>
          </cell>
          <cell r="D44">
            <v>52.26</v>
          </cell>
          <cell r="E44">
            <v>73.16</v>
          </cell>
          <cell r="F44">
            <v>53.26</v>
          </cell>
          <cell r="G44">
            <v>74.56</v>
          </cell>
          <cell r="H44">
            <v>54.26</v>
          </cell>
          <cell r="I44">
            <v>75.97</v>
          </cell>
          <cell r="J44">
            <v>55.26</v>
          </cell>
          <cell r="K44">
            <v>77.37</v>
          </cell>
          <cell r="L44">
            <v>56.27</v>
          </cell>
          <cell r="M44">
            <v>78.77</v>
          </cell>
          <cell r="N44">
            <v>57.27</v>
          </cell>
          <cell r="O44">
            <v>80.180000000000007</v>
          </cell>
          <cell r="P44">
            <v>58.27</v>
          </cell>
          <cell r="Q44">
            <v>81.58</v>
          </cell>
          <cell r="R44">
            <v>59.27</v>
          </cell>
          <cell r="S44">
            <v>82.98</v>
          </cell>
          <cell r="T44">
            <v>60.28</v>
          </cell>
          <cell r="U44">
            <v>84.39</v>
          </cell>
          <cell r="V44">
            <v>61.28</v>
          </cell>
          <cell r="W44">
            <v>85.79</v>
          </cell>
          <cell r="X44">
            <v>62.28</v>
          </cell>
          <cell r="Y44">
            <v>87.19</v>
          </cell>
          <cell r="Z44">
            <v>63.28</v>
          </cell>
          <cell r="AA44">
            <v>88.59</v>
          </cell>
          <cell r="AB44">
            <v>64.28</v>
          </cell>
          <cell r="AC44">
            <v>90</v>
          </cell>
          <cell r="AD44">
            <v>65.290000000000006</v>
          </cell>
          <cell r="AE44">
            <v>91.4</v>
          </cell>
          <cell r="AF44">
            <v>66.290000000000006</v>
          </cell>
          <cell r="AG44">
            <v>92.8</v>
          </cell>
          <cell r="AH44">
            <v>67.290000000000006</v>
          </cell>
          <cell r="AI44">
            <v>94.21</v>
          </cell>
          <cell r="AJ44">
            <v>68.290000000000006</v>
          </cell>
          <cell r="AK44">
            <v>95.61</v>
          </cell>
          <cell r="AL44">
            <v>69.3</v>
          </cell>
          <cell r="AM44">
            <v>97.01</v>
          </cell>
          <cell r="AN44">
            <v>70.3</v>
          </cell>
          <cell r="AO44">
            <v>98.42</v>
          </cell>
          <cell r="AP44">
            <v>71.3</v>
          </cell>
          <cell r="AQ44">
            <v>99.82</v>
          </cell>
          <cell r="AR44">
            <v>72.3</v>
          </cell>
          <cell r="AS44">
            <v>101.22</v>
          </cell>
          <cell r="AT44">
            <v>73.31</v>
          </cell>
          <cell r="AU44">
            <v>102.63</v>
          </cell>
          <cell r="AV44">
            <v>74.31</v>
          </cell>
          <cell r="AW44">
            <v>104.03</v>
          </cell>
        </row>
        <row r="45">
          <cell r="A45">
            <v>40</v>
          </cell>
          <cell r="B45">
            <v>52.55</v>
          </cell>
          <cell r="C45">
            <v>73.569999999999993</v>
          </cell>
          <cell r="D45">
            <v>53.58</v>
          </cell>
          <cell r="E45">
            <v>75.010000000000005</v>
          </cell>
          <cell r="F45">
            <v>54.6</v>
          </cell>
          <cell r="G45">
            <v>76.45</v>
          </cell>
          <cell r="H45">
            <v>55.63</v>
          </cell>
          <cell r="I45">
            <v>77.88</v>
          </cell>
          <cell r="J45">
            <v>56.66</v>
          </cell>
          <cell r="K45">
            <v>79.319999999999993</v>
          </cell>
          <cell r="L45">
            <v>57.69</v>
          </cell>
          <cell r="M45">
            <v>80.760000000000005</v>
          </cell>
          <cell r="N45">
            <v>58.72</v>
          </cell>
          <cell r="O45">
            <v>82.2</v>
          </cell>
          <cell r="P45">
            <v>59.74</v>
          </cell>
          <cell r="Q45">
            <v>83.64</v>
          </cell>
          <cell r="R45">
            <v>60.77</v>
          </cell>
          <cell r="S45">
            <v>85.08</v>
          </cell>
          <cell r="T45">
            <v>61.8</v>
          </cell>
          <cell r="U45">
            <v>86.52</v>
          </cell>
          <cell r="V45">
            <v>62.83</v>
          </cell>
          <cell r="W45">
            <v>87.96</v>
          </cell>
          <cell r="X45">
            <v>63.86</v>
          </cell>
          <cell r="Y45">
            <v>89.4</v>
          </cell>
          <cell r="Z45">
            <v>64.88</v>
          </cell>
          <cell r="AA45">
            <v>90.84</v>
          </cell>
          <cell r="AB45">
            <v>65.91</v>
          </cell>
          <cell r="AC45">
            <v>92.28</v>
          </cell>
          <cell r="AD45">
            <v>66.94</v>
          </cell>
          <cell r="AE45">
            <v>93.72</v>
          </cell>
          <cell r="AF45">
            <v>67.97</v>
          </cell>
          <cell r="AG45">
            <v>95.16</v>
          </cell>
          <cell r="AH45">
            <v>69</v>
          </cell>
          <cell r="AI45">
            <v>96.59</v>
          </cell>
          <cell r="AJ45">
            <v>70.02</v>
          </cell>
          <cell r="AK45">
            <v>98.03</v>
          </cell>
          <cell r="AL45">
            <v>71.05</v>
          </cell>
          <cell r="AM45">
            <v>99.47</v>
          </cell>
          <cell r="AN45">
            <v>72.08</v>
          </cell>
          <cell r="AO45">
            <v>100.91</v>
          </cell>
          <cell r="AP45">
            <v>73.11</v>
          </cell>
          <cell r="AQ45">
            <v>102.35</v>
          </cell>
          <cell r="AR45">
            <v>74.14</v>
          </cell>
          <cell r="AS45">
            <v>103.79</v>
          </cell>
          <cell r="AT45">
            <v>75.16</v>
          </cell>
          <cell r="AU45">
            <v>105.23</v>
          </cell>
          <cell r="AV45">
            <v>76.19</v>
          </cell>
          <cell r="AW45">
            <v>106.67</v>
          </cell>
        </row>
        <row r="46">
          <cell r="A46">
            <v>41</v>
          </cell>
          <cell r="B46">
            <v>53.85</v>
          </cell>
          <cell r="C46">
            <v>75.38</v>
          </cell>
          <cell r="D46">
            <v>54.9</v>
          </cell>
          <cell r="E46">
            <v>76.86</v>
          </cell>
          <cell r="F46">
            <v>55.95</v>
          </cell>
          <cell r="G46">
            <v>78.33</v>
          </cell>
          <cell r="H46">
            <v>57.01</v>
          </cell>
          <cell r="I46">
            <v>79.81</v>
          </cell>
          <cell r="J46">
            <v>58.06</v>
          </cell>
          <cell r="K46">
            <v>81.290000000000006</v>
          </cell>
          <cell r="L46">
            <v>59.11</v>
          </cell>
          <cell r="M46">
            <v>82.76</v>
          </cell>
          <cell r="N46">
            <v>60.17</v>
          </cell>
          <cell r="O46">
            <v>84.24</v>
          </cell>
          <cell r="P46">
            <v>61.22</v>
          </cell>
          <cell r="Q46">
            <v>85.71</v>
          </cell>
          <cell r="R46">
            <v>62.28</v>
          </cell>
          <cell r="S46">
            <v>87.19</v>
          </cell>
          <cell r="T46">
            <v>63.33</v>
          </cell>
          <cell r="U46">
            <v>88.66</v>
          </cell>
          <cell r="V46">
            <v>64.38</v>
          </cell>
          <cell r="W46">
            <v>90.14</v>
          </cell>
          <cell r="X46">
            <v>65.44</v>
          </cell>
          <cell r="Y46">
            <v>91.61</v>
          </cell>
          <cell r="Z46">
            <v>66.489999999999995</v>
          </cell>
          <cell r="AA46">
            <v>93.09</v>
          </cell>
          <cell r="AB46">
            <v>67.540000000000006</v>
          </cell>
          <cell r="AC46">
            <v>94.56</v>
          </cell>
          <cell r="AD46">
            <v>68.599999999999994</v>
          </cell>
          <cell r="AE46">
            <v>96.04</v>
          </cell>
          <cell r="AF46">
            <v>69.650000000000006</v>
          </cell>
          <cell r="AG46">
            <v>97.51</v>
          </cell>
          <cell r="AH46">
            <v>70.709999999999994</v>
          </cell>
          <cell r="AI46">
            <v>98.99</v>
          </cell>
          <cell r="AJ46">
            <v>71.760000000000005</v>
          </cell>
          <cell r="AK46">
            <v>100.46</v>
          </cell>
          <cell r="AL46">
            <v>72.81</v>
          </cell>
          <cell r="AM46">
            <v>101.94</v>
          </cell>
          <cell r="AN46">
            <v>73.87</v>
          </cell>
          <cell r="AO46">
            <v>103.41</v>
          </cell>
          <cell r="AP46">
            <v>74.92</v>
          </cell>
          <cell r="AQ46">
            <v>104.89</v>
          </cell>
          <cell r="AR46">
            <v>75.97</v>
          </cell>
          <cell r="AS46">
            <v>106.36</v>
          </cell>
          <cell r="AT46">
            <v>77.03</v>
          </cell>
          <cell r="AU46">
            <v>107.84</v>
          </cell>
          <cell r="AV46">
            <v>78.08</v>
          </cell>
          <cell r="AW46">
            <v>109.31</v>
          </cell>
        </row>
        <row r="47">
          <cell r="A47">
            <v>42</v>
          </cell>
          <cell r="B47">
            <v>55.15</v>
          </cell>
          <cell r="C47">
            <v>77.209999999999994</v>
          </cell>
          <cell r="D47">
            <v>56.23</v>
          </cell>
          <cell r="E47">
            <v>78.72</v>
          </cell>
          <cell r="F47">
            <v>57.31</v>
          </cell>
          <cell r="G47">
            <v>80.23</v>
          </cell>
          <cell r="H47">
            <v>58.39</v>
          </cell>
          <cell r="I47">
            <v>81.739999999999995</v>
          </cell>
          <cell r="J47">
            <v>59.47</v>
          </cell>
          <cell r="K47">
            <v>83.25</v>
          </cell>
          <cell r="L47">
            <v>60.55</v>
          </cell>
          <cell r="M47">
            <v>84.76</v>
          </cell>
          <cell r="N47">
            <v>61.63</v>
          </cell>
          <cell r="O47">
            <v>86.28</v>
          </cell>
          <cell r="P47">
            <v>62.71</v>
          </cell>
          <cell r="Q47">
            <v>87.79</v>
          </cell>
          <cell r="R47">
            <v>63.78</v>
          </cell>
          <cell r="S47">
            <v>89.3</v>
          </cell>
          <cell r="T47">
            <v>64.86</v>
          </cell>
          <cell r="U47">
            <v>90.81</v>
          </cell>
          <cell r="V47">
            <v>65.94</v>
          </cell>
          <cell r="W47">
            <v>92.32</v>
          </cell>
          <cell r="X47">
            <v>67.02</v>
          </cell>
          <cell r="Y47">
            <v>93.83</v>
          </cell>
          <cell r="Z47">
            <v>68.099999999999994</v>
          </cell>
          <cell r="AA47">
            <v>95.34</v>
          </cell>
          <cell r="AB47">
            <v>69.180000000000007</v>
          </cell>
          <cell r="AC47">
            <v>96.85</v>
          </cell>
          <cell r="AD47">
            <v>70.260000000000005</v>
          </cell>
          <cell r="AE47">
            <v>98.37</v>
          </cell>
          <cell r="AF47">
            <v>71.34</v>
          </cell>
          <cell r="AG47">
            <v>99.88</v>
          </cell>
          <cell r="AH47">
            <v>72.42</v>
          </cell>
          <cell r="AI47">
            <v>101.39</v>
          </cell>
          <cell r="AJ47">
            <v>73.5</v>
          </cell>
          <cell r="AK47">
            <v>102.9</v>
          </cell>
          <cell r="AL47">
            <v>74.58</v>
          </cell>
          <cell r="AM47">
            <v>104.41</v>
          </cell>
          <cell r="AN47">
            <v>75.66</v>
          </cell>
          <cell r="AO47">
            <v>105.92</v>
          </cell>
          <cell r="AP47">
            <v>76.739999999999995</v>
          </cell>
          <cell r="AQ47">
            <v>107.43</v>
          </cell>
          <cell r="AR47">
            <v>77.819999999999993</v>
          </cell>
          <cell r="AS47">
            <v>108.94</v>
          </cell>
          <cell r="AT47">
            <v>78.900000000000006</v>
          </cell>
          <cell r="AU47">
            <v>110.45</v>
          </cell>
          <cell r="AV47">
            <v>79.98</v>
          </cell>
          <cell r="AW47">
            <v>111.97</v>
          </cell>
        </row>
        <row r="48">
          <cell r="A48">
            <v>43</v>
          </cell>
          <cell r="B48">
            <v>56.44</v>
          </cell>
          <cell r="C48">
            <v>79.010000000000005</v>
          </cell>
          <cell r="D48">
            <v>57.54</v>
          </cell>
          <cell r="E48">
            <v>80.56</v>
          </cell>
          <cell r="F48">
            <v>58.65</v>
          </cell>
          <cell r="G48">
            <v>82.11</v>
          </cell>
          <cell r="H48">
            <v>59.75</v>
          </cell>
          <cell r="I48">
            <v>83.66</v>
          </cell>
          <cell r="J48">
            <v>60.86</v>
          </cell>
          <cell r="K48">
            <v>85.2</v>
          </cell>
          <cell r="L48">
            <v>61.96</v>
          </cell>
          <cell r="M48">
            <v>86.75</v>
          </cell>
          <cell r="N48">
            <v>63.07</v>
          </cell>
          <cell r="O48">
            <v>88.3</v>
          </cell>
          <cell r="P48">
            <v>64.17</v>
          </cell>
          <cell r="Q48">
            <v>89.84</v>
          </cell>
          <cell r="R48">
            <v>65.28</v>
          </cell>
          <cell r="S48">
            <v>91.39</v>
          </cell>
          <cell r="T48">
            <v>66.38</v>
          </cell>
          <cell r="U48">
            <v>92.94</v>
          </cell>
          <cell r="V48">
            <v>67.489999999999995</v>
          </cell>
          <cell r="W48">
            <v>94.49</v>
          </cell>
          <cell r="X48">
            <v>68.59</v>
          </cell>
          <cell r="Y48">
            <v>96.03</v>
          </cell>
          <cell r="Z48">
            <v>69.7</v>
          </cell>
          <cell r="AA48">
            <v>97.58</v>
          </cell>
          <cell r="AB48">
            <v>70.81</v>
          </cell>
          <cell r="AC48">
            <v>99.13</v>
          </cell>
          <cell r="AD48">
            <v>71.91</v>
          </cell>
          <cell r="AE48">
            <v>100.67</v>
          </cell>
          <cell r="AF48">
            <v>73.02</v>
          </cell>
          <cell r="AG48">
            <v>102.22</v>
          </cell>
          <cell r="AH48">
            <v>74.12</v>
          </cell>
          <cell r="AI48">
            <v>103.77</v>
          </cell>
          <cell r="AJ48">
            <v>75.23</v>
          </cell>
          <cell r="AK48">
            <v>105.32</v>
          </cell>
          <cell r="AL48">
            <v>76.33</v>
          </cell>
          <cell r="AM48">
            <v>106.86</v>
          </cell>
          <cell r="AN48">
            <v>77.44</v>
          </cell>
          <cell r="AO48">
            <v>108.41</v>
          </cell>
          <cell r="AP48">
            <v>78.540000000000006</v>
          </cell>
          <cell r="AQ48">
            <v>109.96</v>
          </cell>
          <cell r="AR48">
            <v>79.650000000000006</v>
          </cell>
          <cell r="AS48">
            <v>111.5</v>
          </cell>
          <cell r="AT48">
            <v>80.75</v>
          </cell>
          <cell r="AU48">
            <v>113.05</v>
          </cell>
          <cell r="AV48">
            <v>81.86</v>
          </cell>
          <cell r="AW48">
            <v>114.6</v>
          </cell>
        </row>
        <row r="49">
          <cell r="A49">
            <v>44</v>
          </cell>
          <cell r="B49">
            <v>57.74</v>
          </cell>
          <cell r="C49">
            <v>80.84</v>
          </cell>
          <cell r="D49">
            <v>58.87</v>
          </cell>
          <cell r="E49">
            <v>82.42</v>
          </cell>
          <cell r="F49">
            <v>60</v>
          </cell>
          <cell r="G49">
            <v>84.01</v>
          </cell>
          <cell r="H49">
            <v>61.13</v>
          </cell>
          <cell r="I49">
            <v>85.59</v>
          </cell>
          <cell r="J49">
            <v>62.27</v>
          </cell>
          <cell r="K49">
            <v>87.17</v>
          </cell>
          <cell r="L49">
            <v>63.4</v>
          </cell>
          <cell r="M49">
            <v>88.75</v>
          </cell>
          <cell r="N49">
            <v>64.53</v>
          </cell>
          <cell r="O49">
            <v>90.34</v>
          </cell>
          <cell r="P49">
            <v>65.66</v>
          </cell>
          <cell r="Q49">
            <v>91.92</v>
          </cell>
          <cell r="R49">
            <v>66.790000000000006</v>
          </cell>
          <cell r="S49">
            <v>93.5</v>
          </cell>
          <cell r="T49">
            <v>67.92</v>
          </cell>
          <cell r="U49">
            <v>95.09</v>
          </cell>
          <cell r="V49">
            <v>69.05</v>
          </cell>
          <cell r="W49">
            <v>96.67</v>
          </cell>
          <cell r="X49">
            <v>70.180000000000007</v>
          </cell>
          <cell r="Y49">
            <v>98.25</v>
          </cell>
          <cell r="Z49">
            <v>71.31</v>
          </cell>
          <cell r="AA49">
            <v>99.84</v>
          </cell>
          <cell r="AB49">
            <v>72.44</v>
          </cell>
          <cell r="AC49">
            <v>101.42</v>
          </cell>
          <cell r="AD49">
            <v>73.569999999999993</v>
          </cell>
          <cell r="AE49">
            <v>103</v>
          </cell>
          <cell r="AF49">
            <v>74.7</v>
          </cell>
          <cell r="AG49">
            <v>104.59</v>
          </cell>
          <cell r="AH49">
            <v>75.84</v>
          </cell>
          <cell r="AI49">
            <v>106.17</v>
          </cell>
          <cell r="AJ49">
            <v>76.97</v>
          </cell>
          <cell r="AK49">
            <v>107.75</v>
          </cell>
          <cell r="AL49">
            <v>78.099999999999994</v>
          </cell>
          <cell r="AM49">
            <v>109.34</v>
          </cell>
          <cell r="AN49">
            <v>79.23</v>
          </cell>
          <cell r="AO49">
            <v>110.92</v>
          </cell>
          <cell r="AP49">
            <v>80.36</v>
          </cell>
          <cell r="AQ49">
            <v>112.5</v>
          </cell>
          <cell r="AR49">
            <v>81.489999999999995</v>
          </cell>
          <cell r="AS49">
            <v>114.08</v>
          </cell>
          <cell r="AT49">
            <v>82.62</v>
          </cell>
          <cell r="AU49">
            <v>115.67</v>
          </cell>
          <cell r="AV49">
            <v>83.75</v>
          </cell>
          <cell r="AW49">
            <v>117.25</v>
          </cell>
        </row>
        <row r="50">
          <cell r="A50">
            <v>45</v>
          </cell>
          <cell r="B50">
            <v>59.04</v>
          </cell>
          <cell r="C50">
            <v>82.66</v>
          </cell>
          <cell r="D50">
            <v>60.2</v>
          </cell>
          <cell r="E50">
            <v>84.28</v>
          </cell>
          <cell r="F50">
            <v>61.35</v>
          </cell>
          <cell r="G50">
            <v>85.89</v>
          </cell>
          <cell r="H50">
            <v>62.51</v>
          </cell>
          <cell r="I50">
            <v>87.51</v>
          </cell>
          <cell r="J50">
            <v>63.67</v>
          </cell>
          <cell r="K50">
            <v>89.13</v>
          </cell>
          <cell r="L50">
            <v>64.819999999999993</v>
          </cell>
          <cell r="M50">
            <v>90.75</v>
          </cell>
          <cell r="N50">
            <v>65.98</v>
          </cell>
          <cell r="O50">
            <v>92.37</v>
          </cell>
          <cell r="P50">
            <v>67.14</v>
          </cell>
          <cell r="Q50">
            <v>93.99</v>
          </cell>
          <cell r="R50">
            <v>68.290000000000006</v>
          </cell>
          <cell r="S50">
            <v>95.61</v>
          </cell>
          <cell r="T50">
            <v>69.45</v>
          </cell>
          <cell r="U50">
            <v>97.23</v>
          </cell>
          <cell r="V50">
            <v>70.61</v>
          </cell>
          <cell r="W50">
            <v>98.85</v>
          </cell>
          <cell r="X50">
            <v>71.760000000000005</v>
          </cell>
          <cell r="Y50">
            <v>100.47</v>
          </cell>
          <cell r="Z50">
            <v>72.92</v>
          </cell>
          <cell r="AA50">
            <v>102.09</v>
          </cell>
          <cell r="AB50">
            <v>74.08</v>
          </cell>
          <cell r="AC50">
            <v>103.71</v>
          </cell>
          <cell r="AD50">
            <v>75.23</v>
          </cell>
          <cell r="AE50">
            <v>105.32</v>
          </cell>
          <cell r="AF50">
            <v>76.39</v>
          </cell>
          <cell r="AG50">
            <v>106.94</v>
          </cell>
          <cell r="AH50">
            <v>77.540000000000006</v>
          </cell>
          <cell r="AI50">
            <v>108.56</v>
          </cell>
          <cell r="AJ50">
            <v>78.7</v>
          </cell>
          <cell r="AK50">
            <v>110.18</v>
          </cell>
          <cell r="AL50">
            <v>79.86</v>
          </cell>
          <cell r="AM50">
            <v>111.8</v>
          </cell>
          <cell r="AN50">
            <v>81.010000000000005</v>
          </cell>
          <cell r="AO50">
            <v>113.42</v>
          </cell>
          <cell r="AP50">
            <v>82.17</v>
          </cell>
          <cell r="AQ50">
            <v>115.04</v>
          </cell>
          <cell r="AR50">
            <v>83.33</v>
          </cell>
          <cell r="AS50">
            <v>116.66</v>
          </cell>
          <cell r="AT50">
            <v>84.48</v>
          </cell>
          <cell r="AU50">
            <v>118.28</v>
          </cell>
          <cell r="AV50">
            <v>85.64</v>
          </cell>
          <cell r="AW50">
            <v>119.9</v>
          </cell>
        </row>
        <row r="51">
          <cell r="A51">
            <v>46</v>
          </cell>
          <cell r="B51">
            <v>60.34</v>
          </cell>
          <cell r="C51">
            <v>84.48</v>
          </cell>
          <cell r="D51">
            <v>61.53</v>
          </cell>
          <cell r="E51">
            <v>86.14</v>
          </cell>
          <cell r="F51">
            <v>62.71</v>
          </cell>
          <cell r="G51">
            <v>87.79</v>
          </cell>
          <cell r="H51">
            <v>63.89</v>
          </cell>
          <cell r="I51">
            <v>89.45</v>
          </cell>
          <cell r="J51">
            <v>65.069999999999993</v>
          </cell>
          <cell r="K51">
            <v>91.1</v>
          </cell>
          <cell r="L51">
            <v>66.25</v>
          </cell>
          <cell r="M51">
            <v>92.76</v>
          </cell>
          <cell r="N51">
            <v>67.44</v>
          </cell>
          <cell r="O51">
            <v>94.41</v>
          </cell>
          <cell r="P51">
            <v>68.62</v>
          </cell>
          <cell r="Q51">
            <v>96.07</v>
          </cell>
          <cell r="R51">
            <v>69.8</v>
          </cell>
          <cell r="S51">
            <v>97.72</v>
          </cell>
          <cell r="T51">
            <v>70.98</v>
          </cell>
          <cell r="U51">
            <v>99.38</v>
          </cell>
          <cell r="V51">
            <v>72.17</v>
          </cell>
          <cell r="W51">
            <v>101.03</v>
          </cell>
          <cell r="X51">
            <v>73.349999999999994</v>
          </cell>
          <cell r="Y51">
            <v>102.69</v>
          </cell>
          <cell r="Z51">
            <v>74.53</v>
          </cell>
          <cell r="AA51">
            <v>104.34</v>
          </cell>
          <cell r="AB51">
            <v>75.709999999999994</v>
          </cell>
          <cell r="AC51">
            <v>106</v>
          </cell>
          <cell r="AD51">
            <v>76.89</v>
          </cell>
          <cell r="AE51">
            <v>107.65</v>
          </cell>
          <cell r="AF51">
            <v>78.08</v>
          </cell>
          <cell r="AG51">
            <v>109.31</v>
          </cell>
          <cell r="AH51">
            <v>79.260000000000005</v>
          </cell>
          <cell r="AI51">
            <v>110.96</v>
          </cell>
          <cell r="AJ51">
            <v>80.44</v>
          </cell>
          <cell r="AK51">
            <v>112.62</v>
          </cell>
          <cell r="AL51">
            <v>81.62</v>
          </cell>
          <cell r="AM51">
            <v>114.27</v>
          </cell>
          <cell r="AN51">
            <v>82.81</v>
          </cell>
          <cell r="AO51">
            <v>115.93</v>
          </cell>
          <cell r="AP51">
            <v>83.99</v>
          </cell>
          <cell r="AQ51">
            <v>117.58</v>
          </cell>
          <cell r="AR51">
            <v>85.17</v>
          </cell>
          <cell r="AS51">
            <v>119.24</v>
          </cell>
          <cell r="AT51">
            <v>86.35</v>
          </cell>
          <cell r="AU51">
            <v>120.89</v>
          </cell>
          <cell r="AV51">
            <v>87.53</v>
          </cell>
          <cell r="AW51">
            <v>122.55</v>
          </cell>
        </row>
        <row r="52">
          <cell r="A52">
            <v>47</v>
          </cell>
          <cell r="B52">
            <v>61.64</v>
          </cell>
          <cell r="C52">
            <v>86.3</v>
          </cell>
          <cell r="D52">
            <v>62.85</v>
          </cell>
          <cell r="E52">
            <v>87.99</v>
          </cell>
          <cell r="F52">
            <v>64.06</v>
          </cell>
          <cell r="G52">
            <v>89.68</v>
          </cell>
          <cell r="H52">
            <v>65.260000000000005</v>
          </cell>
          <cell r="I52">
            <v>91.37</v>
          </cell>
          <cell r="J52">
            <v>66.47</v>
          </cell>
          <cell r="K52">
            <v>93.06</v>
          </cell>
          <cell r="L52">
            <v>67.680000000000007</v>
          </cell>
          <cell r="M52">
            <v>94.75</v>
          </cell>
          <cell r="N52">
            <v>68.89</v>
          </cell>
          <cell r="O52">
            <v>96.44</v>
          </cell>
          <cell r="P52">
            <v>70.099999999999994</v>
          </cell>
          <cell r="Q52">
            <v>98.13</v>
          </cell>
          <cell r="R52">
            <v>71.3</v>
          </cell>
          <cell r="S52">
            <v>99.82</v>
          </cell>
          <cell r="T52">
            <v>72.510000000000005</v>
          </cell>
          <cell r="U52">
            <v>101.52</v>
          </cell>
          <cell r="V52">
            <v>73.72</v>
          </cell>
          <cell r="W52">
            <v>103.21</v>
          </cell>
          <cell r="X52">
            <v>74.930000000000007</v>
          </cell>
          <cell r="Y52">
            <v>104.9</v>
          </cell>
          <cell r="Z52">
            <v>76.13</v>
          </cell>
          <cell r="AA52">
            <v>106.59</v>
          </cell>
          <cell r="AB52">
            <v>77.34</v>
          </cell>
          <cell r="AC52">
            <v>108.28</v>
          </cell>
          <cell r="AD52">
            <v>78.55</v>
          </cell>
          <cell r="AE52">
            <v>109.97</v>
          </cell>
          <cell r="AF52">
            <v>79.760000000000005</v>
          </cell>
          <cell r="AG52">
            <v>111.66</v>
          </cell>
          <cell r="AH52">
            <v>80.97</v>
          </cell>
          <cell r="AI52">
            <v>113.35</v>
          </cell>
          <cell r="AJ52">
            <v>82.17</v>
          </cell>
          <cell r="AK52">
            <v>115.04</v>
          </cell>
          <cell r="AL52">
            <v>83.38</v>
          </cell>
          <cell r="AM52">
            <v>116.74</v>
          </cell>
          <cell r="AN52">
            <v>84.59</v>
          </cell>
          <cell r="AO52">
            <v>118.43</v>
          </cell>
          <cell r="AP52">
            <v>85.8</v>
          </cell>
          <cell r="AQ52">
            <v>120.12</v>
          </cell>
          <cell r="AR52">
            <v>87.01</v>
          </cell>
          <cell r="AS52">
            <v>121.81</v>
          </cell>
          <cell r="AT52">
            <v>88.21</v>
          </cell>
          <cell r="AU52">
            <v>123.5</v>
          </cell>
          <cell r="AV52">
            <v>89.42</v>
          </cell>
          <cell r="AW52">
            <v>125.19</v>
          </cell>
        </row>
        <row r="53">
          <cell r="A53">
            <v>48</v>
          </cell>
          <cell r="B53">
            <v>62.93</v>
          </cell>
          <cell r="C53">
            <v>88.1</v>
          </cell>
          <cell r="D53">
            <v>64.16</v>
          </cell>
          <cell r="E53">
            <v>89.83</v>
          </cell>
          <cell r="F53">
            <v>65.400000000000006</v>
          </cell>
          <cell r="G53">
            <v>91.55</v>
          </cell>
          <cell r="H53">
            <v>66.63</v>
          </cell>
          <cell r="I53">
            <v>93.28</v>
          </cell>
          <cell r="J53">
            <v>67.86</v>
          </cell>
          <cell r="K53">
            <v>95.01</v>
          </cell>
          <cell r="L53">
            <v>69.099999999999994</v>
          </cell>
          <cell r="M53">
            <v>96.74</v>
          </cell>
          <cell r="N53">
            <v>70.33</v>
          </cell>
          <cell r="O53">
            <v>98.46</v>
          </cell>
          <cell r="P53">
            <v>71.56</v>
          </cell>
          <cell r="Q53">
            <v>100.19</v>
          </cell>
          <cell r="R53">
            <v>72.8</v>
          </cell>
          <cell r="S53">
            <v>101.92</v>
          </cell>
          <cell r="T53">
            <v>74.03</v>
          </cell>
          <cell r="U53">
            <v>103.64</v>
          </cell>
          <cell r="V53">
            <v>75.27</v>
          </cell>
          <cell r="W53">
            <v>105.37</v>
          </cell>
          <cell r="X53">
            <v>76.5</v>
          </cell>
          <cell r="Y53">
            <v>107.1</v>
          </cell>
          <cell r="Z53">
            <v>77.73</v>
          </cell>
          <cell r="AA53">
            <v>108.83</v>
          </cell>
          <cell r="AB53">
            <v>78.97</v>
          </cell>
          <cell r="AC53">
            <v>110.55</v>
          </cell>
          <cell r="AD53">
            <v>80.2</v>
          </cell>
          <cell r="AE53">
            <v>112.28</v>
          </cell>
          <cell r="AF53">
            <v>81.430000000000007</v>
          </cell>
          <cell r="AG53">
            <v>114.01</v>
          </cell>
          <cell r="AH53">
            <v>82.67</v>
          </cell>
          <cell r="AI53">
            <v>115.73</v>
          </cell>
          <cell r="AJ53">
            <v>83.9</v>
          </cell>
          <cell r="AK53">
            <v>117.46</v>
          </cell>
          <cell r="AL53">
            <v>85.13</v>
          </cell>
          <cell r="AM53">
            <v>119.19</v>
          </cell>
          <cell r="AN53">
            <v>86.37</v>
          </cell>
          <cell r="AO53">
            <v>120.91</v>
          </cell>
          <cell r="AP53">
            <v>87.6</v>
          </cell>
          <cell r="AQ53">
            <v>122.64</v>
          </cell>
          <cell r="AR53">
            <v>88.83</v>
          </cell>
          <cell r="AS53">
            <v>124.37</v>
          </cell>
          <cell r="AT53">
            <v>90.07</v>
          </cell>
          <cell r="AU53">
            <v>126.1</v>
          </cell>
          <cell r="AV53">
            <v>91.3</v>
          </cell>
          <cell r="AW53">
            <v>127.82</v>
          </cell>
        </row>
        <row r="54">
          <cell r="A54">
            <v>49</v>
          </cell>
          <cell r="B54">
            <v>64.23</v>
          </cell>
          <cell r="C54">
            <v>89.93</v>
          </cell>
          <cell r="D54">
            <v>65.489999999999995</v>
          </cell>
          <cell r="E54">
            <v>91.69</v>
          </cell>
          <cell r="F54">
            <v>66.75</v>
          </cell>
          <cell r="G54">
            <v>93.45</v>
          </cell>
          <cell r="H54">
            <v>68.010000000000005</v>
          </cell>
          <cell r="I54">
            <v>95.22</v>
          </cell>
          <cell r="J54">
            <v>69.27</v>
          </cell>
          <cell r="K54">
            <v>96.98</v>
          </cell>
          <cell r="L54">
            <v>70.53</v>
          </cell>
          <cell r="M54">
            <v>98.74</v>
          </cell>
          <cell r="N54">
            <v>71.790000000000006</v>
          </cell>
          <cell r="O54">
            <v>100.51</v>
          </cell>
          <cell r="P54">
            <v>73.05</v>
          </cell>
          <cell r="Q54">
            <v>102.27</v>
          </cell>
          <cell r="R54">
            <v>74.31</v>
          </cell>
          <cell r="S54">
            <v>104.03</v>
          </cell>
          <cell r="T54">
            <v>75.569999999999993</v>
          </cell>
          <cell r="U54">
            <v>105.79</v>
          </cell>
          <cell r="V54">
            <v>76.83</v>
          </cell>
          <cell r="W54">
            <v>107.56</v>
          </cell>
          <cell r="X54">
            <v>78.09</v>
          </cell>
          <cell r="Y54">
            <v>109.32</v>
          </cell>
          <cell r="Z54">
            <v>79.349999999999994</v>
          </cell>
          <cell r="AA54">
            <v>111.08</v>
          </cell>
          <cell r="AB54">
            <v>80.599999999999994</v>
          </cell>
          <cell r="AC54">
            <v>112.85</v>
          </cell>
          <cell r="AD54">
            <v>81.86</v>
          </cell>
          <cell r="AE54">
            <v>114.61</v>
          </cell>
          <cell r="AF54">
            <v>83.12</v>
          </cell>
          <cell r="AG54">
            <v>116.37</v>
          </cell>
          <cell r="AH54">
            <v>84.38</v>
          </cell>
          <cell r="AI54">
            <v>118.14</v>
          </cell>
          <cell r="AJ54">
            <v>85.64</v>
          </cell>
          <cell r="AK54">
            <v>119.9</v>
          </cell>
          <cell r="AL54">
            <v>86.9</v>
          </cell>
          <cell r="AM54">
            <v>121.66</v>
          </cell>
          <cell r="AN54">
            <v>88.16</v>
          </cell>
          <cell r="AO54">
            <v>123.43</v>
          </cell>
          <cell r="AP54">
            <v>89.42</v>
          </cell>
          <cell r="AQ54">
            <v>125.19</v>
          </cell>
          <cell r="AR54">
            <v>90.68</v>
          </cell>
          <cell r="AS54">
            <v>126.95</v>
          </cell>
          <cell r="AT54">
            <v>91.94</v>
          </cell>
          <cell r="AU54">
            <v>128.71</v>
          </cell>
          <cell r="AV54">
            <v>93.2</v>
          </cell>
          <cell r="AW54">
            <v>130.47999999999999</v>
          </cell>
        </row>
        <row r="55">
          <cell r="A55">
            <v>50</v>
          </cell>
          <cell r="B55">
            <v>65.53</v>
          </cell>
          <cell r="C55">
            <v>91.74</v>
          </cell>
          <cell r="D55">
            <v>66.819999999999993</v>
          </cell>
          <cell r="E55">
            <v>93.54</v>
          </cell>
          <cell r="F55">
            <v>68.099999999999994</v>
          </cell>
          <cell r="G55">
            <v>95.34</v>
          </cell>
          <cell r="H55">
            <v>69.39</v>
          </cell>
          <cell r="I55">
            <v>97.14</v>
          </cell>
          <cell r="J55">
            <v>70.67</v>
          </cell>
          <cell r="K55">
            <v>98.94</v>
          </cell>
          <cell r="L55">
            <v>71.959999999999994</v>
          </cell>
          <cell r="M55">
            <v>100.74</v>
          </cell>
          <cell r="N55">
            <v>73.239999999999995</v>
          </cell>
          <cell r="O55">
            <v>102.54</v>
          </cell>
          <cell r="P55">
            <v>74.53</v>
          </cell>
          <cell r="Q55">
            <v>104.34</v>
          </cell>
          <cell r="R55">
            <v>75.81</v>
          </cell>
          <cell r="S55">
            <v>106.14</v>
          </cell>
          <cell r="T55">
            <v>77.099999999999994</v>
          </cell>
          <cell r="U55">
            <v>107.93</v>
          </cell>
          <cell r="V55">
            <v>78.38</v>
          </cell>
          <cell r="W55">
            <v>109.73</v>
          </cell>
          <cell r="X55">
            <v>79.67</v>
          </cell>
          <cell r="Y55">
            <v>111.53</v>
          </cell>
          <cell r="Z55">
            <v>80.95</v>
          </cell>
          <cell r="AA55">
            <v>113.33</v>
          </cell>
          <cell r="AB55">
            <v>82.24</v>
          </cell>
          <cell r="AC55">
            <v>115.13</v>
          </cell>
          <cell r="AD55">
            <v>83.52</v>
          </cell>
          <cell r="AE55">
            <v>116.93</v>
          </cell>
          <cell r="AF55">
            <v>84.81</v>
          </cell>
          <cell r="AG55">
            <v>118.73</v>
          </cell>
          <cell r="AH55">
            <v>86.09</v>
          </cell>
          <cell r="AI55">
            <v>120.53</v>
          </cell>
          <cell r="AJ55">
            <v>87.38</v>
          </cell>
          <cell r="AK55">
            <v>122.33</v>
          </cell>
          <cell r="AL55">
            <v>88.66</v>
          </cell>
          <cell r="AM55">
            <v>124.13</v>
          </cell>
          <cell r="AN55">
            <v>89.95</v>
          </cell>
          <cell r="AO55">
            <v>125.92</v>
          </cell>
          <cell r="AP55">
            <v>91.23</v>
          </cell>
          <cell r="AQ55">
            <v>127.72</v>
          </cell>
          <cell r="AR55">
            <v>92.52</v>
          </cell>
          <cell r="AS55">
            <v>129.52000000000001</v>
          </cell>
          <cell r="AT55">
            <v>93.8</v>
          </cell>
          <cell r="AU55">
            <v>131.32</v>
          </cell>
          <cell r="AV55">
            <v>95.09</v>
          </cell>
          <cell r="AW55">
            <v>133.12</v>
          </cell>
        </row>
        <row r="56">
          <cell r="A56">
            <v>51</v>
          </cell>
          <cell r="B56">
            <v>66.83</v>
          </cell>
          <cell r="C56">
            <v>93.57</v>
          </cell>
          <cell r="D56">
            <v>68.14</v>
          </cell>
          <cell r="E56">
            <v>95.4</v>
          </cell>
          <cell r="F56">
            <v>69.45</v>
          </cell>
          <cell r="G56">
            <v>97.24</v>
          </cell>
          <cell r="H56">
            <v>70.760000000000005</v>
          </cell>
          <cell r="I56">
            <v>99.07</v>
          </cell>
          <cell r="J56">
            <v>72.08</v>
          </cell>
          <cell r="K56">
            <v>100.91</v>
          </cell>
          <cell r="L56">
            <v>73.39</v>
          </cell>
          <cell r="M56">
            <v>102.74</v>
          </cell>
          <cell r="N56">
            <v>74.7</v>
          </cell>
          <cell r="O56">
            <v>104.58</v>
          </cell>
          <cell r="P56">
            <v>76.010000000000005</v>
          </cell>
          <cell r="Q56">
            <v>106.41</v>
          </cell>
          <cell r="R56">
            <v>77.319999999999993</v>
          </cell>
          <cell r="S56">
            <v>108.25</v>
          </cell>
          <cell r="T56">
            <v>78.63</v>
          </cell>
          <cell r="U56">
            <v>110.08</v>
          </cell>
          <cell r="V56">
            <v>79.94</v>
          </cell>
          <cell r="W56">
            <v>111.92</v>
          </cell>
          <cell r="X56">
            <v>81.25</v>
          </cell>
          <cell r="Y56">
            <v>113.75</v>
          </cell>
          <cell r="Z56">
            <v>82.56</v>
          </cell>
          <cell r="AA56">
            <v>115.59</v>
          </cell>
          <cell r="AB56">
            <v>83.87</v>
          </cell>
          <cell r="AC56">
            <v>117.42</v>
          </cell>
          <cell r="AD56">
            <v>85.18</v>
          </cell>
          <cell r="AE56">
            <v>119.26</v>
          </cell>
          <cell r="AF56">
            <v>86.49</v>
          </cell>
          <cell r="AG56">
            <v>121.09</v>
          </cell>
          <cell r="AH56">
            <v>87.8</v>
          </cell>
          <cell r="AI56">
            <v>122.93</v>
          </cell>
          <cell r="AJ56">
            <v>89.11</v>
          </cell>
          <cell r="AK56">
            <v>124.76</v>
          </cell>
          <cell r="AL56">
            <v>90.43</v>
          </cell>
          <cell r="AM56">
            <v>126.6</v>
          </cell>
          <cell r="AN56">
            <v>91.74</v>
          </cell>
          <cell r="AO56">
            <v>128.43</v>
          </cell>
          <cell r="AP56">
            <v>93.05</v>
          </cell>
          <cell r="AQ56">
            <v>130.27000000000001</v>
          </cell>
          <cell r="AR56">
            <v>94.36</v>
          </cell>
          <cell r="AS56">
            <v>132.1</v>
          </cell>
          <cell r="AT56">
            <v>95.67</v>
          </cell>
          <cell r="AU56">
            <v>133.94</v>
          </cell>
          <cell r="AV56">
            <v>96.98</v>
          </cell>
          <cell r="AW56">
            <v>135.77000000000001</v>
          </cell>
        </row>
        <row r="57">
          <cell r="A57">
            <v>52</v>
          </cell>
          <cell r="B57">
            <v>68.12</v>
          </cell>
          <cell r="C57">
            <v>95.37</v>
          </cell>
          <cell r="D57">
            <v>69.459999999999994</v>
          </cell>
          <cell r="E57">
            <v>97.25</v>
          </cell>
          <cell r="F57">
            <v>70.8</v>
          </cell>
          <cell r="G57">
            <v>99.12</v>
          </cell>
          <cell r="H57">
            <v>72.13</v>
          </cell>
          <cell r="I57">
            <v>100.99</v>
          </cell>
          <cell r="J57">
            <v>73.47</v>
          </cell>
          <cell r="K57">
            <v>102.86</v>
          </cell>
          <cell r="L57">
            <v>74.81</v>
          </cell>
          <cell r="M57">
            <v>104.73</v>
          </cell>
          <cell r="N57">
            <v>76.14</v>
          </cell>
          <cell r="O57">
            <v>106.6</v>
          </cell>
          <cell r="P57">
            <v>77.48</v>
          </cell>
          <cell r="Q57">
            <v>108.47</v>
          </cell>
          <cell r="R57">
            <v>78.819999999999993</v>
          </cell>
          <cell r="S57">
            <v>110.34</v>
          </cell>
          <cell r="T57">
            <v>80.150000000000006</v>
          </cell>
          <cell r="U57">
            <v>112.21</v>
          </cell>
          <cell r="V57">
            <v>81.489999999999995</v>
          </cell>
          <cell r="W57">
            <v>114.08</v>
          </cell>
          <cell r="X57">
            <v>82.82</v>
          </cell>
          <cell r="Y57">
            <v>115.95</v>
          </cell>
          <cell r="Z57">
            <v>84.16</v>
          </cell>
          <cell r="AA57">
            <v>117.83</v>
          </cell>
          <cell r="AB57">
            <v>85.5</v>
          </cell>
          <cell r="AC57">
            <v>119.7</v>
          </cell>
          <cell r="AD57">
            <v>86.83</v>
          </cell>
          <cell r="AE57">
            <v>121.57</v>
          </cell>
          <cell r="AF57">
            <v>88.17</v>
          </cell>
          <cell r="AG57">
            <v>123.44</v>
          </cell>
          <cell r="AH57">
            <v>89.51</v>
          </cell>
          <cell r="AI57">
            <v>125.31</v>
          </cell>
          <cell r="AJ57">
            <v>90.84</v>
          </cell>
          <cell r="AK57">
            <v>127.18</v>
          </cell>
          <cell r="AL57">
            <v>92.18</v>
          </cell>
          <cell r="AM57">
            <v>129.05000000000001</v>
          </cell>
          <cell r="AN57">
            <v>93.52</v>
          </cell>
          <cell r="AO57">
            <v>130.91999999999999</v>
          </cell>
          <cell r="AP57">
            <v>94.85</v>
          </cell>
          <cell r="AQ57">
            <v>132.79</v>
          </cell>
          <cell r="AR57">
            <v>96.19</v>
          </cell>
          <cell r="AS57">
            <v>134.66</v>
          </cell>
          <cell r="AT57">
            <v>97.53</v>
          </cell>
          <cell r="AU57">
            <v>136.54</v>
          </cell>
          <cell r="AV57">
            <v>98.86</v>
          </cell>
          <cell r="AW57">
            <v>138.41</v>
          </cell>
        </row>
        <row r="58">
          <cell r="A58">
            <v>53</v>
          </cell>
          <cell r="B58">
            <v>69.42</v>
          </cell>
          <cell r="C58">
            <v>97.19</v>
          </cell>
          <cell r="D58">
            <v>70.78</v>
          </cell>
          <cell r="E58">
            <v>99.1</v>
          </cell>
          <cell r="F58">
            <v>72.14</v>
          </cell>
          <cell r="G58">
            <v>101</v>
          </cell>
          <cell r="H58">
            <v>73.510000000000005</v>
          </cell>
          <cell r="I58">
            <v>102.91</v>
          </cell>
          <cell r="J58">
            <v>74.87</v>
          </cell>
          <cell r="K58">
            <v>104.82</v>
          </cell>
          <cell r="L58">
            <v>76.23</v>
          </cell>
          <cell r="M58">
            <v>106.72</v>
          </cell>
          <cell r="N58">
            <v>77.59</v>
          </cell>
          <cell r="O58">
            <v>108.63</v>
          </cell>
          <cell r="P58">
            <v>78.95</v>
          </cell>
          <cell r="Q58">
            <v>110.54</v>
          </cell>
          <cell r="R58">
            <v>80.319999999999993</v>
          </cell>
          <cell r="S58">
            <v>112.44</v>
          </cell>
          <cell r="T58">
            <v>81.680000000000007</v>
          </cell>
          <cell r="U58">
            <v>114.35</v>
          </cell>
          <cell r="V58">
            <v>83.04</v>
          </cell>
          <cell r="W58">
            <v>116.26</v>
          </cell>
          <cell r="X58">
            <v>84.4</v>
          </cell>
          <cell r="Y58">
            <v>118.16</v>
          </cell>
          <cell r="Z58">
            <v>85.77</v>
          </cell>
          <cell r="AA58">
            <v>120.07</v>
          </cell>
          <cell r="AB58">
            <v>87.13</v>
          </cell>
          <cell r="AC58">
            <v>121.98</v>
          </cell>
          <cell r="AD58">
            <v>88.49</v>
          </cell>
          <cell r="AE58">
            <v>123.89</v>
          </cell>
          <cell r="AF58">
            <v>89.85</v>
          </cell>
          <cell r="AG58">
            <v>125.79</v>
          </cell>
          <cell r="AH58">
            <v>91.21</v>
          </cell>
          <cell r="AI58">
            <v>127.7</v>
          </cell>
          <cell r="AJ58">
            <v>92.58</v>
          </cell>
          <cell r="AK58">
            <v>129.61000000000001</v>
          </cell>
          <cell r="AL58">
            <v>93.94</v>
          </cell>
          <cell r="AM58">
            <v>131.51</v>
          </cell>
          <cell r="AN58">
            <v>95.3</v>
          </cell>
          <cell r="AO58">
            <v>133.41999999999999</v>
          </cell>
          <cell r="AP58">
            <v>96.66</v>
          </cell>
          <cell r="AQ58">
            <v>135.33000000000001</v>
          </cell>
          <cell r="AR58">
            <v>98.02</v>
          </cell>
          <cell r="AS58">
            <v>137.22999999999999</v>
          </cell>
          <cell r="AT58">
            <v>99.39</v>
          </cell>
          <cell r="AU58">
            <v>139.13999999999999</v>
          </cell>
          <cell r="AV58">
            <v>100.75</v>
          </cell>
          <cell r="AW58">
            <v>141.05000000000001</v>
          </cell>
        </row>
        <row r="59">
          <cell r="A59">
            <v>54</v>
          </cell>
          <cell r="B59">
            <v>70.72</v>
          </cell>
          <cell r="C59">
            <v>99.01</v>
          </cell>
          <cell r="D59">
            <v>72.11</v>
          </cell>
          <cell r="E59">
            <v>100.95</v>
          </cell>
          <cell r="F59">
            <v>73.5</v>
          </cell>
          <cell r="G59">
            <v>102.89</v>
          </cell>
          <cell r="H59">
            <v>74.88</v>
          </cell>
          <cell r="I59">
            <v>104.84</v>
          </cell>
          <cell r="J59">
            <v>76.27</v>
          </cell>
          <cell r="K59">
            <v>106.78</v>
          </cell>
          <cell r="L59">
            <v>77.66</v>
          </cell>
          <cell r="M59">
            <v>108.72</v>
          </cell>
          <cell r="N59">
            <v>79.05</v>
          </cell>
          <cell r="O59">
            <v>110.67</v>
          </cell>
          <cell r="P59">
            <v>80.430000000000007</v>
          </cell>
          <cell r="Q59">
            <v>112.61</v>
          </cell>
          <cell r="R59">
            <v>81.819999999999993</v>
          </cell>
          <cell r="S59">
            <v>114.55</v>
          </cell>
          <cell r="T59">
            <v>83.21</v>
          </cell>
          <cell r="U59">
            <v>116.49</v>
          </cell>
          <cell r="V59">
            <v>84.6</v>
          </cell>
          <cell r="W59">
            <v>118.44</v>
          </cell>
          <cell r="X59">
            <v>85.99</v>
          </cell>
          <cell r="Y59">
            <v>120.38</v>
          </cell>
          <cell r="Z59">
            <v>87.37</v>
          </cell>
          <cell r="AA59">
            <v>122.32</v>
          </cell>
          <cell r="AB59">
            <v>88.76</v>
          </cell>
          <cell r="AC59">
            <v>124.27</v>
          </cell>
          <cell r="AD59">
            <v>90.15</v>
          </cell>
          <cell r="AE59">
            <v>126.21</v>
          </cell>
          <cell r="AF59">
            <v>91.54</v>
          </cell>
          <cell r="AG59">
            <v>128.15</v>
          </cell>
          <cell r="AH59">
            <v>92.92</v>
          </cell>
          <cell r="AI59">
            <v>130.09</v>
          </cell>
          <cell r="AJ59">
            <v>94.31</v>
          </cell>
          <cell r="AK59">
            <v>132.04</v>
          </cell>
          <cell r="AL59">
            <v>95.7</v>
          </cell>
          <cell r="AM59">
            <v>133.97999999999999</v>
          </cell>
          <cell r="AN59">
            <v>97.09</v>
          </cell>
          <cell r="AO59">
            <v>135.91999999999999</v>
          </cell>
          <cell r="AP59">
            <v>98.48</v>
          </cell>
          <cell r="AQ59">
            <v>137.87</v>
          </cell>
          <cell r="AR59">
            <v>99.86</v>
          </cell>
          <cell r="AS59">
            <v>139.81</v>
          </cell>
          <cell r="AT59">
            <v>101.25</v>
          </cell>
          <cell r="AU59">
            <v>141.75</v>
          </cell>
          <cell r="AV59">
            <v>102.64</v>
          </cell>
          <cell r="AW59">
            <v>143.69</v>
          </cell>
        </row>
        <row r="60">
          <cell r="A60">
            <v>55</v>
          </cell>
          <cell r="B60">
            <v>72.02</v>
          </cell>
          <cell r="C60">
            <v>100.83</v>
          </cell>
          <cell r="D60">
            <v>73.44</v>
          </cell>
          <cell r="E60">
            <v>102.81</v>
          </cell>
          <cell r="F60">
            <v>74.849999999999994</v>
          </cell>
          <cell r="G60">
            <v>104.79</v>
          </cell>
          <cell r="H60">
            <v>76.260000000000005</v>
          </cell>
          <cell r="I60">
            <v>106.77</v>
          </cell>
          <cell r="J60">
            <v>77.680000000000007</v>
          </cell>
          <cell r="K60">
            <v>108.75</v>
          </cell>
          <cell r="L60">
            <v>79.09</v>
          </cell>
          <cell r="M60">
            <v>110.73</v>
          </cell>
          <cell r="N60">
            <v>80.5</v>
          </cell>
          <cell r="O60">
            <v>112.71</v>
          </cell>
          <cell r="P60">
            <v>81.92</v>
          </cell>
          <cell r="Q60">
            <v>114.68</v>
          </cell>
          <cell r="R60">
            <v>83.33</v>
          </cell>
          <cell r="S60">
            <v>116.66</v>
          </cell>
          <cell r="T60">
            <v>84.74</v>
          </cell>
          <cell r="U60">
            <v>118.64</v>
          </cell>
          <cell r="V60">
            <v>86.16</v>
          </cell>
          <cell r="W60">
            <v>120.62</v>
          </cell>
          <cell r="X60">
            <v>87.57</v>
          </cell>
          <cell r="Y60">
            <v>122.6</v>
          </cell>
          <cell r="Z60">
            <v>88.99</v>
          </cell>
          <cell r="AA60">
            <v>124.58</v>
          </cell>
          <cell r="AB60">
            <v>90.4</v>
          </cell>
          <cell r="AC60">
            <v>126.56</v>
          </cell>
          <cell r="AD60">
            <v>91.81</v>
          </cell>
          <cell r="AE60">
            <v>128.54</v>
          </cell>
          <cell r="AF60">
            <v>93.23</v>
          </cell>
          <cell r="AG60">
            <v>130.52000000000001</v>
          </cell>
          <cell r="AH60">
            <v>94.64</v>
          </cell>
          <cell r="AI60">
            <v>132.5</v>
          </cell>
          <cell r="AJ60">
            <v>96.05</v>
          </cell>
          <cell r="AK60">
            <v>134.47</v>
          </cell>
          <cell r="AL60">
            <v>97.47</v>
          </cell>
          <cell r="AM60">
            <v>136.44999999999999</v>
          </cell>
          <cell r="AN60">
            <v>98.88</v>
          </cell>
          <cell r="AO60">
            <v>138.43</v>
          </cell>
          <cell r="AP60">
            <v>100.29</v>
          </cell>
          <cell r="AQ60">
            <v>140.41</v>
          </cell>
          <cell r="AR60">
            <v>101.71</v>
          </cell>
          <cell r="AS60">
            <v>142.38999999999999</v>
          </cell>
          <cell r="AT60">
            <v>103.12</v>
          </cell>
          <cell r="AU60">
            <v>144.37</v>
          </cell>
          <cell r="AV60">
            <v>104.53</v>
          </cell>
          <cell r="AW60">
            <v>146.35</v>
          </cell>
        </row>
        <row r="61">
          <cell r="A61">
            <v>56</v>
          </cell>
          <cell r="B61">
            <v>73.319999999999993</v>
          </cell>
          <cell r="C61">
            <v>102.64</v>
          </cell>
          <cell r="D61">
            <v>74.75</v>
          </cell>
          <cell r="E61">
            <v>104.66</v>
          </cell>
          <cell r="F61">
            <v>76.19</v>
          </cell>
          <cell r="G61">
            <v>106.67</v>
          </cell>
          <cell r="H61">
            <v>77.63</v>
          </cell>
          <cell r="I61">
            <v>108.69</v>
          </cell>
          <cell r="J61">
            <v>79.069999999999993</v>
          </cell>
          <cell r="K61">
            <v>110.7</v>
          </cell>
          <cell r="L61">
            <v>80.510000000000005</v>
          </cell>
          <cell r="M61">
            <v>112.72</v>
          </cell>
          <cell r="N61">
            <v>81.95</v>
          </cell>
          <cell r="O61">
            <v>114.73</v>
          </cell>
          <cell r="P61">
            <v>83.39</v>
          </cell>
          <cell r="Q61">
            <v>116.75</v>
          </cell>
          <cell r="R61">
            <v>84.83</v>
          </cell>
          <cell r="S61">
            <v>118.76</v>
          </cell>
          <cell r="T61">
            <v>86.27</v>
          </cell>
          <cell r="U61">
            <v>120.78</v>
          </cell>
          <cell r="V61">
            <v>87.71</v>
          </cell>
          <cell r="W61">
            <v>122.79</v>
          </cell>
          <cell r="X61">
            <v>89.15</v>
          </cell>
          <cell r="Y61">
            <v>124.81</v>
          </cell>
          <cell r="Z61">
            <v>90.59</v>
          </cell>
          <cell r="AA61">
            <v>126.82</v>
          </cell>
          <cell r="AB61">
            <v>92.03</v>
          </cell>
          <cell r="AC61">
            <v>128.84</v>
          </cell>
          <cell r="AD61">
            <v>93.46</v>
          </cell>
          <cell r="AE61">
            <v>130.85</v>
          </cell>
          <cell r="AF61">
            <v>94.9</v>
          </cell>
          <cell r="AG61">
            <v>132.86000000000001</v>
          </cell>
          <cell r="AH61">
            <v>96.34</v>
          </cell>
          <cell r="AI61">
            <v>134.88</v>
          </cell>
          <cell r="AJ61">
            <v>97.78</v>
          </cell>
          <cell r="AK61">
            <v>136.88999999999999</v>
          </cell>
          <cell r="AL61">
            <v>99.22</v>
          </cell>
          <cell r="AM61">
            <v>138.91</v>
          </cell>
          <cell r="AN61">
            <v>100.66</v>
          </cell>
          <cell r="AO61">
            <v>140.91999999999999</v>
          </cell>
          <cell r="AP61">
            <v>102.1</v>
          </cell>
          <cell r="AQ61">
            <v>142.94</v>
          </cell>
          <cell r="AR61">
            <v>103.54</v>
          </cell>
          <cell r="AS61">
            <v>144.94999999999999</v>
          </cell>
          <cell r="AT61">
            <v>104.98</v>
          </cell>
          <cell r="AU61">
            <v>146.97</v>
          </cell>
          <cell r="AV61">
            <v>106.42</v>
          </cell>
          <cell r="AW61">
            <v>148.97999999999999</v>
          </cell>
        </row>
        <row r="62">
          <cell r="A62">
            <v>57</v>
          </cell>
          <cell r="B62">
            <v>74.61</v>
          </cell>
          <cell r="C62">
            <v>104.46</v>
          </cell>
          <cell r="D62">
            <v>76.08</v>
          </cell>
          <cell r="E62">
            <v>106.51</v>
          </cell>
          <cell r="F62">
            <v>77.540000000000006</v>
          </cell>
          <cell r="G62">
            <v>108.56</v>
          </cell>
          <cell r="H62">
            <v>79.010000000000005</v>
          </cell>
          <cell r="I62">
            <v>110.61</v>
          </cell>
          <cell r="J62">
            <v>80.47</v>
          </cell>
          <cell r="K62">
            <v>112.66</v>
          </cell>
          <cell r="L62">
            <v>81.94</v>
          </cell>
          <cell r="M62">
            <v>114.71</v>
          </cell>
          <cell r="N62">
            <v>83.4</v>
          </cell>
          <cell r="O62">
            <v>116.76</v>
          </cell>
          <cell r="P62">
            <v>84.87</v>
          </cell>
          <cell r="Q62">
            <v>118.81</v>
          </cell>
          <cell r="R62">
            <v>86.33</v>
          </cell>
          <cell r="S62">
            <v>120.86</v>
          </cell>
          <cell r="T62">
            <v>87.8</v>
          </cell>
          <cell r="U62">
            <v>122.91</v>
          </cell>
          <cell r="V62">
            <v>89.26</v>
          </cell>
          <cell r="W62">
            <v>124.96</v>
          </cell>
          <cell r="X62">
            <v>90.73</v>
          </cell>
          <cell r="Y62">
            <v>127.02</v>
          </cell>
          <cell r="Z62">
            <v>92.19</v>
          </cell>
          <cell r="AA62">
            <v>129.07</v>
          </cell>
          <cell r="AB62">
            <v>93.65</v>
          </cell>
          <cell r="AC62">
            <v>131.12</v>
          </cell>
          <cell r="AD62">
            <v>95.12</v>
          </cell>
          <cell r="AE62">
            <v>133.16999999999999</v>
          </cell>
          <cell r="AF62">
            <v>96.58</v>
          </cell>
          <cell r="AG62">
            <v>135.22</v>
          </cell>
          <cell r="AH62">
            <v>98.05</v>
          </cell>
          <cell r="AI62">
            <v>137.27000000000001</v>
          </cell>
          <cell r="AJ62">
            <v>99.51</v>
          </cell>
          <cell r="AK62">
            <v>139.32</v>
          </cell>
          <cell r="AL62">
            <v>100.98</v>
          </cell>
          <cell r="AM62">
            <v>141.37</v>
          </cell>
          <cell r="AN62">
            <v>102.44</v>
          </cell>
          <cell r="AO62">
            <v>143.41999999999999</v>
          </cell>
          <cell r="AP62">
            <v>103.91</v>
          </cell>
          <cell r="AQ62">
            <v>145.47</v>
          </cell>
          <cell r="AR62">
            <v>105.37</v>
          </cell>
          <cell r="AS62">
            <v>147.52000000000001</v>
          </cell>
          <cell r="AT62">
            <v>106.84</v>
          </cell>
          <cell r="AU62">
            <v>149.57</v>
          </cell>
          <cell r="AV62">
            <v>108.3</v>
          </cell>
          <cell r="AW62">
            <v>151.63</v>
          </cell>
        </row>
        <row r="63">
          <cell r="A63">
            <v>58</v>
          </cell>
          <cell r="B63">
            <v>75.91</v>
          </cell>
          <cell r="C63">
            <v>106.27</v>
          </cell>
          <cell r="D63">
            <v>77.400000000000006</v>
          </cell>
          <cell r="E63">
            <v>108.36</v>
          </cell>
          <cell r="F63">
            <v>78.89</v>
          </cell>
          <cell r="G63">
            <v>110.45</v>
          </cell>
          <cell r="H63">
            <v>80.38</v>
          </cell>
          <cell r="I63">
            <v>112.54</v>
          </cell>
          <cell r="J63">
            <v>81.87</v>
          </cell>
          <cell r="K63">
            <v>114.62</v>
          </cell>
          <cell r="L63">
            <v>83.36</v>
          </cell>
          <cell r="M63">
            <v>116.71</v>
          </cell>
          <cell r="N63">
            <v>84.85</v>
          </cell>
          <cell r="O63">
            <v>118.8</v>
          </cell>
          <cell r="P63">
            <v>86.34</v>
          </cell>
          <cell r="Q63">
            <v>120.88</v>
          </cell>
          <cell r="R63">
            <v>87.84</v>
          </cell>
          <cell r="S63">
            <v>122.97</v>
          </cell>
          <cell r="T63">
            <v>89.33</v>
          </cell>
          <cell r="U63">
            <v>125.06</v>
          </cell>
          <cell r="V63">
            <v>90.82</v>
          </cell>
          <cell r="W63">
            <v>127.14</v>
          </cell>
          <cell r="X63">
            <v>92.31</v>
          </cell>
          <cell r="Y63">
            <v>129.22999999999999</v>
          </cell>
          <cell r="Z63">
            <v>93.8</v>
          </cell>
          <cell r="AA63">
            <v>131.32</v>
          </cell>
          <cell r="AB63">
            <v>95.29</v>
          </cell>
          <cell r="AC63">
            <v>133.4</v>
          </cell>
          <cell r="AD63">
            <v>96.78</v>
          </cell>
          <cell r="AE63">
            <v>135.49</v>
          </cell>
          <cell r="AF63">
            <v>98.27</v>
          </cell>
          <cell r="AG63">
            <v>137.58000000000001</v>
          </cell>
          <cell r="AH63">
            <v>99.76</v>
          </cell>
          <cell r="AI63">
            <v>139.66</v>
          </cell>
          <cell r="AJ63">
            <v>101.25</v>
          </cell>
          <cell r="AK63">
            <v>141.75</v>
          </cell>
          <cell r="AL63">
            <v>102.74</v>
          </cell>
          <cell r="AM63">
            <v>143.84</v>
          </cell>
          <cell r="AN63">
            <v>104.23</v>
          </cell>
          <cell r="AO63">
            <v>145.91999999999999</v>
          </cell>
          <cell r="AP63">
            <v>105.72</v>
          </cell>
          <cell r="AQ63">
            <v>148.01</v>
          </cell>
          <cell r="AR63">
            <v>107.21</v>
          </cell>
          <cell r="AS63">
            <v>150.1</v>
          </cell>
          <cell r="AT63">
            <v>108.7</v>
          </cell>
          <cell r="AU63">
            <v>152.19</v>
          </cell>
          <cell r="AV63">
            <v>110.19</v>
          </cell>
          <cell r="AW63">
            <v>154.27000000000001</v>
          </cell>
        </row>
        <row r="64">
          <cell r="A64">
            <v>59</v>
          </cell>
          <cell r="B64">
            <v>77.209999999999994</v>
          </cell>
          <cell r="C64">
            <v>108.1</v>
          </cell>
          <cell r="D64">
            <v>78.73</v>
          </cell>
          <cell r="E64">
            <v>110.22</v>
          </cell>
          <cell r="F64">
            <v>80.25</v>
          </cell>
          <cell r="G64">
            <v>112.34</v>
          </cell>
          <cell r="H64">
            <v>81.760000000000005</v>
          </cell>
          <cell r="I64">
            <v>114.47</v>
          </cell>
          <cell r="J64">
            <v>83.28</v>
          </cell>
          <cell r="K64">
            <v>116.59</v>
          </cell>
          <cell r="L64">
            <v>84.79</v>
          </cell>
          <cell r="M64">
            <v>118.71</v>
          </cell>
          <cell r="N64">
            <v>86.31</v>
          </cell>
          <cell r="O64">
            <v>120.84</v>
          </cell>
          <cell r="P64">
            <v>87.83</v>
          </cell>
          <cell r="Q64">
            <v>122.96</v>
          </cell>
          <cell r="R64">
            <v>89.34</v>
          </cell>
          <cell r="S64">
            <v>125.08</v>
          </cell>
          <cell r="T64">
            <v>90.86</v>
          </cell>
          <cell r="U64">
            <v>127.2</v>
          </cell>
          <cell r="V64">
            <v>92.38</v>
          </cell>
          <cell r="W64">
            <v>129.33000000000001</v>
          </cell>
          <cell r="X64">
            <v>93.89</v>
          </cell>
          <cell r="Y64">
            <v>131.44999999999999</v>
          </cell>
          <cell r="Z64">
            <v>95.41</v>
          </cell>
          <cell r="AA64">
            <v>133.57</v>
          </cell>
          <cell r="AB64">
            <v>96.93</v>
          </cell>
          <cell r="AC64">
            <v>135.69999999999999</v>
          </cell>
          <cell r="AD64">
            <v>98.44</v>
          </cell>
          <cell r="AE64">
            <v>137.82</v>
          </cell>
          <cell r="AF64">
            <v>99.96</v>
          </cell>
          <cell r="AG64">
            <v>139.94</v>
          </cell>
          <cell r="AH64">
            <v>101.47</v>
          </cell>
          <cell r="AI64">
            <v>142.06</v>
          </cell>
          <cell r="AJ64">
            <v>102.99</v>
          </cell>
          <cell r="AK64">
            <v>144.19</v>
          </cell>
          <cell r="AL64">
            <v>104.51</v>
          </cell>
          <cell r="AM64">
            <v>146.31</v>
          </cell>
          <cell r="AN64">
            <v>106.02</v>
          </cell>
          <cell r="AO64">
            <v>148.43</v>
          </cell>
          <cell r="AP64">
            <v>107.54</v>
          </cell>
          <cell r="AQ64">
            <v>150.56</v>
          </cell>
          <cell r="AR64">
            <v>109.06</v>
          </cell>
          <cell r="AS64">
            <v>152.68</v>
          </cell>
          <cell r="AT64">
            <v>110.57</v>
          </cell>
          <cell r="AU64">
            <v>154.80000000000001</v>
          </cell>
          <cell r="AV64">
            <v>112.09</v>
          </cell>
          <cell r="AW64">
            <v>156.91999999999999</v>
          </cell>
        </row>
        <row r="65">
          <cell r="A65">
            <v>60</v>
          </cell>
          <cell r="B65">
            <v>78.52</v>
          </cell>
          <cell r="C65">
            <v>109.93</v>
          </cell>
          <cell r="D65">
            <v>80.06</v>
          </cell>
          <cell r="E65">
            <v>112.09</v>
          </cell>
          <cell r="F65">
            <v>81.599999999999994</v>
          </cell>
          <cell r="G65">
            <v>114.25</v>
          </cell>
          <cell r="H65">
            <v>83.15</v>
          </cell>
          <cell r="I65">
            <v>116.4</v>
          </cell>
          <cell r="J65">
            <v>84.69</v>
          </cell>
          <cell r="K65">
            <v>118.56</v>
          </cell>
          <cell r="L65">
            <v>86.23</v>
          </cell>
          <cell r="M65">
            <v>120.72</v>
          </cell>
          <cell r="N65">
            <v>87.77</v>
          </cell>
          <cell r="O65">
            <v>122.88</v>
          </cell>
          <cell r="P65">
            <v>89.31</v>
          </cell>
          <cell r="Q65">
            <v>125.04</v>
          </cell>
          <cell r="R65">
            <v>90.86</v>
          </cell>
          <cell r="S65">
            <v>127.2</v>
          </cell>
          <cell r="T65">
            <v>92.4</v>
          </cell>
          <cell r="U65">
            <v>129.36000000000001</v>
          </cell>
          <cell r="V65">
            <v>93.94</v>
          </cell>
          <cell r="W65">
            <v>131.52000000000001</v>
          </cell>
          <cell r="X65">
            <v>95.48</v>
          </cell>
          <cell r="Y65">
            <v>133.68</v>
          </cell>
          <cell r="Z65">
            <v>97.02</v>
          </cell>
          <cell r="AA65">
            <v>135.83000000000001</v>
          </cell>
          <cell r="AB65">
            <v>98.57</v>
          </cell>
          <cell r="AC65">
            <v>137.99</v>
          </cell>
          <cell r="AD65">
            <v>100.11</v>
          </cell>
          <cell r="AE65">
            <v>140.15</v>
          </cell>
          <cell r="AF65">
            <v>101.65</v>
          </cell>
          <cell r="AG65">
            <v>142.31</v>
          </cell>
          <cell r="AH65">
            <v>103.19</v>
          </cell>
          <cell r="AI65">
            <v>144.47</v>
          </cell>
          <cell r="AJ65">
            <v>104.73</v>
          </cell>
          <cell r="AK65">
            <v>146.63</v>
          </cell>
          <cell r="AL65">
            <v>106.28</v>
          </cell>
          <cell r="AM65">
            <v>148.79</v>
          </cell>
          <cell r="AN65">
            <v>107.82</v>
          </cell>
          <cell r="AO65">
            <v>150.94999999999999</v>
          </cell>
          <cell r="AP65">
            <v>109.36</v>
          </cell>
          <cell r="AQ65">
            <v>153.1</v>
          </cell>
          <cell r="AR65">
            <v>110.9</v>
          </cell>
          <cell r="AS65">
            <v>155.26</v>
          </cell>
          <cell r="AT65">
            <v>112.44</v>
          </cell>
          <cell r="AU65">
            <v>157.41999999999999</v>
          </cell>
          <cell r="AV65">
            <v>113.99</v>
          </cell>
          <cell r="AW65">
            <v>159.58000000000001</v>
          </cell>
        </row>
        <row r="66">
          <cell r="A66">
            <v>61</v>
          </cell>
          <cell r="B66">
            <v>79.81</v>
          </cell>
          <cell r="C66">
            <v>111.74</v>
          </cell>
          <cell r="D66">
            <v>81.38</v>
          </cell>
          <cell r="E66">
            <v>113.93</v>
          </cell>
          <cell r="F66">
            <v>82.95</v>
          </cell>
          <cell r="G66">
            <v>116.13</v>
          </cell>
          <cell r="H66">
            <v>84.52</v>
          </cell>
          <cell r="I66">
            <v>118.32</v>
          </cell>
          <cell r="J66">
            <v>86.08</v>
          </cell>
          <cell r="K66">
            <v>120.52</v>
          </cell>
          <cell r="L66">
            <v>87.65</v>
          </cell>
          <cell r="M66">
            <v>122.71</v>
          </cell>
          <cell r="N66">
            <v>89.22</v>
          </cell>
          <cell r="O66">
            <v>124.91</v>
          </cell>
          <cell r="P66">
            <v>90.79</v>
          </cell>
          <cell r="Q66">
            <v>127.1</v>
          </cell>
          <cell r="R66">
            <v>92.35</v>
          </cell>
          <cell r="S66">
            <v>129.30000000000001</v>
          </cell>
          <cell r="T66">
            <v>93.92</v>
          </cell>
          <cell r="U66">
            <v>131.49</v>
          </cell>
          <cell r="V66">
            <v>95.49</v>
          </cell>
          <cell r="W66">
            <v>133.69</v>
          </cell>
          <cell r="X66">
            <v>97.06</v>
          </cell>
          <cell r="Y66">
            <v>135.88</v>
          </cell>
          <cell r="Z66">
            <v>98.63</v>
          </cell>
          <cell r="AA66">
            <v>138.08000000000001</v>
          </cell>
          <cell r="AB66">
            <v>100.19</v>
          </cell>
          <cell r="AC66">
            <v>140.27000000000001</v>
          </cell>
          <cell r="AD66">
            <v>101.76</v>
          </cell>
          <cell r="AE66">
            <v>142.47</v>
          </cell>
          <cell r="AF66">
            <v>103.33</v>
          </cell>
          <cell r="AG66">
            <v>144.66</v>
          </cell>
          <cell r="AH66">
            <v>104.9</v>
          </cell>
          <cell r="AI66">
            <v>146.85</v>
          </cell>
          <cell r="AJ66">
            <v>106.46</v>
          </cell>
          <cell r="AK66">
            <v>149.05000000000001</v>
          </cell>
          <cell r="AL66">
            <v>108.03</v>
          </cell>
          <cell r="AM66">
            <v>151.24</v>
          </cell>
          <cell r="AN66">
            <v>109.6</v>
          </cell>
          <cell r="AO66">
            <v>153.44</v>
          </cell>
          <cell r="AP66">
            <v>111.17</v>
          </cell>
          <cell r="AQ66">
            <v>155.63</v>
          </cell>
          <cell r="AR66">
            <v>112.73</v>
          </cell>
          <cell r="AS66">
            <v>157.83000000000001</v>
          </cell>
          <cell r="AT66">
            <v>114.3</v>
          </cell>
          <cell r="AU66">
            <v>160.02000000000001</v>
          </cell>
          <cell r="AV66">
            <v>115.87</v>
          </cell>
          <cell r="AW66">
            <v>162.22</v>
          </cell>
        </row>
        <row r="67">
          <cell r="A67">
            <v>62</v>
          </cell>
          <cell r="B67">
            <v>81.11</v>
          </cell>
          <cell r="C67">
            <v>113.55</v>
          </cell>
          <cell r="D67">
            <v>82.7</v>
          </cell>
          <cell r="E67">
            <v>115.78</v>
          </cell>
          <cell r="F67">
            <v>84.3</v>
          </cell>
          <cell r="G67">
            <v>118.01</v>
          </cell>
          <cell r="H67">
            <v>85.89</v>
          </cell>
          <cell r="I67">
            <v>120.24</v>
          </cell>
          <cell r="J67">
            <v>87.48</v>
          </cell>
          <cell r="K67">
            <v>122.48</v>
          </cell>
          <cell r="L67">
            <v>89.08</v>
          </cell>
          <cell r="M67">
            <v>124.71</v>
          </cell>
          <cell r="N67">
            <v>90.67</v>
          </cell>
          <cell r="O67">
            <v>126.94</v>
          </cell>
          <cell r="P67">
            <v>92.26</v>
          </cell>
          <cell r="Q67">
            <v>129.16999999999999</v>
          </cell>
          <cell r="R67">
            <v>93.86</v>
          </cell>
          <cell r="S67">
            <v>131.4</v>
          </cell>
          <cell r="T67">
            <v>95.45</v>
          </cell>
          <cell r="U67">
            <v>133.63</v>
          </cell>
          <cell r="V67">
            <v>97.04</v>
          </cell>
          <cell r="W67">
            <v>135.86000000000001</v>
          </cell>
          <cell r="X67">
            <v>98.64</v>
          </cell>
          <cell r="Y67">
            <v>138.09</v>
          </cell>
          <cell r="Z67">
            <v>100.23</v>
          </cell>
          <cell r="AA67">
            <v>140.32</v>
          </cell>
          <cell r="AB67">
            <v>101.82</v>
          </cell>
          <cell r="AC67">
            <v>142.55000000000001</v>
          </cell>
          <cell r="AD67">
            <v>103.42</v>
          </cell>
          <cell r="AE67">
            <v>144.78</v>
          </cell>
          <cell r="AF67">
            <v>105.01</v>
          </cell>
          <cell r="AG67">
            <v>147.01</v>
          </cell>
          <cell r="AH67">
            <v>106.6</v>
          </cell>
          <cell r="AI67">
            <v>149.24</v>
          </cell>
          <cell r="AJ67">
            <v>108.2</v>
          </cell>
          <cell r="AK67">
            <v>151.47999999999999</v>
          </cell>
          <cell r="AL67">
            <v>109.79</v>
          </cell>
          <cell r="AM67">
            <v>153.71</v>
          </cell>
          <cell r="AN67">
            <v>111.38</v>
          </cell>
          <cell r="AO67">
            <v>155.94</v>
          </cell>
          <cell r="AP67">
            <v>112.98</v>
          </cell>
          <cell r="AQ67">
            <v>158.16999999999999</v>
          </cell>
          <cell r="AR67">
            <v>114.57</v>
          </cell>
          <cell r="AS67">
            <v>160.4</v>
          </cell>
          <cell r="AT67">
            <v>116.16</v>
          </cell>
          <cell r="AU67">
            <v>162.63</v>
          </cell>
          <cell r="AV67">
            <v>117.76</v>
          </cell>
          <cell r="AW67">
            <v>164.86</v>
          </cell>
        </row>
        <row r="68">
          <cell r="A68">
            <v>63</v>
          </cell>
          <cell r="B68">
            <v>82.41</v>
          </cell>
          <cell r="C68">
            <v>115.37</v>
          </cell>
          <cell r="D68">
            <v>84.03</v>
          </cell>
          <cell r="E68">
            <v>117.64</v>
          </cell>
          <cell r="F68">
            <v>85.65</v>
          </cell>
          <cell r="G68">
            <v>119.91</v>
          </cell>
          <cell r="H68">
            <v>87.27</v>
          </cell>
          <cell r="I68">
            <v>122.17</v>
          </cell>
          <cell r="J68">
            <v>88.88</v>
          </cell>
          <cell r="K68">
            <v>124.44</v>
          </cell>
          <cell r="L68">
            <v>90.5</v>
          </cell>
          <cell r="M68">
            <v>126.71</v>
          </cell>
          <cell r="N68">
            <v>92.12</v>
          </cell>
          <cell r="O68">
            <v>128.97</v>
          </cell>
          <cell r="P68">
            <v>93.74</v>
          </cell>
          <cell r="Q68">
            <v>131.24</v>
          </cell>
          <cell r="R68">
            <v>95.36</v>
          </cell>
          <cell r="S68">
            <v>133.51</v>
          </cell>
          <cell r="T68">
            <v>96.98</v>
          </cell>
          <cell r="U68">
            <v>135.77000000000001</v>
          </cell>
          <cell r="V68">
            <v>98.6</v>
          </cell>
          <cell r="W68">
            <v>138.04</v>
          </cell>
          <cell r="X68">
            <v>100.22</v>
          </cell>
          <cell r="Y68">
            <v>140.31</v>
          </cell>
          <cell r="Z68">
            <v>101.84</v>
          </cell>
          <cell r="AA68">
            <v>142.57</v>
          </cell>
          <cell r="AB68">
            <v>103.46</v>
          </cell>
          <cell r="AC68">
            <v>144.84</v>
          </cell>
          <cell r="AD68">
            <v>105.08</v>
          </cell>
          <cell r="AE68">
            <v>147.11000000000001</v>
          </cell>
          <cell r="AF68">
            <v>106.69</v>
          </cell>
          <cell r="AG68">
            <v>149.37</v>
          </cell>
          <cell r="AH68">
            <v>108.31</v>
          </cell>
          <cell r="AI68">
            <v>151.63999999999999</v>
          </cell>
          <cell r="AJ68">
            <v>109.93</v>
          </cell>
          <cell r="AK68">
            <v>153.91</v>
          </cell>
          <cell r="AL68">
            <v>111.55</v>
          </cell>
          <cell r="AM68">
            <v>156.16999999999999</v>
          </cell>
          <cell r="AN68">
            <v>113.17</v>
          </cell>
          <cell r="AO68">
            <v>158.44</v>
          </cell>
          <cell r="AP68">
            <v>114.79</v>
          </cell>
          <cell r="AQ68">
            <v>160.71</v>
          </cell>
          <cell r="AR68">
            <v>116.41</v>
          </cell>
          <cell r="AS68">
            <v>162.97</v>
          </cell>
          <cell r="AT68">
            <v>118.03</v>
          </cell>
          <cell r="AU68">
            <v>165.24</v>
          </cell>
          <cell r="AV68">
            <v>119.65</v>
          </cell>
          <cell r="AW68">
            <v>167.51</v>
          </cell>
        </row>
        <row r="69">
          <cell r="A69">
            <v>64</v>
          </cell>
          <cell r="B69">
            <v>83.71</v>
          </cell>
          <cell r="C69">
            <v>117.2</v>
          </cell>
          <cell r="D69">
            <v>85.36</v>
          </cell>
          <cell r="E69">
            <v>119.5</v>
          </cell>
          <cell r="F69">
            <v>87</v>
          </cell>
          <cell r="G69">
            <v>121.8</v>
          </cell>
          <cell r="H69">
            <v>88.65</v>
          </cell>
          <cell r="I69">
            <v>124.1</v>
          </cell>
          <cell r="J69">
            <v>90.29</v>
          </cell>
          <cell r="K69">
            <v>126.41</v>
          </cell>
          <cell r="L69">
            <v>91.94</v>
          </cell>
          <cell r="M69">
            <v>128.71</v>
          </cell>
          <cell r="N69">
            <v>93.58</v>
          </cell>
          <cell r="O69">
            <v>131.01</v>
          </cell>
          <cell r="P69">
            <v>95.22</v>
          </cell>
          <cell r="Q69">
            <v>133.31</v>
          </cell>
          <cell r="R69">
            <v>96.87</v>
          </cell>
          <cell r="S69">
            <v>135.62</v>
          </cell>
          <cell r="T69">
            <v>98.51</v>
          </cell>
          <cell r="U69">
            <v>137.91999999999999</v>
          </cell>
          <cell r="V69">
            <v>100.16</v>
          </cell>
          <cell r="W69">
            <v>140.22</v>
          </cell>
          <cell r="X69">
            <v>101.8</v>
          </cell>
          <cell r="Y69">
            <v>142.53</v>
          </cell>
          <cell r="Z69">
            <v>103.45</v>
          </cell>
          <cell r="AA69">
            <v>144.83000000000001</v>
          </cell>
          <cell r="AB69">
            <v>105.09</v>
          </cell>
          <cell r="AC69">
            <v>147.13</v>
          </cell>
          <cell r="AD69">
            <v>106.74</v>
          </cell>
          <cell r="AE69">
            <v>149.43</v>
          </cell>
          <cell r="AF69">
            <v>108.38</v>
          </cell>
          <cell r="AG69">
            <v>151.74</v>
          </cell>
          <cell r="AH69">
            <v>110.03</v>
          </cell>
          <cell r="AI69">
            <v>154.04</v>
          </cell>
          <cell r="AJ69">
            <v>111.67</v>
          </cell>
          <cell r="AK69">
            <v>156.34</v>
          </cell>
          <cell r="AL69">
            <v>113.32</v>
          </cell>
          <cell r="AM69">
            <v>158.63999999999999</v>
          </cell>
          <cell r="AN69">
            <v>114.96</v>
          </cell>
          <cell r="AO69">
            <v>160.94999999999999</v>
          </cell>
          <cell r="AP69">
            <v>116.61</v>
          </cell>
          <cell r="AQ69">
            <v>163.25</v>
          </cell>
          <cell r="AR69">
            <v>118.25</v>
          </cell>
          <cell r="AS69">
            <v>165.55</v>
          </cell>
          <cell r="AT69">
            <v>119.9</v>
          </cell>
          <cell r="AU69">
            <v>167.86</v>
          </cell>
          <cell r="AV69">
            <v>121.54</v>
          </cell>
          <cell r="AW69">
            <v>170.16</v>
          </cell>
        </row>
        <row r="70">
          <cell r="A70">
            <v>65</v>
          </cell>
          <cell r="B70">
            <v>85</v>
          </cell>
          <cell r="C70">
            <v>119</v>
          </cell>
          <cell r="D70">
            <v>86.67</v>
          </cell>
          <cell r="E70">
            <v>121.33</v>
          </cell>
          <cell r="F70">
            <v>88.34</v>
          </cell>
          <cell r="G70">
            <v>123.67</v>
          </cell>
          <cell r="H70">
            <v>90.01</v>
          </cell>
          <cell r="I70">
            <v>126.01</v>
          </cell>
          <cell r="J70">
            <v>91.68</v>
          </cell>
          <cell r="K70">
            <v>128.35</v>
          </cell>
          <cell r="L70">
            <v>93.35</v>
          </cell>
          <cell r="M70">
            <v>130.69</v>
          </cell>
          <cell r="N70">
            <v>95.02</v>
          </cell>
          <cell r="O70">
            <v>133.03</v>
          </cell>
          <cell r="P70">
            <v>96.69</v>
          </cell>
          <cell r="Q70">
            <v>135.37</v>
          </cell>
          <cell r="R70">
            <v>98.36</v>
          </cell>
          <cell r="S70">
            <v>137.71</v>
          </cell>
          <cell r="T70">
            <v>100.03</v>
          </cell>
          <cell r="U70">
            <v>140.04</v>
          </cell>
          <cell r="V70">
            <v>101.7</v>
          </cell>
          <cell r="W70">
            <v>142.38</v>
          </cell>
          <cell r="X70">
            <v>103.37</v>
          </cell>
          <cell r="Y70">
            <v>144.72</v>
          </cell>
          <cell r="Z70">
            <v>105.04</v>
          </cell>
          <cell r="AA70">
            <v>147.06</v>
          </cell>
          <cell r="AB70">
            <v>106.71</v>
          </cell>
          <cell r="AC70">
            <v>149.4</v>
          </cell>
          <cell r="AD70">
            <v>108.38</v>
          </cell>
          <cell r="AE70">
            <v>151.74</v>
          </cell>
          <cell r="AF70">
            <v>110.05</v>
          </cell>
          <cell r="AG70">
            <v>154.08000000000001</v>
          </cell>
          <cell r="AH70">
            <v>111.72</v>
          </cell>
          <cell r="AI70">
            <v>156.41</v>
          </cell>
          <cell r="AJ70">
            <v>113.4</v>
          </cell>
          <cell r="AK70">
            <v>158.75</v>
          </cell>
          <cell r="AL70">
            <v>115.07</v>
          </cell>
          <cell r="AM70">
            <v>161.09</v>
          </cell>
          <cell r="AN70">
            <v>116.74</v>
          </cell>
          <cell r="AO70">
            <v>163.43</v>
          </cell>
          <cell r="AP70">
            <v>118.41</v>
          </cell>
          <cell r="AQ70">
            <v>165.77</v>
          </cell>
          <cell r="AR70">
            <v>120.08</v>
          </cell>
          <cell r="AS70">
            <v>168.11</v>
          </cell>
          <cell r="AT70">
            <v>121.75</v>
          </cell>
          <cell r="AU70">
            <v>170.45</v>
          </cell>
          <cell r="AV70">
            <v>123.42</v>
          </cell>
          <cell r="AW70">
            <v>172.79</v>
          </cell>
        </row>
        <row r="71">
          <cell r="A71">
            <v>66</v>
          </cell>
          <cell r="B71">
            <v>86.31</v>
          </cell>
          <cell r="C71">
            <v>120.83</v>
          </cell>
          <cell r="D71">
            <v>88</v>
          </cell>
          <cell r="E71">
            <v>123.2</v>
          </cell>
          <cell r="F71">
            <v>89.7</v>
          </cell>
          <cell r="G71">
            <v>125.58</v>
          </cell>
          <cell r="H71">
            <v>91.4</v>
          </cell>
          <cell r="I71">
            <v>127.95</v>
          </cell>
          <cell r="J71">
            <v>93.09</v>
          </cell>
          <cell r="K71">
            <v>130.33000000000001</v>
          </cell>
          <cell r="L71">
            <v>94.79</v>
          </cell>
          <cell r="M71">
            <v>132.69999999999999</v>
          </cell>
          <cell r="N71">
            <v>96.48</v>
          </cell>
          <cell r="O71">
            <v>135.08000000000001</v>
          </cell>
          <cell r="P71">
            <v>98.18</v>
          </cell>
          <cell r="Q71">
            <v>137.44999999999999</v>
          </cell>
          <cell r="R71">
            <v>99.88</v>
          </cell>
          <cell r="S71">
            <v>139.83000000000001</v>
          </cell>
          <cell r="T71">
            <v>101.57</v>
          </cell>
          <cell r="U71">
            <v>142.19999999999999</v>
          </cell>
          <cell r="V71">
            <v>103.27</v>
          </cell>
          <cell r="W71">
            <v>144.58000000000001</v>
          </cell>
          <cell r="X71">
            <v>104.96</v>
          </cell>
          <cell r="Y71">
            <v>146.94999999999999</v>
          </cell>
          <cell r="Z71">
            <v>106.66</v>
          </cell>
          <cell r="AA71">
            <v>149.33000000000001</v>
          </cell>
          <cell r="AB71">
            <v>108.36</v>
          </cell>
          <cell r="AC71">
            <v>151.69999999999999</v>
          </cell>
          <cell r="AD71">
            <v>110.05</v>
          </cell>
          <cell r="AE71">
            <v>154.07</v>
          </cell>
          <cell r="AF71">
            <v>111.75</v>
          </cell>
          <cell r="AG71">
            <v>156.44999999999999</v>
          </cell>
          <cell r="AH71">
            <v>113.45</v>
          </cell>
          <cell r="AI71">
            <v>158.82</v>
          </cell>
          <cell r="AJ71">
            <v>115.14</v>
          </cell>
          <cell r="AK71">
            <v>161.19999999999999</v>
          </cell>
          <cell r="AL71">
            <v>116.84</v>
          </cell>
          <cell r="AM71">
            <v>163.57</v>
          </cell>
          <cell r="AN71">
            <v>118.53</v>
          </cell>
          <cell r="AO71">
            <v>165.95</v>
          </cell>
          <cell r="AP71">
            <v>120.23</v>
          </cell>
          <cell r="AQ71">
            <v>168.32</v>
          </cell>
          <cell r="AR71">
            <v>121.93</v>
          </cell>
          <cell r="AS71">
            <v>170.7</v>
          </cell>
          <cell r="AT71">
            <v>123.62</v>
          </cell>
          <cell r="AU71">
            <v>173.07</v>
          </cell>
          <cell r="AV71">
            <v>125.32</v>
          </cell>
          <cell r="AW71">
            <v>175.45</v>
          </cell>
        </row>
        <row r="72">
          <cell r="A72">
            <v>67</v>
          </cell>
          <cell r="B72">
            <v>87.6</v>
          </cell>
          <cell r="C72">
            <v>122.64</v>
          </cell>
          <cell r="D72">
            <v>89.32</v>
          </cell>
          <cell r="E72">
            <v>125.05</v>
          </cell>
          <cell r="F72">
            <v>91.04</v>
          </cell>
          <cell r="G72">
            <v>127.46</v>
          </cell>
          <cell r="H72">
            <v>92.76</v>
          </cell>
          <cell r="I72">
            <v>129.87</v>
          </cell>
          <cell r="J72">
            <v>94.49</v>
          </cell>
          <cell r="K72">
            <v>132.28</v>
          </cell>
          <cell r="L72">
            <v>96.21</v>
          </cell>
          <cell r="M72">
            <v>134.69</v>
          </cell>
          <cell r="N72">
            <v>97.93</v>
          </cell>
          <cell r="O72">
            <v>137.1</v>
          </cell>
          <cell r="P72">
            <v>99.65</v>
          </cell>
          <cell r="Q72">
            <v>139.51</v>
          </cell>
          <cell r="R72">
            <v>101.37</v>
          </cell>
          <cell r="S72">
            <v>141.91999999999999</v>
          </cell>
          <cell r="T72">
            <v>103.1</v>
          </cell>
          <cell r="U72">
            <v>144.33000000000001</v>
          </cell>
          <cell r="V72">
            <v>104.82</v>
          </cell>
          <cell r="W72">
            <v>146.74</v>
          </cell>
          <cell r="X72">
            <v>106.54</v>
          </cell>
          <cell r="Y72">
            <v>149.15</v>
          </cell>
          <cell r="Z72">
            <v>108.26</v>
          </cell>
          <cell r="AA72">
            <v>151.57</v>
          </cell>
          <cell r="AB72">
            <v>109.98</v>
          </cell>
          <cell r="AC72">
            <v>153.97999999999999</v>
          </cell>
          <cell r="AD72">
            <v>111.7</v>
          </cell>
          <cell r="AE72">
            <v>156.38999999999999</v>
          </cell>
          <cell r="AF72">
            <v>113.43</v>
          </cell>
          <cell r="AG72">
            <v>158.80000000000001</v>
          </cell>
          <cell r="AH72">
            <v>115.15</v>
          </cell>
          <cell r="AI72">
            <v>161.21</v>
          </cell>
          <cell r="AJ72">
            <v>116.87</v>
          </cell>
          <cell r="AK72">
            <v>163.62</v>
          </cell>
          <cell r="AL72">
            <v>118.59</v>
          </cell>
          <cell r="AM72">
            <v>166.03</v>
          </cell>
          <cell r="AN72">
            <v>120.31</v>
          </cell>
          <cell r="AO72">
            <v>168.44</v>
          </cell>
          <cell r="AP72">
            <v>122.04</v>
          </cell>
          <cell r="AQ72">
            <v>170.85</v>
          </cell>
          <cell r="AR72">
            <v>123.76</v>
          </cell>
          <cell r="AS72">
            <v>173.26</v>
          </cell>
          <cell r="AT72">
            <v>125.48</v>
          </cell>
          <cell r="AU72">
            <v>175.67</v>
          </cell>
          <cell r="AV72">
            <v>127.2</v>
          </cell>
          <cell r="AW72">
            <v>178.08</v>
          </cell>
        </row>
        <row r="73">
          <cell r="A73">
            <v>68</v>
          </cell>
          <cell r="B73">
            <v>88.89</v>
          </cell>
          <cell r="C73">
            <v>124.45</v>
          </cell>
          <cell r="D73">
            <v>90.64</v>
          </cell>
          <cell r="E73">
            <v>126.9</v>
          </cell>
          <cell r="F73">
            <v>92.39</v>
          </cell>
          <cell r="G73">
            <v>129.34</v>
          </cell>
          <cell r="H73">
            <v>94.14</v>
          </cell>
          <cell r="I73">
            <v>131.79</v>
          </cell>
          <cell r="J73">
            <v>95.88</v>
          </cell>
          <cell r="K73">
            <v>134.24</v>
          </cell>
          <cell r="L73">
            <v>97.63</v>
          </cell>
          <cell r="M73">
            <v>136.68</v>
          </cell>
          <cell r="N73">
            <v>99.38</v>
          </cell>
          <cell r="O73">
            <v>139.13</v>
          </cell>
          <cell r="P73">
            <v>101.13</v>
          </cell>
          <cell r="Q73">
            <v>141.58000000000001</v>
          </cell>
          <cell r="R73">
            <v>102.87</v>
          </cell>
          <cell r="S73">
            <v>144.02000000000001</v>
          </cell>
          <cell r="T73">
            <v>104.62</v>
          </cell>
          <cell r="U73">
            <v>146.47</v>
          </cell>
          <cell r="V73">
            <v>106.37</v>
          </cell>
          <cell r="W73">
            <v>148.91999999999999</v>
          </cell>
          <cell r="X73">
            <v>108.12</v>
          </cell>
          <cell r="Y73">
            <v>151.36000000000001</v>
          </cell>
          <cell r="Z73">
            <v>109.86</v>
          </cell>
          <cell r="AA73">
            <v>153.81</v>
          </cell>
          <cell r="AB73">
            <v>111.61</v>
          </cell>
          <cell r="AC73">
            <v>156.26</v>
          </cell>
          <cell r="AD73">
            <v>113.36</v>
          </cell>
          <cell r="AE73">
            <v>158.69999999999999</v>
          </cell>
          <cell r="AF73">
            <v>115.11</v>
          </cell>
          <cell r="AG73">
            <v>161.15</v>
          </cell>
          <cell r="AH73">
            <v>116.85</v>
          </cell>
          <cell r="AI73">
            <v>163.6</v>
          </cell>
          <cell r="AJ73">
            <v>118.6</v>
          </cell>
          <cell r="AK73">
            <v>166.04</v>
          </cell>
          <cell r="AL73">
            <v>120.35</v>
          </cell>
          <cell r="AM73">
            <v>168.49</v>
          </cell>
          <cell r="AN73">
            <v>122.1</v>
          </cell>
          <cell r="AO73">
            <v>170.94</v>
          </cell>
          <cell r="AP73">
            <v>123.85</v>
          </cell>
          <cell r="AQ73">
            <v>173.38</v>
          </cell>
          <cell r="AR73">
            <v>125.59</v>
          </cell>
          <cell r="AS73">
            <v>175.83</v>
          </cell>
          <cell r="AT73">
            <v>127.34</v>
          </cell>
          <cell r="AU73">
            <v>178.28</v>
          </cell>
          <cell r="AV73">
            <v>129.09</v>
          </cell>
          <cell r="AW73">
            <v>180.72</v>
          </cell>
        </row>
        <row r="74">
          <cell r="A74">
            <v>69</v>
          </cell>
          <cell r="B74">
            <v>90.19</v>
          </cell>
          <cell r="C74">
            <v>126.27</v>
          </cell>
          <cell r="D74">
            <v>91.96</v>
          </cell>
          <cell r="E74">
            <v>128.75</v>
          </cell>
          <cell r="F74">
            <v>93.74</v>
          </cell>
          <cell r="G74">
            <v>131.22999999999999</v>
          </cell>
          <cell r="H74">
            <v>95.51</v>
          </cell>
          <cell r="I74">
            <v>133.71</v>
          </cell>
          <cell r="J74">
            <v>97.28</v>
          </cell>
          <cell r="K74">
            <v>136.19999999999999</v>
          </cell>
          <cell r="L74">
            <v>99.06</v>
          </cell>
          <cell r="M74">
            <v>138.68</v>
          </cell>
          <cell r="N74">
            <v>100.83</v>
          </cell>
          <cell r="O74">
            <v>141.16</v>
          </cell>
          <cell r="P74">
            <v>102.6</v>
          </cell>
          <cell r="Q74">
            <v>143.65</v>
          </cell>
          <cell r="R74">
            <v>104.38</v>
          </cell>
          <cell r="S74">
            <v>146.13</v>
          </cell>
          <cell r="T74">
            <v>106.15</v>
          </cell>
          <cell r="U74">
            <v>148.61000000000001</v>
          </cell>
          <cell r="V74">
            <v>107.92</v>
          </cell>
          <cell r="W74">
            <v>151.09</v>
          </cell>
          <cell r="X74">
            <v>109.7</v>
          </cell>
          <cell r="Y74">
            <v>153.58000000000001</v>
          </cell>
          <cell r="Z74">
            <v>111.47</v>
          </cell>
          <cell r="AA74">
            <v>156.06</v>
          </cell>
          <cell r="AB74">
            <v>113.24</v>
          </cell>
          <cell r="AC74">
            <v>158.54</v>
          </cell>
          <cell r="AD74">
            <v>115.02</v>
          </cell>
          <cell r="AE74">
            <v>161.02000000000001</v>
          </cell>
          <cell r="AF74">
            <v>116.79</v>
          </cell>
          <cell r="AG74">
            <v>163.51</v>
          </cell>
          <cell r="AH74">
            <v>118.56</v>
          </cell>
          <cell r="AI74">
            <v>165.99</v>
          </cell>
          <cell r="AJ74">
            <v>120.34</v>
          </cell>
          <cell r="AK74">
            <v>168.47</v>
          </cell>
          <cell r="AL74">
            <v>122.11</v>
          </cell>
          <cell r="AM74">
            <v>170.95</v>
          </cell>
          <cell r="AN74">
            <v>123.88</v>
          </cell>
          <cell r="AO74">
            <v>173.44</v>
          </cell>
          <cell r="AP74">
            <v>125.66</v>
          </cell>
          <cell r="AQ74">
            <v>175.92</v>
          </cell>
          <cell r="AR74">
            <v>127.43</v>
          </cell>
          <cell r="AS74">
            <v>178.4</v>
          </cell>
          <cell r="AT74">
            <v>129.19999999999999</v>
          </cell>
          <cell r="AU74">
            <v>180.88</v>
          </cell>
          <cell r="AV74">
            <v>130.97999999999999</v>
          </cell>
          <cell r="AW74">
            <v>183.37</v>
          </cell>
        </row>
        <row r="75">
          <cell r="A75">
            <v>70</v>
          </cell>
          <cell r="B75">
            <v>91.49</v>
          </cell>
          <cell r="C75">
            <v>128.09</v>
          </cell>
          <cell r="D75">
            <v>93.29</v>
          </cell>
          <cell r="E75">
            <v>130.61000000000001</v>
          </cell>
          <cell r="F75">
            <v>95.09</v>
          </cell>
          <cell r="G75">
            <v>133.13</v>
          </cell>
          <cell r="H75">
            <v>96.89</v>
          </cell>
          <cell r="I75">
            <v>135.63999999999999</v>
          </cell>
          <cell r="J75">
            <v>98.69</v>
          </cell>
          <cell r="K75">
            <v>138.16</v>
          </cell>
          <cell r="L75">
            <v>100.49</v>
          </cell>
          <cell r="M75">
            <v>140.68</v>
          </cell>
          <cell r="N75">
            <v>102.29</v>
          </cell>
          <cell r="O75">
            <v>143.19999999999999</v>
          </cell>
          <cell r="P75">
            <v>104.08</v>
          </cell>
          <cell r="Q75">
            <v>145.72</v>
          </cell>
          <cell r="R75">
            <v>105.88</v>
          </cell>
          <cell r="S75">
            <v>148.24</v>
          </cell>
          <cell r="T75">
            <v>107.68</v>
          </cell>
          <cell r="U75">
            <v>150.76</v>
          </cell>
          <cell r="V75">
            <v>109.48</v>
          </cell>
          <cell r="W75">
            <v>153.27000000000001</v>
          </cell>
          <cell r="X75">
            <v>111.28</v>
          </cell>
          <cell r="Y75">
            <v>155.79</v>
          </cell>
          <cell r="Z75">
            <v>113.08</v>
          </cell>
          <cell r="AA75">
            <v>158.31</v>
          </cell>
          <cell r="AB75">
            <v>114.88</v>
          </cell>
          <cell r="AC75">
            <v>160.83000000000001</v>
          </cell>
          <cell r="AD75">
            <v>116.68</v>
          </cell>
          <cell r="AE75">
            <v>163.35</v>
          </cell>
          <cell r="AF75">
            <v>118.48</v>
          </cell>
          <cell r="AG75">
            <v>165.87</v>
          </cell>
          <cell r="AH75">
            <v>120.28</v>
          </cell>
          <cell r="AI75">
            <v>168.39</v>
          </cell>
          <cell r="AJ75">
            <v>122.07</v>
          </cell>
          <cell r="AK75">
            <v>170.9</v>
          </cell>
          <cell r="AL75">
            <v>123.87</v>
          </cell>
          <cell r="AM75">
            <v>173.42</v>
          </cell>
          <cell r="AN75">
            <v>125.67</v>
          </cell>
          <cell r="AO75">
            <v>175.94</v>
          </cell>
          <cell r="AP75">
            <v>127.47</v>
          </cell>
          <cell r="AQ75">
            <v>178.46</v>
          </cell>
          <cell r="AR75">
            <v>129.27000000000001</v>
          </cell>
          <cell r="AS75">
            <v>180.98</v>
          </cell>
          <cell r="AT75">
            <v>131.07</v>
          </cell>
          <cell r="AU75">
            <v>183.5</v>
          </cell>
          <cell r="AV75">
            <v>132.87</v>
          </cell>
          <cell r="AW75">
            <v>186.02</v>
          </cell>
        </row>
        <row r="76">
          <cell r="A76">
            <v>71</v>
          </cell>
          <cell r="B76">
            <v>92.8</v>
          </cell>
          <cell r="C76">
            <v>129.91</v>
          </cell>
          <cell r="D76">
            <v>94.62</v>
          </cell>
          <cell r="E76">
            <v>132.47</v>
          </cell>
          <cell r="F76">
            <v>96.44</v>
          </cell>
          <cell r="G76">
            <v>135.02000000000001</v>
          </cell>
          <cell r="H76">
            <v>98.27</v>
          </cell>
          <cell r="I76">
            <v>137.58000000000001</v>
          </cell>
          <cell r="J76">
            <v>100.09</v>
          </cell>
          <cell r="K76">
            <v>140.13</v>
          </cell>
          <cell r="L76">
            <v>101.92</v>
          </cell>
          <cell r="M76">
            <v>142.69</v>
          </cell>
          <cell r="N76">
            <v>103.74</v>
          </cell>
          <cell r="O76">
            <v>145.24</v>
          </cell>
          <cell r="P76">
            <v>105.57</v>
          </cell>
          <cell r="Q76">
            <v>147.80000000000001</v>
          </cell>
          <cell r="R76">
            <v>107.39</v>
          </cell>
          <cell r="S76">
            <v>150.35</v>
          </cell>
          <cell r="T76">
            <v>109.22</v>
          </cell>
          <cell r="U76">
            <v>152.9</v>
          </cell>
          <cell r="V76">
            <v>111.04</v>
          </cell>
          <cell r="W76">
            <v>155.46</v>
          </cell>
          <cell r="X76">
            <v>112.87</v>
          </cell>
          <cell r="Y76">
            <v>158.01</v>
          </cell>
          <cell r="Z76">
            <v>114.69</v>
          </cell>
          <cell r="AA76">
            <v>160.57</v>
          </cell>
          <cell r="AB76">
            <v>116.52</v>
          </cell>
          <cell r="AC76">
            <v>163.12</v>
          </cell>
          <cell r="AD76">
            <v>118.34</v>
          </cell>
          <cell r="AE76">
            <v>165.68</v>
          </cell>
          <cell r="AF76">
            <v>120.17</v>
          </cell>
          <cell r="AG76">
            <v>168.23</v>
          </cell>
          <cell r="AH76">
            <v>121.99</v>
          </cell>
          <cell r="AI76">
            <v>170.79</v>
          </cell>
          <cell r="AJ76">
            <v>123.82</v>
          </cell>
          <cell r="AK76">
            <v>173.34</v>
          </cell>
          <cell r="AL76">
            <v>125.64</v>
          </cell>
          <cell r="AM76">
            <v>175.9</v>
          </cell>
          <cell r="AN76">
            <v>127.46</v>
          </cell>
          <cell r="AO76">
            <v>178.45</v>
          </cell>
          <cell r="AP76">
            <v>129.29</v>
          </cell>
          <cell r="AQ76">
            <v>181.01</v>
          </cell>
          <cell r="AR76">
            <v>131.11000000000001</v>
          </cell>
          <cell r="AS76">
            <v>183.56</v>
          </cell>
          <cell r="AT76">
            <v>132.94</v>
          </cell>
          <cell r="AU76">
            <v>186.11</v>
          </cell>
          <cell r="AV76">
            <v>134.76</v>
          </cell>
          <cell r="AW76">
            <v>188.67</v>
          </cell>
        </row>
        <row r="77">
          <cell r="A77">
            <v>72</v>
          </cell>
          <cell r="B77">
            <v>94.1</v>
          </cell>
          <cell r="C77">
            <v>131.74</v>
          </cell>
          <cell r="D77">
            <v>95.95</v>
          </cell>
          <cell r="E77">
            <v>134.33000000000001</v>
          </cell>
          <cell r="F77">
            <v>97.8</v>
          </cell>
          <cell r="G77">
            <v>136.91999999999999</v>
          </cell>
          <cell r="H77">
            <v>99.65</v>
          </cell>
          <cell r="I77">
            <v>139.52000000000001</v>
          </cell>
          <cell r="J77">
            <v>101.5</v>
          </cell>
          <cell r="K77">
            <v>142.11000000000001</v>
          </cell>
          <cell r="L77">
            <v>103.35</v>
          </cell>
          <cell r="M77">
            <v>144.69999999999999</v>
          </cell>
          <cell r="N77">
            <v>105.21</v>
          </cell>
          <cell r="O77">
            <v>147.29</v>
          </cell>
          <cell r="P77">
            <v>107.06</v>
          </cell>
          <cell r="Q77">
            <v>149.88</v>
          </cell>
          <cell r="R77">
            <v>108.91</v>
          </cell>
          <cell r="S77">
            <v>152.47</v>
          </cell>
          <cell r="T77">
            <v>110.76</v>
          </cell>
          <cell r="U77">
            <v>155.06</v>
          </cell>
          <cell r="V77">
            <v>112.61</v>
          </cell>
          <cell r="W77">
            <v>157.65</v>
          </cell>
          <cell r="X77">
            <v>114.46</v>
          </cell>
          <cell r="Y77">
            <v>160.24</v>
          </cell>
          <cell r="Z77">
            <v>116.31</v>
          </cell>
          <cell r="AA77">
            <v>162.83000000000001</v>
          </cell>
          <cell r="AB77">
            <v>118.16</v>
          </cell>
          <cell r="AC77">
            <v>165.42</v>
          </cell>
          <cell r="AD77">
            <v>120.01</v>
          </cell>
          <cell r="AE77">
            <v>168.01</v>
          </cell>
          <cell r="AF77">
            <v>121.86</v>
          </cell>
          <cell r="AG77">
            <v>170.6</v>
          </cell>
          <cell r="AH77">
            <v>123.71</v>
          </cell>
          <cell r="AI77">
            <v>173.19</v>
          </cell>
          <cell r="AJ77">
            <v>125.56</v>
          </cell>
          <cell r="AK77">
            <v>175.78</v>
          </cell>
          <cell r="AL77">
            <v>127.41</v>
          </cell>
          <cell r="AM77">
            <v>178.37</v>
          </cell>
          <cell r="AN77">
            <v>129.26</v>
          </cell>
          <cell r="AO77">
            <v>180.96</v>
          </cell>
          <cell r="AP77">
            <v>131.11000000000001</v>
          </cell>
          <cell r="AQ77">
            <v>183.55</v>
          </cell>
          <cell r="AR77">
            <v>132.96</v>
          </cell>
          <cell r="AS77">
            <v>186.15</v>
          </cell>
          <cell r="AT77">
            <v>134.81</v>
          </cell>
          <cell r="AU77">
            <v>188.74</v>
          </cell>
          <cell r="AV77">
            <v>136.66</v>
          </cell>
          <cell r="AW77">
            <v>191.33</v>
          </cell>
        </row>
        <row r="78">
          <cell r="A78">
            <v>73</v>
          </cell>
          <cell r="B78">
            <v>95.39</v>
          </cell>
          <cell r="C78">
            <v>133.54</v>
          </cell>
          <cell r="D78">
            <v>97.26</v>
          </cell>
          <cell r="E78">
            <v>136.16999999999999</v>
          </cell>
          <cell r="F78">
            <v>99.14</v>
          </cell>
          <cell r="G78">
            <v>138.80000000000001</v>
          </cell>
          <cell r="H78">
            <v>101.02</v>
          </cell>
          <cell r="I78">
            <v>141.41999999999999</v>
          </cell>
          <cell r="J78">
            <v>102.89</v>
          </cell>
          <cell r="K78">
            <v>144.05000000000001</v>
          </cell>
          <cell r="L78">
            <v>104.77</v>
          </cell>
          <cell r="M78">
            <v>146.68</v>
          </cell>
          <cell r="N78">
            <v>106.64</v>
          </cell>
          <cell r="O78">
            <v>149.30000000000001</v>
          </cell>
          <cell r="P78">
            <v>108.52</v>
          </cell>
          <cell r="Q78">
            <v>151.93</v>
          </cell>
          <cell r="R78">
            <v>110.4</v>
          </cell>
          <cell r="S78">
            <v>154.56</v>
          </cell>
          <cell r="T78">
            <v>112.27</v>
          </cell>
          <cell r="U78">
            <v>157.18</v>
          </cell>
          <cell r="V78">
            <v>114.15</v>
          </cell>
          <cell r="W78">
            <v>159.81</v>
          </cell>
          <cell r="X78">
            <v>116.03</v>
          </cell>
          <cell r="Y78">
            <v>162.44</v>
          </cell>
          <cell r="Z78">
            <v>117.9</v>
          </cell>
          <cell r="AA78">
            <v>165.06</v>
          </cell>
          <cell r="AB78">
            <v>119.78</v>
          </cell>
          <cell r="AC78">
            <v>167.69</v>
          </cell>
          <cell r="AD78">
            <v>121.65</v>
          </cell>
          <cell r="AE78">
            <v>170.31</v>
          </cell>
          <cell r="AF78">
            <v>123.53</v>
          </cell>
          <cell r="AG78">
            <v>172.94</v>
          </cell>
          <cell r="AH78">
            <v>125.41</v>
          </cell>
          <cell r="AI78">
            <v>175.57</v>
          </cell>
          <cell r="AJ78">
            <v>127.28</v>
          </cell>
          <cell r="AK78">
            <v>178.19</v>
          </cell>
          <cell r="AL78">
            <v>129.16</v>
          </cell>
          <cell r="AM78">
            <v>180.82</v>
          </cell>
          <cell r="AN78">
            <v>131.03</v>
          </cell>
          <cell r="AO78">
            <v>183.45</v>
          </cell>
          <cell r="AP78">
            <v>132.91</v>
          </cell>
          <cell r="AQ78">
            <v>186.07</v>
          </cell>
          <cell r="AR78">
            <v>134.79</v>
          </cell>
          <cell r="AS78">
            <v>188.7</v>
          </cell>
          <cell r="AT78">
            <v>136.66</v>
          </cell>
          <cell r="AU78">
            <v>191.33</v>
          </cell>
          <cell r="AV78">
            <v>138.54</v>
          </cell>
          <cell r="AW78">
            <v>193.95</v>
          </cell>
        </row>
        <row r="79">
          <cell r="A79">
            <v>74</v>
          </cell>
          <cell r="B79">
            <v>96.7</v>
          </cell>
          <cell r="C79">
            <v>135.38</v>
          </cell>
          <cell r="D79">
            <v>98.6</v>
          </cell>
          <cell r="E79">
            <v>138.04</v>
          </cell>
          <cell r="F79">
            <v>100.51</v>
          </cell>
          <cell r="G79">
            <v>140.71</v>
          </cell>
          <cell r="H79">
            <v>102.41</v>
          </cell>
          <cell r="I79">
            <v>143.37</v>
          </cell>
          <cell r="J79">
            <v>104.31</v>
          </cell>
          <cell r="K79">
            <v>146.03</v>
          </cell>
          <cell r="L79">
            <v>106.21</v>
          </cell>
          <cell r="M79">
            <v>148.69999999999999</v>
          </cell>
          <cell r="N79">
            <v>108.11</v>
          </cell>
          <cell r="O79">
            <v>151.36000000000001</v>
          </cell>
          <cell r="P79">
            <v>110.01</v>
          </cell>
          <cell r="Q79">
            <v>154.02000000000001</v>
          </cell>
          <cell r="R79">
            <v>111.92</v>
          </cell>
          <cell r="S79">
            <v>156.68</v>
          </cell>
          <cell r="T79">
            <v>113.82</v>
          </cell>
          <cell r="U79">
            <v>159.35</v>
          </cell>
          <cell r="V79">
            <v>115.72</v>
          </cell>
          <cell r="W79">
            <v>162.01</v>
          </cell>
          <cell r="X79">
            <v>117.62</v>
          </cell>
          <cell r="Y79">
            <v>164.67</v>
          </cell>
          <cell r="Z79">
            <v>119.52</v>
          </cell>
          <cell r="AA79">
            <v>167.33</v>
          </cell>
          <cell r="AB79">
            <v>121.43</v>
          </cell>
          <cell r="AC79">
            <v>170</v>
          </cell>
          <cell r="AD79">
            <v>123.33</v>
          </cell>
          <cell r="AE79">
            <v>172.66</v>
          </cell>
          <cell r="AF79">
            <v>125.23</v>
          </cell>
          <cell r="AG79">
            <v>175.32</v>
          </cell>
          <cell r="AH79">
            <v>127.13</v>
          </cell>
          <cell r="AI79">
            <v>177.98</v>
          </cell>
          <cell r="AJ79">
            <v>129.03</v>
          </cell>
          <cell r="AK79">
            <v>180.65</v>
          </cell>
          <cell r="AL79">
            <v>130.93</v>
          </cell>
          <cell r="AM79">
            <v>183.31</v>
          </cell>
          <cell r="AN79">
            <v>132.84</v>
          </cell>
          <cell r="AO79">
            <v>185.97</v>
          </cell>
          <cell r="AP79">
            <v>134.74</v>
          </cell>
          <cell r="AQ79">
            <v>188.63</v>
          </cell>
          <cell r="AR79">
            <v>136.63999999999999</v>
          </cell>
          <cell r="AS79">
            <v>191.3</v>
          </cell>
          <cell r="AT79">
            <v>138.54</v>
          </cell>
          <cell r="AU79">
            <v>193.96</v>
          </cell>
          <cell r="AV79">
            <v>140.44</v>
          </cell>
          <cell r="AW79">
            <v>196.62</v>
          </cell>
        </row>
        <row r="80">
          <cell r="A80">
            <v>75</v>
          </cell>
          <cell r="B80">
            <v>97.99</v>
          </cell>
          <cell r="C80">
            <v>137.19</v>
          </cell>
          <cell r="D80">
            <v>99.92</v>
          </cell>
          <cell r="E80">
            <v>139.88999999999999</v>
          </cell>
          <cell r="F80">
            <v>101.85</v>
          </cell>
          <cell r="G80">
            <v>142.59</v>
          </cell>
          <cell r="H80">
            <v>103.77</v>
          </cell>
          <cell r="I80">
            <v>145.28</v>
          </cell>
          <cell r="J80">
            <v>105.7</v>
          </cell>
          <cell r="K80">
            <v>147.97999999999999</v>
          </cell>
          <cell r="L80">
            <v>107.63</v>
          </cell>
          <cell r="M80">
            <v>150.68</v>
          </cell>
          <cell r="N80">
            <v>109.56</v>
          </cell>
          <cell r="O80">
            <v>153.38</v>
          </cell>
          <cell r="P80">
            <v>111.48</v>
          </cell>
          <cell r="Q80">
            <v>156.08000000000001</v>
          </cell>
          <cell r="R80">
            <v>113.41</v>
          </cell>
          <cell r="S80">
            <v>158.78</v>
          </cell>
          <cell r="T80">
            <v>115.34</v>
          </cell>
          <cell r="U80">
            <v>161.47999999999999</v>
          </cell>
          <cell r="V80">
            <v>117.27</v>
          </cell>
          <cell r="W80">
            <v>164.17</v>
          </cell>
          <cell r="X80">
            <v>119.19</v>
          </cell>
          <cell r="Y80">
            <v>166.87</v>
          </cell>
          <cell r="Z80">
            <v>121.12</v>
          </cell>
          <cell r="AA80">
            <v>169.57</v>
          </cell>
          <cell r="AB80">
            <v>123.05</v>
          </cell>
          <cell r="AC80">
            <v>172.27</v>
          </cell>
          <cell r="AD80">
            <v>124.98</v>
          </cell>
          <cell r="AE80">
            <v>174.97</v>
          </cell>
          <cell r="AF80">
            <v>126.9</v>
          </cell>
          <cell r="AG80">
            <v>177.67</v>
          </cell>
          <cell r="AH80">
            <v>128.83000000000001</v>
          </cell>
          <cell r="AI80">
            <v>180.37</v>
          </cell>
          <cell r="AJ80">
            <v>130.76</v>
          </cell>
          <cell r="AK80">
            <v>183.06</v>
          </cell>
          <cell r="AL80">
            <v>132.69</v>
          </cell>
          <cell r="AM80">
            <v>185.76</v>
          </cell>
          <cell r="AN80">
            <v>134.61000000000001</v>
          </cell>
          <cell r="AO80">
            <v>188.46</v>
          </cell>
          <cell r="AP80">
            <v>136.54</v>
          </cell>
          <cell r="AQ80">
            <v>191.16</v>
          </cell>
          <cell r="AR80">
            <v>138.47</v>
          </cell>
          <cell r="AS80">
            <v>193.86</v>
          </cell>
          <cell r="AT80">
            <v>140.4</v>
          </cell>
          <cell r="AU80">
            <v>196.56</v>
          </cell>
          <cell r="AV80">
            <v>142.32</v>
          </cell>
          <cell r="AW80">
            <v>199.25</v>
          </cell>
        </row>
        <row r="81">
          <cell r="A81">
            <v>76</v>
          </cell>
          <cell r="B81">
            <v>99.29</v>
          </cell>
          <cell r="C81">
            <v>139</v>
          </cell>
          <cell r="D81">
            <v>101.24</v>
          </cell>
          <cell r="E81">
            <v>141.72999999999999</v>
          </cell>
          <cell r="F81">
            <v>103.19</v>
          </cell>
          <cell r="G81">
            <v>144.47</v>
          </cell>
          <cell r="H81">
            <v>105.15</v>
          </cell>
          <cell r="I81">
            <v>147.19999999999999</v>
          </cell>
          <cell r="J81">
            <v>107.1</v>
          </cell>
          <cell r="K81">
            <v>149.94</v>
          </cell>
          <cell r="L81">
            <v>109.05</v>
          </cell>
          <cell r="M81">
            <v>152.66999999999999</v>
          </cell>
          <cell r="N81">
            <v>111</v>
          </cell>
          <cell r="O81">
            <v>155.41</v>
          </cell>
          <cell r="P81">
            <v>112.96</v>
          </cell>
          <cell r="Q81">
            <v>158.13999999999999</v>
          </cell>
          <cell r="R81">
            <v>114.91</v>
          </cell>
          <cell r="S81">
            <v>160.88</v>
          </cell>
          <cell r="T81">
            <v>116.86</v>
          </cell>
          <cell r="U81">
            <v>163.61000000000001</v>
          </cell>
          <cell r="V81">
            <v>118.82</v>
          </cell>
          <cell r="W81">
            <v>166.34</v>
          </cell>
          <cell r="X81">
            <v>120.77</v>
          </cell>
          <cell r="Y81">
            <v>169.08</v>
          </cell>
          <cell r="Z81">
            <v>122.72</v>
          </cell>
          <cell r="AA81">
            <v>171.81</v>
          </cell>
          <cell r="AB81">
            <v>124.68</v>
          </cell>
          <cell r="AC81">
            <v>174.55</v>
          </cell>
          <cell r="AD81">
            <v>126.63</v>
          </cell>
          <cell r="AE81">
            <v>177.28</v>
          </cell>
          <cell r="AF81">
            <v>128.58000000000001</v>
          </cell>
          <cell r="AG81">
            <v>180.02</v>
          </cell>
          <cell r="AH81">
            <v>130.54</v>
          </cell>
          <cell r="AI81">
            <v>182.75</v>
          </cell>
          <cell r="AJ81">
            <v>132.49</v>
          </cell>
          <cell r="AK81">
            <v>185.49</v>
          </cell>
          <cell r="AL81">
            <v>134.44</v>
          </cell>
          <cell r="AM81">
            <v>188.22</v>
          </cell>
          <cell r="AN81">
            <v>136.4</v>
          </cell>
          <cell r="AO81">
            <v>190.95</v>
          </cell>
          <cell r="AP81">
            <v>138.35</v>
          </cell>
          <cell r="AQ81">
            <v>193.69</v>
          </cell>
          <cell r="AR81">
            <v>140.30000000000001</v>
          </cell>
          <cell r="AS81">
            <v>196.42</v>
          </cell>
          <cell r="AT81">
            <v>142.26</v>
          </cell>
          <cell r="AU81">
            <v>199.16</v>
          </cell>
          <cell r="AV81">
            <v>144.21</v>
          </cell>
          <cell r="AW81">
            <v>201.89</v>
          </cell>
        </row>
        <row r="82">
          <cell r="A82">
            <v>77</v>
          </cell>
          <cell r="B82">
            <v>100.58</v>
          </cell>
          <cell r="C82">
            <v>140.81</v>
          </cell>
          <cell r="D82">
            <v>102.56</v>
          </cell>
          <cell r="E82">
            <v>143.58000000000001</v>
          </cell>
          <cell r="F82">
            <v>104.54</v>
          </cell>
          <cell r="G82">
            <v>146.35</v>
          </cell>
          <cell r="H82">
            <v>106.52</v>
          </cell>
          <cell r="I82">
            <v>149.13</v>
          </cell>
          <cell r="J82">
            <v>108.5</v>
          </cell>
          <cell r="K82">
            <v>151.9</v>
          </cell>
          <cell r="L82">
            <v>110.48</v>
          </cell>
          <cell r="M82">
            <v>154.66999999999999</v>
          </cell>
          <cell r="N82">
            <v>112.45</v>
          </cell>
          <cell r="O82">
            <v>157.44</v>
          </cell>
          <cell r="P82">
            <v>114.43</v>
          </cell>
          <cell r="Q82">
            <v>160.21</v>
          </cell>
          <cell r="R82">
            <v>116.41</v>
          </cell>
          <cell r="S82">
            <v>162.97999999999999</v>
          </cell>
          <cell r="T82">
            <v>118.39</v>
          </cell>
          <cell r="U82">
            <v>165.75</v>
          </cell>
          <cell r="V82">
            <v>120.37</v>
          </cell>
          <cell r="W82">
            <v>168.52</v>
          </cell>
          <cell r="X82">
            <v>122.35</v>
          </cell>
          <cell r="Y82">
            <v>171.29</v>
          </cell>
          <cell r="Z82">
            <v>124.33</v>
          </cell>
          <cell r="AA82">
            <v>174.06</v>
          </cell>
          <cell r="AB82">
            <v>126.31</v>
          </cell>
          <cell r="AC82">
            <v>176.83</v>
          </cell>
          <cell r="AD82">
            <v>128.29</v>
          </cell>
          <cell r="AE82">
            <v>179.6</v>
          </cell>
          <cell r="AF82">
            <v>130.26</v>
          </cell>
          <cell r="AG82">
            <v>182.37</v>
          </cell>
          <cell r="AH82">
            <v>132.24</v>
          </cell>
          <cell r="AI82">
            <v>185.14</v>
          </cell>
          <cell r="AJ82">
            <v>134.22</v>
          </cell>
          <cell r="AK82">
            <v>187.91</v>
          </cell>
          <cell r="AL82">
            <v>136.19999999999999</v>
          </cell>
          <cell r="AM82">
            <v>190.68</v>
          </cell>
          <cell r="AN82">
            <v>138.18</v>
          </cell>
          <cell r="AO82">
            <v>193.45</v>
          </cell>
          <cell r="AP82">
            <v>140.16</v>
          </cell>
          <cell r="AQ82">
            <v>196.22</v>
          </cell>
          <cell r="AR82">
            <v>142.13999999999999</v>
          </cell>
          <cell r="AS82">
            <v>198.99</v>
          </cell>
          <cell r="AT82">
            <v>144.12</v>
          </cell>
          <cell r="AU82">
            <v>201.76</v>
          </cell>
          <cell r="AV82">
            <v>146.1</v>
          </cell>
          <cell r="AW82">
            <v>204.53</v>
          </cell>
        </row>
        <row r="83">
          <cell r="A83">
            <v>78</v>
          </cell>
          <cell r="B83">
            <v>101.88</v>
          </cell>
          <cell r="C83">
            <v>142.63</v>
          </cell>
          <cell r="D83">
            <v>103.88</v>
          </cell>
          <cell r="E83">
            <v>145.44</v>
          </cell>
          <cell r="F83">
            <v>105.89</v>
          </cell>
          <cell r="G83">
            <v>148.24</v>
          </cell>
          <cell r="H83">
            <v>107.89</v>
          </cell>
          <cell r="I83">
            <v>151.05000000000001</v>
          </cell>
          <cell r="J83">
            <v>109.9</v>
          </cell>
          <cell r="K83">
            <v>153.86000000000001</v>
          </cell>
          <cell r="L83">
            <v>111.9</v>
          </cell>
          <cell r="M83">
            <v>156.66</v>
          </cell>
          <cell r="N83">
            <v>113.91</v>
          </cell>
          <cell r="O83">
            <v>159.47</v>
          </cell>
          <cell r="P83">
            <v>115.91</v>
          </cell>
          <cell r="Q83">
            <v>162.28</v>
          </cell>
          <cell r="R83">
            <v>117.92</v>
          </cell>
          <cell r="S83">
            <v>165.08</v>
          </cell>
          <cell r="T83">
            <v>119.92</v>
          </cell>
          <cell r="U83">
            <v>167.89</v>
          </cell>
          <cell r="V83">
            <v>121.93</v>
          </cell>
          <cell r="W83">
            <v>170.7</v>
          </cell>
          <cell r="X83">
            <v>123.93</v>
          </cell>
          <cell r="Y83">
            <v>173.5</v>
          </cell>
          <cell r="Z83">
            <v>125.94</v>
          </cell>
          <cell r="AA83">
            <v>176.31</v>
          </cell>
          <cell r="AB83">
            <v>127.94</v>
          </cell>
          <cell r="AC83">
            <v>179.12</v>
          </cell>
          <cell r="AD83">
            <v>129.94</v>
          </cell>
          <cell r="AE83">
            <v>181.92</v>
          </cell>
          <cell r="AF83">
            <v>131.94999999999999</v>
          </cell>
          <cell r="AG83">
            <v>184.73</v>
          </cell>
          <cell r="AH83">
            <v>133.94999999999999</v>
          </cell>
          <cell r="AI83">
            <v>187.53</v>
          </cell>
          <cell r="AJ83">
            <v>135.96</v>
          </cell>
          <cell r="AK83">
            <v>190.34</v>
          </cell>
          <cell r="AL83">
            <v>137.96</v>
          </cell>
          <cell r="AM83">
            <v>193.15</v>
          </cell>
          <cell r="AN83">
            <v>139.97</v>
          </cell>
          <cell r="AO83">
            <v>195.95</v>
          </cell>
          <cell r="AP83">
            <v>141.97</v>
          </cell>
          <cell r="AQ83">
            <v>198.76</v>
          </cell>
          <cell r="AR83">
            <v>143.97999999999999</v>
          </cell>
          <cell r="AS83">
            <v>201.57</v>
          </cell>
          <cell r="AT83">
            <v>145.97999999999999</v>
          </cell>
          <cell r="AU83">
            <v>204.37</v>
          </cell>
          <cell r="AV83">
            <v>147.99</v>
          </cell>
          <cell r="AW83">
            <v>207.18</v>
          </cell>
        </row>
        <row r="84">
          <cell r="A84">
            <v>79</v>
          </cell>
          <cell r="B84">
            <v>103.18</v>
          </cell>
          <cell r="C84">
            <v>144.44999999999999</v>
          </cell>
          <cell r="D84">
            <v>105.21</v>
          </cell>
          <cell r="E84">
            <v>147.30000000000001</v>
          </cell>
          <cell r="F84">
            <v>107.24</v>
          </cell>
          <cell r="G84">
            <v>150.13999999999999</v>
          </cell>
          <cell r="H84">
            <v>109.27</v>
          </cell>
          <cell r="I84">
            <v>152.97999999999999</v>
          </cell>
          <cell r="J84">
            <v>111.3</v>
          </cell>
          <cell r="K84">
            <v>155.82</v>
          </cell>
          <cell r="L84">
            <v>113.33</v>
          </cell>
          <cell r="M84">
            <v>158.66999999999999</v>
          </cell>
          <cell r="N84">
            <v>115.36</v>
          </cell>
          <cell r="O84">
            <v>161.51</v>
          </cell>
          <cell r="P84">
            <v>117.39</v>
          </cell>
          <cell r="Q84">
            <v>164.35</v>
          </cell>
          <cell r="R84">
            <v>119.42</v>
          </cell>
          <cell r="S84">
            <v>167.19</v>
          </cell>
          <cell r="T84">
            <v>121.45</v>
          </cell>
          <cell r="U84">
            <v>170.04</v>
          </cell>
          <cell r="V84">
            <v>123.48</v>
          </cell>
          <cell r="W84">
            <v>172.88</v>
          </cell>
          <cell r="X84">
            <v>125.51</v>
          </cell>
          <cell r="Y84">
            <v>175.72</v>
          </cell>
          <cell r="Z84">
            <v>127.54</v>
          </cell>
          <cell r="AA84">
            <v>178.56</v>
          </cell>
          <cell r="AB84">
            <v>129.58000000000001</v>
          </cell>
          <cell r="AC84">
            <v>181.41</v>
          </cell>
          <cell r="AD84">
            <v>131.61000000000001</v>
          </cell>
          <cell r="AE84">
            <v>184.25</v>
          </cell>
          <cell r="AF84">
            <v>133.63999999999999</v>
          </cell>
          <cell r="AG84">
            <v>187.09</v>
          </cell>
          <cell r="AH84">
            <v>135.66999999999999</v>
          </cell>
          <cell r="AI84">
            <v>189.93</v>
          </cell>
          <cell r="AJ84">
            <v>137.69999999999999</v>
          </cell>
          <cell r="AK84">
            <v>192.77</v>
          </cell>
          <cell r="AL84">
            <v>139.72999999999999</v>
          </cell>
          <cell r="AM84">
            <v>195.62</v>
          </cell>
          <cell r="AN84">
            <v>141.76</v>
          </cell>
          <cell r="AO84">
            <v>198.46</v>
          </cell>
          <cell r="AP84">
            <v>143.79</v>
          </cell>
          <cell r="AQ84">
            <v>201.3</v>
          </cell>
          <cell r="AR84">
            <v>145.82</v>
          </cell>
          <cell r="AS84">
            <v>204.14</v>
          </cell>
          <cell r="AT84">
            <v>147.85</v>
          </cell>
          <cell r="AU84">
            <v>206.99</v>
          </cell>
          <cell r="AV84">
            <v>149.88</v>
          </cell>
          <cell r="AW84">
            <v>209.83</v>
          </cell>
        </row>
        <row r="85">
          <cell r="A85">
            <v>80</v>
          </cell>
          <cell r="B85">
            <v>104.49</v>
          </cell>
          <cell r="C85">
            <v>146.28</v>
          </cell>
          <cell r="D85">
            <v>106.54</v>
          </cell>
          <cell r="E85">
            <v>149.16</v>
          </cell>
          <cell r="F85">
            <v>108.6</v>
          </cell>
          <cell r="G85">
            <v>152.04</v>
          </cell>
          <cell r="H85">
            <v>110.65</v>
          </cell>
          <cell r="I85">
            <v>154.91</v>
          </cell>
          <cell r="J85">
            <v>112.71</v>
          </cell>
          <cell r="K85">
            <v>157.79</v>
          </cell>
          <cell r="L85">
            <v>114.77</v>
          </cell>
          <cell r="M85">
            <v>160.66999999999999</v>
          </cell>
          <cell r="N85">
            <v>116.82</v>
          </cell>
          <cell r="O85">
            <v>163.55000000000001</v>
          </cell>
          <cell r="P85">
            <v>118.88</v>
          </cell>
          <cell r="Q85">
            <v>166.43</v>
          </cell>
          <cell r="R85">
            <v>120.93</v>
          </cell>
          <cell r="S85">
            <v>169.31</v>
          </cell>
          <cell r="T85">
            <v>122.99</v>
          </cell>
          <cell r="U85">
            <v>172.19</v>
          </cell>
          <cell r="V85">
            <v>125.05</v>
          </cell>
          <cell r="W85">
            <v>175.06</v>
          </cell>
          <cell r="X85">
            <v>127.1</v>
          </cell>
          <cell r="Y85">
            <v>177.94</v>
          </cell>
          <cell r="Z85">
            <v>129.16</v>
          </cell>
          <cell r="AA85">
            <v>180.82</v>
          </cell>
          <cell r="AB85">
            <v>131.21</v>
          </cell>
          <cell r="AC85">
            <v>183.7</v>
          </cell>
          <cell r="AD85">
            <v>133.27000000000001</v>
          </cell>
          <cell r="AE85">
            <v>186.58</v>
          </cell>
          <cell r="AF85">
            <v>135.33000000000001</v>
          </cell>
          <cell r="AG85">
            <v>189.46</v>
          </cell>
          <cell r="AH85">
            <v>137.38</v>
          </cell>
          <cell r="AI85">
            <v>192.33</v>
          </cell>
          <cell r="AJ85">
            <v>139.44</v>
          </cell>
          <cell r="AK85">
            <v>195.21</v>
          </cell>
          <cell r="AL85">
            <v>141.49</v>
          </cell>
          <cell r="AM85">
            <v>198.09</v>
          </cell>
          <cell r="AN85">
            <v>143.55000000000001</v>
          </cell>
          <cell r="AO85">
            <v>200.97</v>
          </cell>
          <cell r="AP85">
            <v>145.61000000000001</v>
          </cell>
          <cell r="AQ85">
            <v>203.85</v>
          </cell>
          <cell r="AR85">
            <v>147.66</v>
          </cell>
          <cell r="AS85">
            <v>206.73</v>
          </cell>
          <cell r="AT85">
            <v>149.72</v>
          </cell>
          <cell r="AU85">
            <v>209.6</v>
          </cell>
          <cell r="AV85">
            <v>151.77000000000001</v>
          </cell>
          <cell r="AW85">
            <v>212.48</v>
          </cell>
        </row>
        <row r="86">
          <cell r="A86">
            <v>81</v>
          </cell>
          <cell r="B86">
            <v>105.79</v>
          </cell>
          <cell r="C86">
            <v>148.11000000000001</v>
          </cell>
          <cell r="D86">
            <v>107.87</v>
          </cell>
          <cell r="E86">
            <v>151.02000000000001</v>
          </cell>
          <cell r="F86">
            <v>109.96</v>
          </cell>
          <cell r="G86">
            <v>153.94</v>
          </cell>
          <cell r="H86">
            <v>112.04</v>
          </cell>
          <cell r="I86">
            <v>156.85</v>
          </cell>
          <cell r="J86">
            <v>114.12</v>
          </cell>
          <cell r="K86">
            <v>159.77000000000001</v>
          </cell>
          <cell r="L86">
            <v>116.2</v>
          </cell>
          <cell r="M86">
            <v>162.68</v>
          </cell>
          <cell r="N86">
            <v>118.28</v>
          </cell>
          <cell r="O86">
            <v>165.6</v>
          </cell>
          <cell r="P86">
            <v>120.36</v>
          </cell>
          <cell r="Q86">
            <v>168.51</v>
          </cell>
          <cell r="R86">
            <v>122.45</v>
          </cell>
          <cell r="S86">
            <v>171.42</v>
          </cell>
          <cell r="T86">
            <v>124.53</v>
          </cell>
          <cell r="U86">
            <v>174.34</v>
          </cell>
          <cell r="V86">
            <v>126.61</v>
          </cell>
          <cell r="W86">
            <v>177.25</v>
          </cell>
          <cell r="X86">
            <v>128.69</v>
          </cell>
          <cell r="Y86">
            <v>180.17</v>
          </cell>
          <cell r="Z86">
            <v>130.77000000000001</v>
          </cell>
          <cell r="AA86">
            <v>183.08</v>
          </cell>
          <cell r="AB86">
            <v>132.85</v>
          </cell>
          <cell r="AC86">
            <v>186</v>
          </cell>
          <cell r="AD86">
            <v>134.94</v>
          </cell>
          <cell r="AE86">
            <v>188.91</v>
          </cell>
          <cell r="AF86">
            <v>137.02000000000001</v>
          </cell>
          <cell r="AG86">
            <v>191.83</v>
          </cell>
          <cell r="AH86">
            <v>139.1</v>
          </cell>
          <cell r="AI86">
            <v>194.74</v>
          </cell>
          <cell r="AJ86">
            <v>141.18</v>
          </cell>
          <cell r="AK86">
            <v>197.65</v>
          </cell>
          <cell r="AL86">
            <v>143.26</v>
          </cell>
          <cell r="AM86">
            <v>200.57</v>
          </cell>
          <cell r="AN86">
            <v>145.34</v>
          </cell>
          <cell r="AO86">
            <v>203.48</v>
          </cell>
          <cell r="AP86">
            <v>147.43</v>
          </cell>
          <cell r="AQ86">
            <v>206.4</v>
          </cell>
          <cell r="AR86">
            <v>149.51</v>
          </cell>
          <cell r="AS86">
            <v>209.31</v>
          </cell>
          <cell r="AT86">
            <v>151.59</v>
          </cell>
          <cell r="AU86">
            <v>212.23</v>
          </cell>
          <cell r="AV86">
            <v>153.66999999999999</v>
          </cell>
          <cell r="AW86">
            <v>215.14</v>
          </cell>
        </row>
        <row r="87">
          <cell r="A87">
            <v>82</v>
          </cell>
          <cell r="B87">
            <v>107.07</v>
          </cell>
          <cell r="C87">
            <v>149.9</v>
          </cell>
          <cell r="D87">
            <v>109.18</v>
          </cell>
          <cell r="E87">
            <v>152.85</v>
          </cell>
          <cell r="F87">
            <v>111.29</v>
          </cell>
          <cell r="G87">
            <v>155.80000000000001</v>
          </cell>
          <cell r="H87">
            <v>113.39</v>
          </cell>
          <cell r="I87">
            <v>158.75</v>
          </cell>
          <cell r="J87">
            <v>115.5</v>
          </cell>
          <cell r="K87">
            <v>161.69999999999999</v>
          </cell>
          <cell r="L87">
            <v>117.61</v>
          </cell>
          <cell r="M87">
            <v>164.65</v>
          </cell>
          <cell r="N87">
            <v>119.72</v>
          </cell>
          <cell r="O87">
            <v>167.6</v>
          </cell>
          <cell r="P87">
            <v>121.82</v>
          </cell>
          <cell r="Q87">
            <v>170.55</v>
          </cell>
          <cell r="R87">
            <v>123.93</v>
          </cell>
          <cell r="S87">
            <v>173.5</v>
          </cell>
          <cell r="T87">
            <v>126.04</v>
          </cell>
          <cell r="U87">
            <v>176.45</v>
          </cell>
          <cell r="V87">
            <v>128.15</v>
          </cell>
          <cell r="W87">
            <v>179.4</v>
          </cell>
          <cell r="X87">
            <v>130.25</v>
          </cell>
          <cell r="Y87">
            <v>182.35</v>
          </cell>
          <cell r="Z87">
            <v>132.36000000000001</v>
          </cell>
          <cell r="AA87">
            <v>185.3</v>
          </cell>
          <cell r="AB87">
            <v>134.47</v>
          </cell>
          <cell r="AC87">
            <v>188.25</v>
          </cell>
          <cell r="AD87">
            <v>136.57</v>
          </cell>
          <cell r="AE87">
            <v>191.2</v>
          </cell>
          <cell r="AF87">
            <v>138.68</v>
          </cell>
          <cell r="AG87">
            <v>194.16</v>
          </cell>
          <cell r="AH87">
            <v>140.79</v>
          </cell>
          <cell r="AI87">
            <v>197.11</v>
          </cell>
          <cell r="AJ87">
            <v>142.9</v>
          </cell>
          <cell r="AK87">
            <v>200.06</v>
          </cell>
          <cell r="AL87">
            <v>145</v>
          </cell>
          <cell r="AM87">
            <v>203.01</v>
          </cell>
          <cell r="AN87">
            <v>147.11000000000001</v>
          </cell>
          <cell r="AO87">
            <v>205.96</v>
          </cell>
          <cell r="AP87">
            <v>149.22</v>
          </cell>
          <cell r="AQ87">
            <v>208.91</v>
          </cell>
          <cell r="AR87">
            <v>151.33000000000001</v>
          </cell>
          <cell r="AS87">
            <v>211.86</v>
          </cell>
          <cell r="AT87">
            <v>153.43</v>
          </cell>
          <cell r="AU87">
            <v>214.81</v>
          </cell>
          <cell r="AV87">
            <v>155.54</v>
          </cell>
          <cell r="AW87">
            <v>217.76</v>
          </cell>
        </row>
        <row r="88">
          <cell r="A88">
            <v>83</v>
          </cell>
          <cell r="B88">
            <v>108.38</v>
          </cell>
          <cell r="C88">
            <v>151.74</v>
          </cell>
          <cell r="D88">
            <v>110.52</v>
          </cell>
          <cell r="E88">
            <v>154.72</v>
          </cell>
          <cell r="F88">
            <v>112.65</v>
          </cell>
          <cell r="G88">
            <v>157.71</v>
          </cell>
          <cell r="H88">
            <v>114.78</v>
          </cell>
          <cell r="I88">
            <v>160.69999999999999</v>
          </cell>
          <cell r="J88">
            <v>116.92</v>
          </cell>
          <cell r="K88">
            <v>163.68</v>
          </cell>
          <cell r="L88">
            <v>119.05</v>
          </cell>
          <cell r="M88">
            <v>166.67</v>
          </cell>
          <cell r="N88">
            <v>121.18</v>
          </cell>
          <cell r="O88">
            <v>169.66</v>
          </cell>
          <cell r="P88">
            <v>123.32</v>
          </cell>
          <cell r="Q88">
            <v>172.64</v>
          </cell>
          <cell r="R88">
            <v>125.45</v>
          </cell>
          <cell r="S88">
            <v>175.63</v>
          </cell>
          <cell r="T88">
            <v>127.58</v>
          </cell>
          <cell r="U88">
            <v>178.61</v>
          </cell>
          <cell r="V88">
            <v>129.72</v>
          </cell>
          <cell r="W88">
            <v>181.6</v>
          </cell>
          <cell r="X88">
            <v>131.85</v>
          </cell>
          <cell r="Y88">
            <v>184.59</v>
          </cell>
          <cell r="Z88">
            <v>133.97999999999999</v>
          </cell>
          <cell r="AA88">
            <v>187.57</v>
          </cell>
          <cell r="AB88">
            <v>136.11000000000001</v>
          </cell>
          <cell r="AC88">
            <v>190.56</v>
          </cell>
          <cell r="AD88">
            <v>138.25</v>
          </cell>
          <cell r="AE88">
            <v>193.55</v>
          </cell>
          <cell r="AF88">
            <v>140.38</v>
          </cell>
          <cell r="AG88">
            <v>196.53</v>
          </cell>
          <cell r="AH88">
            <v>142.51</v>
          </cell>
          <cell r="AI88">
            <v>199.52</v>
          </cell>
          <cell r="AJ88">
            <v>144.65</v>
          </cell>
          <cell r="AK88">
            <v>202.51</v>
          </cell>
          <cell r="AL88">
            <v>146.78</v>
          </cell>
          <cell r="AM88">
            <v>205.49</v>
          </cell>
          <cell r="AN88">
            <v>148.91</v>
          </cell>
          <cell r="AO88">
            <v>208.48</v>
          </cell>
          <cell r="AP88">
            <v>151.05000000000001</v>
          </cell>
          <cell r="AQ88">
            <v>211.46</v>
          </cell>
          <cell r="AR88">
            <v>153.18</v>
          </cell>
          <cell r="AS88">
            <v>214.45</v>
          </cell>
          <cell r="AT88">
            <v>155.31</v>
          </cell>
          <cell r="AU88">
            <v>217.44</v>
          </cell>
          <cell r="AV88">
            <v>157.44999999999999</v>
          </cell>
          <cell r="AW88">
            <v>220.42</v>
          </cell>
        </row>
        <row r="89">
          <cell r="A89">
            <v>84</v>
          </cell>
          <cell r="B89">
            <v>109.67</v>
          </cell>
          <cell r="C89">
            <v>153.53</v>
          </cell>
          <cell r="D89">
            <v>111.83</v>
          </cell>
          <cell r="E89">
            <v>156.56</v>
          </cell>
          <cell r="F89">
            <v>113.98</v>
          </cell>
          <cell r="G89">
            <v>159.58000000000001</v>
          </cell>
          <cell r="H89">
            <v>116.14</v>
          </cell>
          <cell r="I89">
            <v>162.6</v>
          </cell>
          <cell r="J89">
            <v>118.3</v>
          </cell>
          <cell r="K89">
            <v>165.62</v>
          </cell>
          <cell r="L89">
            <v>120.46</v>
          </cell>
          <cell r="M89">
            <v>168.65</v>
          </cell>
          <cell r="N89">
            <v>122.62</v>
          </cell>
          <cell r="O89">
            <v>171.67</v>
          </cell>
          <cell r="P89">
            <v>124.78</v>
          </cell>
          <cell r="Q89">
            <v>174.69</v>
          </cell>
          <cell r="R89">
            <v>126.94</v>
          </cell>
          <cell r="S89">
            <v>177.71</v>
          </cell>
          <cell r="T89">
            <v>129.1</v>
          </cell>
          <cell r="U89">
            <v>180.73</v>
          </cell>
          <cell r="V89">
            <v>131.26</v>
          </cell>
          <cell r="W89">
            <v>183.76</v>
          </cell>
          <cell r="X89">
            <v>133.41</v>
          </cell>
          <cell r="Y89">
            <v>186.78</v>
          </cell>
          <cell r="Z89">
            <v>135.57</v>
          </cell>
          <cell r="AA89">
            <v>189.8</v>
          </cell>
          <cell r="AB89">
            <v>137.72999999999999</v>
          </cell>
          <cell r="AC89">
            <v>192.82</v>
          </cell>
          <cell r="AD89">
            <v>139.88999999999999</v>
          </cell>
          <cell r="AE89">
            <v>195.85</v>
          </cell>
          <cell r="AF89">
            <v>142.05000000000001</v>
          </cell>
          <cell r="AG89">
            <v>198.87</v>
          </cell>
          <cell r="AH89">
            <v>144.21</v>
          </cell>
          <cell r="AI89">
            <v>201.89</v>
          </cell>
          <cell r="AJ89">
            <v>146.37</v>
          </cell>
          <cell r="AK89">
            <v>204.91</v>
          </cell>
          <cell r="AL89">
            <v>148.53</v>
          </cell>
          <cell r="AM89">
            <v>207.94</v>
          </cell>
          <cell r="AN89">
            <v>150.68</v>
          </cell>
          <cell r="AO89">
            <v>210.96</v>
          </cell>
          <cell r="AP89">
            <v>152.84</v>
          </cell>
          <cell r="AQ89">
            <v>213.98</v>
          </cell>
          <cell r="AR89">
            <v>155</v>
          </cell>
          <cell r="AS89">
            <v>217</v>
          </cell>
          <cell r="AT89">
            <v>157.16</v>
          </cell>
          <cell r="AU89">
            <v>220.02</v>
          </cell>
          <cell r="AV89">
            <v>159.32</v>
          </cell>
          <cell r="AW89">
            <v>223.05</v>
          </cell>
        </row>
        <row r="90">
          <cell r="A90">
            <v>85</v>
          </cell>
          <cell r="B90">
            <v>110.99</v>
          </cell>
          <cell r="C90">
            <v>155.38</v>
          </cell>
          <cell r="D90">
            <v>113.17</v>
          </cell>
          <cell r="E90">
            <v>158.44</v>
          </cell>
          <cell r="F90">
            <v>115.35</v>
          </cell>
          <cell r="G90">
            <v>161.5</v>
          </cell>
          <cell r="H90">
            <v>117.54</v>
          </cell>
          <cell r="I90">
            <v>164.55</v>
          </cell>
          <cell r="J90">
            <v>119.72</v>
          </cell>
          <cell r="K90">
            <v>167.61</v>
          </cell>
          <cell r="L90">
            <v>121.91</v>
          </cell>
          <cell r="M90">
            <v>170.67</v>
          </cell>
          <cell r="N90">
            <v>124.09</v>
          </cell>
          <cell r="O90">
            <v>173.73</v>
          </cell>
          <cell r="P90">
            <v>126.28</v>
          </cell>
          <cell r="Q90">
            <v>176.79</v>
          </cell>
          <cell r="R90">
            <v>128.46</v>
          </cell>
          <cell r="S90">
            <v>179.85</v>
          </cell>
          <cell r="T90">
            <v>130.65</v>
          </cell>
          <cell r="U90">
            <v>182.9</v>
          </cell>
          <cell r="V90">
            <v>132.83000000000001</v>
          </cell>
          <cell r="W90">
            <v>185.96</v>
          </cell>
          <cell r="X90">
            <v>135.02000000000001</v>
          </cell>
          <cell r="Y90">
            <v>189.02</v>
          </cell>
          <cell r="Z90">
            <v>137.19999999999999</v>
          </cell>
          <cell r="AA90">
            <v>192.08</v>
          </cell>
          <cell r="AB90">
            <v>139.38</v>
          </cell>
          <cell r="AC90">
            <v>195.14</v>
          </cell>
          <cell r="AD90">
            <v>141.57</v>
          </cell>
          <cell r="AE90">
            <v>198.2</v>
          </cell>
          <cell r="AF90">
            <v>143.75</v>
          </cell>
          <cell r="AG90">
            <v>201.25</v>
          </cell>
          <cell r="AH90">
            <v>145.94</v>
          </cell>
          <cell r="AI90">
            <v>204.31</v>
          </cell>
          <cell r="AJ90">
            <v>148.12</v>
          </cell>
          <cell r="AK90">
            <v>207.37</v>
          </cell>
          <cell r="AL90">
            <v>150.31</v>
          </cell>
          <cell r="AM90">
            <v>210.43</v>
          </cell>
          <cell r="AN90">
            <v>152.49</v>
          </cell>
          <cell r="AO90">
            <v>213.49</v>
          </cell>
          <cell r="AP90">
            <v>154.68</v>
          </cell>
          <cell r="AQ90">
            <v>216.55</v>
          </cell>
          <cell r="AR90">
            <v>156.86000000000001</v>
          </cell>
          <cell r="AS90">
            <v>219.6</v>
          </cell>
          <cell r="AT90">
            <v>159.04</v>
          </cell>
          <cell r="AU90">
            <v>222.66</v>
          </cell>
          <cell r="AV90">
            <v>161.22999999999999</v>
          </cell>
          <cell r="AW90">
            <v>225.72</v>
          </cell>
        </row>
        <row r="91">
          <cell r="A91">
            <v>86</v>
          </cell>
          <cell r="B91">
            <v>112.27</v>
          </cell>
          <cell r="C91">
            <v>157.18</v>
          </cell>
          <cell r="D91">
            <v>114.48</v>
          </cell>
          <cell r="E91">
            <v>160.28</v>
          </cell>
          <cell r="F91">
            <v>116.69</v>
          </cell>
          <cell r="G91">
            <v>163.37</v>
          </cell>
          <cell r="H91">
            <v>118.9</v>
          </cell>
          <cell r="I91">
            <v>166.47</v>
          </cell>
          <cell r="J91">
            <v>121.11</v>
          </cell>
          <cell r="K91">
            <v>169.56</v>
          </cell>
          <cell r="L91">
            <v>123.32</v>
          </cell>
          <cell r="M91">
            <v>172.65</v>
          </cell>
          <cell r="N91">
            <v>125.53</v>
          </cell>
          <cell r="O91">
            <v>175.75</v>
          </cell>
          <cell r="P91">
            <v>127.74</v>
          </cell>
          <cell r="Q91">
            <v>178.84</v>
          </cell>
          <cell r="R91">
            <v>129.94999999999999</v>
          </cell>
          <cell r="S91">
            <v>181.94</v>
          </cell>
          <cell r="T91">
            <v>132.16999999999999</v>
          </cell>
          <cell r="U91">
            <v>185.03</v>
          </cell>
          <cell r="V91">
            <v>134.38</v>
          </cell>
          <cell r="W91">
            <v>188.13</v>
          </cell>
          <cell r="X91">
            <v>136.59</v>
          </cell>
          <cell r="Y91">
            <v>191.22</v>
          </cell>
          <cell r="Z91">
            <v>138.80000000000001</v>
          </cell>
          <cell r="AA91">
            <v>194.31</v>
          </cell>
          <cell r="AB91">
            <v>141.01</v>
          </cell>
          <cell r="AC91">
            <v>197.41</v>
          </cell>
          <cell r="AD91">
            <v>143.22</v>
          </cell>
          <cell r="AE91">
            <v>200.5</v>
          </cell>
          <cell r="AF91">
            <v>145.43</v>
          </cell>
          <cell r="AG91">
            <v>203.6</v>
          </cell>
          <cell r="AH91">
            <v>147.63999999999999</v>
          </cell>
          <cell r="AI91">
            <v>206.69</v>
          </cell>
          <cell r="AJ91">
            <v>149.85</v>
          </cell>
          <cell r="AK91">
            <v>209.79</v>
          </cell>
          <cell r="AL91">
            <v>152.06</v>
          </cell>
          <cell r="AM91">
            <v>212.88</v>
          </cell>
          <cell r="AN91">
            <v>154.27000000000001</v>
          </cell>
          <cell r="AO91">
            <v>215.97</v>
          </cell>
          <cell r="AP91">
            <v>156.47999999999999</v>
          </cell>
          <cell r="AQ91">
            <v>219.07</v>
          </cell>
          <cell r="AR91">
            <v>158.69</v>
          </cell>
          <cell r="AS91">
            <v>222.16</v>
          </cell>
          <cell r="AT91">
            <v>160.9</v>
          </cell>
          <cell r="AU91">
            <v>225.26</v>
          </cell>
          <cell r="AV91">
            <v>163.11000000000001</v>
          </cell>
          <cell r="AW91">
            <v>228.35</v>
          </cell>
        </row>
        <row r="92">
          <cell r="A92">
            <v>87</v>
          </cell>
          <cell r="B92">
            <v>113.56</v>
          </cell>
          <cell r="C92">
            <v>158.99</v>
          </cell>
          <cell r="D92">
            <v>115.8</v>
          </cell>
          <cell r="E92">
            <v>162.12</v>
          </cell>
          <cell r="F92">
            <v>118.03</v>
          </cell>
          <cell r="G92">
            <v>165.25</v>
          </cell>
          <cell r="H92">
            <v>120.27</v>
          </cell>
          <cell r="I92">
            <v>168.38</v>
          </cell>
          <cell r="J92">
            <v>122.51</v>
          </cell>
          <cell r="K92">
            <v>171.51</v>
          </cell>
          <cell r="L92">
            <v>124.74</v>
          </cell>
          <cell r="M92">
            <v>174.64</v>
          </cell>
          <cell r="N92">
            <v>126.98</v>
          </cell>
          <cell r="O92">
            <v>177.77</v>
          </cell>
          <cell r="P92">
            <v>129.21</v>
          </cell>
          <cell r="Q92">
            <v>180.9</v>
          </cell>
          <cell r="R92">
            <v>131.44999999999999</v>
          </cell>
          <cell r="S92">
            <v>184.03</v>
          </cell>
          <cell r="T92">
            <v>133.69</v>
          </cell>
          <cell r="U92">
            <v>187.16</v>
          </cell>
          <cell r="V92">
            <v>135.91999999999999</v>
          </cell>
          <cell r="W92">
            <v>190.29</v>
          </cell>
          <cell r="X92">
            <v>138.16</v>
          </cell>
          <cell r="Y92">
            <v>193.42</v>
          </cell>
          <cell r="Z92">
            <v>140.38999999999999</v>
          </cell>
          <cell r="AA92">
            <v>196.55</v>
          </cell>
          <cell r="AB92">
            <v>142.63</v>
          </cell>
          <cell r="AC92">
            <v>199.68</v>
          </cell>
          <cell r="AD92">
            <v>144.87</v>
          </cell>
          <cell r="AE92">
            <v>202.81</v>
          </cell>
          <cell r="AF92">
            <v>147.1</v>
          </cell>
          <cell r="AG92">
            <v>205.94</v>
          </cell>
          <cell r="AH92">
            <v>149.34</v>
          </cell>
          <cell r="AI92">
            <v>209.07</v>
          </cell>
          <cell r="AJ92">
            <v>151.57</v>
          </cell>
          <cell r="AK92">
            <v>212.2</v>
          </cell>
          <cell r="AL92">
            <v>153.81</v>
          </cell>
          <cell r="AM92">
            <v>215.33</v>
          </cell>
          <cell r="AN92">
            <v>156.05000000000001</v>
          </cell>
          <cell r="AO92">
            <v>218.46</v>
          </cell>
          <cell r="AP92">
            <v>158.28</v>
          </cell>
          <cell r="AQ92">
            <v>221.59</v>
          </cell>
          <cell r="AR92">
            <v>160.52000000000001</v>
          </cell>
          <cell r="AS92">
            <v>224.72</v>
          </cell>
          <cell r="AT92">
            <v>162.75</v>
          </cell>
          <cell r="AU92">
            <v>227.85</v>
          </cell>
          <cell r="AV92">
            <v>164.99</v>
          </cell>
          <cell r="AW92">
            <v>230.98</v>
          </cell>
        </row>
        <row r="93">
          <cell r="A93">
            <v>88</v>
          </cell>
          <cell r="B93">
            <v>114.85</v>
          </cell>
          <cell r="C93">
            <v>160.80000000000001</v>
          </cell>
          <cell r="D93">
            <v>117.12</v>
          </cell>
          <cell r="E93">
            <v>163.96</v>
          </cell>
          <cell r="F93">
            <v>119.38</v>
          </cell>
          <cell r="G93">
            <v>167.13</v>
          </cell>
          <cell r="H93">
            <v>121.64</v>
          </cell>
          <cell r="I93">
            <v>170.3</v>
          </cell>
          <cell r="J93">
            <v>123.9</v>
          </cell>
          <cell r="K93">
            <v>173.46</v>
          </cell>
          <cell r="L93">
            <v>126.16</v>
          </cell>
          <cell r="M93">
            <v>176.63</v>
          </cell>
          <cell r="N93">
            <v>128.41999999999999</v>
          </cell>
          <cell r="O93">
            <v>179.79</v>
          </cell>
          <cell r="P93">
            <v>130.69</v>
          </cell>
          <cell r="Q93">
            <v>182.96</v>
          </cell>
          <cell r="R93">
            <v>132.94999999999999</v>
          </cell>
          <cell r="S93">
            <v>186.13</v>
          </cell>
          <cell r="T93">
            <v>135.21</v>
          </cell>
          <cell r="U93">
            <v>189.29</v>
          </cell>
          <cell r="V93">
            <v>137.47</v>
          </cell>
          <cell r="W93">
            <v>192.46</v>
          </cell>
          <cell r="X93">
            <v>139.72999999999999</v>
          </cell>
          <cell r="Y93">
            <v>195.63</v>
          </cell>
          <cell r="Z93">
            <v>141.99</v>
          </cell>
          <cell r="AA93">
            <v>198.79</v>
          </cell>
          <cell r="AB93">
            <v>144.26</v>
          </cell>
          <cell r="AC93">
            <v>201.96</v>
          </cell>
          <cell r="AD93">
            <v>146.52000000000001</v>
          </cell>
          <cell r="AE93">
            <v>205.12</v>
          </cell>
          <cell r="AF93">
            <v>148.78</v>
          </cell>
          <cell r="AG93">
            <v>208.29</v>
          </cell>
          <cell r="AH93">
            <v>151.04</v>
          </cell>
          <cell r="AI93">
            <v>211.46</v>
          </cell>
          <cell r="AJ93">
            <v>153.30000000000001</v>
          </cell>
          <cell r="AK93">
            <v>214.62</v>
          </cell>
          <cell r="AL93">
            <v>155.56</v>
          </cell>
          <cell r="AM93">
            <v>217.79</v>
          </cell>
          <cell r="AN93">
            <v>157.83000000000001</v>
          </cell>
          <cell r="AO93">
            <v>220.96</v>
          </cell>
          <cell r="AP93">
            <v>160.09</v>
          </cell>
          <cell r="AQ93">
            <v>224.12</v>
          </cell>
          <cell r="AR93">
            <v>162.35</v>
          </cell>
          <cell r="AS93">
            <v>227.29</v>
          </cell>
          <cell r="AT93">
            <v>164.61</v>
          </cell>
          <cell r="AU93">
            <v>230.45</v>
          </cell>
          <cell r="AV93">
            <v>166.87</v>
          </cell>
          <cell r="AW93">
            <v>233.62</v>
          </cell>
        </row>
        <row r="94">
          <cell r="A94">
            <v>89</v>
          </cell>
          <cell r="B94">
            <v>116.15</v>
          </cell>
          <cell r="C94">
            <v>162.61000000000001</v>
          </cell>
          <cell r="D94">
            <v>118.44</v>
          </cell>
          <cell r="E94">
            <v>165.81</v>
          </cell>
          <cell r="F94">
            <v>120.72</v>
          </cell>
          <cell r="G94">
            <v>169.01</v>
          </cell>
          <cell r="H94">
            <v>123.01</v>
          </cell>
          <cell r="I94">
            <v>172.21</v>
          </cell>
          <cell r="J94">
            <v>125.3</v>
          </cell>
          <cell r="K94">
            <v>175.42</v>
          </cell>
          <cell r="L94">
            <v>127.59</v>
          </cell>
          <cell r="M94">
            <v>178.62</v>
          </cell>
          <cell r="N94">
            <v>129.87</v>
          </cell>
          <cell r="O94">
            <v>181.82</v>
          </cell>
          <cell r="P94">
            <v>132.16</v>
          </cell>
          <cell r="Q94">
            <v>185.02</v>
          </cell>
          <cell r="R94">
            <v>134.44999999999999</v>
          </cell>
          <cell r="S94">
            <v>188.23</v>
          </cell>
          <cell r="T94">
            <v>136.72999999999999</v>
          </cell>
          <cell r="U94">
            <v>191.43</v>
          </cell>
          <cell r="V94">
            <v>139.02000000000001</v>
          </cell>
          <cell r="W94">
            <v>194.63</v>
          </cell>
          <cell r="X94">
            <v>141.31</v>
          </cell>
          <cell r="Y94">
            <v>197.83</v>
          </cell>
          <cell r="Z94">
            <v>143.6</v>
          </cell>
          <cell r="AA94">
            <v>201.03</v>
          </cell>
          <cell r="AB94">
            <v>145.88</v>
          </cell>
          <cell r="AC94">
            <v>204.24</v>
          </cell>
          <cell r="AD94">
            <v>148.16999999999999</v>
          </cell>
          <cell r="AE94">
            <v>207.44</v>
          </cell>
          <cell r="AF94">
            <v>150.46</v>
          </cell>
          <cell r="AG94">
            <v>210.64</v>
          </cell>
          <cell r="AH94">
            <v>152.75</v>
          </cell>
          <cell r="AI94">
            <v>213.84</v>
          </cell>
          <cell r="AJ94">
            <v>155.03</v>
          </cell>
          <cell r="AK94">
            <v>217.05</v>
          </cell>
          <cell r="AL94">
            <v>157.32</v>
          </cell>
          <cell r="AM94">
            <v>220.25</v>
          </cell>
          <cell r="AN94">
            <v>159.61000000000001</v>
          </cell>
          <cell r="AO94">
            <v>223.45</v>
          </cell>
          <cell r="AP94">
            <v>161.88999999999999</v>
          </cell>
          <cell r="AQ94">
            <v>226.65</v>
          </cell>
          <cell r="AR94">
            <v>164.18</v>
          </cell>
          <cell r="AS94">
            <v>229.85</v>
          </cell>
          <cell r="AT94">
            <v>166.47</v>
          </cell>
          <cell r="AU94">
            <v>233.06</v>
          </cell>
          <cell r="AV94">
            <v>168.76</v>
          </cell>
          <cell r="AW94">
            <v>236.26</v>
          </cell>
        </row>
        <row r="95">
          <cell r="A95">
            <v>90</v>
          </cell>
          <cell r="B95">
            <v>117.48</v>
          </cell>
          <cell r="C95">
            <v>164.48</v>
          </cell>
          <cell r="D95">
            <v>119.8</v>
          </cell>
          <cell r="E95">
            <v>167.71</v>
          </cell>
          <cell r="F95">
            <v>122.11</v>
          </cell>
          <cell r="G95">
            <v>170.95</v>
          </cell>
          <cell r="H95">
            <v>124.42</v>
          </cell>
          <cell r="I95">
            <v>174.19</v>
          </cell>
          <cell r="J95">
            <v>126.73</v>
          </cell>
          <cell r="K95">
            <v>177.43</v>
          </cell>
          <cell r="L95">
            <v>129.05000000000001</v>
          </cell>
          <cell r="M95">
            <v>180.67</v>
          </cell>
          <cell r="N95">
            <v>131.36000000000001</v>
          </cell>
          <cell r="O95">
            <v>183.9</v>
          </cell>
          <cell r="P95">
            <v>133.66999999999999</v>
          </cell>
          <cell r="Q95">
            <v>187.14</v>
          </cell>
          <cell r="R95">
            <v>135.99</v>
          </cell>
          <cell r="S95">
            <v>190.38</v>
          </cell>
          <cell r="T95">
            <v>138.30000000000001</v>
          </cell>
          <cell r="U95">
            <v>193.62</v>
          </cell>
          <cell r="V95">
            <v>140.61000000000001</v>
          </cell>
          <cell r="W95">
            <v>196.86</v>
          </cell>
          <cell r="X95">
            <v>142.93</v>
          </cell>
          <cell r="Y95">
            <v>200.1</v>
          </cell>
          <cell r="Z95">
            <v>145.24</v>
          </cell>
          <cell r="AA95">
            <v>203.33</v>
          </cell>
          <cell r="AB95">
            <v>147.55000000000001</v>
          </cell>
          <cell r="AC95">
            <v>206.57</v>
          </cell>
          <cell r="AD95">
            <v>149.86000000000001</v>
          </cell>
          <cell r="AE95">
            <v>209.81</v>
          </cell>
          <cell r="AF95">
            <v>152.18</v>
          </cell>
          <cell r="AG95">
            <v>213.05</v>
          </cell>
          <cell r="AH95">
            <v>154.49</v>
          </cell>
          <cell r="AI95">
            <v>216.29</v>
          </cell>
          <cell r="AJ95">
            <v>156.80000000000001</v>
          </cell>
          <cell r="AK95">
            <v>219.53</v>
          </cell>
          <cell r="AL95">
            <v>159.12</v>
          </cell>
          <cell r="AM95">
            <v>222.76</v>
          </cell>
          <cell r="AN95">
            <v>161.43</v>
          </cell>
          <cell r="AO95">
            <v>226</v>
          </cell>
          <cell r="AP95">
            <v>163.74</v>
          </cell>
          <cell r="AQ95">
            <v>229.24</v>
          </cell>
          <cell r="AR95">
            <v>166.06</v>
          </cell>
          <cell r="AS95">
            <v>232.48</v>
          </cell>
          <cell r="AT95">
            <v>168.37</v>
          </cell>
          <cell r="AU95">
            <v>235.72</v>
          </cell>
          <cell r="AV95">
            <v>170.68</v>
          </cell>
          <cell r="AW95">
            <v>238.95</v>
          </cell>
        </row>
        <row r="96">
          <cell r="A96">
            <v>91</v>
          </cell>
          <cell r="B96">
            <v>118.78</v>
          </cell>
          <cell r="C96">
            <v>166.29</v>
          </cell>
          <cell r="D96">
            <v>121.12</v>
          </cell>
          <cell r="E96">
            <v>169.57</v>
          </cell>
          <cell r="F96">
            <v>123.46</v>
          </cell>
          <cell r="G96">
            <v>172.84</v>
          </cell>
          <cell r="H96">
            <v>125.8</v>
          </cell>
          <cell r="I96">
            <v>176.12</v>
          </cell>
          <cell r="J96">
            <v>128.13999999999999</v>
          </cell>
          <cell r="K96">
            <v>179.39</v>
          </cell>
          <cell r="L96">
            <v>130.47999999999999</v>
          </cell>
          <cell r="M96">
            <v>182.67</v>
          </cell>
          <cell r="N96">
            <v>132.81</v>
          </cell>
          <cell r="O96">
            <v>185.94</v>
          </cell>
          <cell r="P96">
            <v>135.15</v>
          </cell>
          <cell r="Q96">
            <v>189.21</v>
          </cell>
          <cell r="R96">
            <v>137.49</v>
          </cell>
          <cell r="S96">
            <v>192.49</v>
          </cell>
          <cell r="T96">
            <v>139.83000000000001</v>
          </cell>
          <cell r="U96">
            <v>195.76</v>
          </cell>
          <cell r="V96">
            <v>142.16999999999999</v>
          </cell>
          <cell r="W96">
            <v>199.04</v>
          </cell>
          <cell r="X96">
            <v>144.51</v>
          </cell>
          <cell r="Y96">
            <v>202.31</v>
          </cell>
          <cell r="Z96">
            <v>146.85</v>
          </cell>
          <cell r="AA96">
            <v>205.59</v>
          </cell>
          <cell r="AB96">
            <v>149.19</v>
          </cell>
          <cell r="AC96">
            <v>208.86</v>
          </cell>
          <cell r="AD96">
            <v>151.52000000000001</v>
          </cell>
          <cell r="AE96">
            <v>212.13</v>
          </cell>
          <cell r="AF96">
            <v>153.86000000000001</v>
          </cell>
          <cell r="AG96">
            <v>215.41</v>
          </cell>
          <cell r="AH96">
            <v>156.19999999999999</v>
          </cell>
          <cell r="AI96">
            <v>218.68</v>
          </cell>
          <cell r="AJ96">
            <v>158.54</v>
          </cell>
          <cell r="AK96">
            <v>221.96</v>
          </cell>
          <cell r="AL96">
            <v>160.88</v>
          </cell>
          <cell r="AM96">
            <v>225.23</v>
          </cell>
          <cell r="AN96">
            <v>163.22</v>
          </cell>
          <cell r="AO96">
            <v>228.5</v>
          </cell>
          <cell r="AP96">
            <v>165.56</v>
          </cell>
          <cell r="AQ96">
            <v>231.78</v>
          </cell>
          <cell r="AR96">
            <v>167.89</v>
          </cell>
          <cell r="AS96">
            <v>235.05</v>
          </cell>
          <cell r="AT96">
            <v>170.23</v>
          </cell>
          <cell r="AU96">
            <v>238.33</v>
          </cell>
          <cell r="AV96">
            <v>172.57</v>
          </cell>
          <cell r="AW96">
            <v>241.6</v>
          </cell>
        </row>
        <row r="97">
          <cell r="A97">
            <v>92</v>
          </cell>
          <cell r="B97">
            <v>120.04</v>
          </cell>
          <cell r="C97">
            <v>168.06</v>
          </cell>
          <cell r="D97">
            <v>122.41</v>
          </cell>
          <cell r="E97">
            <v>171.37</v>
          </cell>
          <cell r="F97">
            <v>124.77</v>
          </cell>
          <cell r="G97">
            <v>174.68</v>
          </cell>
          <cell r="H97">
            <v>127.14</v>
          </cell>
          <cell r="I97">
            <v>177.99</v>
          </cell>
          <cell r="J97">
            <v>129.5</v>
          </cell>
          <cell r="K97">
            <v>181.3</v>
          </cell>
          <cell r="L97">
            <v>131.87</v>
          </cell>
          <cell r="M97">
            <v>184.61</v>
          </cell>
          <cell r="N97">
            <v>134.22999999999999</v>
          </cell>
          <cell r="O97">
            <v>187.92</v>
          </cell>
          <cell r="P97">
            <v>136.6</v>
          </cell>
          <cell r="Q97">
            <v>191.23</v>
          </cell>
          <cell r="R97">
            <v>138.96</v>
          </cell>
          <cell r="S97">
            <v>194.54</v>
          </cell>
          <cell r="T97">
            <v>141.32</v>
          </cell>
          <cell r="U97">
            <v>197.85</v>
          </cell>
          <cell r="V97">
            <v>143.69</v>
          </cell>
          <cell r="W97">
            <v>201.16</v>
          </cell>
          <cell r="X97">
            <v>146.05000000000001</v>
          </cell>
          <cell r="Y97">
            <v>204.47</v>
          </cell>
          <cell r="Z97">
            <v>148.41999999999999</v>
          </cell>
          <cell r="AA97">
            <v>207.78</v>
          </cell>
          <cell r="AB97">
            <v>150.78</v>
          </cell>
          <cell r="AC97">
            <v>211.09</v>
          </cell>
          <cell r="AD97">
            <v>153.15</v>
          </cell>
          <cell r="AE97">
            <v>214.4</v>
          </cell>
          <cell r="AF97">
            <v>155.51</v>
          </cell>
          <cell r="AG97">
            <v>217.71</v>
          </cell>
          <cell r="AH97">
            <v>157.88</v>
          </cell>
          <cell r="AI97">
            <v>221.03</v>
          </cell>
          <cell r="AJ97">
            <v>160.24</v>
          </cell>
          <cell r="AK97">
            <v>224.34</v>
          </cell>
          <cell r="AL97">
            <v>162.6</v>
          </cell>
          <cell r="AM97">
            <v>227.65</v>
          </cell>
          <cell r="AN97">
            <v>164.97</v>
          </cell>
          <cell r="AO97">
            <v>230.96</v>
          </cell>
          <cell r="AP97">
            <v>167.33</v>
          </cell>
          <cell r="AQ97">
            <v>234.27</v>
          </cell>
          <cell r="AR97">
            <v>169.7</v>
          </cell>
          <cell r="AS97">
            <v>237.58</v>
          </cell>
          <cell r="AT97">
            <v>172.06</v>
          </cell>
          <cell r="AU97">
            <v>240.89</v>
          </cell>
          <cell r="AV97">
            <v>174.43</v>
          </cell>
          <cell r="AW97">
            <v>244.2</v>
          </cell>
        </row>
        <row r="98">
          <cell r="A98">
            <v>93</v>
          </cell>
          <cell r="B98">
            <v>121.35</v>
          </cell>
          <cell r="C98">
            <v>169.89</v>
          </cell>
          <cell r="D98">
            <v>123.74</v>
          </cell>
          <cell r="E98">
            <v>173.23</v>
          </cell>
          <cell r="F98">
            <v>126.13</v>
          </cell>
          <cell r="G98">
            <v>176.58</v>
          </cell>
          <cell r="H98">
            <v>128.52000000000001</v>
          </cell>
          <cell r="I98">
            <v>179.93</v>
          </cell>
          <cell r="J98">
            <v>130.91</v>
          </cell>
          <cell r="K98">
            <v>183.27</v>
          </cell>
          <cell r="L98">
            <v>133.30000000000001</v>
          </cell>
          <cell r="M98">
            <v>186.62</v>
          </cell>
          <cell r="N98">
            <v>135.69</v>
          </cell>
          <cell r="O98">
            <v>189.96</v>
          </cell>
          <cell r="P98">
            <v>138.08000000000001</v>
          </cell>
          <cell r="Q98">
            <v>193.31</v>
          </cell>
          <cell r="R98">
            <v>140.47</v>
          </cell>
          <cell r="S98">
            <v>196.66</v>
          </cell>
          <cell r="T98">
            <v>142.86000000000001</v>
          </cell>
          <cell r="U98">
            <v>200</v>
          </cell>
          <cell r="V98">
            <v>145.25</v>
          </cell>
          <cell r="W98">
            <v>203.35</v>
          </cell>
          <cell r="X98">
            <v>147.63999999999999</v>
          </cell>
          <cell r="Y98">
            <v>206.7</v>
          </cell>
          <cell r="Z98">
            <v>150.03</v>
          </cell>
          <cell r="AA98">
            <v>210.04</v>
          </cell>
          <cell r="AB98">
            <v>152.41999999999999</v>
          </cell>
          <cell r="AC98">
            <v>213.39</v>
          </cell>
          <cell r="AD98">
            <v>154.81</v>
          </cell>
          <cell r="AE98">
            <v>216.73</v>
          </cell>
          <cell r="AF98">
            <v>157.19999999999999</v>
          </cell>
          <cell r="AG98">
            <v>220.08</v>
          </cell>
          <cell r="AH98">
            <v>159.59</v>
          </cell>
          <cell r="AI98">
            <v>223.43</v>
          </cell>
          <cell r="AJ98">
            <v>161.97999999999999</v>
          </cell>
          <cell r="AK98">
            <v>226.77</v>
          </cell>
          <cell r="AL98">
            <v>164.37</v>
          </cell>
          <cell r="AM98">
            <v>230.12</v>
          </cell>
          <cell r="AN98">
            <v>166.76</v>
          </cell>
          <cell r="AO98">
            <v>233.46</v>
          </cell>
          <cell r="AP98">
            <v>169.15</v>
          </cell>
          <cell r="AQ98">
            <v>236.81</v>
          </cell>
          <cell r="AR98">
            <v>171.54</v>
          </cell>
          <cell r="AS98">
            <v>240.16</v>
          </cell>
          <cell r="AT98">
            <v>173.93</v>
          </cell>
          <cell r="AU98">
            <v>243.5</v>
          </cell>
          <cell r="AV98">
            <v>176.32</v>
          </cell>
          <cell r="AW98">
            <v>246.85</v>
          </cell>
        </row>
        <row r="99">
          <cell r="A99">
            <v>94</v>
          </cell>
          <cell r="B99">
            <v>122.65</v>
          </cell>
          <cell r="C99">
            <v>171.72</v>
          </cell>
          <cell r="D99">
            <v>125.07</v>
          </cell>
          <cell r="E99">
            <v>175.1</v>
          </cell>
          <cell r="F99">
            <v>127.49</v>
          </cell>
          <cell r="G99">
            <v>178.48</v>
          </cell>
          <cell r="H99">
            <v>129.9</v>
          </cell>
          <cell r="I99">
            <v>181.86</v>
          </cell>
          <cell r="J99">
            <v>132.32</v>
          </cell>
          <cell r="K99">
            <v>185.24</v>
          </cell>
          <cell r="L99">
            <v>134.72999999999999</v>
          </cell>
          <cell r="M99">
            <v>188.63</v>
          </cell>
          <cell r="N99">
            <v>137.15</v>
          </cell>
          <cell r="O99">
            <v>192.01</v>
          </cell>
          <cell r="P99">
            <v>139.56</v>
          </cell>
          <cell r="Q99">
            <v>195.39</v>
          </cell>
          <cell r="R99">
            <v>141.97999999999999</v>
          </cell>
          <cell r="S99">
            <v>198.77</v>
          </cell>
          <cell r="T99">
            <v>144.4</v>
          </cell>
          <cell r="U99">
            <v>202.16</v>
          </cell>
          <cell r="V99">
            <v>146.81</v>
          </cell>
          <cell r="W99">
            <v>205.54</v>
          </cell>
          <cell r="X99">
            <v>149.22999999999999</v>
          </cell>
          <cell r="Y99">
            <v>208.92</v>
          </cell>
          <cell r="Z99">
            <v>151.63999999999999</v>
          </cell>
          <cell r="AA99">
            <v>212.3</v>
          </cell>
          <cell r="AB99">
            <v>154.06</v>
          </cell>
          <cell r="AC99">
            <v>215.68</v>
          </cell>
          <cell r="AD99">
            <v>156.47999999999999</v>
          </cell>
          <cell r="AE99">
            <v>219.07</v>
          </cell>
          <cell r="AF99">
            <v>158.88999999999999</v>
          </cell>
          <cell r="AG99">
            <v>222.45</v>
          </cell>
          <cell r="AH99">
            <v>161.31</v>
          </cell>
          <cell r="AI99">
            <v>225.83</v>
          </cell>
          <cell r="AJ99">
            <v>163.72</v>
          </cell>
          <cell r="AK99">
            <v>229.21</v>
          </cell>
          <cell r="AL99">
            <v>166.14</v>
          </cell>
          <cell r="AM99">
            <v>232.59</v>
          </cell>
          <cell r="AN99">
            <v>168.55</v>
          </cell>
          <cell r="AO99">
            <v>235.98</v>
          </cell>
          <cell r="AP99">
            <v>170.97</v>
          </cell>
          <cell r="AQ99">
            <v>239.36</v>
          </cell>
          <cell r="AR99">
            <v>173.39</v>
          </cell>
          <cell r="AS99">
            <v>242.74</v>
          </cell>
          <cell r="AT99">
            <v>175.8</v>
          </cell>
          <cell r="AU99">
            <v>246.12</v>
          </cell>
          <cell r="AV99">
            <v>178.22</v>
          </cell>
          <cell r="AW99">
            <v>249.5</v>
          </cell>
        </row>
        <row r="100">
          <cell r="A100">
            <v>95</v>
          </cell>
          <cell r="B100">
            <v>123.96</v>
          </cell>
          <cell r="C100">
            <v>173.55</v>
          </cell>
          <cell r="D100">
            <v>126.4</v>
          </cell>
          <cell r="E100">
            <v>176.97</v>
          </cell>
          <cell r="F100">
            <v>128.85</v>
          </cell>
          <cell r="G100">
            <v>180.38</v>
          </cell>
          <cell r="H100">
            <v>131.29</v>
          </cell>
          <cell r="I100">
            <v>183.8</v>
          </cell>
          <cell r="J100">
            <v>133.72999999999999</v>
          </cell>
          <cell r="K100">
            <v>187.22</v>
          </cell>
          <cell r="L100">
            <v>136.16999999999999</v>
          </cell>
          <cell r="M100">
            <v>190.64</v>
          </cell>
          <cell r="N100">
            <v>138.61000000000001</v>
          </cell>
          <cell r="O100">
            <v>194.06</v>
          </cell>
          <cell r="P100">
            <v>141.05000000000001</v>
          </cell>
          <cell r="Q100">
            <v>197.48</v>
          </cell>
          <cell r="R100">
            <v>143.5</v>
          </cell>
          <cell r="S100">
            <v>200.89</v>
          </cell>
          <cell r="T100">
            <v>145.94</v>
          </cell>
          <cell r="U100">
            <v>204.31</v>
          </cell>
          <cell r="V100">
            <v>148.38</v>
          </cell>
          <cell r="W100">
            <v>207.73</v>
          </cell>
          <cell r="X100">
            <v>150.82</v>
          </cell>
          <cell r="Y100">
            <v>211.15</v>
          </cell>
          <cell r="Z100">
            <v>153.26</v>
          </cell>
          <cell r="AA100">
            <v>214.57</v>
          </cell>
          <cell r="AB100">
            <v>155.69999999999999</v>
          </cell>
          <cell r="AC100">
            <v>217.98</v>
          </cell>
          <cell r="AD100">
            <v>158.13999999999999</v>
          </cell>
          <cell r="AE100">
            <v>221.4</v>
          </cell>
          <cell r="AF100">
            <v>160.59</v>
          </cell>
          <cell r="AG100">
            <v>224.82</v>
          </cell>
          <cell r="AH100">
            <v>163.03</v>
          </cell>
          <cell r="AI100">
            <v>228.24</v>
          </cell>
          <cell r="AJ100">
            <v>165.47</v>
          </cell>
          <cell r="AK100">
            <v>231.66</v>
          </cell>
          <cell r="AL100">
            <v>167.91</v>
          </cell>
          <cell r="AM100">
            <v>235.07</v>
          </cell>
          <cell r="AN100">
            <v>170.35</v>
          </cell>
          <cell r="AO100">
            <v>238.49</v>
          </cell>
          <cell r="AP100">
            <v>172.79</v>
          </cell>
          <cell r="AQ100">
            <v>241.91</v>
          </cell>
          <cell r="AR100">
            <v>175.23</v>
          </cell>
          <cell r="AS100">
            <v>245.33</v>
          </cell>
          <cell r="AT100">
            <v>177.68</v>
          </cell>
          <cell r="AU100">
            <v>248.75</v>
          </cell>
          <cell r="AV100">
            <v>180.12</v>
          </cell>
          <cell r="AW100">
            <v>252.16</v>
          </cell>
        </row>
        <row r="101">
          <cell r="A101">
            <v>96</v>
          </cell>
          <cell r="B101">
            <v>125.27</v>
          </cell>
          <cell r="C101">
            <v>175.38</v>
          </cell>
          <cell r="D101">
            <v>127.74</v>
          </cell>
          <cell r="E101">
            <v>178.84</v>
          </cell>
          <cell r="F101">
            <v>130.21</v>
          </cell>
          <cell r="G101">
            <v>182.29</v>
          </cell>
          <cell r="H101">
            <v>132.68</v>
          </cell>
          <cell r="I101">
            <v>185.75</v>
          </cell>
          <cell r="J101">
            <v>135.13999999999999</v>
          </cell>
          <cell r="K101">
            <v>189.2</v>
          </cell>
          <cell r="L101">
            <v>137.61000000000001</v>
          </cell>
          <cell r="M101">
            <v>192.65</v>
          </cell>
          <cell r="N101">
            <v>140.08000000000001</v>
          </cell>
          <cell r="O101">
            <v>196.11</v>
          </cell>
          <cell r="P101">
            <v>142.55000000000001</v>
          </cell>
          <cell r="Q101">
            <v>199.56</v>
          </cell>
          <cell r="R101">
            <v>145.01</v>
          </cell>
          <cell r="S101">
            <v>203.02</v>
          </cell>
          <cell r="T101">
            <v>147.47999999999999</v>
          </cell>
          <cell r="U101">
            <v>206.47</v>
          </cell>
          <cell r="V101">
            <v>149.94999999999999</v>
          </cell>
          <cell r="W101">
            <v>209.93</v>
          </cell>
          <cell r="X101">
            <v>152.41</v>
          </cell>
          <cell r="Y101">
            <v>213.38</v>
          </cell>
          <cell r="Z101">
            <v>154.88</v>
          </cell>
          <cell r="AA101">
            <v>216.83</v>
          </cell>
          <cell r="AB101">
            <v>157.35</v>
          </cell>
          <cell r="AC101">
            <v>220.29</v>
          </cell>
          <cell r="AD101">
            <v>159.82</v>
          </cell>
          <cell r="AE101">
            <v>223.74</v>
          </cell>
          <cell r="AF101">
            <v>162.28</v>
          </cell>
          <cell r="AG101">
            <v>227.2</v>
          </cell>
          <cell r="AH101">
            <v>164.75</v>
          </cell>
          <cell r="AI101">
            <v>230.65</v>
          </cell>
          <cell r="AJ101">
            <v>167.22</v>
          </cell>
          <cell r="AK101">
            <v>234.1</v>
          </cell>
          <cell r="AL101">
            <v>169.68</v>
          </cell>
          <cell r="AM101">
            <v>237.56</v>
          </cell>
          <cell r="AN101">
            <v>172.15</v>
          </cell>
          <cell r="AO101">
            <v>241.01</v>
          </cell>
          <cell r="AP101">
            <v>174.62</v>
          </cell>
          <cell r="AQ101">
            <v>244.47</v>
          </cell>
          <cell r="AR101">
            <v>177.09</v>
          </cell>
          <cell r="AS101">
            <v>247.92</v>
          </cell>
          <cell r="AT101">
            <v>179.55</v>
          </cell>
          <cell r="AU101">
            <v>251.37</v>
          </cell>
          <cell r="AV101">
            <v>182.02</v>
          </cell>
          <cell r="AW101">
            <v>254.83</v>
          </cell>
        </row>
        <row r="102">
          <cell r="A102">
            <v>97</v>
          </cell>
          <cell r="B102">
            <v>126.55</v>
          </cell>
          <cell r="C102">
            <v>177.16</v>
          </cell>
          <cell r="D102">
            <v>129.04</v>
          </cell>
          <cell r="E102">
            <v>180.65</v>
          </cell>
          <cell r="F102">
            <v>131.53</v>
          </cell>
          <cell r="G102">
            <v>184.14</v>
          </cell>
          <cell r="H102">
            <v>134.02000000000001</v>
          </cell>
          <cell r="I102">
            <v>187.63</v>
          </cell>
          <cell r="J102">
            <v>136.52000000000001</v>
          </cell>
          <cell r="K102">
            <v>191.12</v>
          </cell>
          <cell r="L102">
            <v>139.01</v>
          </cell>
          <cell r="M102">
            <v>194.61</v>
          </cell>
          <cell r="N102">
            <v>141.5</v>
          </cell>
          <cell r="O102">
            <v>198.1</v>
          </cell>
          <cell r="P102">
            <v>144</v>
          </cell>
          <cell r="Q102">
            <v>201.59</v>
          </cell>
          <cell r="R102">
            <v>146.49</v>
          </cell>
          <cell r="S102">
            <v>205.08</v>
          </cell>
          <cell r="T102">
            <v>148.97999999999999</v>
          </cell>
          <cell r="U102">
            <v>208.57</v>
          </cell>
          <cell r="V102">
            <v>151.47</v>
          </cell>
          <cell r="W102">
            <v>212.06</v>
          </cell>
          <cell r="X102">
            <v>153.97</v>
          </cell>
          <cell r="Y102">
            <v>215.55</v>
          </cell>
          <cell r="Z102">
            <v>156.46</v>
          </cell>
          <cell r="AA102">
            <v>219.04</v>
          </cell>
          <cell r="AB102">
            <v>158.94999999999999</v>
          </cell>
          <cell r="AC102">
            <v>222.53</v>
          </cell>
          <cell r="AD102">
            <v>161.44999999999999</v>
          </cell>
          <cell r="AE102">
            <v>226.02</v>
          </cell>
          <cell r="AF102">
            <v>163.94</v>
          </cell>
          <cell r="AG102">
            <v>229.51</v>
          </cell>
          <cell r="AH102">
            <v>166.43</v>
          </cell>
          <cell r="AI102">
            <v>233</v>
          </cell>
          <cell r="AJ102">
            <v>168.92</v>
          </cell>
          <cell r="AK102">
            <v>236.49</v>
          </cell>
          <cell r="AL102">
            <v>171.42</v>
          </cell>
          <cell r="AM102">
            <v>239.98</v>
          </cell>
          <cell r="AN102">
            <v>173.91</v>
          </cell>
          <cell r="AO102">
            <v>243.47</v>
          </cell>
          <cell r="AP102">
            <v>176.4</v>
          </cell>
          <cell r="AQ102">
            <v>246.97</v>
          </cell>
          <cell r="AR102">
            <v>178.9</v>
          </cell>
          <cell r="AS102">
            <v>250.46</v>
          </cell>
          <cell r="AT102">
            <v>181.39</v>
          </cell>
          <cell r="AU102">
            <v>253.95</v>
          </cell>
          <cell r="AV102">
            <v>183.88</v>
          </cell>
          <cell r="AW102">
            <v>257.44</v>
          </cell>
        </row>
        <row r="103">
          <cell r="A103">
            <v>98</v>
          </cell>
          <cell r="B103">
            <v>127.86</v>
          </cell>
          <cell r="C103">
            <v>179.01</v>
          </cell>
          <cell r="D103">
            <v>130.38</v>
          </cell>
          <cell r="E103">
            <v>182.53</v>
          </cell>
          <cell r="F103">
            <v>132.9</v>
          </cell>
          <cell r="G103">
            <v>186.06</v>
          </cell>
          <cell r="H103">
            <v>135.41999999999999</v>
          </cell>
          <cell r="I103">
            <v>189.58</v>
          </cell>
          <cell r="J103">
            <v>137.94</v>
          </cell>
          <cell r="K103">
            <v>193.11</v>
          </cell>
          <cell r="L103">
            <v>140.44999999999999</v>
          </cell>
          <cell r="M103">
            <v>196.64</v>
          </cell>
          <cell r="N103">
            <v>142.97</v>
          </cell>
          <cell r="O103">
            <v>200.16</v>
          </cell>
          <cell r="P103">
            <v>145.49</v>
          </cell>
          <cell r="Q103">
            <v>203.69</v>
          </cell>
          <cell r="R103">
            <v>148.01</v>
          </cell>
          <cell r="S103">
            <v>207.22</v>
          </cell>
          <cell r="T103">
            <v>150.53</v>
          </cell>
          <cell r="U103">
            <v>210.74</v>
          </cell>
          <cell r="V103">
            <v>153.05000000000001</v>
          </cell>
          <cell r="W103">
            <v>214.27</v>
          </cell>
          <cell r="X103">
            <v>155.57</v>
          </cell>
          <cell r="Y103">
            <v>217.79</v>
          </cell>
          <cell r="Z103">
            <v>158.09</v>
          </cell>
          <cell r="AA103">
            <v>221.32</v>
          </cell>
          <cell r="AB103">
            <v>160.6</v>
          </cell>
          <cell r="AC103">
            <v>224.85</v>
          </cell>
          <cell r="AD103">
            <v>163.12</v>
          </cell>
          <cell r="AE103">
            <v>228.37</v>
          </cell>
          <cell r="AF103">
            <v>165.64</v>
          </cell>
          <cell r="AG103">
            <v>231.9</v>
          </cell>
          <cell r="AH103">
            <v>168.16</v>
          </cell>
          <cell r="AI103">
            <v>235.42</v>
          </cell>
          <cell r="AJ103">
            <v>170.68</v>
          </cell>
          <cell r="AK103">
            <v>238.95</v>
          </cell>
          <cell r="AL103">
            <v>173.2</v>
          </cell>
          <cell r="AM103">
            <v>242.48</v>
          </cell>
          <cell r="AN103">
            <v>175.72</v>
          </cell>
          <cell r="AO103">
            <v>246</v>
          </cell>
          <cell r="AP103">
            <v>178.23</v>
          </cell>
          <cell r="AQ103">
            <v>249.53</v>
          </cell>
          <cell r="AR103">
            <v>180.75</v>
          </cell>
          <cell r="AS103">
            <v>253.05</v>
          </cell>
          <cell r="AT103">
            <v>183.27</v>
          </cell>
          <cell r="AU103">
            <v>256.58</v>
          </cell>
          <cell r="AV103">
            <v>185.79</v>
          </cell>
          <cell r="AW103">
            <v>260.11</v>
          </cell>
        </row>
        <row r="104">
          <cell r="A104">
            <v>99</v>
          </cell>
          <cell r="B104">
            <v>129.13999999999999</v>
          </cell>
          <cell r="C104">
            <v>180.79</v>
          </cell>
          <cell r="D104">
            <v>131.68</v>
          </cell>
          <cell r="E104">
            <v>184.35</v>
          </cell>
          <cell r="F104">
            <v>134.22</v>
          </cell>
          <cell r="G104">
            <v>187.91</v>
          </cell>
          <cell r="H104">
            <v>136.77000000000001</v>
          </cell>
          <cell r="I104">
            <v>191.48</v>
          </cell>
          <cell r="J104">
            <v>139.31</v>
          </cell>
          <cell r="K104">
            <v>195.04</v>
          </cell>
          <cell r="L104">
            <v>141.86000000000001</v>
          </cell>
          <cell r="M104">
            <v>198.6</v>
          </cell>
          <cell r="N104">
            <v>144.4</v>
          </cell>
          <cell r="O104">
            <v>202.16</v>
          </cell>
          <cell r="P104">
            <v>146.94999999999999</v>
          </cell>
          <cell r="Q104">
            <v>205.72</v>
          </cell>
          <cell r="R104">
            <v>149.49</v>
          </cell>
          <cell r="S104">
            <v>209.29</v>
          </cell>
          <cell r="T104">
            <v>152.03</v>
          </cell>
          <cell r="U104">
            <v>212.85</v>
          </cell>
          <cell r="V104">
            <v>154.58000000000001</v>
          </cell>
          <cell r="W104">
            <v>216.41</v>
          </cell>
          <cell r="X104">
            <v>157.12</v>
          </cell>
          <cell r="Y104">
            <v>219.97</v>
          </cell>
          <cell r="Z104">
            <v>159.66999999999999</v>
          </cell>
          <cell r="AA104">
            <v>223.53</v>
          </cell>
          <cell r="AB104">
            <v>162.21</v>
          </cell>
          <cell r="AC104">
            <v>227.1</v>
          </cell>
          <cell r="AD104">
            <v>164.76</v>
          </cell>
          <cell r="AE104">
            <v>230.66</v>
          </cell>
          <cell r="AF104">
            <v>167.3</v>
          </cell>
          <cell r="AG104">
            <v>234.22</v>
          </cell>
          <cell r="AH104">
            <v>169.84</v>
          </cell>
          <cell r="AI104">
            <v>237.78</v>
          </cell>
          <cell r="AJ104">
            <v>172.39</v>
          </cell>
          <cell r="AK104">
            <v>241.34</v>
          </cell>
          <cell r="AL104">
            <v>174.93</v>
          </cell>
          <cell r="AM104">
            <v>244.91</v>
          </cell>
          <cell r="AN104">
            <v>177.48</v>
          </cell>
          <cell r="AO104">
            <v>248.47</v>
          </cell>
          <cell r="AP104">
            <v>180.02</v>
          </cell>
          <cell r="AQ104">
            <v>252.03</v>
          </cell>
          <cell r="AR104">
            <v>182.57</v>
          </cell>
          <cell r="AS104">
            <v>255.59</v>
          </cell>
          <cell r="AT104">
            <v>185.11</v>
          </cell>
          <cell r="AU104">
            <v>259.14999999999998</v>
          </cell>
          <cell r="AV104">
            <v>187.65</v>
          </cell>
          <cell r="AW104">
            <v>262.72000000000003</v>
          </cell>
        </row>
        <row r="105">
          <cell r="A105">
            <v>100</v>
          </cell>
          <cell r="B105">
            <v>130.46</v>
          </cell>
          <cell r="C105">
            <v>182.64</v>
          </cell>
          <cell r="D105">
            <v>133.03</v>
          </cell>
          <cell r="E105">
            <v>186.24</v>
          </cell>
          <cell r="F105">
            <v>135.6</v>
          </cell>
          <cell r="G105">
            <v>189.84</v>
          </cell>
          <cell r="H105">
            <v>138.16999999999999</v>
          </cell>
          <cell r="I105">
            <v>193.43</v>
          </cell>
          <cell r="J105">
            <v>140.74</v>
          </cell>
          <cell r="K105">
            <v>197.03</v>
          </cell>
          <cell r="L105">
            <v>143.31</v>
          </cell>
          <cell r="M105">
            <v>200.63</v>
          </cell>
          <cell r="N105">
            <v>145.88</v>
          </cell>
          <cell r="O105">
            <v>204.23</v>
          </cell>
          <cell r="P105">
            <v>148.44999999999999</v>
          </cell>
          <cell r="Q105">
            <v>207.83</v>
          </cell>
          <cell r="R105">
            <v>151.02000000000001</v>
          </cell>
          <cell r="S105">
            <v>211.42</v>
          </cell>
          <cell r="T105">
            <v>153.59</v>
          </cell>
          <cell r="U105">
            <v>215.02</v>
          </cell>
          <cell r="V105">
            <v>156.16</v>
          </cell>
          <cell r="W105">
            <v>218.62</v>
          </cell>
          <cell r="X105">
            <v>158.72999999999999</v>
          </cell>
          <cell r="Y105">
            <v>222.22</v>
          </cell>
          <cell r="Z105">
            <v>161.30000000000001</v>
          </cell>
          <cell r="AA105">
            <v>225.82</v>
          </cell>
          <cell r="AB105">
            <v>163.87</v>
          </cell>
          <cell r="AC105">
            <v>229.41</v>
          </cell>
          <cell r="AD105">
            <v>166.44</v>
          </cell>
          <cell r="AE105">
            <v>233.01</v>
          </cell>
          <cell r="AF105">
            <v>169.01</v>
          </cell>
          <cell r="AG105">
            <v>236.61</v>
          </cell>
          <cell r="AH105">
            <v>171.58</v>
          </cell>
          <cell r="AI105">
            <v>240.21</v>
          </cell>
          <cell r="AJ105">
            <v>174.15</v>
          </cell>
          <cell r="AK105">
            <v>243.81</v>
          </cell>
          <cell r="AL105">
            <v>176.72</v>
          </cell>
          <cell r="AM105">
            <v>247.4</v>
          </cell>
          <cell r="AN105">
            <v>179.29</v>
          </cell>
          <cell r="AO105">
            <v>251</v>
          </cell>
          <cell r="AP105">
            <v>181.86</v>
          </cell>
          <cell r="AQ105">
            <v>254.6</v>
          </cell>
          <cell r="AR105">
            <v>184.43</v>
          </cell>
          <cell r="AS105">
            <v>258.2</v>
          </cell>
          <cell r="AT105">
            <v>187</v>
          </cell>
          <cell r="AU105">
            <v>261.8</v>
          </cell>
          <cell r="AV105">
            <v>189.57</v>
          </cell>
          <cell r="AW105">
            <v>265.39</v>
          </cell>
        </row>
        <row r="106">
          <cell r="A106">
            <v>101</v>
          </cell>
          <cell r="B106">
            <v>131.74</v>
          </cell>
          <cell r="C106">
            <v>184.43</v>
          </cell>
          <cell r="D106">
            <v>134.33000000000001</v>
          </cell>
          <cell r="E106">
            <v>188.06</v>
          </cell>
          <cell r="F106">
            <v>136.93</v>
          </cell>
          <cell r="G106">
            <v>191.7</v>
          </cell>
          <cell r="H106">
            <v>139.52000000000001</v>
          </cell>
          <cell r="I106">
            <v>195.33</v>
          </cell>
          <cell r="J106">
            <v>142.12</v>
          </cell>
          <cell r="K106">
            <v>198.97</v>
          </cell>
          <cell r="L106">
            <v>144.71</v>
          </cell>
          <cell r="M106">
            <v>202.6</v>
          </cell>
          <cell r="N106">
            <v>147.31</v>
          </cell>
          <cell r="O106">
            <v>206.23</v>
          </cell>
          <cell r="P106">
            <v>149.91</v>
          </cell>
          <cell r="Q106">
            <v>209.87</v>
          </cell>
          <cell r="R106">
            <v>152.5</v>
          </cell>
          <cell r="S106">
            <v>213.5</v>
          </cell>
          <cell r="T106">
            <v>155.1</v>
          </cell>
          <cell r="U106">
            <v>217.14</v>
          </cell>
          <cell r="V106">
            <v>157.69</v>
          </cell>
          <cell r="W106">
            <v>220.77</v>
          </cell>
          <cell r="X106">
            <v>160.29</v>
          </cell>
          <cell r="Y106">
            <v>224.4</v>
          </cell>
          <cell r="Z106">
            <v>162.88</v>
          </cell>
          <cell r="AA106">
            <v>228.04</v>
          </cell>
          <cell r="AB106">
            <v>165.48</v>
          </cell>
          <cell r="AC106">
            <v>231.67</v>
          </cell>
          <cell r="AD106">
            <v>168.07</v>
          </cell>
          <cell r="AE106">
            <v>235.3</v>
          </cell>
          <cell r="AF106">
            <v>170.67</v>
          </cell>
          <cell r="AG106">
            <v>238.94</v>
          </cell>
          <cell r="AH106">
            <v>173.27</v>
          </cell>
          <cell r="AI106">
            <v>242.57</v>
          </cell>
          <cell r="AJ106">
            <v>175.86</v>
          </cell>
          <cell r="AK106">
            <v>246.21</v>
          </cell>
          <cell r="AL106">
            <v>178.46</v>
          </cell>
          <cell r="AM106">
            <v>249.84</v>
          </cell>
          <cell r="AN106">
            <v>181.05</v>
          </cell>
          <cell r="AO106">
            <v>253.47</v>
          </cell>
          <cell r="AP106">
            <v>183.65</v>
          </cell>
          <cell r="AQ106">
            <v>257.11</v>
          </cell>
          <cell r="AR106">
            <v>186.24</v>
          </cell>
          <cell r="AS106">
            <v>260.74</v>
          </cell>
          <cell r="AT106">
            <v>188.84</v>
          </cell>
          <cell r="AU106">
            <v>264.38</v>
          </cell>
          <cell r="AV106">
            <v>191.44</v>
          </cell>
          <cell r="AW106">
            <v>268.01</v>
          </cell>
        </row>
        <row r="107">
          <cell r="A107">
            <v>102</v>
          </cell>
          <cell r="B107">
            <v>133.06</v>
          </cell>
          <cell r="C107">
            <v>186.29</v>
          </cell>
          <cell r="D107">
            <v>135.68</v>
          </cell>
          <cell r="E107">
            <v>189.96</v>
          </cell>
          <cell r="F107">
            <v>138.30000000000001</v>
          </cell>
          <cell r="G107">
            <v>193.63</v>
          </cell>
          <cell r="H107">
            <v>140.93</v>
          </cell>
          <cell r="I107">
            <v>197.3</v>
          </cell>
          <cell r="J107">
            <v>143.55000000000001</v>
          </cell>
          <cell r="K107">
            <v>200.97</v>
          </cell>
          <cell r="L107">
            <v>146.16999999999999</v>
          </cell>
          <cell r="M107">
            <v>204.64</v>
          </cell>
          <cell r="N107">
            <v>148.79</v>
          </cell>
          <cell r="O107">
            <v>208.31</v>
          </cell>
          <cell r="P107">
            <v>151.41</v>
          </cell>
          <cell r="Q107">
            <v>211.98</v>
          </cell>
          <cell r="R107">
            <v>154.03</v>
          </cell>
          <cell r="S107">
            <v>215.65</v>
          </cell>
          <cell r="T107">
            <v>156.65</v>
          </cell>
          <cell r="U107">
            <v>219.32</v>
          </cell>
          <cell r="V107">
            <v>159.28</v>
          </cell>
          <cell r="W107">
            <v>222.99</v>
          </cell>
          <cell r="X107">
            <v>161.9</v>
          </cell>
          <cell r="Y107">
            <v>226.66</v>
          </cell>
          <cell r="Z107">
            <v>164.52</v>
          </cell>
          <cell r="AA107">
            <v>230.33</v>
          </cell>
          <cell r="AB107">
            <v>167.14</v>
          </cell>
          <cell r="AC107">
            <v>234</v>
          </cell>
          <cell r="AD107">
            <v>169.76</v>
          </cell>
          <cell r="AE107">
            <v>237.67</v>
          </cell>
          <cell r="AF107">
            <v>172.38</v>
          </cell>
          <cell r="AG107">
            <v>241.34</v>
          </cell>
          <cell r="AH107">
            <v>175</v>
          </cell>
          <cell r="AI107">
            <v>245.01</v>
          </cell>
          <cell r="AJ107">
            <v>177.63</v>
          </cell>
          <cell r="AK107">
            <v>248.68</v>
          </cell>
          <cell r="AL107">
            <v>180.25</v>
          </cell>
          <cell r="AM107">
            <v>252.35</v>
          </cell>
          <cell r="AN107">
            <v>182.87</v>
          </cell>
          <cell r="AO107">
            <v>256.02</v>
          </cell>
          <cell r="AP107">
            <v>185.49</v>
          </cell>
          <cell r="AQ107">
            <v>259.69</v>
          </cell>
          <cell r="AR107">
            <v>188.11</v>
          </cell>
          <cell r="AS107">
            <v>263.36</v>
          </cell>
          <cell r="AT107">
            <v>190.73</v>
          </cell>
          <cell r="AU107">
            <v>267.02999999999997</v>
          </cell>
          <cell r="AV107">
            <v>193.35</v>
          </cell>
          <cell r="AW107">
            <v>270.7</v>
          </cell>
        </row>
        <row r="108">
          <cell r="A108">
            <v>103</v>
          </cell>
          <cell r="B108">
            <v>134.34</v>
          </cell>
          <cell r="C108">
            <v>188.08</v>
          </cell>
          <cell r="D108">
            <v>136.99</v>
          </cell>
          <cell r="E108">
            <v>191.79</v>
          </cell>
          <cell r="F108">
            <v>139.63999999999999</v>
          </cell>
          <cell r="G108">
            <v>195.49</v>
          </cell>
          <cell r="H108">
            <v>142.28</v>
          </cell>
          <cell r="I108">
            <v>199.2</v>
          </cell>
          <cell r="J108">
            <v>144.93</v>
          </cell>
          <cell r="K108">
            <v>202.9</v>
          </cell>
          <cell r="L108">
            <v>147.58000000000001</v>
          </cell>
          <cell r="M108">
            <v>206.61</v>
          </cell>
          <cell r="N108">
            <v>150.22999999999999</v>
          </cell>
          <cell r="O108">
            <v>210.32</v>
          </cell>
          <cell r="P108">
            <v>152.87</v>
          </cell>
          <cell r="Q108">
            <v>214.02</v>
          </cell>
          <cell r="R108">
            <v>155.52000000000001</v>
          </cell>
          <cell r="S108">
            <v>217.73</v>
          </cell>
          <cell r="T108">
            <v>158.16999999999999</v>
          </cell>
          <cell r="U108">
            <v>221.43</v>
          </cell>
          <cell r="V108">
            <v>160.81</v>
          </cell>
          <cell r="W108">
            <v>225.14</v>
          </cell>
          <cell r="X108">
            <v>163.46</v>
          </cell>
          <cell r="Y108">
            <v>228.85</v>
          </cell>
          <cell r="Z108">
            <v>166.11</v>
          </cell>
          <cell r="AA108">
            <v>232.55</v>
          </cell>
          <cell r="AB108">
            <v>168.76</v>
          </cell>
          <cell r="AC108">
            <v>236.26</v>
          </cell>
          <cell r="AD108">
            <v>171.4</v>
          </cell>
          <cell r="AE108">
            <v>239.96</v>
          </cell>
          <cell r="AF108">
            <v>174.05</v>
          </cell>
          <cell r="AG108">
            <v>243.67</v>
          </cell>
          <cell r="AH108">
            <v>176.7</v>
          </cell>
          <cell r="AI108">
            <v>247.38</v>
          </cell>
          <cell r="AJ108">
            <v>179.34</v>
          </cell>
          <cell r="AK108">
            <v>251.08</v>
          </cell>
          <cell r="AL108">
            <v>181.99</v>
          </cell>
          <cell r="AM108">
            <v>254.79</v>
          </cell>
          <cell r="AN108">
            <v>184.64</v>
          </cell>
          <cell r="AO108">
            <v>258.49</v>
          </cell>
          <cell r="AP108">
            <v>187.29</v>
          </cell>
          <cell r="AQ108">
            <v>262.2</v>
          </cell>
          <cell r="AR108">
            <v>189.93</v>
          </cell>
          <cell r="AS108">
            <v>265.91000000000003</v>
          </cell>
          <cell r="AT108">
            <v>192.58</v>
          </cell>
          <cell r="AU108">
            <v>269.61</v>
          </cell>
          <cell r="AV108">
            <v>195.23</v>
          </cell>
          <cell r="AW108">
            <v>273.32</v>
          </cell>
        </row>
        <row r="109">
          <cell r="A109">
            <v>104</v>
          </cell>
          <cell r="B109">
            <v>135.63</v>
          </cell>
          <cell r="C109">
            <v>189.88</v>
          </cell>
          <cell r="D109">
            <v>138.30000000000001</v>
          </cell>
          <cell r="E109">
            <v>193.62</v>
          </cell>
          <cell r="F109">
            <v>140.97</v>
          </cell>
          <cell r="G109">
            <v>197.36</v>
          </cell>
          <cell r="H109">
            <v>143.63999999999999</v>
          </cell>
          <cell r="I109">
            <v>201.1</v>
          </cell>
          <cell r="J109">
            <v>146.32</v>
          </cell>
          <cell r="K109">
            <v>204.84</v>
          </cell>
          <cell r="L109">
            <v>148.99</v>
          </cell>
          <cell r="M109">
            <v>208.59</v>
          </cell>
          <cell r="N109">
            <v>151.66</v>
          </cell>
          <cell r="O109">
            <v>212.33</v>
          </cell>
          <cell r="P109">
            <v>154.34</v>
          </cell>
          <cell r="Q109">
            <v>216.07</v>
          </cell>
          <cell r="R109">
            <v>157.01</v>
          </cell>
          <cell r="S109">
            <v>219.81</v>
          </cell>
          <cell r="T109">
            <v>159.68</v>
          </cell>
          <cell r="U109">
            <v>223.55</v>
          </cell>
          <cell r="V109">
            <v>162.35</v>
          </cell>
          <cell r="W109">
            <v>227.3</v>
          </cell>
          <cell r="X109">
            <v>165.03</v>
          </cell>
          <cell r="Y109">
            <v>231.04</v>
          </cell>
          <cell r="Z109">
            <v>167.7</v>
          </cell>
          <cell r="AA109">
            <v>234.78</v>
          </cell>
          <cell r="AB109">
            <v>170.37</v>
          </cell>
          <cell r="AC109">
            <v>238.52</v>
          </cell>
          <cell r="AD109">
            <v>173.05</v>
          </cell>
          <cell r="AE109">
            <v>242.26</v>
          </cell>
          <cell r="AF109">
            <v>175.72</v>
          </cell>
          <cell r="AG109">
            <v>246.01</v>
          </cell>
          <cell r="AH109">
            <v>178.39</v>
          </cell>
          <cell r="AI109">
            <v>249.75</v>
          </cell>
          <cell r="AJ109">
            <v>181.06</v>
          </cell>
          <cell r="AK109">
            <v>253.49</v>
          </cell>
          <cell r="AL109">
            <v>183.74</v>
          </cell>
          <cell r="AM109">
            <v>257.23</v>
          </cell>
          <cell r="AN109">
            <v>186.41</v>
          </cell>
          <cell r="AO109">
            <v>260.97000000000003</v>
          </cell>
          <cell r="AP109">
            <v>189.08</v>
          </cell>
          <cell r="AQ109">
            <v>264.72000000000003</v>
          </cell>
          <cell r="AR109">
            <v>191.75</v>
          </cell>
          <cell r="AS109">
            <v>268.45999999999998</v>
          </cell>
          <cell r="AT109">
            <v>194.43</v>
          </cell>
          <cell r="AU109">
            <v>272.2</v>
          </cell>
          <cell r="AV109">
            <v>197.1</v>
          </cell>
          <cell r="AW109">
            <v>275.94</v>
          </cell>
        </row>
        <row r="110">
          <cell r="A110">
            <v>105</v>
          </cell>
          <cell r="B110">
            <v>136.96</v>
          </cell>
          <cell r="C110">
            <v>191.75</v>
          </cell>
          <cell r="D110">
            <v>139.66</v>
          </cell>
          <cell r="E110">
            <v>195.52</v>
          </cell>
          <cell r="F110">
            <v>142.36000000000001</v>
          </cell>
          <cell r="G110">
            <v>199.3</v>
          </cell>
          <cell r="H110">
            <v>145.06</v>
          </cell>
          <cell r="I110">
            <v>203.08</v>
          </cell>
          <cell r="J110">
            <v>147.76</v>
          </cell>
          <cell r="K110">
            <v>206.86</v>
          </cell>
          <cell r="L110">
            <v>150.44999999999999</v>
          </cell>
          <cell r="M110">
            <v>210.63</v>
          </cell>
          <cell r="N110">
            <v>153.15</v>
          </cell>
          <cell r="O110">
            <v>214.41</v>
          </cell>
          <cell r="P110">
            <v>155.85</v>
          </cell>
          <cell r="Q110">
            <v>218.19</v>
          </cell>
          <cell r="R110">
            <v>158.55000000000001</v>
          </cell>
          <cell r="S110">
            <v>221.97</v>
          </cell>
          <cell r="T110">
            <v>161.25</v>
          </cell>
          <cell r="U110">
            <v>225.75</v>
          </cell>
          <cell r="V110">
            <v>163.95</v>
          </cell>
          <cell r="W110">
            <v>229.52</v>
          </cell>
          <cell r="X110">
            <v>166.64</v>
          </cell>
          <cell r="Y110">
            <v>233.3</v>
          </cell>
          <cell r="Z110">
            <v>169.34</v>
          </cell>
          <cell r="AA110">
            <v>237.08</v>
          </cell>
          <cell r="AB110">
            <v>172.04</v>
          </cell>
          <cell r="AC110">
            <v>240.86</v>
          </cell>
          <cell r="AD110">
            <v>174.74</v>
          </cell>
          <cell r="AE110">
            <v>244.64</v>
          </cell>
          <cell r="AF110">
            <v>177.44</v>
          </cell>
          <cell r="AG110">
            <v>248.41</v>
          </cell>
          <cell r="AH110">
            <v>180.14</v>
          </cell>
          <cell r="AI110">
            <v>252.19</v>
          </cell>
          <cell r="AJ110">
            <v>182.84</v>
          </cell>
          <cell r="AK110">
            <v>255.97</v>
          </cell>
          <cell r="AL110">
            <v>185.53</v>
          </cell>
          <cell r="AM110">
            <v>259.75</v>
          </cell>
          <cell r="AN110">
            <v>188.23</v>
          </cell>
          <cell r="AO110">
            <v>263.52999999999997</v>
          </cell>
          <cell r="AP110">
            <v>190.93</v>
          </cell>
          <cell r="AQ110">
            <v>267.3</v>
          </cell>
          <cell r="AR110">
            <v>193.63</v>
          </cell>
          <cell r="AS110">
            <v>271.08</v>
          </cell>
          <cell r="AT110">
            <v>196.33</v>
          </cell>
          <cell r="AU110">
            <v>274.86</v>
          </cell>
          <cell r="AV110">
            <v>199.03</v>
          </cell>
          <cell r="AW110">
            <v>278.64</v>
          </cell>
        </row>
        <row r="111">
          <cell r="A111">
            <v>106</v>
          </cell>
          <cell r="B111">
            <v>138.25</v>
          </cell>
          <cell r="C111">
            <v>193.55</v>
          </cell>
          <cell r="D111">
            <v>140.97</v>
          </cell>
          <cell r="E111">
            <v>197.36</v>
          </cell>
          <cell r="F111">
            <v>143.69999999999999</v>
          </cell>
          <cell r="G111">
            <v>201.17</v>
          </cell>
          <cell r="H111">
            <v>146.41999999999999</v>
          </cell>
          <cell r="I111">
            <v>204.99</v>
          </cell>
          <cell r="J111">
            <v>149.13999999999999</v>
          </cell>
          <cell r="K111">
            <v>208.8</v>
          </cell>
          <cell r="L111">
            <v>151.87</v>
          </cell>
          <cell r="M111">
            <v>212.62</v>
          </cell>
          <cell r="N111">
            <v>154.59</v>
          </cell>
          <cell r="O111">
            <v>216.43</v>
          </cell>
          <cell r="P111">
            <v>157.32</v>
          </cell>
          <cell r="Q111">
            <v>220.24</v>
          </cell>
          <cell r="R111">
            <v>160.04</v>
          </cell>
          <cell r="S111">
            <v>224.06</v>
          </cell>
          <cell r="T111">
            <v>162.77000000000001</v>
          </cell>
          <cell r="U111">
            <v>227.87</v>
          </cell>
          <cell r="V111">
            <v>165.49</v>
          </cell>
          <cell r="W111">
            <v>231.69</v>
          </cell>
          <cell r="X111">
            <v>168.21</v>
          </cell>
          <cell r="Y111">
            <v>235.5</v>
          </cell>
          <cell r="Z111">
            <v>170.94</v>
          </cell>
          <cell r="AA111">
            <v>239.31</v>
          </cell>
          <cell r="AB111">
            <v>173.66</v>
          </cell>
          <cell r="AC111">
            <v>243.13</v>
          </cell>
          <cell r="AD111">
            <v>176.39</v>
          </cell>
          <cell r="AE111">
            <v>246.94</v>
          </cell>
          <cell r="AF111">
            <v>179.11</v>
          </cell>
          <cell r="AG111">
            <v>250.76</v>
          </cell>
          <cell r="AH111">
            <v>181.84</v>
          </cell>
          <cell r="AI111">
            <v>254.57</v>
          </cell>
          <cell r="AJ111">
            <v>184.56</v>
          </cell>
          <cell r="AK111">
            <v>258.38</v>
          </cell>
          <cell r="AL111">
            <v>187.28</v>
          </cell>
          <cell r="AM111">
            <v>262.2</v>
          </cell>
          <cell r="AN111">
            <v>190.01</v>
          </cell>
          <cell r="AO111">
            <v>266.01</v>
          </cell>
          <cell r="AP111">
            <v>192.73</v>
          </cell>
          <cell r="AQ111">
            <v>269.82</v>
          </cell>
          <cell r="AR111">
            <v>195.46</v>
          </cell>
          <cell r="AS111">
            <v>273.64</v>
          </cell>
          <cell r="AT111">
            <v>198.18</v>
          </cell>
          <cell r="AU111">
            <v>277.45</v>
          </cell>
          <cell r="AV111">
            <v>200.9</v>
          </cell>
          <cell r="AW111">
            <v>281.27</v>
          </cell>
        </row>
        <row r="112">
          <cell r="A112">
            <v>107</v>
          </cell>
          <cell r="B112">
            <v>139.54</v>
          </cell>
          <cell r="C112">
            <v>195.35</v>
          </cell>
          <cell r="D112">
            <v>142.29</v>
          </cell>
          <cell r="E112">
            <v>199.2</v>
          </cell>
          <cell r="F112">
            <v>145.04</v>
          </cell>
          <cell r="G112">
            <v>203.05</v>
          </cell>
          <cell r="H112">
            <v>147.79</v>
          </cell>
          <cell r="I112">
            <v>206.9</v>
          </cell>
          <cell r="J112">
            <v>150.54</v>
          </cell>
          <cell r="K112">
            <v>210.75</v>
          </cell>
          <cell r="L112">
            <v>153.29</v>
          </cell>
          <cell r="M112">
            <v>214.6</v>
          </cell>
          <cell r="N112">
            <v>156.04</v>
          </cell>
          <cell r="O112">
            <v>218.45</v>
          </cell>
          <cell r="P112">
            <v>158.79</v>
          </cell>
          <cell r="Q112">
            <v>222.3</v>
          </cell>
          <cell r="R112">
            <v>161.54</v>
          </cell>
          <cell r="S112">
            <v>226.15</v>
          </cell>
          <cell r="T112">
            <v>164.29</v>
          </cell>
          <cell r="U112">
            <v>230</v>
          </cell>
          <cell r="V112">
            <v>167.04</v>
          </cell>
          <cell r="W112">
            <v>233.85</v>
          </cell>
          <cell r="X112">
            <v>169.79</v>
          </cell>
          <cell r="Y112">
            <v>237.7</v>
          </cell>
          <cell r="Z112">
            <v>172.54</v>
          </cell>
          <cell r="AA112">
            <v>241.55</v>
          </cell>
          <cell r="AB112">
            <v>175.29</v>
          </cell>
          <cell r="AC112">
            <v>245.4</v>
          </cell>
          <cell r="AD112">
            <v>178.04</v>
          </cell>
          <cell r="AE112">
            <v>249.25</v>
          </cell>
          <cell r="AF112">
            <v>180.79</v>
          </cell>
          <cell r="AG112">
            <v>253.1</v>
          </cell>
          <cell r="AH112">
            <v>183.53</v>
          </cell>
          <cell r="AI112">
            <v>256.95</v>
          </cell>
          <cell r="AJ112">
            <v>186.28</v>
          </cell>
          <cell r="AK112">
            <v>260.8</v>
          </cell>
          <cell r="AL112">
            <v>189.03</v>
          </cell>
          <cell r="AM112">
            <v>264.64999999999998</v>
          </cell>
          <cell r="AN112">
            <v>191.78</v>
          </cell>
          <cell r="AO112">
            <v>268.5</v>
          </cell>
          <cell r="AP112">
            <v>194.53</v>
          </cell>
          <cell r="AQ112">
            <v>272.35000000000002</v>
          </cell>
          <cell r="AR112">
            <v>197.28</v>
          </cell>
          <cell r="AS112">
            <v>276.2</v>
          </cell>
          <cell r="AT112">
            <v>200.03</v>
          </cell>
          <cell r="AU112">
            <v>280.05</v>
          </cell>
          <cell r="AV112">
            <v>202.78</v>
          </cell>
          <cell r="AW112">
            <v>283.89999999999998</v>
          </cell>
        </row>
        <row r="113">
          <cell r="A113">
            <v>108</v>
          </cell>
          <cell r="B113">
            <v>140.83000000000001</v>
          </cell>
          <cell r="C113">
            <v>197.16</v>
          </cell>
          <cell r="D113">
            <v>143.6</v>
          </cell>
          <cell r="E113">
            <v>201.04</v>
          </cell>
          <cell r="F113">
            <v>146.38</v>
          </cell>
          <cell r="G113">
            <v>204.93</v>
          </cell>
          <cell r="H113">
            <v>149.15</v>
          </cell>
          <cell r="I113">
            <v>208.82</v>
          </cell>
          <cell r="J113">
            <v>151.93</v>
          </cell>
          <cell r="K113">
            <v>212.7</v>
          </cell>
          <cell r="L113">
            <v>154.69999999999999</v>
          </cell>
          <cell r="M113">
            <v>216.59</v>
          </cell>
          <cell r="N113">
            <v>157.47999999999999</v>
          </cell>
          <cell r="O113">
            <v>220.47</v>
          </cell>
          <cell r="P113">
            <v>160.26</v>
          </cell>
          <cell r="Q113">
            <v>224.36</v>
          </cell>
          <cell r="R113">
            <v>163.03</v>
          </cell>
          <cell r="S113">
            <v>228.24</v>
          </cell>
          <cell r="T113">
            <v>165.81</v>
          </cell>
          <cell r="U113">
            <v>232.13</v>
          </cell>
          <cell r="V113">
            <v>168.58</v>
          </cell>
          <cell r="W113">
            <v>236.02</v>
          </cell>
          <cell r="X113">
            <v>171.36</v>
          </cell>
          <cell r="Y113">
            <v>239.9</v>
          </cell>
          <cell r="Z113">
            <v>174.13</v>
          </cell>
          <cell r="AA113">
            <v>243.79</v>
          </cell>
          <cell r="AB113">
            <v>176.91</v>
          </cell>
          <cell r="AC113">
            <v>247.67</v>
          </cell>
          <cell r="AD113">
            <v>179.69</v>
          </cell>
          <cell r="AE113">
            <v>251.56</v>
          </cell>
          <cell r="AF113">
            <v>182.46</v>
          </cell>
          <cell r="AG113">
            <v>255.45</v>
          </cell>
          <cell r="AH113">
            <v>185.24</v>
          </cell>
          <cell r="AI113">
            <v>259.33</v>
          </cell>
          <cell r="AJ113">
            <v>188.01</v>
          </cell>
          <cell r="AK113">
            <v>263.22000000000003</v>
          </cell>
          <cell r="AL113">
            <v>190.79</v>
          </cell>
          <cell r="AM113">
            <v>267.10000000000002</v>
          </cell>
          <cell r="AN113">
            <v>193.56</v>
          </cell>
          <cell r="AO113">
            <v>270.99</v>
          </cell>
          <cell r="AP113">
            <v>196.34</v>
          </cell>
          <cell r="AQ113">
            <v>274.87</v>
          </cell>
          <cell r="AR113">
            <v>199.11</v>
          </cell>
          <cell r="AS113">
            <v>278.76</v>
          </cell>
          <cell r="AT113">
            <v>201.89</v>
          </cell>
          <cell r="AU113">
            <v>282.64999999999998</v>
          </cell>
          <cell r="AV113">
            <v>204.67</v>
          </cell>
          <cell r="AW113">
            <v>286.52999999999997</v>
          </cell>
        </row>
        <row r="114">
          <cell r="A114">
            <v>109</v>
          </cell>
          <cell r="B114">
            <v>142.12</v>
          </cell>
          <cell r="C114">
            <v>198.97</v>
          </cell>
          <cell r="D114">
            <v>144.91999999999999</v>
          </cell>
          <cell r="E114">
            <v>202.89</v>
          </cell>
          <cell r="F114">
            <v>147.72</v>
          </cell>
          <cell r="G114">
            <v>206.81</v>
          </cell>
          <cell r="H114">
            <v>150.52000000000001</v>
          </cell>
          <cell r="I114">
            <v>210.73</v>
          </cell>
          <cell r="J114">
            <v>153.32</v>
          </cell>
          <cell r="K114">
            <v>214.65</v>
          </cell>
          <cell r="L114">
            <v>156.13</v>
          </cell>
          <cell r="M114">
            <v>218.58</v>
          </cell>
          <cell r="N114">
            <v>158.93</v>
          </cell>
          <cell r="O114">
            <v>222.5</v>
          </cell>
          <cell r="P114">
            <v>161.72999999999999</v>
          </cell>
          <cell r="Q114">
            <v>226.42</v>
          </cell>
          <cell r="R114">
            <v>164.53</v>
          </cell>
          <cell r="S114">
            <v>230.34</v>
          </cell>
          <cell r="T114">
            <v>167.33</v>
          </cell>
          <cell r="U114">
            <v>234.26</v>
          </cell>
          <cell r="V114">
            <v>170.13</v>
          </cell>
          <cell r="W114">
            <v>238.18</v>
          </cell>
          <cell r="X114">
            <v>172.93</v>
          </cell>
          <cell r="Y114">
            <v>242.11</v>
          </cell>
          <cell r="Z114">
            <v>175.73</v>
          </cell>
          <cell r="AA114">
            <v>246.03</v>
          </cell>
          <cell r="AB114">
            <v>178.54</v>
          </cell>
          <cell r="AC114">
            <v>249.95</v>
          </cell>
          <cell r="AD114">
            <v>181.34</v>
          </cell>
          <cell r="AE114">
            <v>253.87</v>
          </cell>
          <cell r="AF114">
            <v>184.14</v>
          </cell>
          <cell r="AG114">
            <v>257.79000000000002</v>
          </cell>
          <cell r="AH114">
            <v>186.94</v>
          </cell>
          <cell r="AI114">
            <v>261.72000000000003</v>
          </cell>
          <cell r="AJ114">
            <v>189.74</v>
          </cell>
          <cell r="AK114">
            <v>265.64</v>
          </cell>
          <cell r="AL114">
            <v>192.54</v>
          </cell>
          <cell r="AM114">
            <v>269.56</v>
          </cell>
          <cell r="AN114">
            <v>195.34</v>
          </cell>
          <cell r="AO114">
            <v>273.48</v>
          </cell>
          <cell r="AP114">
            <v>198.14</v>
          </cell>
          <cell r="AQ114">
            <v>277.39999999999998</v>
          </cell>
          <cell r="AR114">
            <v>200.95</v>
          </cell>
          <cell r="AS114">
            <v>281.32</v>
          </cell>
          <cell r="AT114">
            <v>203.75</v>
          </cell>
          <cell r="AU114">
            <v>285.25</v>
          </cell>
          <cell r="AV114">
            <v>206.55</v>
          </cell>
          <cell r="AW114">
            <v>289.17</v>
          </cell>
        </row>
        <row r="115">
          <cell r="A115">
            <v>110</v>
          </cell>
          <cell r="B115">
            <v>143.41</v>
          </cell>
          <cell r="C115">
            <v>200.78</v>
          </cell>
          <cell r="D115">
            <v>146.24</v>
          </cell>
          <cell r="E115">
            <v>204.74</v>
          </cell>
          <cell r="F115">
            <v>149.07</v>
          </cell>
          <cell r="G115">
            <v>208.69</v>
          </cell>
          <cell r="H115">
            <v>151.88999999999999</v>
          </cell>
          <cell r="I115">
            <v>212.65</v>
          </cell>
          <cell r="J115">
            <v>154.72</v>
          </cell>
          <cell r="K115">
            <v>216.61</v>
          </cell>
          <cell r="L115">
            <v>157.55000000000001</v>
          </cell>
          <cell r="M115">
            <v>220.57</v>
          </cell>
          <cell r="N115">
            <v>160.37</v>
          </cell>
          <cell r="O115">
            <v>224.52</v>
          </cell>
          <cell r="P115">
            <v>163.19999999999999</v>
          </cell>
          <cell r="Q115">
            <v>228.48</v>
          </cell>
          <cell r="R115">
            <v>166.03</v>
          </cell>
          <cell r="S115">
            <v>232.44</v>
          </cell>
          <cell r="T115">
            <v>168.86</v>
          </cell>
          <cell r="U115">
            <v>236.4</v>
          </cell>
          <cell r="V115">
            <v>171.68</v>
          </cell>
          <cell r="W115">
            <v>240.36</v>
          </cell>
          <cell r="X115">
            <v>174.51</v>
          </cell>
          <cell r="Y115">
            <v>244.31</v>
          </cell>
          <cell r="Z115">
            <v>177.34</v>
          </cell>
          <cell r="AA115">
            <v>248.27</v>
          </cell>
          <cell r="AB115">
            <v>180.16</v>
          </cell>
          <cell r="AC115">
            <v>252.23</v>
          </cell>
          <cell r="AD115">
            <v>182.99</v>
          </cell>
          <cell r="AE115">
            <v>256.19</v>
          </cell>
          <cell r="AF115">
            <v>185.82</v>
          </cell>
          <cell r="AG115">
            <v>260.14</v>
          </cell>
          <cell r="AH115">
            <v>188.64</v>
          </cell>
          <cell r="AI115">
            <v>264.10000000000002</v>
          </cell>
          <cell r="AJ115">
            <v>191.47</v>
          </cell>
          <cell r="AK115">
            <v>268.06</v>
          </cell>
          <cell r="AL115">
            <v>194.3</v>
          </cell>
          <cell r="AM115">
            <v>272.02</v>
          </cell>
          <cell r="AN115">
            <v>197.13</v>
          </cell>
          <cell r="AO115">
            <v>275.98</v>
          </cell>
          <cell r="AP115">
            <v>199.95</v>
          </cell>
          <cell r="AQ115">
            <v>279.93</v>
          </cell>
          <cell r="AR115">
            <v>202.78</v>
          </cell>
          <cell r="AS115">
            <v>283.89</v>
          </cell>
          <cell r="AT115">
            <v>205.61</v>
          </cell>
          <cell r="AU115">
            <v>287.85000000000002</v>
          </cell>
          <cell r="AV115">
            <v>208.43</v>
          </cell>
          <cell r="AW115">
            <v>291.81</v>
          </cell>
        </row>
        <row r="116">
          <cell r="A116">
            <v>111</v>
          </cell>
          <cell r="B116">
            <v>144.71</v>
          </cell>
          <cell r="C116">
            <v>202.59</v>
          </cell>
          <cell r="D116">
            <v>147.56</v>
          </cell>
          <cell r="E116">
            <v>206.59</v>
          </cell>
          <cell r="F116">
            <v>150.41</v>
          </cell>
          <cell r="G116">
            <v>210.58</v>
          </cell>
          <cell r="H116">
            <v>153.27000000000001</v>
          </cell>
          <cell r="I116">
            <v>214.57</v>
          </cell>
          <cell r="J116">
            <v>156.12</v>
          </cell>
          <cell r="K116">
            <v>218.57</v>
          </cell>
          <cell r="L116">
            <v>158.97</v>
          </cell>
          <cell r="M116">
            <v>222.56</v>
          </cell>
          <cell r="N116">
            <v>161.82</v>
          </cell>
          <cell r="O116">
            <v>226.55</v>
          </cell>
          <cell r="P116">
            <v>164.68</v>
          </cell>
          <cell r="Q116">
            <v>230.55</v>
          </cell>
          <cell r="R116">
            <v>167.53</v>
          </cell>
          <cell r="S116">
            <v>234.54</v>
          </cell>
          <cell r="T116">
            <v>170.38</v>
          </cell>
          <cell r="U116">
            <v>238.54</v>
          </cell>
          <cell r="V116">
            <v>173.24</v>
          </cell>
          <cell r="W116">
            <v>242.53</v>
          </cell>
          <cell r="X116">
            <v>176.09</v>
          </cell>
          <cell r="Y116">
            <v>246.52</v>
          </cell>
          <cell r="Z116">
            <v>178.94</v>
          </cell>
          <cell r="AA116">
            <v>250.52</v>
          </cell>
          <cell r="AB116">
            <v>181.79</v>
          </cell>
          <cell r="AC116">
            <v>254.51</v>
          </cell>
          <cell r="AD116">
            <v>184.65</v>
          </cell>
          <cell r="AE116">
            <v>258.5</v>
          </cell>
          <cell r="AF116">
            <v>187.5</v>
          </cell>
          <cell r="AG116">
            <v>262.5</v>
          </cell>
          <cell r="AH116">
            <v>190.35</v>
          </cell>
          <cell r="AI116">
            <v>266.49</v>
          </cell>
          <cell r="AJ116">
            <v>193.2</v>
          </cell>
          <cell r="AK116">
            <v>270.49</v>
          </cell>
          <cell r="AL116">
            <v>196.06</v>
          </cell>
          <cell r="AM116">
            <v>274.48</v>
          </cell>
          <cell r="AN116">
            <v>198.91</v>
          </cell>
          <cell r="AO116">
            <v>278.47000000000003</v>
          </cell>
          <cell r="AP116">
            <v>201.76</v>
          </cell>
          <cell r="AQ116">
            <v>282.47000000000003</v>
          </cell>
          <cell r="AR116">
            <v>204.62</v>
          </cell>
          <cell r="AS116">
            <v>286.45999999999998</v>
          </cell>
          <cell r="AT116">
            <v>207.47</v>
          </cell>
          <cell r="AU116">
            <v>290.45</v>
          </cell>
          <cell r="AV116">
            <v>210.32</v>
          </cell>
          <cell r="AW116">
            <v>294.45</v>
          </cell>
        </row>
        <row r="117">
          <cell r="A117">
            <v>112</v>
          </cell>
          <cell r="B117">
            <v>146.01</v>
          </cell>
          <cell r="C117">
            <v>240.41</v>
          </cell>
          <cell r="D117">
            <v>148.88</v>
          </cell>
          <cell r="E117">
            <v>208.44</v>
          </cell>
          <cell r="F117">
            <v>151.76</v>
          </cell>
          <cell r="G117">
            <v>212.47</v>
          </cell>
          <cell r="H117">
            <v>154.63999999999999</v>
          </cell>
          <cell r="I117">
            <v>216.5</v>
          </cell>
          <cell r="J117">
            <v>157.52000000000001</v>
          </cell>
          <cell r="K117">
            <v>220.53</v>
          </cell>
          <cell r="L117">
            <v>160.4</v>
          </cell>
          <cell r="M117">
            <v>224.56</v>
          </cell>
          <cell r="N117">
            <v>163.28</v>
          </cell>
          <cell r="O117">
            <v>228.59</v>
          </cell>
          <cell r="P117">
            <v>166.15</v>
          </cell>
          <cell r="Q117">
            <v>232.62</v>
          </cell>
          <cell r="R117">
            <v>169.03</v>
          </cell>
          <cell r="S117">
            <v>236.65</v>
          </cell>
          <cell r="T117">
            <v>171.91</v>
          </cell>
          <cell r="U117">
            <v>240.68</v>
          </cell>
          <cell r="V117">
            <v>174.79</v>
          </cell>
          <cell r="W117">
            <v>244.71</v>
          </cell>
          <cell r="X117">
            <v>177.67</v>
          </cell>
          <cell r="Y117">
            <v>248.74</v>
          </cell>
          <cell r="Z117">
            <v>180.55</v>
          </cell>
          <cell r="AA117">
            <v>252.77</v>
          </cell>
          <cell r="AB117">
            <v>183.43</v>
          </cell>
          <cell r="AC117">
            <v>256.8</v>
          </cell>
          <cell r="AD117">
            <v>186.3</v>
          </cell>
          <cell r="AE117">
            <v>260.82</v>
          </cell>
          <cell r="AF117">
            <v>189.18</v>
          </cell>
          <cell r="AG117">
            <v>264.85000000000002</v>
          </cell>
          <cell r="AH117">
            <v>192.06</v>
          </cell>
          <cell r="AI117">
            <v>268.88</v>
          </cell>
          <cell r="AJ117">
            <v>194.94</v>
          </cell>
          <cell r="AK117">
            <v>272.91000000000003</v>
          </cell>
          <cell r="AL117">
            <v>197.82</v>
          </cell>
          <cell r="AM117">
            <v>276.94</v>
          </cell>
          <cell r="AN117">
            <v>200.7</v>
          </cell>
          <cell r="AO117">
            <v>280.97000000000003</v>
          </cell>
          <cell r="AP117">
            <v>203.57</v>
          </cell>
          <cell r="AQ117">
            <v>285</v>
          </cell>
          <cell r="AR117">
            <v>206.45</v>
          </cell>
          <cell r="AS117">
            <v>289.02999999999997</v>
          </cell>
          <cell r="AT117">
            <v>209.33</v>
          </cell>
          <cell r="AU117">
            <v>293.06</v>
          </cell>
          <cell r="AV117">
            <v>212.21</v>
          </cell>
          <cell r="AW117">
            <v>297.08999999999997</v>
          </cell>
        </row>
        <row r="118">
          <cell r="A118">
            <v>113</v>
          </cell>
          <cell r="B118">
            <v>147.31</v>
          </cell>
          <cell r="C118">
            <v>206.23</v>
          </cell>
          <cell r="D118">
            <v>150.21</v>
          </cell>
          <cell r="E118">
            <v>210.29</v>
          </cell>
          <cell r="F118">
            <v>153.11000000000001</v>
          </cell>
          <cell r="G118">
            <v>214.36</v>
          </cell>
          <cell r="H118">
            <v>156.02000000000001</v>
          </cell>
          <cell r="I118">
            <v>218.42</v>
          </cell>
          <cell r="J118">
            <v>158.91999999999999</v>
          </cell>
          <cell r="K118">
            <v>222.49</v>
          </cell>
          <cell r="L118">
            <v>161.83000000000001</v>
          </cell>
          <cell r="M118">
            <v>226.56</v>
          </cell>
          <cell r="N118">
            <v>164.73</v>
          </cell>
          <cell r="O118">
            <v>230.62</v>
          </cell>
          <cell r="P118">
            <v>167.63</v>
          </cell>
          <cell r="Q118">
            <v>234.69</v>
          </cell>
          <cell r="R118">
            <v>170.54</v>
          </cell>
          <cell r="S118">
            <v>238.75</v>
          </cell>
          <cell r="T118">
            <v>173.44</v>
          </cell>
          <cell r="U118">
            <v>242.82</v>
          </cell>
          <cell r="V118">
            <v>176.35</v>
          </cell>
          <cell r="W118">
            <v>246.89</v>
          </cell>
          <cell r="X118">
            <v>179.25</v>
          </cell>
          <cell r="Y118">
            <v>250.95</v>
          </cell>
          <cell r="Z118">
            <v>182.15</v>
          </cell>
          <cell r="AA118">
            <v>255.02</v>
          </cell>
          <cell r="AB118">
            <v>185.06</v>
          </cell>
          <cell r="AC118">
            <v>259.08</v>
          </cell>
          <cell r="AD118">
            <v>187.96</v>
          </cell>
          <cell r="AE118">
            <v>263.14999999999998</v>
          </cell>
          <cell r="AF118">
            <v>190.87</v>
          </cell>
          <cell r="AG118">
            <v>267.20999999999998</v>
          </cell>
          <cell r="AH118">
            <v>193.77</v>
          </cell>
          <cell r="AI118">
            <v>271.27999999999997</v>
          </cell>
          <cell r="AJ118">
            <v>196.68</v>
          </cell>
          <cell r="AK118">
            <v>275.35000000000002</v>
          </cell>
          <cell r="AL118">
            <v>199.58</v>
          </cell>
          <cell r="AM118">
            <v>279.41000000000003</v>
          </cell>
          <cell r="AN118">
            <v>202.48</v>
          </cell>
          <cell r="AO118">
            <v>283.48</v>
          </cell>
          <cell r="AP118">
            <v>205.39</v>
          </cell>
          <cell r="AQ118">
            <v>287.54000000000002</v>
          </cell>
          <cell r="AR118">
            <v>208.29</v>
          </cell>
          <cell r="AS118">
            <v>291.61</v>
          </cell>
          <cell r="AT118">
            <v>211.2</v>
          </cell>
          <cell r="AU118">
            <v>295.67</v>
          </cell>
          <cell r="AV118">
            <v>214.1</v>
          </cell>
          <cell r="AW118">
            <v>299.74</v>
          </cell>
        </row>
        <row r="119">
          <cell r="A119">
            <v>114</v>
          </cell>
          <cell r="B119">
            <v>148.61000000000001</v>
          </cell>
          <cell r="C119">
            <v>208.05</v>
          </cell>
          <cell r="D119">
            <v>151.54</v>
          </cell>
          <cell r="E119">
            <v>212.15</v>
          </cell>
          <cell r="F119">
            <v>154.47</v>
          </cell>
          <cell r="G119">
            <v>216.25</v>
          </cell>
          <cell r="H119">
            <v>157.4</v>
          </cell>
          <cell r="I119">
            <v>220.35</v>
          </cell>
          <cell r="J119">
            <v>160.33000000000001</v>
          </cell>
          <cell r="K119">
            <v>224.46</v>
          </cell>
          <cell r="L119">
            <v>163.26</v>
          </cell>
          <cell r="M119">
            <v>228.56</v>
          </cell>
          <cell r="N119">
            <v>166.19</v>
          </cell>
          <cell r="O119">
            <v>232.66</v>
          </cell>
          <cell r="P119">
            <v>169.12</v>
          </cell>
          <cell r="Q119">
            <v>236.76</v>
          </cell>
          <cell r="R119">
            <v>172.05</v>
          </cell>
          <cell r="S119">
            <v>240.86</v>
          </cell>
          <cell r="T119">
            <v>174.98</v>
          </cell>
          <cell r="U119">
            <v>244.97</v>
          </cell>
          <cell r="V119">
            <v>177.91</v>
          </cell>
          <cell r="W119">
            <v>249.07</v>
          </cell>
          <cell r="X119">
            <v>180.83</v>
          </cell>
          <cell r="Y119">
            <v>253.17</v>
          </cell>
          <cell r="Z119">
            <v>183.76</v>
          </cell>
          <cell r="AA119">
            <v>257.27</v>
          </cell>
          <cell r="AB119">
            <v>186.69</v>
          </cell>
          <cell r="AC119">
            <v>261.37</v>
          </cell>
          <cell r="AD119">
            <v>189.62</v>
          </cell>
          <cell r="AE119">
            <v>265.47000000000003</v>
          </cell>
          <cell r="AF119">
            <v>192.55</v>
          </cell>
          <cell r="AG119">
            <v>269.58</v>
          </cell>
          <cell r="AH119">
            <v>195.48</v>
          </cell>
          <cell r="AI119">
            <v>273.68</v>
          </cell>
          <cell r="AJ119">
            <v>198.41</v>
          </cell>
          <cell r="AK119">
            <v>277.77999999999997</v>
          </cell>
          <cell r="AL119">
            <v>201.34</v>
          </cell>
          <cell r="AM119">
            <v>281.88</v>
          </cell>
          <cell r="AN119">
            <v>204.27</v>
          </cell>
          <cell r="AO119">
            <v>285.98</v>
          </cell>
          <cell r="AP119">
            <v>207.2</v>
          </cell>
          <cell r="AQ119">
            <v>290.08</v>
          </cell>
          <cell r="AR119">
            <v>210.13</v>
          </cell>
          <cell r="AS119">
            <v>294.19</v>
          </cell>
          <cell r="AT119">
            <v>213.06</v>
          </cell>
          <cell r="AU119">
            <v>298.29000000000002</v>
          </cell>
          <cell r="AV119">
            <v>215.99</v>
          </cell>
          <cell r="AW119">
            <v>302.39</v>
          </cell>
        </row>
        <row r="120">
          <cell r="A120">
            <v>115</v>
          </cell>
          <cell r="B120">
            <v>149.91</v>
          </cell>
          <cell r="C120">
            <v>209.87</v>
          </cell>
          <cell r="D120">
            <v>152.87</v>
          </cell>
          <cell r="E120">
            <v>214.01</v>
          </cell>
          <cell r="F120">
            <v>155.82</v>
          </cell>
          <cell r="G120">
            <v>218.15</v>
          </cell>
          <cell r="H120">
            <v>158.78</v>
          </cell>
          <cell r="I120">
            <v>222.29</v>
          </cell>
          <cell r="J120">
            <v>161.72999999999999</v>
          </cell>
          <cell r="K120">
            <v>226.43</v>
          </cell>
          <cell r="L120">
            <v>164.69</v>
          </cell>
          <cell r="M120">
            <v>230.56</v>
          </cell>
          <cell r="N120">
            <v>167.64</v>
          </cell>
          <cell r="O120">
            <v>234.7</v>
          </cell>
          <cell r="P120">
            <v>170.6</v>
          </cell>
          <cell r="Q120">
            <v>238.84</v>
          </cell>
          <cell r="R120">
            <v>173.55</v>
          </cell>
          <cell r="S120">
            <v>242.98</v>
          </cell>
          <cell r="T120">
            <v>176.51</v>
          </cell>
          <cell r="U120">
            <v>247.11</v>
          </cell>
          <cell r="V120">
            <v>179.47</v>
          </cell>
          <cell r="W120">
            <v>251.25</v>
          </cell>
          <cell r="X120">
            <v>182.42</v>
          </cell>
          <cell r="Y120">
            <v>255.39</v>
          </cell>
          <cell r="Z120">
            <v>185.38</v>
          </cell>
          <cell r="AA120">
            <v>259.52999999999997</v>
          </cell>
          <cell r="AB120">
            <v>188.33</v>
          </cell>
          <cell r="AC120">
            <v>263.66000000000003</v>
          </cell>
          <cell r="AD120">
            <v>191.29</v>
          </cell>
          <cell r="AE120">
            <v>267.8</v>
          </cell>
          <cell r="AF120">
            <v>194.24</v>
          </cell>
          <cell r="AG120">
            <v>271.94</v>
          </cell>
          <cell r="AH120">
            <v>197.2</v>
          </cell>
          <cell r="AI120">
            <v>276.08</v>
          </cell>
          <cell r="AJ120">
            <v>200.15</v>
          </cell>
          <cell r="AK120">
            <v>280.22000000000003</v>
          </cell>
          <cell r="AL120">
            <v>203.11</v>
          </cell>
          <cell r="AM120">
            <v>284.35000000000002</v>
          </cell>
          <cell r="AN120">
            <v>206.07</v>
          </cell>
          <cell r="AO120">
            <v>288.49</v>
          </cell>
          <cell r="AP120">
            <v>209.02</v>
          </cell>
          <cell r="AQ120">
            <v>292.63</v>
          </cell>
          <cell r="AR120">
            <v>211.98</v>
          </cell>
          <cell r="AS120">
            <v>296.77</v>
          </cell>
          <cell r="AT120">
            <v>214.93</v>
          </cell>
          <cell r="AU120">
            <v>300.89999999999998</v>
          </cell>
          <cell r="AV120">
            <v>217.89</v>
          </cell>
          <cell r="AW120">
            <v>305.04000000000002</v>
          </cell>
        </row>
        <row r="121">
          <cell r="A121">
            <v>116</v>
          </cell>
          <cell r="B121">
            <v>151.22</v>
          </cell>
          <cell r="C121">
            <v>211.7</v>
          </cell>
          <cell r="D121">
            <v>154.19999999999999</v>
          </cell>
          <cell r="E121">
            <v>215.88</v>
          </cell>
          <cell r="F121">
            <v>157.18</v>
          </cell>
          <cell r="G121">
            <v>220.05</v>
          </cell>
          <cell r="H121">
            <v>160.16</v>
          </cell>
          <cell r="I121">
            <v>224.22</v>
          </cell>
          <cell r="J121">
            <v>163.13999999999999</v>
          </cell>
          <cell r="K121">
            <v>228.4</v>
          </cell>
          <cell r="L121">
            <v>166.12</v>
          </cell>
          <cell r="M121">
            <v>232.57</v>
          </cell>
          <cell r="N121">
            <v>169.1</v>
          </cell>
          <cell r="O121">
            <v>236.74</v>
          </cell>
          <cell r="P121">
            <v>172.08</v>
          </cell>
          <cell r="Q121">
            <v>240.92</v>
          </cell>
          <cell r="R121">
            <v>175.07</v>
          </cell>
          <cell r="S121">
            <v>245.09</v>
          </cell>
          <cell r="T121">
            <v>178.05</v>
          </cell>
          <cell r="U121">
            <v>249.27</v>
          </cell>
          <cell r="V121">
            <v>181.03</v>
          </cell>
          <cell r="W121">
            <v>253.44</v>
          </cell>
          <cell r="X121">
            <v>184.01</v>
          </cell>
          <cell r="Y121">
            <v>257.61</v>
          </cell>
          <cell r="Z121">
            <v>186.99</v>
          </cell>
          <cell r="AA121">
            <v>261.79000000000002</v>
          </cell>
          <cell r="AB121">
            <v>189.97</v>
          </cell>
          <cell r="AC121">
            <v>265.95999999999998</v>
          </cell>
          <cell r="AD121">
            <v>192.95</v>
          </cell>
          <cell r="AE121">
            <v>270.13</v>
          </cell>
          <cell r="AF121">
            <v>195.93</v>
          </cell>
          <cell r="AG121">
            <v>274.31</v>
          </cell>
          <cell r="AH121">
            <v>198.92</v>
          </cell>
          <cell r="AI121">
            <v>278.48</v>
          </cell>
          <cell r="AJ121">
            <v>201.9</v>
          </cell>
          <cell r="AK121">
            <v>282.66000000000003</v>
          </cell>
          <cell r="AL121">
            <v>204.88</v>
          </cell>
          <cell r="AM121">
            <v>286.83</v>
          </cell>
          <cell r="AN121">
            <v>207.86</v>
          </cell>
          <cell r="AO121">
            <v>291</v>
          </cell>
          <cell r="AP121">
            <v>210.84</v>
          </cell>
          <cell r="AQ121">
            <v>295.18</v>
          </cell>
          <cell r="AR121">
            <v>213.82</v>
          </cell>
          <cell r="AS121">
            <v>299.35000000000002</v>
          </cell>
          <cell r="AT121">
            <v>216.8</v>
          </cell>
          <cell r="AU121">
            <v>303.52</v>
          </cell>
          <cell r="AV121">
            <v>219.78</v>
          </cell>
          <cell r="AW121">
            <v>307.7</v>
          </cell>
        </row>
        <row r="122">
          <cell r="A122">
            <v>117</v>
          </cell>
          <cell r="B122">
            <v>152.52000000000001</v>
          </cell>
          <cell r="C122">
            <v>213.53</v>
          </cell>
          <cell r="D122">
            <v>155.53</v>
          </cell>
          <cell r="E122">
            <v>217.74</v>
          </cell>
          <cell r="F122">
            <v>158.54</v>
          </cell>
          <cell r="G122">
            <v>221.95</v>
          </cell>
          <cell r="H122">
            <v>161.54</v>
          </cell>
          <cell r="I122">
            <v>226.16</v>
          </cell>
          <cell r="J122">
            <v>164.55</v>
          </cell>
          <cell r="K122">
            <v>230.37</v>
          </cell>
          <cell r="L122">
            <v>167.56</v>
          </cell>
          <cell r="M122">
            <v>234.58</v>
          </cell>
          <cell r="N122">
            <v>170.57</v>
          </cell>
          <cell r="O122">
            <v>238.79</v>
          </cell>
          <cell r="P122">
            <v>173.57</v>
          </cell>
          <cell r="Q122">
            <v>243</v>
          </cell>
          <cell r="R122">
            <v>176.58</v>
          </cell>
          <cell r="S122">
            <v>247.21</v>
          </cell>
          <cell r="T122">
            <v>179.59</v>
          </cell>
          <cell r="U122">
            <v>251.42</v>
          </cell>
          <cell r="V122">
            <v>182.59</v>
          </cell>
          <cell r="W122">
            <v>255.63</v>
          </cell>
          <cell r="X122">
            <v>185.6</v>
          </cell>
          <cell r="Y122">
            <v>259.83999999999997</v>
          </cell>
          <cell r="Z122">
            <v>188.61</v>
          </cell>
          <cell r="AA122">
            <v>264.05</v>
          </cell>
          <cell r="AB122">
            <v>191.61</v>
          </cell>
          <cell r="AC122">
            <v>268.26</v>
          </cell>
          <cell r="AD122">
            <v>194.62</v>
          </cell>
          <cell r="AE122">
            <v>272.47000000000003</v>
          </cell>
          <cell r="AF122">
            <v>197.63</v>
          </cell>
          <cell r="AG122">
            <v>276.68</v>
          </cell>
          <cell r="AH122">
            <v>200.63</v>
          </cell>
          <cell r="AI122">
            <v>280.89</v>
          </cell>
          <cell r="AJ122">
            <v>203.64</v>
          </cell>
          <cell r="AK122">
            <v>285.10000000000002</v>
          </cell>
          <cell r="AL122">
            <v>206.65</v>
          </cell>
          <cell r="AM122">
            <v>289.31</v>
          </cell>
          <cell r="AN122">
            <v>209.66</v>
          </cell>
          <cell r="AO122">
            <v>293.52</v>
          </cell>
          <cell r="AP122">
            <v>212.66</v>
          </cell>
          <cell r="AQ122">
            <v>297.73</v>
          </cell>
          <cell r="AR122">
            <v>215.67</v>
          </cell>
          <cell r="AS122">
            <v>301.94</v>
          </cell>
          <cell r="AT122">
            <v>218.68</v>
          </cell>
          <cell r="AU122">
            <v>306.14999999999998</v>
          </cell>
          <cell r="AV122">
            <v>221.68</v>
          </cell>
          <cell r="AW122">
            <v>310.36</v>
          </cell>
        </row>
        <row r="123">
          <cell r="A123">
            <v>118</v>
          </cell>
          <cell r="B123">
            <v>153.84</v>
          </cell>
          <cell r="C123">
            <v>215.37</v>
          </cell>
          <cell r="D123">
            <v>156.87</v>
          </cell>
          <cell r="E123">
            <v>219.61</v>
          </cell>
          <cell r="F123">
            <v>159.9</v>
          </cell>
          <cell r="G123">
            <v>223.86</v>
          </cell>
          <cell r="H123">
            <v>162.93</v>
          </cell>
          <cell r="I123">
            <v>228.1</v>
          </cell>
          <cell r="J123">
            <v>165.96</v>
          </cell>
          <cell r="K123">
            <v>232.35</v>
          </cell>
          <cell r="L123">
            <v>169</v>
          </cell>
          <cell r="M123">
            <v>236.6</v>
          </cell>
          <cell r="N123">
            <v>172.04</v>
          </cell>
          <cell r="O123">
            <v>240.84</v>
          </cell>
          <cell r="P123">
            <v>175.06</v>
          </cell>
          <cell r="Q123">
            <v>245.09</v>
          </cell>
          <cell r="R123">
            <v>178.09</v>
          </cell>
          <cell r="S123">
            <v>249.33</v>
          </cell>
          <cell r="T123">
            <v>181.13</v>
          </cell>
          <cell r="U123">
            <v>253.58</v>
          </cell>
          <cell r="V123">
            <v>184.16</v>
          </cell>
          <cell r="W123">
            <v>257.82</v>
          </cell>
          <cell r="X123">
            <v>187.19</v>
          </cell>
          <cell r="Y123">
            <v>262.07</v>
          </cell>
          <cell r="Z123">
            <v>190.23</v>
          </cell>
          <cell r="AA123">
            <v>266.32</v>
          </cell>
          <cell r="AB123">
            <v>193.26</v>
          </cell>
          <cell r="AC123">
            <v>270.56</v>
          </cell>
          <cell r="AD123">
            <v>196.29</v>
          </cell>
          <cell r="AE123">
            <v>274.81</v>
          </cell>
          <cell r="AF123">
            <v>199.32</v>
          </cell>
          <cell r="AG123">
            <v>279.05</v>
          </cell>
          <cell r="AH123">
            <v>202.36</v>
          </cell>
          <cell r="AI123">
            <v>283.3</v>
          </cell>
          <cell r="AJ123">
            <v>205.39</v>
          </cell>
          <cell r="AK123">
            <v>287.54000000000002</v>
          </cell>
          <cell r="AL123">
            <v>208.42</v>
          </cell>
          <cell r="AM123">
            <v>291.79000000000002</v>
          </cell>
          <cell r="AN123">
            <v>211.45</v>
          </cell>
          <cell r="AO123">
            <v>296.02999999999997</v>
          </cell>
          <cell r="AP123">
            <v>214.49</v>
          </cell>
          <cell r="AQ123">
            <v>300.27999999999997</v>
          </cell>
          <cell r="AR123">
            <v>217.52</v>
          </cell>
          <cell r="AS123">
            <v>304.52999999999997</v>
          </cell>
          <cell r="AT123">
            <v>220.55</v>
          </cell>
          <cell r="AU123">
            <v>308.77</v>
          </cell>
          <cell r="AV123">
            <v>223.58</v>
          </cell>
          <cell r="AW123">
            <v>313.02</v>
          </cell>
        </row>
        <row r="124">
          <cell r="A124">
            <v>119</v>
          </cell>
          <cell r="B124">
            <v>155.15</v>
          </cell>
          <cell r="C124">
            <v>217.21</v>
          </cell>
          <cell r="D124">
            <v>158.19999999999999</v>
          </cell>
          <cell r="E124">
            <v>221.49</v>
          </cell>
          <cell r="F124">
            <v>161.26</v>
          </cell>
          <cell r="G124">
            <v>225.77</v>
          </cell>
          <cell r="H124">
            <v>164.32</v>
          </cell>
          <cell r="I124">
            <v>230.05</v>
          </cell>
          <cell r="J124">
            <v>167.37</v>
          </cell>
          <cell r="K124">
            <v>234.33</v>
          </cell>
          <cell r="L124">
            <v>170.44</v>
          </cell>
          <cell r="M124">
            <v>238.61</v>
          </cell>
          <cell r="N124">
            <v>173.5</v>
          </cell>
          <cell r="O124">
            <v>242.89</v>
          </cell>
          <cell r="P124">
            <v>176.55</v>
          </cell>
          <cell r="Q124">
            <v>247.18</v>
          </cell>
          <cell r="R124">
            <v>179.61</v>
          </cell>
          <cell r="S124">
            <v>251.46</v>
          </cell>
          <cell r="T124">
            <v>182.67</v>
          </cell>
          <cell r="U124">
            <v>255.74</v>
          </cell>
          <cell r="V124">
            <v>185.73</v>
          </cell>
          <cell r="W124">
            <v>260.02</v>
          </cell>
          <cell r="X124">
            <v>188.79</v>
          </cell>
          <cell r="Y124">
            <v>264.3</v>
          </cell>
          <cell r="Z124">
            <v>191.85</v>
          </cell>
          <cell r="AA124">
            <v>268.58</v>
          </cell>
          <cell r="AB124">
            <v>194.9</v>
          </cell>
          <cell r="AC124">
            <v>272.87</v>
          </cell>
          <cell r="AD124">
            <v>197.96</v>
          </cell>
          <cell r="AE124">
            <v>277.14999999999998</v>
          </cell>
          <cell r="AF124">
            <v>201.02</v>
          </cell>
          <cell r="AG124">
            <v>281.43</v>
          </cell>
          <cell r="AH124">
            <v>204.08</v>
          </cell>
          <cell r="AI124">
            <v>285.70999999999998</v>
          </cell>
          <cell r="AJ124">
            <v>206.64</v>
          </cell>
          <cell r="AK124">
            <v>289.29000000000002</v>
          </cell>
          <cell r="AL124">
            <v>210.2</v>
          </cell>
          <cell r="AM124">
            <v>294.27</v>
          </cell>
          <cell r="AN124">
            <v>213.25</v>
          </cell>
          <cell r="AO124">
            <v>298.56</v>
          </cell>
          <cell r="AP124">
            <v>216.31</v>
          </cell>
          <cell r="AQ124">
            <v>302.83999999999997</v>
          </cell>
          <cell r="AR124">
            <v>219.37</v>
          </cell>
          <cell r="AS124">
            <v>307.12</v>
          </cell>
          <cell r="AT124">
            <v>222.43</v>
          </cell>
          <cell r="AU124">
            <v>311.39999999999998</v>
          </cell>
          <cell r="AV124">
            <v>225.49</v>
          </cell>
          <cell r="AW124">
            <v>315.68</v>
          </cell>
        </row>
        <row r="125">
          <cell r="A125">
            <v>120</v>
          </cell>
          <cell r="B125">
            <v>156.4</v>
          </cell>
          <cell r="C125">
            <v>218.95</v>
          </cell>
          <cell r="D125">
            <v>159.47999999999999</v>
          </cell>
          <cell r="E125">
            <v>223.27</v>
          </cell>
          <cell r="F125">
            <v>162.56</v>
          </cell>
          <cell r="G125">
            <v>227.59</v>
          </cell>
          <cell r="H125">
            <v>165</v>
          </cell>
          <cell r="I125">
            <v>231.01</v>
          </cell>
          <cell r="J125">
            <v>168.72</v>
          </cell>
          <cell r="K125">
            <v>236.22</v>
          </cell>
          <cell r="L125">
            <v>171.82</v>
          </cell>
          <cell r="M125">
            <v>240.54</v>
          </cell>
          <cell r="N125">
            <v>174.9</v>
          </cell>
          <cell r="O125">
            <v>244.86</v>
          </cell>
          <cell r="P125">
            <v>177.98</v>
          </cell>
          <cell r="Q125">
            <v>249.18</v>
          </cell>
          <cell r="R125">
            <v>181.07</v>
          </cell>
          <cell r="S125">
            <v>253.5</v>
          </cell>
          <cell r="T125">
            <v>184.15</v>
          </cell>
          <cell r="U125">
            <v>257.81</v>
          </cell>
          <cell r="V125">
            <v>187.23</v>
          </cell>
          <cell r="W125">
            <v>262.13</v>
          </cell>
          <cell r="X125">
            <v>190.32</v>
          </cell>
          <cell r="Y125">
            <v>266.45</v>
          </cell>
          <cell r="Z125">
            <v>193.4</v>
          </cell>
          <cell r="AA125">
            <v>270.77</v>
          </cell>
          <cell r="AB125">
            <v>196.48</v>
          </cell>
          <cell r="AC125">
            <v>275.08</v>
          </cell>
          <cell r="AD125">
            <v>199.57</v>
          </cell>
          <cell r="AE125">
            <v>279.39999999999998</v>
          </cell>
          <cell r="AF125">
            <v>202.66</v>
          </cell>
          <cell r="AG125">
            <v>283.72000000000003</v>
          </cell>
          <cell r="AH125">
            <v>205.74</v>
          </cell>
          <cell r="AI125">
            <v>288.04000000000002</v>
          </cell>
          <cell r="AJ125">
            <v>208.82</v>
          </cell>
          <cell r="AK125">
            <v>292.35000000000002</v>
          </cell>
          <cell r="AL125">
            <v>211.91</v>
          </cell>
          <cell r="AM125">
            <v>296.67</v>
          </cell>
          <cell r="AN125">
            <v>214.99</v>
          </cell>
          <cell r="AO125">
            <v>300.99</v>
          </cell>
          <cell r="AP125">
            <v>218.08</v>
          </cell>
          <cell r="AQ125">
            <v>305.31</v>
          </cell>
          <cell r="AR125">
            <v>221.16</v>
          </cell>
          <cell r="AS125">
            <v>309.62</v>
          </cell>
          <cell r="AT125">
            <v>224.24</v>
          </cell>
          <cell r="AU125">
            <v>313.94</v>
          </cell>
          <cell r="AV125">
            <v>227.33</v>
          </cell>
          <cell r="AW125">
            <v>318.26</v>
          </cell>
        </row>
        <row r="126">
          <cell r="A126">
            <v>121</v>
          </cell>
          <cell r="B126">
            <v>157.71</v>
          </cell>
          <cell r="C126">
            <v>220.8</v>
          </cell>
          <cell r="D126">
            <v>160.82</v>
          </cell>
          <cell r="E126">
            <v>225.15</v>
          </cell>
          <cell r="F126">
            <v>163.93</v>
          </cell>
          <cell r="G126">
            <v>229.5</v>
          </cell>
          <cell r="H126">
            <v>167.04</v>
          </cell>
          <cell r="I126">
            <v>233.86</v>
          </cell>
          <cell r="J126">
            <v>170.15</v>
          </cell>
          <cell r="K126">
            <v>238.21</v>
          </cell>
          <cell r="L126">
            <v>173.26</v>
          </cell>
          <cell r="M126">
            <v>242.56</v>
          </cell>
          <cell r="N126">
            <v>176.37</v>
          </cell>
          <cell r="O126">
            <v>246.92</v>
          </cell>
          <cell r="P126">
            <v>179.48</v>
          </cell>
          <cell r="Q126">
            <v>251.27</v>
          </cell>
          <cell r="R126">
            <v>182.59</v>
          </cell>
          <cell r="S126">
            <v>255.63</v>
          </cell>
          <cell r="T126">
            <v>185.7</v>
          </cell>
          <cell r="U126">
            <v>259.98</v>
          </cell>
          <cell r="V126">
            <v>188.81</v>
          </cell>
          <cell r="W126">
            <v>264.33</v>
          </cell>
          <cell r="X126">
            <v>191.92</v>
          </cell>
          <cell r="Y126">
            <v>268.69</v>
          </cell>
          <cell r="Z126">
            <v>195.03</v>
          </cell>
          <cell r="AA126">
            <v>273.04000000000002</v>
          </cell>
          <cell r="AB126">
            <v>198.14</v>
          </cell>
          <cell r="AC126">
            <v>277.39</v>
          </cell>
          <cell r="AD126">
            <v>201.25</v>
          </cell>
          <cell r="AE126">
            <v>281.75</v>
          </cell>
          <cell r="AF126">
            <v>204.36</v>
          </cell>
          <cell r="AG126">
            <v>286.10000000000002</v>
          </cell>
          <cell r="AH126">
            <v>207.47</v>
          </cell>
          <cell r="AI126">
            <v>290.45</v>
          </cell>
          <cell r="AJ126">
            <v>210.58</v>
          </cell>
          <cell r="AK126">
            <v>294.81</v>
          </cell>
          <cell r="AL126">
            <v>213.69</v>
          </cell>
          <cell r="AM126">
            <v>299.16000000000003</v>
          </cell>
          <cell r="AN126">
            <v>216.8</v>
          </cell>
          <cell r="AO126">
            <v>303.51</v>
          </cell>
          <cell r="AP126">
            <v>219.91</v>
          </cell>
          <cell r="AQ126">
            <v>307.87</v>
          </cell>
          <cell r="AR126">
            <v>223.02</v>
          </cell>
          <cell r="AS126">
            <v>312.22000000000003</v>
          </cell>
          <cell r="AT126">
            <v>226.13</v>
          </cell>
          <cell r="AU126">
            <v>316.58</v>
          </cell>
          <cell r="AV126">
            <v>229.23</v>
          </cell>
          <cell r="AW126">
            <v>320.93</v>
          </cell>
        </row>
        <row r="127">
          <cell r="A127">
            <v>122</v>
          </cell>
          <cell r="B127">
            <v>159.03</v>
          </cell>
          <cell r="C127">
            <v>222.64</v>
          </cell>
          <cell r="D127">
            <v>162.16999999999999</v>
          </cell>
          <cell r="E127">
            <v>227.03</v>
          </cell>
          <cell r="F127">
            <v>165.3</v>
          </cell>
          <cell r="G127">
            <v>231.42</v>
          </cell>
          <cell r="H127">
            <v>168.44</v>
          </cell>
          <cell r="I127">
            <v>235.81</v>
          </cell>
          <cell r="J127">
            <v>171.57</v>
          </cell>
          <cell r="K127">
            <v>240.2</v>
          </cell>
          <cell r="L127">
            <v>174.71</v>
          </cell>
          <cell r="M127">
            <v>244.59</v>
          </cell>
          <cell r="N127">
            <v>177.84</v>
          </cell>
          <cell r="O127">
            <v>248.98</v>
          </cell>
          <cell r="P127">
            <v>180.98</v>
          </cell>
          <cell r="Q127">
            <v>253.37</v>
          </cell>
          <cell r="R127">
            <v>184.11</v>
          </cell>
          <cell r="S127">
            <v>257.76</v>
          </cell>
          <cell r="T127">
            <v>187.25</v>
          </cell>
          <cell r="U127">
            <v>262.14999999999998</v>
          </cell>
          <cell r="V127">
            <v>190.38</v>
          </cell>
          <cell r="W127">
            <v>266.54000000000002</v>
          </cell>
          <cell r="X127">
            <v>193.52</v>
          </cell>
          <cell r="Y127">
            <v>270.93</v>
          </cell>
          <cell r="Z127">
            <v>196.65</v>
          </cell>
          <cell r="AA127">
            <v>275.32</v>
          </cell>
          <cell r="AB127">
            <v>199.79</v>
          </cell>
          <cell r="AC127">
            <v>279.70999999999998</v>
          </cell>
          <cell r="AD127">
            <v>202.93</v>
          </cell>
          <cell r="AE127">
            <v>284.10000000000002</v>
          </cell>
          <cell r="AF127">
            <v>206.06</v>
          </cell>
          <cell r="AG127">
            <v>288.49</v>
          </cell>
          <cell r="AH127">
            <v>209.2</v>
          </cell>
          <cell r="AI127">
            <v>292.88</v>
          </cell>
          <cell r="AJ127">
            <v>212.33</v>
          </cell>
          <cell r="AK127">
            <v>297.26</v>
          </cell>
          <cell r="AL127">
            <v>215.47</v>
          </cell>
          <cell r="AM127">
            <v>301.64999999999998</v>
          </cell>
          <cell r="AN127">
            <v>218.6</v>
          </cell>
          <cell r="AO127">
            <v>306.04000000000002</v>
          </cell>
          <cell r="AP127">
            <v>221.74</v>
          </cell>
          <cell r="AQ127">
            <v>310.43</v>
          </cell>
          <cell r="AR127">
            <v>224.87</v>
          </cell>
          <cell r="AS127">
            <v>314.82</v>
          </cell>
          <cell r="AT127">
            <v>228.01</v>
          </cell>
          <cell r="AU127">
            <v>319.20999999999998</v>
          </cell>
          <cell r="AV127">
            <v>231.14</v>
          </cell>
          <cell r="AW127">
            <v>323.60000000000002</v>
          </cell>
        </row>
        <row r="128">
          <cell r="A128">
            <v>123</v>
          </cell>
          <cell r="B128">
            <v>160.28</v>
          </cell>
          <cell r="C128">
            <v>224.4</v>
          </cell>
          <cell r="D128">
            <v>163.44</v>
          </cell>
          <cell r="E128">
            <v>228.82</v>
          </cell>
          <cell r="F128">
            <v>166.6</v>
          </cell>
          <cell r="G128">
            <v>233.25</v>
          </cell>
          <cell r="H128">
            <v>169.77</v>
          </cell>
          <cell r="I128">
            <v>237.67</v>
          </cell>
          <cell r="J128">
            <v>172.93</v>
          </cell>
          <cell r="K128">
            <v>242.1</v>
          </cell>
          <cell r="L128">
            <v>176.09</v>
          </cell>
          <cell r="M128">
            <v>246.52</v>
          </cell>
          <cell r="N128">
            <v>179.25</v>
          </cell>
          <cell r="O128">
            <v>250.95</v>
          </cell>
          <cell r="P128">
            <v>182.41</v>
          </cell>
          <cell r="Q128">
            <v>255.37</v>
          </cell>
          <cell r="R128">
            <v>185.57</v>
          </cell>
          <cell r="S128">
            <v>259.8</v>
          </cell>
          <cell r="T128">
            <v>188.73</v>
          </cell>
          <cell r="U128">
            <v>264.23</v>
          </cell>
          <cell r="V128">
            <v>191.89</v>
          </cell>
          <cell r="W128">
            <v>268.64999999999998</v>
          </cell>
          <cell r="X128">
            <v>195.05</v>
          </cell>
          <cell r="Y128">
            <v>273.08</v>
          </cell>
          <cell r="Z128">
            <v>198.22</v>
          </cell>
          <cell r="AA128">
            <v>277.5</v>
          </cell>
          <cell r="AB128">
            <v>201.38</v>
          </cell>
          <cell r="AC128">
            <v>281.93</v>
          </cell>
          <cell r="AD128">
            <v>204.54</v>
          </cell>
          <cell r="AE128">
            <v>286.35000000000002</v>
          </cell>
          <cell r="AF128">
            <v>207.7</v>
          </cell>
          <cell r="AG128">
            <v>290.77999999999997</v>
          </cell>
          <cell r="AH128">
            <v>210.86</v>
          </cell>
          <cell r="AI128">
            <v>295.2</v>
          </cell>
          <cell r="AJ128">
            <v>214.02</v>
          </cell>
          <cell r="AK128">
            <v>299.63</v>
          </cell>
          <cell r="AL128">
            <v>217.18</v>
          </cell>
          <cell r="AM128">
            <v>304.06</v>
          </cell>
          <cell r="AN128">
            <v>220.34</v>
          </cell>
          <cell r="AO128">
            <v>308.48</v>
          </cell>
          <cell r="AP128">
            <v>223.5</v>
          </cell>
          <cell r="AQ128">
            <v>312.91000000000003</v>
          </cell>
          <cell r="AR128">
            <v>226.67</v>
          </cell>
          <cell r="AS128">
            <v>317.33</v>
          </cell>
          <cell r="AT128">
            <v>229.83</v>
          </cell>
          <cell r="AU128">
            <v>321.76</v>
          </cell>
          <cell r="AV128">
            <v>232.99</v>
          </cell>
          <cell r="AW128">
            <v>326.18</v>
          </cell>
        </row>
        <row r="129">
          <cell r="A129">
            <v>124</v>
          </cell>
          <cell r="B129">
            <v>161.6</v>
          </cell>
          <cell r="C129">
            <v>226.25</v>
          </cell>
          <cell r="D129">
            <v>164.79</v>
          </cell>
          <cell r="E129">
            <v>230.71</v>
          </cell>
          <cell r="F129">
            <v>167.98</v>
          </cell>
          <cell r="G129">
            <v>235.17</v>
          </cell>
          <cell r="H129">
            <v>171.17</v>
          </cell>
          <cell r="I129">
            <v>239.63</v>
          </cell>
          <cell r="J129">
            <v>174.35</v>
          </cell>
          <cell r="K129">
            <v>244.09</v>
          </cell>
          <cell r="L129">
            <v>177.54</v>
          </cell>
          <cell r="M129">
            <v>248.55</v>
          </cell>
          <cell r="N129">
            <v>180.73</v>
          </cell>
          <cell r="O129">
            <v>253.02</v>
          </cell>
          <cell r="P129">
            <v>183.91</v>
          </cell>
          <cell r="Q129">
            <v>257.48</v>
          </cell>
          <cell r="R129">
            <v>187.1</v>
          </cell>
          <cell r="S129">
            <v>261.94</v>
          </cell>
          <cell r="T129">
            <v>190.29</v>
          </cell>
          <cell r="U129">
            <v>266.39999999999998</v>
          </cell>
          <cell r="V129">
            <v>193.47</v>
          </cell>
          <cell r="W129">
            <v>270.86</v>
          </cell>
          <cell r="X129">
            <v>196.66</v>
          </cell>
          <cell r="Y129">
            <v>275.32</v>
          </cell>
          <cell r="Z129">
            <v>199.85</v>
          </cell>
          <cell r="AA129">
            <v>279.77999999999997</v>
          </cell>
          <cell r="AB129">
            <v>203.03</v>
          </cell>
          <cell r="AC129">
            <v>284.25</v>
          </cell>
          <cell r="AD129">
            <v>206.22</v>
          </cell>
          <cell r="AE129">
            <v>288.70999999999998</v>
          </cell>
          <cell r="AF129">
            <v>209.41</v>
          </cell>
          <cell r="AG129">
            <v>293.17</v>
          </cell>
          <cell r="AH129">
            <v>212.59</v>
          </cell>
          <cell r="AI129">
            <v>297.63</v>
          </cell>
          <cell r="AJ129">
            <v>215.78</v>
          </cell>
          <cell r="AK129">
            <v>302.08999999999997</v>
          </cell>
          <cell r="AL129">
            <v>218.97</v>
          </cell>
          <cell r="AM129">
            <v>306.55</v>
          </cell>
          <cell r="AN129">
            <v>222.15</v>
          </cell>
          <cell r="AO129">
            <v>311.02</v>
          </cell>
          <cell r="AP129">
            <v>225.34</v>
          </cell>
          <cell r="AQ129">
            <v>315.48</v>
          </cell>
          <cell r="AR129">
            <v>228.53</v>
          </cell>
          <cell r="AS129">
            <v>319.94</v>
          </cell>
          <cell r="AT129">
            <v>231.71</v>
          </cell>
          <cell r="AU129">
            <v>324.39999999999998</v>
          </cell>
          <cell r="AV129">
            <v>234.9</v>
          </cell>
          <cell r="AW129">
            <v>328.86</v>
          </cell>
        </row>
        <row r="130">
          <cell r="A130">
            <v>125</v>
          </cell>
          <cell r="B130">
            <v>162.93</v>
          </cell>
          <cell r="C130">
            <v>228.1</v>
          </cell>
          <cell r="D130">
            <v>166.14</v>
          </cell>
          <cell r="E130">
            <v>232.6</v>
          </cell>
          <cell r="F130">
            <v>169.35</v>
          </cell>
          <cell r="G130">
            <v>237.1</v>
          </cell>
          <cell r="H130">
            <v>172.57</v>
          </cell>
          <cell r="I130">
            <v>241.59</v>
          </cell>
          <cell r="J130">
            <v>175.78</v>
          </cell>
          <cell r="K130">
            <v>246.09</v>
          </cell>
          <cell r="L130">
            <v>178.99</v>
          </cell>
          <cell r="M130">
            <v>250.59</v>
          </cell>
          <cell r="N130">
            <v>182.2</v>
          </cell>
          <cell r="O130">
            <v>255.09</v>
          </cell>
          <cell r="P130">
            <v>185.42</v>
          </cell>
          <cell r="Q130">
            <v>259.58</v>
          </cell>
          <cell r="R130">
            <v>188.63</v>
          </cell>
          <cell r="S130">
            <v>264.08</v>
          </cell>
          <cell r="T130">
            <v>191.84</v>
          </cell>
          <cell r="U130">
            <v>268.58</v>
          </cell>
          <cell r="V130">
            <v>195.05</v>
          </cell>
          <cell r="W130">
            <v>273.08</v>
          </cell>
          <cell r="X130">
            <v>198.27</v>
          </cell>
          <cell r="Y130">
            <v>277.57</v>
          </cell>
          <cell r="Z130">
            <v>201.48</v>
          </cell>
          <cell r="AA130">
            <v>282.07</v>
          </cell>
          <cell r="AB130">
            <v>204.69</v>
          </cell>
          <cell r="AC130">
            <v>286.57</v>
          </cell>
          <cell r="AD130">
            <v>207.9</v>
          </cell>
          <cell r="AE130">
            <v>291.07</v>
          </cell>
          <cell r="AF130">
            <v>211.12</v>
          </cell>
          <cell r="AG130">
            <v>295.56</v>
          </cell>
          <cell r="AH130">
            <v>214.33</v>
          </cell>
          <cell r="AI130">
            <v>300.06</v>
          </cell>
          <cell r="AJ130">
            <v>217.54</v>
          </cell>
          <cell r="AK130">
            <v>304.56</v>
          </cell>
          <cell r="AL130">
            <v>220.75</v>
          </cell>
          <cell r="AM130">
            <v>309.06</v>
          </cell>
          <cell r="AN130">
            <v>223.97</v>
          </cell>
          <cell r="AO130">
            <v>313.55</v>
          </cell>
          <cell r="AP130">
            <v>227.18</v>
          </cell>
          <cell r="AQ130">
            <v>318.05</v>
          </cell>
          <cell r="AR130">
            <v>230.39</v>
          </cell>
          <cell r="AS130">
            <v>322.55</v>
          </cell>
          <cell r="AT130">
            <v>233.6</v>
          </cell>
          <cell r="AU130">
            <v>327.05</v>
          </cell>
          <cell r="AV130">
            <v>236.82</v>
          </cell>
          <cell r="AW130">
            <v>331.54</v>
          </cell>
        </row>
        <row r="131">
          <cell r="A131">
            <v>126</v>
          </cell>
          <cell r="B131">
            <v>164.19</v>
          </cell>
          <cell r="C131">
            <v>229.86</v>
          </cell>
          <cell r="D131">
            <v>167.42</v>
          </cell>
          <cell r="E131">
            <v>234.39</v>
          </cell>
          <cell r="F131">
            <v>170.66</v>
          </cell>
          <cell r="G131">
            <v>238.93</v>
          </cell>
          <cell r="H131">
            <v>173.9</v>
          </cell>
          <cell r="I131">
            <v>243.46</v>
          </cell>
          <cell r="J131">
            <v>177.14</v>
          </cell>
          <cell r="K131">
            <v>247.99</v>
          </cell>
          <cell r="L131">
            <v>180.38</v>
          </cell>
          <cell r="M131">
            <v>252.53</v>
          </cell>
          <cell r="N131">
            <v>183.61</v>
          </cell>
          <cell r="O131">
            <v>257.06</v>
          </cell>
          <cell r="P131">
            <v>186.85</v>
          </cell>
          <cell r="Q131">
            <v>261.58999999999997</v>
          </cell>
          <cell r="R131">
            <v>190.09</v>
          </cell>
          <cell r="S131">
            <v>266.13</v>
          </cell>
          <cell r="T131">
            <v>193.33</v>
          </cell>
          <cell r="U131">
            <v>270.66000000000003</v>
          </cell>
          <cell r="V131">
            <v>196.57</v>
          </cell>
          <cell r="W131">
            <v>275.19</v>
          </cell>
          <cell r="X131">
            <v>199.81</v>
          </cell>
          <cell r="Y131">
            <v>279.73</v>
          </cell>
          <cell r="Z131">
            <v>203.04</v>
          </cell>
          <cell r="AA131">
            <v>284.26</v>
          </cell>
          <cell r="AB131">
            <v>206.28</v>
          </cell>
          <cell r="AC131">
            <v>288.79000000000002</v>
          </cell>
          <cell r="AD131">
            <v>209.52</v>
          </cell>
          <cell r="AE131">
            <v>293.33</v>
          </cell>
          <cell r="AF131">
            <v>212.76</v>
          </cell>
          <cell r="AG131">
            <v>297.86</v>
          </cell>
          <cell r="AH131">
            <v>216</v>
          </cell>
          <cell r="AI131">
            <v>302.39</v>
          </cell>
          <cell r="AJ131">
            <v>219.23</v>
          </cell>
          <cell r="AK131">
            <v>306.93</v>
          </cell>
          <cell r="AL131">
            <v>222.47</v>
          </cell>
          <cell r="AM131">
            <v>311.45999999999998</v>
          </cell>
          <cell r="AN131">
            <v>225.71</v>
          </cell>
          <cell r="AO131">
            <v>316</v>
          </cell>
          <cell r="AP131">
            <v>228.95</v>
          </cell>
          <cell r="AQ131">
            <v>320.52999999999997</v>
          </cell>
          <cell r="AR131">
            <v>232.19</v>
          </cell>
          <cell r="AS131">
            <v>325.06</v>
          </cell>
          <cell r="AT131">
            <v>235.43</v>
          </cell>
          <cell r="AU131">
            <v>329.6</v>
          </cell>
          <cell r="AV131">
            <v>238.66</v>
          </cell>
          <cell r="AW131">
            <v>334.13</v>
          </cell>
        </row>
        <row r="132">
          <cell r="A132">
            <v>127</v>
          </cell>
          <cell r="B132">
            <v>165.51</v>
          </cell>
          <cell r="C132">
            <v>231.72</v>
          </cell>
          <cell r="D132">
            <v>168.78</v>
          </cell>
          <cell r="E132">
            <v>236.29</v>
          </cell>
          <cell r="F132">
            <v>172.04</v>
          </cell>
          <cell r="G132">
            <v>240.86</v>
          </cell>
          <cell r="H132">
            <v>175.31</v>
          </cell>
          <cell r="I132">
            <v>245.43</v>
          </cell>
          <cell r="J132">
            <v>178.57</v>
          </cell>
          <cell r="K132">
            <v>250</v>
          </cell>
          <cell r="L132">
            <v>181.83</v>
          </cell>
          <cell r="M132">
            <v>254.57</v>
          </cell>
          <cell r="N132">
            <v>185.1</v>
          </cell>
          <cell r="O132">
            <v>259.14</v>
          </cell>
          <cell r="P132">
            <v>188.36</v>
          </cell>
          <cell r="Q132">
            <v>263.70999999999998</v>
          </cell>
          <cell r="R132">
            <v>191.63</v>
          </cell>
          <cell r="S132">
            <v>268.27999999999997</v>
          </cell>
          <cell r="T132">
            <v>194.89</v>
          </cell>
          <cell r="U132">
            <v>272.83999999999997</v>
          </cell>
          <cell r="V132">
            <v>198.15</v>
          </cell>
          <cell r="W132">
            <v>277.41000000000003</v>
          </cell>
          <cell r="X132">
            <v>201.42</v>
          </cell>
          <cell r="Y132">
            <v>281.98</v>
          </cell>
          <cell r="Z132">
            <v>204.68</v>
          </cell>
          <cell r="AA132">
            <v>286.55</v>
          </cell>
          <cell r="AB132">
            <v>207.94</v>
          </cell>
          <cell r="AC132">
            <v>291.12</v>
          </cell>
          <cell r="AD132">
            <v>211.21</v>
          </cell>
          <cell r="AE132">
            <v>295.69</v>
          </cell>
          <cell r="AF132">
            <v>214.47</v>
          </cell>
          <cell r="AG132">
            <v>300.26</v>
          </cell>
          <cell r="AH132">
            <v>217.74</v>
          </cell>
          <cell r="AI132">
            <v>304.83</v>
          </cell>
          <cell r="AJ132">
            <v>221</v>
          </cell>
          <cell r="AK132">
            <v>309.39999999999998</v>
          </cell>
          <cell r="AL132">
            <v>224.26</v>
          </cell>
          <cell r="AM132">
            <v>313.97000000000003</v>
          </cell>
          <cell r="AN132">
            <v>227.53</v>
          </cell>
          <cell r="AO132">
            <v>318.54000000000002</v>
          </cell>
          <cell r="AP132">
            <v>230.79</v>
          </cell>
          <cell r="AQ132">
            <v>323.11</v>
          </cell>
          <cell r="AR132">
            <v>234.06</v>
          </cell>
          <cell r="AS132">
            <v>327.68</v>
          </cell>
          <cell r="AT132">
            <v>237.32</v>
          </cell>
          <cell r="AU132">
            <v>332.25</v>
          </cell>
          <cell r="AV132">
            <v>240.58</v>
          </cell>
          <cell r="AW132">
            <v>336.82</v>
          </cell>
        </row>
        <row r="133">
          <cell r="A133">
            <v>128</v>
          </cell>
          <cell r="B133">
            <v>166.85</v>
          </cell>
          <cell r="C133">
            <v>233.58</v>
          </cell>
          <cell r="D133">
            <v>170.13</v>
          </cell>
          <cell r="E133">
            <v>238.19</v>
          </cell>
          <cell r="F133">
            <v>173.42</v>
          </cell>
          <cell r="G133">
            <v>242.79</v>
          </cell>
          <cell r="H133">
            <v>176.71</v>
          </cell>
          <cell r="I133">
            <v>247.4</v>
          </cell>
          <cell r="J133">
            <v>180</v>
          </cell>
          <cell r="K133">
            <v>252.01</v>
          </cell>
          <cell r="L133">
            <v>183.29</v>
          </cell>
          <cell r="M133">
            <v>256.61</v>
          </cell>
          <cell r="N133">
            <v>186.58</v>
          </cell>
          <cell r="O133">
            <v>261.22000000000003</v>
          </cell>
          <cell r="P133">
            <v>189.87</v>
          </cell>
          <cell r="Q133">
            <v>265.82</v>
          </cell>
          <cell r="R133">
            <v>193.16</v>
          </cell>
          <cell r="S133">
            <v>270.43</v>
          </cell>
          <cell r="T133">
            <v>196.45</v>
          </cell>
          <cell r="U133">
            <v>275.02999999999997</v>
          </cell>
          <cell r="V133">
            <v>199.74</v>
          </cell>
          <cell r="W133">
            <v>279.64</v>
          </cell>
          <cell r="X133">
            <v>203.03</v>
          </cell>
          <cell r="Y133">
            <v>284.24</v>
          </cell>
          <cell r="Z133">
            <v>206.32</v>
          </cell>
          <cell r="AA133">
            <v>288.85000000000002</v>
          </cell>
          <cell r="AB133">
            <v>209.61</v>
          </cell>
          <cell r="AC133">
            <v>293.45</v>
          </cell>
          <cell r="AD133">
            <v>212.9</v>
          </cell>
          <cell r="AE133">
            <v>298.06</v>
          </cell>
          <cell r="AF133">
            <v>216.19</v>
          </cell>
          <cell r="AG133">
            <v>302.67</v>
          </cell>
          <cell r="AH133">
            <v>219.48</v>
          </cell>
          <cell r="AI133">
            <v>307.27</v>
          </cell>
          <cell r="AJ133">
            <v>222.77</v>
          </cell>
          <cell r="AK133">
            <v>311.88</v>
          </cell>
          <cell r="AL133">
            <v>226.06</v>
          </cell>
          <cell r="AM133">
            <v>316.48</v>
          </cell>
          <cell r="AN133">
            <v>229.35</v>
          </cell>
          <cell r="AO133">
            <v>321.08999999999997</v>
          </cell>
          <cell r="AP133">
            <v>232.64</v>
          </cell>
          <cell r="AQ133">
            <v>325.69</v>
          </cell>
          <cell r="AR133">
            <v>235.93</v>
          </cell>
          <cell r="AS133">
            <v>330.3</v>
          </cell>
          <cell r="AT133">
            <v>239.22</v>
          </cell>
          <cell r="AU133">
            <v>334.9</v>
          </cell>
          <cell r="AV133">
            <v>242.51</v>
          </cell>
          <cell r="AW133">
            <v>339.51</v>
          </cell>
        </row>
        <row r="134">
          <cell r="A134">
            <v>129</v>
          </cell>
          <cell r="B134">
            <v>168.1</v>
          </cell>
          <cell r="C134">
            <v>235.35</v>
          </cell>
          <cell r="D134">
            <v>171.42</v>
          </cell>
          <cell r="E134">
            <v>239.99</v>
          </cell>
          <cell r="F134">
            <v>174.74</v>
          </cell>
          <cell r="G134">
            <v>244.63</v>
          </cell>
          <cell r="H134">
            <v>178.05</v>
          </cell>
          <cell r="I134">
            <v>249.27</v>
          </cell>
          <cell r="J134">
            <v>181.37</v>
          </cell>
          <cell r="K134">
            <v>253.91</v>
          </cell>
          <cell r="L134">
            <v>184.68</v>
          </cell>
          <cell r="M134">
            <v>258.55</v>
          </cell>
          <cell r="N134">
            <v>188</v>
          </cell>
          <cell r="O134">
            <v>263.2</v>
          </cell>
          <cell r="P134">
            <v>191.31</v>
          </cell>
          <cell r="Q134">
            <v>267.83999999999997</v>
          </cell>
          <cell r="R134">
            <v>194.63</v>
          </cell>
          <cell r="S134">
            <v>272.48</v>
          </cell>
          <cell r="T134">
            <v>197.94</v>
          </cell>
          <cell r="U134">
            <v>277.12</v>
          </cell>
          <cell r="V134">
            <v>201.26</v>
          </cell>
          <cell r="W134">
            <v>281.76</v>
          </cell>
          <cell r="X134">
            <v>204.57</v>
          </cell>
          <cell r="Y134">
            <v>286.39999999999998</v>
          </cell>
          <cell r="Z134">
            <v>207.89</v>
          </cell>
          <cell r="AA134">
            <v>291.04000000000002</v>
          </cell>
          <cell r="AB134">
            <v>211.2</v>
          </cell>
          <cell r="AC134">
            <v>295.68</v>
          </cell>
          <cell r="AD134">
            <v>214.52</v>
          </cell>
          <cell r="AE134">
            <v>300.33</v>
          </cell>
          <cell r="AF134">
            <v>217.83</v>
          </cell>
          <cell r="AG134">
            <v>304.97000000000003</v>
          </cell>
          <cell r="AH134">
            <v>221.15</v>
          </cell>
          <cell r="AI134">
            <v>309.61</v>
          </cell>
          <cell r="AJ134">
            <v>224.46</v>
          </cell>
          <cell r="AK134">
            <v>314.25</v>
          </cell>
          <cell r="AL134">
            <v>227.78</v>
          </cell>
          <cell r="AM134">
            <v>318.89</v>
          </cell>
          <cell r="AN134">
            <v>231.1</v>
          </cell>
          <cell r="AO134">
            <v>323.52999999999997</v>
          </cell>
          <cell r="AP134">
            <v>234.41</v>
          </cell>
          <cell r="AQ134">
            <v>328.17</v>
          </cell>
          <cell r="AR134">
            <v>237.73</v>
          </cell>
          <cell r="AS134">
            <v>332.82</v>
          </cell>
          <cell r="AT134">
            <v>241.04</v>
          </cell>
          <cell r="AU134">
            <v>337.46</v>
          </cell>
          <cell r="AV134">
            <v>244.36</v>
          </cell>
          <cell r="AW134">
            <v>342.1</v>
          </cell>
        </row>
        <row r="135">
          <cell r="A135">
            <v>130</v>
          </cell>
          <cell r="B135">
            <v>169.44</v>
          </cell>
          <cell r="C135">
            <v>237.22</v>
          </cell>
          <cell r="D135">
            <v>172.78</v>
          </cell>
          <cell r="E135">
            <v>241.89</v>
          </cell>
          <cell r="F135">
            <v>176.12</v>
          </cell>
          <cell r="G135">
            <v>246.57</v>
          </cell>
          <cell r="H135">
            <v>179.46</v>
          </cell>
          <cell r="I135">
            <v>251.25</v>
          </cell>
          <cell r="J135">
            <v>182.8</v>
          </cell>
          <cell r="K135">
            <v>255.93</v>
          </cell>
          <cell r="L135">
            <v>186.15</v>
          </cell>
          <cell r="M135">
            <v>260.60000000000002</v>
          </cell>
          <cell r="N135">
            <v>189.49</v>
          </cell>
          <cell r="O135">
            <v>265.27999999999997</v>
          </cell>
          <cell r="P135">
            <v>192.83</v>
          </cell>
          <cell r="Q135">
            <v>269.95999999999998</v>
          </cell>
          <cell r="R135">
            <v>196.17</v>
          </cell>
          <cell r="S135">
            <v>274.64</v>
          </cell>
          <cell r="T135">
            <v>199.51</v>
          </cell>
          <cell r="U135">
            <v>279.31</v>
          </cell>
          <cell r="V135">
            <v>202.85</v>
          </cell>
          <cell r="W135">
            <v>283.99</v>
          </cell>
          <cell r="X135">
            <v>206.19</v>
          </cell>
          <cell r="Y135">
            <v>288.67</v>
          </cell>
          <cell r="Z135">
            <v>209.53</v>
          </cell>
          <cell r="AA135">
            <v>293.35000000000002</v>
          </cell>
          <cell r="AB135">
            <v>212.87</v>
          </cell>
          <cell r="AC135">
            <v>298.02</v>
          </cell>
          <cell r="AD135">
            <v>216.21</v>
          </cell>
          <cell r="AE135">
            <v>302.7</v>
          </cell>
          <cell r="AF135">
            <v>219.56</v>
          </cell>
          <cell r="AG135">
            <v>307.38</v>
          </cell>
          <cell r="AH135">
            <v>222.9</v>
          </cell>
          <cell r="AI135">
            <v>312.06</v>
          </cell>
          <cell r="AJ135">
            <v>226.24</v>
          </cell>
          <cell r="AK135">
            <v>316.73</v>
          </cell>
          <cell r="AL135">
            <v>229.58</v>
          </cell>
          <cell r="AM135">
            <v>321.41000000000003</v>
          </cell>
          <cell r="AN135">
            <v>232.92</v>
          </cell>
          <cell r="AO135">
            <v>326.08999999999997</v>
          </cell>
          <cell r="AP135">
            <v>236.26</v>
          </cell>
          <cell r="AQ135">
            <v>330.76</v>
          </cell>
          <cell r="AR135">
            <v>239.6</v>
          </cell>
          <cell r="AS135">
            <v>335.44</v>
          </cell>
          <cell r="AT135">
            <v>242.94</v>
          </cell>
          <cell r="AU135">
            <v>340.12</v>
          </cell>
          <cell r="AV135">
            <v>246.28</v>
          </cell>
          <cell r="AW135">
            <v>344.8</v>
          </cell>
        </row>
        <row r="136">
          <cell r="A136">
            <v>131</v>
          </cell>
          <cell r="B136">
            <v>170.7</v>
          </cell>
          <cell r="C136">
            <v>238.98</v>
          </cell>
          <cell r="D136">
            <v>174.07</v>
          </cell>
          <cell r="E136">
            <v>243.7</v>
          </cell>
          <cell r="F136">
            <v>177.44</v>
          </cell>
          <cell r="G136">
            <v>248.41</v>
          </cell>
          <cell r="H136">
            <v>180.8</v>
          </cell>
          <cell r="I136">
            <v>253.12</v>
          </cell>
          <cell r="J136">
            <v>184.17</v>
          </cell>
          <cell r="K136">
            <v>257.83999999999997</v>
          </cell>
          <cell r="L136">
            <v>187.54</v>
          </cell>
          <cell r="M136">
            <v>262.55</v>
          </cell>
          <cell r="N136">
            <v>190.9</v>
          </cell>
          <cell r="O136">
            <v>267.26</v>
          </cell>
          <cell r="P136">
            <v>194.27</v>
          </cell>
          <cell r="Q136">
            <v>271.98</v>
          </cell>
          <cell r="R136">
            <v>197.64</v>
          </cell>
          <cell r="S136">
            <v>276.69</v>
          </cell>
          <cell r="T136">
            <v>201</v>
          </cell>
          <cell r="U136">
            <v>281.39999999999998</v>
          </cell>
          <cell r="V136">
            <v>204.37</v>
          </cell>
          <cell r="W136">
            <v>286.12</v>
          </cell>
          <cell r="X136">
            <v>207.74</v>
          </cell>
          <cell r="Y136">
            <v>290.83</v>
          </cell>
          <cell r="Z136">
            <v>211.1</v>
          </cell>
          <cell r="AA136">
            <v>295.54000000000002</v>
          </cell>
          <cell r="AB136">
            <v>214.47</v>
          </cell>
          <cell r="AC136">
            <v>300.26</v>
          </cell>
          <cell r="AD136">
            <v>217.84</v>
          </cell>
          <cell r="AE136">
            <v>304.97000000000003</v>
          </cell>
          <cell r="AF136">
            <v>221.2</v>
          </cell>
          <cell r="AG136">
            <v>309.68</v>
          </cell>
          <cell r="AH136">
            <v>224.57</v>
          </cell>
          <cell r="AI136">
            <v>314.39999999999998</v>
          </cell>
          <cell r="AJ136">
            <v>227.94</v>
          </cell>
          <cell r="AK136">
            <v>319.11</v>
          </cell>
          <cell r="AL136">
            <v>231.3</v>
          </cell>
          <cell r="AM136">
            <v>323.82</v>
          </cell>
          <cell r="AN136">
            <v>234.67</v>
          </cell>
          <cell r="AO136">
            <v>328.54</v>
          </cell>
          <cell r="AP136">
            <v>238.04</v>
          </cell>
          <cell r="AQ136">
            <v>333.25</v>
          </cell>
          <cell r="AR136">
            <v>241.4</v>
          </cell>
          <cell r="AS136">
            <v>337.96</v>
          </cell>
          <cell r="AT136">
            <v>244.77</v>
          </cell>
          <cell r="AU136">
            <v>342.68</v>
          </cell>
          <cell r="AV136">
            <v>248.14</v>
          </cell>
          <cell r="AW136">
            <v>347.39</v>
          </cell>
        </row>
        <row r="137">
          <cell r="A137">
            <v>132</v>
          </cell>
          <cell r="B137">
            <v>171.96</v>
          </cell>
          <cell r="C137">
            <v>240.75</v>
          </cell>
          <cell r="D137">
            <v>175.36</v>
          </cell>
          <cell r="E137">
            <v>245.5</v>
          </cell>
          <cell r="F137">
            <v>178.75</v>
          </cell>
          <cell r="G137">
            <v>250.25</v>
          </cell>
          <cell r="H137">
            <v>182.14</v>
          </cell>
          <cell r="I137">
            <v>255</v>
          </cell>
          <cell r="J137">
            <v>185.53</v>
          </cell>
          <cell r="K137">
            <v>259.75</v>
          </cell>
          <cell r="L137">
            <v>188.93</v>
          </cell>
          <cell r="M137">
            <v>264.5</v>
          </cell>
          <cell r="N137">
            <v>192.32</v>
          </cell>
          <cell r="O137">
            <v>269.25</v>
          </cell>
          <cell r="P137">
            <v>195.71</v>
          </cell>
          <cell r="Q137">
            <v>274</v>
          </cell>
          <cell r="R137">
            <v>199.1</v>
          </cell>
          <cell r="S137">
            <v>278.75</v>
          </cell>
          <cell r="T137">
            <v>202.5</v>
          </cell>
          <cell r="U137">
            <v>283.49</v>
          </cell>
          <cell r="V137">
            <v>205.89</v>
          </cell>
          <cell r="W137">
            <v>288.24</v>
          </cell>
          <cell r="X137">
            <v>209.28</v>
          </cell>
          <cell r="Y137">
            <v>292.99</v>
          </cell>
          <cell r="Z137">
            <v>212.67</v>
          </cell>
          <cell r="AA137">
            <v>297.74</v>
          </cell>
          <cell r="AB137">
            <v>216.07</v>
          </cell>
          <cell r="AC137">
            <v>302.49</v>
          </cell>
          <cell r="AD137">
            <v>219.46</v>
          </cell>
          <cell r="AE137">
            <v>307.24</v>
          </cell>
          <cell r="AF137">
            <v>222.85</v>
          </cell>
          <cell r="AG137">
            <v>311.99</v>
          </cell>
          <cell r="AH137">
            <v>226.24</v>
          </cell>
          <cell r="AI137">
            <v>316.74</v>
          </cell>
          <cell r="AJ137">
            <v>229.64</v>
          </cell>
          <cell r="AK137">
            <v>321.49</v>
          </cell>
          <cell r="AL137">
            <v>233.03</v>
          </cell>
          <cell r="AM137">
            <v>326.24</v>
          </cell>
          <cell r="AN137">
            <v>236.42</v>
          </cell>
          <cell r="AO137">
            <v>330.99</v>
          </cell>
          <cell r="AP137">
            <v>239.81</v>
          </cell>
          <cell r="AQ137">
            <v>335.74</v>
          </cell>
          <cell r="AR137">
            <v>243.2</v>
          </cell>
          <cell r="AS137">
            <v>340.49</v>
          </cell>
          <cell r="AT137">
            <v>246.6</v>
          </cell>
          <cell r="AU137">
            <v>345.24</v>
          </cell>
          <cell r="AV137">
            <v>249.99</v>
          </cell>
          <cell r="AW137">
            <v>349.99</v>
          </cell>
        </row>
        <row r="138">
          <cell r="A138">
            <v>133</v>
          </cell>
          <cell r="B138">
            <v>173.31</v>
          </cell>
          <cell r="C138">
            <v>242.63</v>
          </cell>
          <cell r="D138">
            <v>176.72</v>
          </cell>
          <cell r="E138">
            <v>247.41</v>
          </cell>
          <cell r="F138">
            <v>180.14</v>
          </cell>
          <cell r="G138">
            <v>252.2</v>
          </cell>
          <cell r="H138">
            <v>183.56</v>
          </cell>
          <cell r="I138">
            <v>256.99</v>
          </cell>
          <cell r="J138">
            <v>186.98</v>
          </cell>
          <cell r="K138">
            <v>261.77</v>
          </cell>
          <cell r="L138">
            <v>190.4</v>
          </cell>
          <cell r="M138">
            <v>266.56</v>
          </cell>
          <cell r="N138">
            <v>193.82</v>
          </cell>
          <cell r="O138">
            <v>271.33999999999997</v>
          </cell>
          <cell r="P138">
            <v>197.23</v>
          </cell>
          <cell r="Q138">
            <v>276.13</v>
          </cell>
          <cell r="R138">
            <v>200.65</v>
          </cell>
          <cell r="S138">
            <v>280.91000000000003</v>
          </cell>
          <cell r="T138">
            <v>204.07</v>
          </cell>
          <cell r="U138">
            <v>285.7</v>
          </cell>
          <cell r="V138">
            <v>207.49</v>
          </cell>
          <cell r="W138">
            <v>290.48</v>
          </cell>
          <cell r="X138">
            <v>210.91</v>
          </cell>
          <cell r="Y138">
            <v>295.27</v>
          </cell>
          <cell r="Z138">
            <v>214.32</v>
          </cell>
          <cell r="AA138">
            <v>300.05</v>
          </cell>
          <cell r="AB138">
            <v>217.74</v>
          </cell>
          <cell r="AC138">
            <v>304.83999999999997</v>
          </cell>
          <cell r="AD138">
            <v>221.16</v>
          </cell>
          <cell r="AE138">
            <v>309.62</v>
          </cell>
          <cell r="AF138">
            <v>224.58</v>
          </cell>
          <cell r="AG138">
            <v>314.41000000000003</v>
          </cell>
          <cell r="AH138">
            <v>228</v>
          </cell>
          <cell r="AI138">
            <v>319.19</v>
          </cell>
          <cell r="AJ138">
            <v>231.41</v>
          </cell>
          <cell r="AK138">
            <v>323.98</v>
          </cell>
          <cell r="AL138">
            <v>234.83</v>
          </cell>
          <cell r="AM138">
            <v>328.77</v>
          </cell>
          <cell r="AN138">
            <v>238.25</v>
          </cell>
          <cell r="AO138">
            <v>333.55</v>
          </cell>
          <cell r="AP138">
            <v>241.67</v>
          </cell>
          <cell r="AQ138">
            <v>338.34</v>
          </cell>
          <cell r="AR138">
            <v>245.09</v>
          </cell>
          <cell r="AS138">
            <v>343.12</v>
          </cell>
          <cell r="AT138">
            <v>248.5</v>
          </cell>
          <cell r="AU138">
            <v>347.91</v>
          </cell>
          <cell r="AV138">
            <v>251.92</v>
          </cell>
          <cell r="AW138">
            <v>352.69</v>
          </cell>
        </row>
        <row r="139">
          <cell r="A139">
            <v>134</v>
          </cell>
          <cell r="B139">
            <v>174.57</v>
          </cell>
          <cell r="C139">
            <v>244.4</v>
          </cell>
          <cell r="D139">
            <v>178.01</v>
          </cell>
          <cell r="E139">
            <v>249.22</v>
          </cell>
          <cell r="F139">
            <v>181.46</v>
          </cell>
          <cell r="G139">
            <v>254.04</v>
          </cell>
          <cell r="H139">
            <v>184.9</v>
          </cell>
          <cell r="I139">
            <v>258.86</v>
          </cell>
          <cell r="J139">
            <v>188.35</v>
          </cell>
          <cell r="K139">
            <v>263.68</v>
          </cell>
          <cell r="L139">
            <v>191.79</v>
          </cell>
          <cell r="M139">
            <v>268.51</v>
          </cell>
          <cell r="N139">
            <v>195.23</v>
          </cell>
          <cell r="O139">
            <v>273.33</v>
          </cell>
          <cell r="P139">
            <v>198.68</v>
          </cell>
          <cell r="Q139">
            <v>278.14999999999998</v>
          </cell>
          <cell r="R139">
            <v>202.12</v>
          </cell>
          <cell r="S139">
            <v>282.97000000000003</v>
          </cell>
          <cell r="T139">
            <v>205.57</v>
          </cell>
          <cell r="U139">
            <v>287.79000000000002</v>
          </cell>
          <cell r="V139">
            <v>209.01</v>
          </cell>
          <cell r="W139">
            <v>292.61</v>
          </cell>
          <cell r="X139">
            <v>212.45</v>
          </cell>
          <cell r="Y139">
            <v>297.43</v>
          </cell>
          <cell r="Z139">
            <v>215.9</v>
          </cell>
          <cell r="AA139">
            <v>302.26</v>
          </cell>
          <cell r="AB139">
            <v>219.34</v>
          </cell>
          <cell r="AC139">
            <v>307.08</v>
          </cell>
          <cell r="AD139">
            <v>222.78</v>
          </cell>
          <cell r="AE139">
            <v>311.89999999999998</v>
          </cell>
          <cell r="AF139">
            <v>266.23</v>
          </cell>
          <cell r="AG139">
            <v>316.72000000000003</v>
          </cell>
          <cell r="AH139">
            <v>229.67</v>
          </cell>
          <cell r="AI139">
            <v>321.54000000000002</v>
          </cell>
          <cell r="AJ139">
            <v>233.12</v>
          </cell>
          <cell r="AK139">
            <v>326.36</v>
          </cell>
          <cell r="AL139">
            <v>236.56</v>
          </cell>
          <cell r="AM139">
            <v>331.18</v>
          </cell>
          <cell r="AN139">
            <v>240</v>
          </cell>
          <cell r="AO139">
            <v>336</v>
          </cell>
          <cell r="AP139">
            <v>243.45</v>
          </cell>
          <cell r="AQ139">
            <v>340.83</v>
          </cell>
          <cell r="AR139">
            <v>246.89</v>
          </cell>
          <cell r="AS139">
            <v>345.65</v>
          </cell>
          <cell r="AT139">
            <v>250.33</v>
          </cell>
          <cell r="AU139">
            <v>350.47</v>
          </cell>
          <cell r="AV139">
            <v>253.78</v>
          </cell>
          <cell r="AW139">
            <v>355.29</v>
          </cell>
        </row>
        <row r="140">
          <cell r="A140">
            <v>135</v>
          </cell>
          <cell r="B140">
            <v>175.92</v>
          </cell>
          <cell r="C140">
            <v>246.29</v>
          </cell>
          <cell r="D140">
            <v>179.39</v>
          </cell>
          <cell r="E140">
            <v>251.14</v>
          </cell>
          <cell r="F140">
            <v>182.86</v>
          </cell>
          <cell r="G140">
            <v>256</v>
          </cell>
          <cell r="H140">
            <v>186.33</v>
          </cell>
          <cell r="I140">
            <v>260.86</v>
          </cell>
          <cell r="J140">
            <v>189.8</v>
          </cell>
          <cell r="K140">
            <v>265.70999999999998</v>
          </cell>
          <cell r="L140">
            <v>193.27</v>
          </cell>
          <cell r="M140">
            <v>270.57</v>
          </cell>
          <cell r="N140">
            <v>196.74</v>
          </cell>
          <cell r="O140">
            <v>275.43</v>
          </cell>
          <cell r="P140">
            <v>200.2</v>
          </cell>
          <cell r="Q140">
            <v>280.29000000000002</v>
          </cell>
          <cell r="R140">
            <v>203.67</v>
          </cell>
          <cell r="S140">
            <v>285.14</v>
          </cell>
          <cell r="T140">
            <v>207.14</v>
          </cell>
          <cell r="U140">
            <v>290</v>
          </cell>
          <cell r="V140">
            <v>210.61</v>
          </cell>
          <cell r="W140">
            <v>294.86</v>
          </cell>
          <cell r="X140">
            <v>214.08</v>
          </cell>
          <cell r="Y140">
            <v>299.72000000000003</v>
          </cell>
          <cell r="Z140">
            <v>217.55</v>
          </cell>
          <cell r="AA140">
            <v>304.57</v>
          </cell>
          <cell r="AB140">
            <v>221.02</v>
          </cell>
          <cell r="AC140">
            <v>309.43</v>
          </cell>
          <cell r="AD140">
            <v>224.49</v>
          </cell>
          <cell r="AE140">
            <v>314.29000000000002</v>
          </cell>
          <cell r="AF140">
            <v>227.96</v>
          </cell>
          <cell r="AG140">
            <v>319.14</v>
          </cell>
          <cell r="AH140">
            <v>231.43</v>
          </cell>
          <cell r="AI140">
            <v>324</v>
          </cell>
          <cell r="AJ140">
            <v>234.9</v>
          </cell>
          <cell r="AK140">
            <v>328.86</v>
          </cell>
          <cell r="AL140">
            <v>238.37</v>
          </cell>
          <cell r="AM140">
            <v>333.72</v>
          </cell>
          <cell r="AN140">
            <v>241.84</v>
          </cell>
          <cell r="AO140">
            <v>338.57</v>
          </cell>
          <cell r="AP140">
            <v>245.31</v>
          </cell>
          <cell r="AQ140">
            <v>343.43</v>
          </cell>
          <cell r="AR140">
            <v>248.78</v>
          </cell>
          <cell r="AS140">
            <v>348.29</v>
          </cell>
          <cell r="AT140">
            <v>252.25</v>
          </cell>
          <cell r="AU140">
            <v>353.15</v>
          </cell>
          <cell r="AV140">
            <v>255.72</v>
          </cell>
          <cell r="AW140">
            <v>358</v>
          </cell>
        </row>
        <row r="141">
          <cell r="A141">
            <v>136</v>
          </cell>
          <cell r="B141">
            <v>177.19</v>
          </cell>
          <cell r="C141">
            <v>248.06</v>
          </cell>
          <cell r="D141">
            <v>180.68</v>
          </cell>
          <cell r="E141">
            <v>252.95</v>
          </cell>
          <cell r="F141">
            <v>184.18</v>
          </cell>
          <cell r="G141">
            <v>257.85000000000002</v>
          </cell>
          <cell r="H141">
            <v>187.67</v>
          </cell>
          <cell r="I141">
            <v>262.74</v>
          </cell>
          <cell r="J141">
            <v>191.17</v>
          </cell>
          <cell r="K141">
            <v>267.63</v>
          </cell>
          <cell r="L141">
            <v>194.66</v>
          </cell>
          <cell r="M141">
            <v>272.52999999999997</v>
          </cell>
          <cell r="N141">
            <v>198.16</v>
          </cell>
          <cell r="O141">
            <v>277.42</v>
          </cell>
          <cell r="P141">
            <v>201.65</v>
          </cell>
          <cell r="Q141">
            <v>282.31</v>
          </cell>
          <cell r="R141">
            <v>205.15</v>
          </cell>
          <cell r="S141">
            <v>287.20999999999998</v>
          </cell>
          <cell r="T141">
            <v>208.64</v>
          </cell>
          <cell r="U141">
            <v>292.10000000000002</v>
          </cell>
          <cell r="V141">
            <v>212.14</v>
          </cell>
          <cell r="W141">
            <v>296.99</v>
          </cell>
          <cell r="X141">
            <v>215.63</v>
          </cell>
          <cell r="Y141">
            <v>301.89</v>
          </cell>
          <cell r="Z141">
            <v>219.13</v>
          </cell>
          <cell r="AA141">
            <v>306.77999999999997</v>
          </cell>
          <cell r="AB141">
            <v>222.62</v>
          </cell>
          <cell r="AC141">
            <v>311.67</v>
          </cell>
          <cell r="AD141">
            <v>226.12</v>
          </cell>
          <cell r="AE141">
            <v>316.57</v>
          </cell>
          <cell r="AF141">
            <v>229.61</v>
          </cell>
          <cell r="AG141">
            <v>321.45999999999998</v>
          </cell>
          <cell r="AH141">
            <v>233.11</v>
          </cell>
          <cell r="AI141">
            <v>326.35000000000002</v>
          </cell>
          <cell r="AJ141">
            <v>236.6</v>
          </cell>
          <cell r="AK141">
            <v>331.24</v>
          </cell>
          <cell r="AL141">
            <v>240.1</v>
          </cell>
          <cell r="AM141">
            <v>336.14</v>
          </cell>
          <cell r="AN141">
            <v>243.59</v>
          </cell>
          <cell r="AO141">
            <v>341.03</v>
          </cell>
          <cell r="AP141">
            <v>247.09</v>
          </cell>
          <cell r="AQ141">
            <v>345.92</v>
          </cell>
          <cell r="AR141">
            <v>250.58</v>
          </cell>
          <cell r="AS141">
            <v>350.82</v>
          </cell>
          <cell r="AT141">
            <v>254.08</v>
          </cell>
          <cell r="AU141">
            <v>355.71</v>
          </cell>
          <cell r="AV141">
            <v>257.57</v>
          </cell>
          <cell r="AW141">
            <v>360.6</v>
          </cell>
        </row>
        <row r="142">
          <cell r="A142">
            <v>137</v>
          </cell>
          <cell r="B142">
            <v>178.54</v>
          </cell>
          <cell r="C142">
            <v>249.95</v>
          </cell>
          <cell r="D142">
            <v>182.06</v>
          </cell>
          <cell r="E142">
            <v>254.88</v>
          </cell>
          <cell r="F142">
            <v>185.58</v>
          </cell>
          <cell r="G142">
            <v>259.81</v>
          </cell>
          <cell r="H142">
            <v>189.1</v>
          </cell>
          <cell r="I142">
            <v>264.74</v>
          </cell>
          <cell r="J142">
            <v>192.62</v>
          </cell>
          <cell r="K142">
            <v>269.67</v>
          </cell>
          <cell r="L142">
            <v>196.14</v>
          </cell>
          <cell r="M142">
            <v>274.60000000000002</v>
          </cell>
          <cell r="N142">
            <v>199.66</v>
          </cell>
          <cell r="O142">
            <v>279.52999999999997</v>
          </cell>
          <cell r="P142">
            <v>203.18</v>
          </cell>
          <cell r="Q142">
            <v>284.45999999999998</v>
          </cell>
          <cell r="R142">
            <v>206.7</v>
          </cell>
          <cell r="S142">
            <v>289.39</v>
          </cell>
          <cell r="T142">
            <v>210.23</v>
          </cell>
          <cell r="U142">
            <v>294.32</v>
          </cell>
          <cell r="V142">
            <v>213.75</v>
          </cell>
          <cell r="W142">
            <v>299.24</v>
          </cell>
          <cell r="X142">
            <v>217.27</v>
          </cell>
          <cell r="Y142">
            <v>304.17</v>
          </cell>
          <cell r="Z142">
            <v>220.79</v>
          </cell>
          <cell r="AA142">
            <v>309.10000000000002</v>
          </cell>
          <cell r="AB142">
            <v>224.31</v>
          </cell>
          <cell r="AC142">
            <v>314.02999999999997</v>
          </cell>
          <cell r="AD142">
            <v>227.83</v>
          </cell>
          <cell r="AE142">
            <v>318.95999999999998</v>
          </cell>
          <cell r="AF142">
            <v>231.35</v>
          </cell>
          <cell r="AG142">
            <v>323.89</v>
          </cell>
          <cell r="AH142">
            <v>234.87</v>
          </cell>
          <cell r="AI142">
            <v>328.82</v>
          </cell>
          <cell r="AJ142">
            <v>238.39</v>
          </cell>
          <cell r="AK142">
            <v>333.75</v>
          </cell>
          <cell r="AL142">
            <v>241.91</v>
          </cell>
          <cell r="AM142">
            <v>338.68</v>
          </cell>
          <cell r="AN142">
            <v>245.43</v>
          </cell>
          <cell r="AO142">
            <v>343.61</v>
          </cell>
          <cell r="AP142">
            <v>248.96</v>
          </cell>
          <cell r="AQ142">
            <v>348.54</v>
          </cell>
          <cell r="AR142">
            <v>252.48</v>
          </cell>
          <cell r="AS142">
            <v>353.47</v>
          </cell>
          <cell r="AT142">
            <v>256</v>
          </cell>
          <cell r="AU142">
            <v>358.4</v>
          </cell>
          <cell r="AV142">
            <v>259.52</v>
          </cell>
          <cell r="AW142">
            <v>363.32</v>
          </cell>
        </row>
        <row r="143">
          <cell r="A143">
            <v>138</v>
          </cell>
          <cell r="B143">
            <v>179.81</v>
          </cell>
          <cell r="C143">
            <v>251.73</v>
          </cell>
          <cell r="D143">
            <v>183.35</v>
          </cell>
          <cell r="E143">
            <v>256.69</v>
          </cell>
          <cell r="F143">
            <v>186.9</v>
          </cell>
          <cell r="G143">
            <v>261.66000000000003</v>
          </cell>
          <cell r="H143">
            <v>190.45</v>
          </cell>
          <cell r="I143">
            <v>266.63</v>
          </cell>
          <cell r="J143">
            <v>193.99</v>
          </cell>
          <cell r="K143">
            <v>271.58999999999997</v>
          </cell>
          <cell r="L143">
            <v>197.54</v>
          </cell>
          <cell r="M143">
            <v>276.56</v>
          </cell>
          <cell r="N143">
            <v>201.09</v>
          </cell>
          <cell r="O143">
            <v>281.52</v>
          </cell>
          <cell r="P143">
            <v>204.63</v>
          </cell>
          <cell r="Q143">
            <v>286.49</v>
          </cell>
          <cell r="R143">
            <v>208.18</v>
          </cell>
          <cell r="S143">
            <v>291.45</v>
          </cell>
          <cell r="T143">
            <v>211.73</v>
          </cell>
          <cell r="U143">
            <v>296.42</v>
          </cell>
          <cell r="V143">
            <v>215.27</v>
          </cell>
          <cell r="W143">
            <v>301.38</v>
          </cell>
          <cell r="X143">
            <v>218.82</v>
          </cell>
          <cell r="Y143">
            <v>306.35000000000002</v>
          </cell>
          <cell r="Z143">
            <v>222.37</v>
          </cell>
          <cell r="AA143">
            <v>311.31</v>
          </cell>
          <cell r="AB143">
            <v>225.91</v>
          </cell>
          <cell r="AC143">
            <v>316.27999999999997</v>
          </cell>
          <cell r="AD143">
            <v>229.46</v>
          </cell>
          <cell r="AE143">
            <v>321.24</v>
          </cell>
          <cell r="AF143">
            <v>233.01</v>
          </cell>
          <cell r="AG143">
            <v>326.20999999999998</v>
          </cell>
          <cell r="AH143">
            <v>236.55</v>
          </cell>
          <cell r="AI143">
            <v>331.17</v>
          </cell>
          <cell r="AJ143">
            <v>240.1</v>
          </cell>
          <cell r="AK143">
            <v>336.14</v>
          </cell>
          <cell r="AL143">
            <v>243.65</v>
          </cell>
          <cell r="AM143">
            <v>341.1</v>
          </cell>
          <cell r="AN143">
            <v>247.19</v>
          </cell>
          <cell r="AO143">
            <v>346.07</v>
          </cell>
          <cell r="AP143">
            <v>250.74</v>
          </cell>
          <cell r="AQ143">
            <v>351.03</v>
          </cell>
          <cell r="AR143">
            <v>254.29</v>
          </cell>
          <cell r="AS143">
            <v>356</v>
          </cell>
          <cell r="AT143">
            <v>257.83</v>
          </cell>
          <cell r="AU143">
            <v>360.96</v>
          </cell>
          <cell r="AV143">
            <v>261.38</v>
          </cell>
          <cell r="AW143">
            <v>365.93</v>
          </cell>
        </row>
        <row r="144">
          <cell r="A144">
            <v>139</v>
          </cell>
          <cell r="B144">
            <v>181.08</v>
          </cell>
          <cell r="C144">
            <v>253.51</v>
          </cell>
          <cell r="D144">
            <v>184.65</v>
          </cell>
          <cell r="E144">
            <v>258.51</v>
          </cell>
          <cell r="F144">
            <v>188.22</v>
          </cell>
          <cell r="G144">
            <v>263.51</v>
          </cell>
          <cell r="H144">
            <v>191.79</v>
          </cell>
          <cell r="I144">
            <v>268.51</v>
          </cell>
          <cell r="J144">
            <v>195.37</v>
          </cell>
          <cell r="K144">
            <v>273.51</v>
          </cell>
          <cell r="L144">
            <v>198.94</v>
          </cell>
          <cell r="M144">
            <v>278.51</v>
          </cell>
          <cell r="N144">
            <v>202.51</v>
          </cell>
          <cell r="O144">
            <v>283.52</v>
          </cell>
          <cell r="P144">
            <v>206.08</v>
          </cell>
          <cell r="Q144">
            <v>288.52</v>
          </cell>
          <cell r="R144">
            <v>209.66</v>
          </cell>
          <cell r="S144">
            <v>293.52</v>
          </cell>
          <cell r="T144">
            <v>213.23</v>
          </cell>
          <cell r="U144">
            <v>298.52</v>
          </cell>
          <cell r="V144">
            <v>216.8</v>
          </cell>
          <cell r="W144">
            <v>303.52</v>
          </cell>
          <cell r="X144">
            <v>220.37</v>
          </cell>
          <cell r="Y144">
            <v>308.52</v>
          </cell>
          <cell r="Z144">
            <v>223.95</v>
          </cell>
          <cell r="AA144">
            <v>313.52</v>
          </cell>
          <cell r="AB144">
            <v>227.52</v>
          </cell>
          <cell r="AC144">
            <v>318.52</v>
          </cell>
          <cell r="AD144">
            <v>231.09</v>
          </cell>
          <cell r="AE144">
            <v>323.52999999999997</v>
          </cell>
          <cell r="AF144">
            <v>234.66</v>
          </cell>
          <cell r="AG144">
            <v>328.53</v>
          </cell>
          <cell r="AH144">
            <v>238.23</v>
          </cell>
          <cell r="AI144">
            <v>333.53</v>
          </cell>
          <cell r="AJ144">
            <v>241.81</v>
          </cell>
          <cell r="AK144">
            <v>338.53</v>
          </cell>
          <cell r="AL144">
            <v>245.38</v>
          </cell>
          <cell r="AM144">
            <v>343.53</v>
          </cell>
          <cell r="AN144">
            <v>248.95</v>
          </cell>
          <cell r="AO144">
            <v>348.53</v>
          </cell>
          <cell r="AP144">
            <v>252.52</v>
          </cell>
          <cell r="AQ144">
            <v>353.53</v>
          </cell>
          <cell r="AR144">
            <v>256.10000000000002</v>
          </cell>
          <cell r="AS144">
            <v>358.53</v>
          </cell>
          <cell r="AT144">
            <v>259.67</v>
          </cell>
          <cell r="AU144">
            <v>363.54</v>
          </cell>
          <cell r="AV144">
            <v>263.24</v>
          </cell>
          <cell r="AW144">
            <v>368.54</v>
          </cell>
        </row>
        <row r="145">
          <cell r="A145">
            <v>140</v>
          </cell>
          <cell r="B145">
            <v>182.35</v>
          </cell>
          <cell r="C145">
            <v>255.29</v>
          </cell>
          <cell r="D145">
            <v>185.95</v>
          </cell>
          <cell r="E145">
            <v>260.33</v>
          </cell>
          <cell r="F145">
            <v>189.55</v>
          </cell>
          <cell r="G145">
            <v>265.36</v>
          </cell>
          <cell r="H145">
            <v>193.14</v>
          </cell>
          <cell r="I145">
            <v>270.39999999999998</v>
          </cell>
          <cell r="J145">
            <v>196.74</v>
          </cell>
          <cell r="K145">
            <v>275.44</v>
          </cell>
          <cell r="L145">
            <v>200.34</v>
          </cell>
          <cell r="M145">
            <v>280.47000000000003</v>
          </cell>
          <cell r="N145">
            <v>203.94</v>
          </cell>
          <cell r="O145">
            <v>285.51</v>
          </cell>
          <cell r="P145">
            <v>207.54</v>
          </cell>
          <cell r="Q145">
            <v>290.55</v>
          </cell>
          <cell r="R145">
            <v>211.13</v>
          </cell>
          <cell r="S145">
            <v>295.58999999999997</v>
          </cell>
          <cell r="T145">
            <v>214.73</v>
          </cell>
          <cell r="U145">
            <v>300.62</v>
          </cell>
          <cell r="V145">
            <v>218.33</v>
          </cell>
          <cell r="W145">
            <v>305.66000000000003</v>
          </cell>
          <cell r="X145">
            <v>221.93</v>
          </cell>
          <cell r="Y145">
            <v>310.7</v>
          </cell>
          <cell r="Z145">
            <v>225.53</v>
          </cell>
          <cell r="AA145">
            <v>315.74</v>
          </cell>
          <cell r="AB145">
            <v>229.12</v>
          </cell>
          <cell r="AC145">
            <v>320.77</v>
          </cell>
          <cell r="AD145">
            <v>232.72</v>
          </cell>
          <cell r="AE145">
            <v>325.81</v>
          </cell>
          <cell r="AF145">
            <v>236.32</v>
          </cell>
          <cell r="AG145">
            <v>330.85</v>
          </cell>
          <cell r="AH145">
            <v>239.92</v>
          </cell>
          <cell r="AI145">
            <v>335.88</v>
          </cell>
          <cell r="AJ145">
            <v>243.52</v>
          </cell>
          <cell r="AK145">
            <v>340.92</v>
          </cell>
          <cell r="AL145">
            <v>247.11</v>
          </cell>
          <cell r="AM145">
            <v>345.96</v>
          </cell>
          <cell r="AN145">
            <v>250.71</v>
          </cell>
          <cell r="AO145">
            <v>351</v>
          </cell>
          <cell r="AP145">
            <v>254.31</v>
          </cell>
          <cell r="AQ145">
            <v>356.03</v>
          </cell>
          <cell r="AR145">
            <v>257.91000000000003</v>
          </cell>
          <cell r="AS145">
            <v>361.07</v>
          </cell>
          <cell r="AT145">
            <v>261.51</v>
          </cell>
          <cell r="AU145">
            <v>366.11</v>
          </cell>
          <cell r="AV145">
            <v>265.10000000000002</v>
          </cell>
          <cell r="AW145">
            <v>371.14</v>
          </cell>
        </row>
        <row r="146">
          <cell r="A146">
            <v>141</v>
          </cell>
          <cell r="B146">
            <v>183.71</v>
          </cell>
          <cell r="C146">
            <v>257.19</v>
          </cell>
          <cell r="D146">
            <v>187.33</v>
          </cell>
          <cell r="E146">
            <v>262.27</v>
          </cell>
          <cell r="F146">
            <v>190.96</v>
          </cell>
          <cell r="G146">
            <v>267.33999999999997</v>
          </cell>
          <cell r="H146">
            <v>194.58</v>
          </cell>
          <cell r="I146">
            <v>272.41000000000003</v>
          </cell>
          <cell r="J146">
            <v>198.2</v>
          </cell>
          <cell r="K146">
            <v>277.49</v>
          </cell>
          <cell r="L146">
            <v>201.83</v>
          </cell>
          <cell r="M146">
            <v>282.56</v>
          </cell>
          <cell r="N146">
            <v>205.45</v>
          </cell>
          <cell r="O146">
            <v>287.63</v>
          </cell>
          <cell r="P146">
            <v>209.08</v>
          </cell>
          <cell r="Q146">
            <v>292.70999999999998</v>
          </cell>
          <cell r="R146">
            <v>212.7</v>
          </cell>
          <cell r="S146">
            <v>297.77999999999997</v>
          </cell>
          <cell r="T146">
            <v>216.32</v>
          </cell>
          <cell r="U146">
            <v>302.85000000000002</v>
          </cell>
          <cell r="V146">
            <v>219.95</v>
          </cell>
          <cell r="W146">
            <v>307.93</v>
          </cell>
          <cell r="X146">
            <v>223.57</v>
          </cell>
          <cell r="Y146">
            <v>313</v>
          </cell>
          <cell r="Z146">
            <v>227.19</v>
          </cell>
          <cell r="AA146">
            <v>318.07</v>
          </cell>
          <cell r="AB146">
            <v>230.82</v>
          </cell>
          <cell r="AC146">
            <v>323.14999999999998</v>
          </cell>
          <cell r="AD146">
            <v>234.44</v>
          </cell>
          <cell r="AE146">
            <v>328.22</v>
          </cell>
          <cell r="AF146">
            <v>238.07</v>
          </cell>
          <cell r="AG146">
            <v>333.29</v>
          </cell>
          <cell r="AH146">
            <v>241.69</v>
          </cell>
          <cell r="AI146">
            <v>338.36</v>
          </cell>
          <cell r="AJ146">
            <v>245.31</v>
          </cell>
          <cell r="AK146">
            <v>343.44</v>
          </cell>
          <cell r="AL146">
            <v>248.94</v>
          </cell>
          <cell r="AM146">
            <v>348.51</v>
          </cell>
          <cell r="AN146">
            <v>252.56</v>
          </cell>
          <cell r="AO146">
            <v>353.58</v>
          </cell>
          <cell r="AP146">
            <v>256.18</v>
          </cell>
          <cell r="AQ146">
            <v>358.66</v>
          </cell>
          <cell r="AR146">
            <v>259.81</v>
          </cell>
          <cell r="AS146">
            <v>363.73</v>
          </cell>
          <cell r="AT146">
            <v>263.43</v>
          </cell>
          <cell r="AU146">
            <v>368.8</v>
          </cell>
          <cell r="AV146">
            <v>267.06</v>
          </cell>
          <cell r="AW146">
            <v>373.88</v>
          </cell>
        </row>
        <row r="147">
          <cell r="A147">
            <v>142</v>
          </cell>
          <cell r="B147">
            <v>184.98</v>
          </cell>
          <cell r="C147">
            <v>258.98</v>
          </cell>
          <cell r="D147">
            <v>188.63</v>
          </cell>
          <cell r="E147">
            <v>264.08999999999997</v>
          </cell>
          <cell r="F147">
            <v>192.28</v>
          </cell>
          <cell r="G147">
            <v>269.2</v>
          </cell>
          <cell r="H147">
            <v>195.93</v>
          </cell>
          <cell r="I147">
            <v>274.31</v>
          </cell>
          <cell r="J147">
            <v>199.58</v>
          </cell>
          <cell r="K147">
            <v>279.41000000000003</v>
          </cell>
          <cell r="L147">
            <v>203.23</v>
          </cell>
          <cell r="M147">
            <v>284.52</v>
          </cell>
          <cell r="N147">
            <v>206.88</v>
          </cell>
          <cell r="O147">
            <v>289.63</v>
          </cell>
          <cell r="P147">
            <v>210.53</v>
          </cell>
          <cell r="Q147">
            <v>294.74</v>
          </cell>
          <cell r="R147">
            <v>214.18</v>
          </cell>
          <cell r="S147">
            <v>299.85000000000002</v>
          </cell>
          <cell r="T147">
            <v>217.83</v>
          </cell>
          <cell r="U147">
            <v>304.95999999999998</v>
          </cell>
          <cell r="V147">
            <v>221.48</v>
          </cell>
          <cell r="W147">
            <v>310.07</v>
          </cell>
          <cell r="X147">
            <v>225.13</v>
          </cell>
          <cell r="Y147">
            <v>315.18</v>
          </cell>
          <cell r="Z147">
            <v>228.78</v>
          </cell>
          <cell r="AA147">
            <v>320.29000000000002</v>
          </cell>
          <cell r="AB147">
            <v>232.43</v>
          </cell>
          <cell r="AC147">
            <v>325.39999999999998</v>
          </cell>
          <cell r="AD147">
            <v>236.08</v>
          </cell>
          <cell r="AE147">
            <v>330.51</v>
          </cell>
          <cell r="AF147">
            <v>239.73</v>
          </cell>
          <cell r="AG147">
            <v>335.62</v>
          </cell>
          <cell r="AH147">
            <v>243.37</v>
          </cell>
          <cell r="AI147">
            <v>340.72</v>
          </cell>
          <cell r="AJ147">
            <v>247.02</v>
          </cell>
          <cell r="AK147">
            <v>345.83</v>
          </cell>
          <cell r="AL147">
            <v>250.67</v>
          </cell>
          <cell r="AM147">
            <v>350.94</v>
          </cell>
          <cell r="AN147">
            <v>254.32</v>
          </cell>
          <cell r="AO147">
            <v>356.05</v>
          </cell>
          <cell r="AP147">
            <v>257.97000000000003</v>
          </cell>
          <cell r="AQ147">
            <v>361.16</v>
          </cell>
          <cell r="AR147">
            <v>261.62</v>
          </cell>
          <cell r="AS147">
            <v>366.27</v>
          </cell>
          <cell r="AT147">
            <v>265.27</v>
          </cell>
          <cell r="AU147">
            <v>371.38</v>
          </cell>
          <cell r="AV147">
            <v>268.92</v>
          </cell>
          <cell r="AW147">
            <v>376.49</v>
          </cell>
        </row>
        <row r="148">
          <cell r="A148">
            <v>143</v>
          </cell>
          <cell r="B148">
            <v>186.26</v>
          </cell>
          <cell r="C148">
            <v>260.76</v>
          </cell>
          <cell r="D148">
            <v>189.93</v>
          </cell>
          <cell r="E148">
            <v>265.91000000000003</v>
          </cell>
          <cell r="F148">
            <v>193.61</v>
          </cell>
          <cell r="G148">
            <v>271.05</v>
          </cell>
          <cell r="H148">
            <v>197.28</v>
          </cell>
          <cell r="I148">
            <v>276.2</v>
          </cell>
          <cell r="J148">
            <v>200.96</v>
          </cell>
          <cell r="K148">
            <v>281.33999999999997</v>
          </cell>
          <cell r="L148">
            <v>204.64</v>
          </cell>
          <cell r="M148">
            <v>286.49</v>
          </cell>
          <cell r="N148">
            <v>208.31</v>
          </cell>
          <cell r="O148">
            <v>291.63</v>
          </cell>
          <cell r="P148">
            <v>211.99</v>
          </cell>
          <cell r="Q148">
            <v>296.77999999999997</v>
          </cell>
          <cell r="R148">
            <v>215.66</v>
          </cell>
          <cell r="S148">
            <v>301.92</v>
          </cell>
          <cell r="T148">
            <v>219.34</v>
          </cell>
          <cell r="U148">
            <v>307.07</v>
          </cell>
          <cell r="V148">
            <v>223.01</v>
          </cell>
          <cell r="W148">
            <v>321.20999999999998</v>
          </cell>
          <cell r="X148">
            <v>226.69</v>
          </cell>
          <cell r="Y148">
            <v>317.36</v>
          </cell>
          <cell r="Z148">
            <v>230.36</v>
          </cell>
          <cell r="AA148">
            <v>322.51</v>
          </cell>
          <cell r="AB148">
            <v>234.04</v>
          </cell>
          <cell r="AC148">
            <v>327.64999999999998</v>
          </cell>
          <cell r="AD148">
            <v>237.71</v>
          </cell>
          <cell r="AE148">
            <v>332.8</v>
          </cell>
          <cell r="AF148">
            <v>241.39</v>
          </cell>
          <cell r="AG148">
            <v>337.94</v>
          </cell>
          <cell r="AH148">
            <v>245.06</v>
          </cell>
          <cell r="AI148">
            <v>343.09</v>
          </cell>
          <cell r="AJ148">
            <v>248.74</v>
          </cell>
          <cell r="AK148">
            <v>348.23</v>
          </cell>
          <cell r="AL148">
            <v>252.41</v>
          </cell>
          <cell r="AM148">
            <v>353.38</v>
          </cell>
          <cell r="AN148">
            <v>256.08999999999997</v>
          </cell>
          <cell r="AO148">
            <v>358.52</v>
          </cell>
          <cell r="AP148">
            <v>259.76</v>
          </cell>
          <cell r="AQ148">
            <v>363.67</v>
          </cell>
          <cell r="AR148">
            <v>263.44</v>
          </cell>
          <cell r="AS148">
            <v>368.81</v>
          </cell>
          <cell r="AT148">
            <v>267.11</v>
          </cell>
          <cell r="AU148">
            <v>373.96</v>
          </cell>
          <cell r="AV148">
            <v>270.79000000000002</v>
          </cell>
          <cell r="AW148">
            <v>379.1</v>
          </cell>
        </row>
        <row r="149">
          <cell r="A149">
            <v>144</v>
          </cell>
          <cell r="B149">
            <v>187.63</v>
          </cell>
          <cell r="C149">
            <v>262.68</v>
          </cell>
          <cell r="D149">
            <v>191.33</v>
          </cell>
          <cell r="E149">
            <v>267.86</v>
          </cell>
          <cell r="F149">
            <v>195.03</v>
          </cell>
          <cell r="G149">
            <v>273.04000000000002</v>
          </cell>
          <cell r="H149">
            <v>198.73</v>
          </cell>
          <cell r="I149">
            <v>278.22000000000003</v>
          </cell>
          <cell r="J149">
            <v>202.43</v>
          </cell>
          <cell r="K149">
            <v>283.39999999999998</v>
          </cell>
          <cell r="L149">
            <v>206.13</v>
          </cell>
          <cell r="M149">
            <v>288.58999999999997</v>
          </cell>
          <cell r="N149">
            <v>209.83</v>
          </cell>
          <cell r="O149">
            <v>293.77</v>
          </cell>
          <cell r="P149">
            <v>213.53</v>
          </cell>
          <cell r="Q149">
            <v>298.95</v>
          </cell>
          <cell r="R149">
            <v>217.23</v>
          </cell>
          <cell r="S149">
            <v>304.13</v>
          </cell>
          <cell r="T149">
            <v>220.94</v>
          </cell>
          <cell r="U149">
            <v>309.31</v>
          </cell>
          <cell r="V149">
            <v>224.64</v>
          </cell>
          <cell r="W149">
            <v>314.49</v>
          </cell>
          <cell r="X149">
            <v>228.34</v>
          </cell>
          <cell r="Y149">
            <v>319.67</v>
          </cell>
          <cell r="Z149">
            <v>232.04</v>
          </cell>
          <cell r="AA149">
            <v>324.85000000000002</v>
          </cell>
          <cell r="AB149">
            <v>235.74</v>
          </cell>
          <cell r="AC149">
            <v>330.03</v>
          </cell>
          <cell r="AD149">
            <v>239.44</v>
          </cell>
          <cell r="AE149">
            <v>335.22</v>
          </cell>
          <cell r="AF149">
            <v>243.14</v>
          </cell>
          <cell r="AG149">
            <v>340.4</v>
          </cell>
          <cell r="AH149">
            <v>246.84</v>
          </cell>
          <cell r="AI149">
            <v>345.58</v>
          </cell>
          <cell r="AJ149">
            <v>250.54</v>
          </cell>
          <cell r="AK149">
            <v>350.76</v>
          </cell>
          <cell r="AL149">
            <v>254.24</v>
          </cell>
          <cell r="AM149">
            <v>355.94</v>
          </cell>
          <cell r="AN149">
            <v>257.94</v>
          </cell>
          <cell r="AO149">
            <v>361.12</v>
          </cell>
          <cell r="AP149">
            <v>261.64</v>
          </cell>
          <cell r="AQ149">
            <v>366.3</v>
          </cell>
          <cell r="AR149">
            <v>265.35000000000002</v>
          </cell>
          <cell r="AS149">
            <v>371.48</v>
          </cell>
          <cell r="AT149">
            <v>269.05</v>
          </cell>
          <cell r="AU149">
            <v>376.66</v>
          </cell>
          <cell r="AV149">
            <v>272.75</v>
          </cell>
          <cell r="AW149">
            <v>381.85</v>
          </cell>
        </row>
        <row r="150">
          <cell r="A150">
            <v>145</v>
          </cell>
          <cell r="B150">
            <v>188.91</v>
          </cell>
          <cell r="C150">
            <v>264.47000000000003</v>
          </cell>
          <cell r="D150">
            <v>192.63</v>
          </cell>
          <cell r="E150">
            <v>269.69</v>
          </cell>
          <cell r="F150">
            <v>196.36</v>
          </cell>
          <cell r="G150">
            <v>274.89999999999998</v>
          </cell>
          <cell r="H150">
            <v>200.09</v>
          </cell>
          <cell r="I150">
            <v>280.12</v>
          </cell>
          <cell r="J150">
            <v>203.81</v>
          </cell>
          <cell r="K150">
            <v>285.33999999999997</v>
          </cell>
          <cell r="L150">
            <v>207.54</v>
          </cell>
          <cell r="M150">
            <v>290.55</v>
          </cell>
          <cell r="N150">
            <v>211.27</v>
          </cell>
          <cell r="O150">
            <v>295.77</v>
          </cell>
          <cell r="P150">
            <v>214.99</v>
          </cell>
          <cell r="Q150">
            <v>300.99</v>
          </cell>
          <cell r="R150">
            <v>218.72</v>
          </cell>
          <cell r="S150">
            <v>306.20999999999998</v>
          </cell>
          <cell r="T150">
            <v>222.45</v>
          </cell>
          <cell r="U150">
            <v>311.42</v>
          </cell>
          <cell r="V150">
            <v>226.17</v>
          </cell>
          <cell r="W150">
            <v>316.64</v>
          </cell>
          <cell r="X150">
            <v>229.9</v>
          </cell>
          <cell r="Y150">
            <v>321.86</v>
          </cell>
          <cell r="Z150">
            <v>233.62</v>
          </cell>
          <cell r="AA150">
            <v>327.07</v>
          </cell>
          <cell r="AB150">
            <v>237.35</v>
          </cell>
          <cell r="AC150">
            <v>332.29</v>
          </cell>
          <cell r="AD150">
            <v>241.08</v>
          </cell>
          <cell r="AE150">
            <v>337.51</v>
          </cell>
          <cell r="AF150">
            <v>244.8</v>
          </cell>
          <cell r="AG150">
            <v>342.73</v>
          </cell>
          <cell r="AH150">
            <v>248.53</v>
          </cell>
          <cell r="AI150">
            <v>347.94</v>
          </cell>
          <cell r="AJ150">
            <v>252.26</v>
          </cell>
          <cell r="AK150">
            <v>353.16</v>
          </cell>
          <cell r="AL150">
            <v>255.98</v>
          </cell>
          <cell r="AM150">
            <v>358.38</v>
          </cell>
          <cell r="AN150">
            <v>259.70999999999998</v>
          </cell>
          <cell r="AO150">
            <v>363.59</v>
          </cell>
          <cell r="AP150">
            <v>263.44</v>
          </cell>
          <cell r="AQ150">
            <v>368.81</v>
          </cell>
          <cell r="AR150">
            <v>267.16000000000003</v>
          </cell>
          <cell r="AS150">
            <v>374.03</v>
          </cell>
          <cell r="AT150">
            <v>270.89</v>
          </cell>
          <cell r="AU150">
            <v>379.25</v>
          </cell>
          <cell r="AV150">
            <v>274.62</v>
          </cell>
          <cell r="AW150">
            <v>384.46</v>
          </cell>
        </row>
        <row r="151">
          <cell r="A151">
            <v>146</v>
          </cell>
          <cell r="B151">
            <v>190.19</v>
          </cell>
          <cell r="C151">
            <v>266.26</v>
          </cell>
          <cell r="D151">
            <v>193.94</v>
          </cell>
          <cell r="E151">
            <v>271.51</v>
          </cell>
          <cell r="F151">
            <v>197.69</v>
          </cell>
          <cell r="G151">
            <v>276.77</v>
          </cell>
          <cell r="H151">
            <v>201.44</v>
          </cell>
          <cell r="I151">
            <v>282.02</v>
          </cell>
          <cell r="J151">
            <v>205.19</v>
          </cell>
          <cell r="K151">
            <v>287.27</v>
          </cell>
          <cell r="L151">
            <v>208.95</v>
          </cell>
          <cell r="M151">
            <v>292.52999999999997</v>
          </cell>
          <cell r="N151">
            <v>212.7</v>
          </cell>
          <cell r="O151">
            <v>297.77999999999997</v>
          </cell>
          <cell r="P151">
            <v>216.45</v>
          </cell>
          <cell r="Q151">
            <v>303.02999999999997</v>
          </cell>
          <cell r="R151">
            <v>220.2</v>
          </cell>
          <cell r="S151">
            <v>308.29000000000002</v>
          </cell>
          <cell r="T151">
            <v>223.96</v>
          </cell>
          <cell r="U151">
            <v>313.54000000000002</v>
          </cell>
          <cell r="V151">
            <v>227.71</v>
          </cell>
          <cell r="W151">
            <v>318.79000000000002</v>
          </cell>
          <cell r="X151">
            <v>231.46</v>
          </cell>
          <cell r="Y151">
            <v>324.04000000000002</v>
          </cell>
          <cell r="Z151">
            <v>235.21</v>
          </cell>
          <cell r="AA151">
            <v>329.3</v>
          </cell>
          <cell r="AB151">
            <v>238.96</v>
          </cell>
          <cell r="AC151">
            <v>334.55</v>
          </cell>
          <cell r="AD151">
            <v>242.72</v>
          </cell>
          <cell r="AE151">
            <v>339.8</v>
          </cell>
          <cell r="AF151">
            <v>246.47</v>
          </cell>
          <cell r="AG151">
            <v>345.06</v>
          </cell>
          <cell r="AH151">
            <v>250.22</v>
          </cell>
          <cell r="AI151">
            <v>350.31</v>
          </cell>
          <cell r="AJ151">
            <v>253.97</v>
          </cell>
          <cell r="AK151">
            <v>355.56</v>
          </cell>
          <cell r="AL151">
            <v>257.73</v>
          </cell>
          <cell r="AM151">
            <v>360.82</v>
          </cell>
          <cell r="AN151">
            <v>261.48</v>
          </cell>
          <cell r="AO151">
            <v>366.07</v>
          </cell>
          <cell r="AP151">
            <v>265.23</v>
          </cell>
          <cell r="AQ151">
            <v>371.32</v>
          </cell>
          <cell r="AR151">
            <v>268.98</v>
          </cell>
          <cell r="AS151">
            <v>376.58</v>
          </cell>
          <cell r="AT151">
            <v>272.73</v>
          </cell>
          <cell r="AU151">
            <v>381.83</v>
          </cell>
          <cell r="AV151">
            <v>276.49</v>
          </cell>
          <cell r="AW151">
            <v>387.08</v>
          </cell>
        </row>
        <row r="152">
          <cell r="A152">
            <v>147</v>
          </cell>
          <cell r="B152">
            <v>191.47</v>
          </cell>
          <cell r="C152">
            <v>268.05</v>
          </cell>
          <cell r="D152">
            <v>195.24</v>
          </cell>
          <cell r="E152">
            <v>273.33999999999997</v>
          </cell>
          <cell r="F152">
            <v>199.02</v>
          </cell>
          <cell r="G152">
            <v>278.63</v>
          </cell>
          <cell r="H152">
            <v>202.8</v>
          </cell>
          <cell r="I152">
            <v>283.92</v>
          </cell>
          <cell r="J152">
            <v>206.58</v>
          </cell>
          <cell r="K152">
            <v>289.20999999999998</v>
          </cell>
          <cell r="L152">
            <v>210.36</v>
          </cell>
          <cell r="M152">
            <v>294.5</v>
          </cell>
          <cell r="N152">
            <v>214.13</v>
          </cell>
          <cell r="O152">
            <v>299.79000000000002</v>
          </cell>
          <cell r="P152">
            <v>217.91</v>
          </cell>
          <cell r="Q152">
            <v>305.08</v>
          </cell>
          <cell r="R152">
            <v>221.69</v>
          </cell>
          <cell r="S152">
            <v>310.37</v>
          </cell>
          <cell r="T152">
            <v>225.47</v>
          </cell>
          <cell r="U152">
            <v>315.64999999999998</v>
          </cell>
          <cell r="V152">
            <v>229.25</v>
          </cell>
          <cell r="W152">
            <v>320.94</v>
          </cell>
          <cell r="X152">
            <v>233.02</v>
          </cell>
          <cell r="Y152">
            <v>326.23</v>
          </cell>
          <cell r="Z152">
            <v>236.8</v>
          </cell>
          <cell r="AA152">
            <v>331.52</v>
          </cell>
          <cell r="AB152">
            <v>240.58</v>
          </cell>
          <cell r="AC152">
            <v>336.81</v>
          </cell>
          <cell r="AD152">
            <v>244.36</v>
          </cell>
          <cell r="AE152">
            <v>342.1</v>
          </cell>
          <cell r="AF152">
            <v>248.13</v>
          </cell>
          <cell r="AG152">
            <v>347.39</v>
          </cell>
          <cell r="AH152">
            <v>251.91</v>
          </cell>
          <cell r="AI152">
            <v>352.68</v>
          </cell>
          <cell r="AJ152">
            <v>255.69</v>
          </cell>
          <cell r="AK152">
            <v>357.97</v>
          </cell>
          <cell r="AL152">
            <v>259.47000000000003</v>
          </cell>
          <cell r="AM152">
            <v>363.26</v>
          </cell>
          <cell r="AN152">
            <v>263.25</v>
          </cell>
          <cell r="AO152">
            <v>368.55</v>
          </cell>
          <cell r="AP152">
            <v>267.02</v>
          </cell>
          <cell r="AQ152">
            <v>373.83</v>
          </cell>
          <cell r="AR152">
            <v>270.8</v>
          </cell>
          <cell r="AS152">
            <v>379.12</v>
          </cell>
          <cell r="AT152">
            <v>274.58</v>
          </cell>
          <cell r="AU152">
            <v>384.41</v>
          </cell>
          <cell r="AV152">
            <v>278.36</v>
          </cell>
          <cell r="AW152">
            <v>389.7</v>
          </cell>
        </row>
        <row r="153">
          <cell r="A153">
            <v>148</v>
          </cell>
          <cell r="B153">
            <v>192.75</v>
          </cell>
          <cell r="C153">
            <v>269.85000000000002</v>
          </cell>
          <cell r="D153">
            <v>196.55</v>
          </cell>
          <cell r="E153">
            <v>275.17</v>
          </cell>
          <cell r="F153">
            <v>200.36</v>
          </cell>
          <cell r="G153">
            <v>280.5</v>
          </cell>
          <cell r="H153">
            <v>204.16</v>
          </cell>
          <cell r="I153">
            <v>285.82</v>
          </cell>
          <cell r="J153">
            <v>207.96</v>
          </cell>
          <cell r="K153">
            <v>291.14999999999998</v>
          </cell>
          <cell r="L153">
            <v>211.77</v>
          </cell>
          <cell r="M153">
            <v>296.47000000000003</v>
          </cell>
          <cell r="N153">
            <v>215.57</v>
          </cell>
          <cell r="O153">
            <v>301.8</v>
          </cell>
          <cell r="P153">
            <v>219.37</v>
          </cell>
          <cell r="Q153">
            <v>307.12</v>
          </cell>
          <cell r="R153">
            <v>223.18</v>
          </cell>
          <cell r="S153">
            <v>312.45</v>
          </cell>
          <cell r="T153">
            <v>226.98</v>
          </cell>
          <cell r="U153">
            <v>317.77</v>
          </cell>
          <cell r="V153">
            <v>230.78</v>
          </cell>
          <cell r="W153">
            <v>323.10000000000002</v>
          </cell>
          <cell r="X153">
            <v>234.59</v>
          </cell>
          <cell r="Y153">
            <v>328.42</v>
          </cell>
          <cell r="Z153">
            <v>238.39</v>
          </cell>
          <cell r="AA153">
            <v>333.75</v>
          </cell>
          <cell r="AB153">
            <v>242.19</v>
          </cell>
          <cell r="AC153">
            <v>339.07</v>
          </cell>
          <cell r="AD153">
            <v>246</v>
          </cell>
          <cell r="AE153">
            <v>344.4</v>
          </cell>
          <cell r="AF153">
            <v>249.8</v>
          </cell>
          <cell r="AG153">
            <v>349.72</v>
          </cell>
          <cell r="AH153">
            <v>253.61</v>
          </cell>
          <cell r="AI153">
            <v>355.05</v>
          </cell>
          <cell r="AJ153">
            <v>257.41000000000003</v>
          </cell>
          <cell r="AK153">
            <v>360.37</v>
          </cell>
          <cell r="AL153">
            <v>261.20999999999998</v>
          </cell>
          <cell r="AM153">
            <v>365.7</v>
          </cell>
          <cell r="AN153">
            <v>265.02</v>
          </cell>
          <cell r="AO153">
            <v>371.02</v>
          </cell>
          <cell r="AP153">
            <v>268.82</v>
          </cell>
          <cell r="AQ153">
            <v>376.35</v>
          </cell>
          <cell r="AR153">
            <v>272.62</v>
          </cell>
          <cell r="AS153">
            <v>381.67</v>
          </cell>
          <cell r="AT153">
            <v>276.43</v>
          </cell>
          <cell r="AU153">
            <v>387</v>
          </cell>
          <cell r="AV153">
            <v>280.23</v>
          </cell>
          <cell r="AW153">
            <v>392.32</v>
          </cell>
        </row>
        <row r="154">
          <cell r="A154">
            <v>149</v>
          </cell>
          <cell r="B154">
            <v>194.13</v>
          </cell>
          <cell r="C154">
            <v>271.77999999999997</v>
          </cell>
          <cell r="D154">
            <v>197.96</v>
          </cell>
          <cell r="E154">
            <v>277.14</v>
          </cell>
          <cell r="F154">
            <v>201.79</v>
          </cell>
          <cell r="G154">
            <v>282.5</v>
          </cell>
          <cell r="H154">
            <v>205.62</v>
          </cell>
          <cell r="I154">
            <v>287.86</v>
          </cell>
          <cell r="J154">
            <v>209.45</v>
          </cell>
          <cell r="K154">
            <v>293.23</v>
          </cell>
          <cell r="L154">
            <v>213.28</v>
          </cell>
          <cell r="M154">
            <v>298.58999999999997</v>
          </cell>
          <cell r="N154">
            <v>217.11</v>
          </cell>
          <cell r="O154">
            <v>303.95</v>
          </cell>
          <cell r="P154">
            <v>220.93</v>
          </cell>
          <cell r="Q154">
            <v>309.31</v>
          </cell>
          <cell r="R154">
            <v>224.76</v>
          </cell>
          <cell r="S154">
            <v>314.67</v>
          </cell>
          <cell r="T154">
            <v>228.59</v>
          </cell>
          <cell r="U154">
            <v>320.02999999999997</v>
          </cell>
          <cell r="V154">
            <v>232.42</v>
          </cell>
          <cell r="W154">
            <v>325.39</v>
          </cell>
          <cell r="X154">
            <v>236.25</v>
          </cell>
          <cell r="Y154">
            <v>330.75</v>
          </cell>
          <cell r="Z154">
            <v>240.08</v>
          </cell>
          <cell r="AA154">
            <v>336.11</v>
          </cell>
          <cell r="AB154">
            <v>243.91</v>
          </cell>
          <cell r="AC154">
            <v>341.47</v>
          </cell>
          <cell r="AD154">
            <v>247.74</v>
          </cell>
          <cell r="AE154">
            <v>346.84</v>
          </cell>
          <cell r="AF154">
            <v>251.57</v>
          </cell>
          <cell r="AG154">
            <v>352.2</v>
          </cell>
          <cell r="AH154">
            <v>255.4</v>
          </cell>
          <cell r="AI154">
            <v>357.56</v>
          </cell>
          <cell r="AJ154">
            <v>259.23</v>
          </cell>
          <cell r="AK154">
            <v>362.92</v>
          </cell>
          <cell r="AL154">
            <v>263.06</v>
          </cell>
          <cell r="AM154">
            <v>368.28</v>
          </cell>
          <cell r="AN154">
            <v>266.89</v>
          </cell>
          <cell r="AO154">
            <v>373.64</v>
          </cell>
          <cell r="AP154">
            <v>270.72000000000003</v>
          </cell>
          <cell r="AQ154">
            <v>379</v>
          </cell>
          <cell r="AR154">
            <v>274.54000000000002</v>
          </cell>
          <cell r="AS154">
            <v>384.36</v>
          </cell>
          <cell r="AT154">
            <v>278.37</v>
          </cell>
          <cell r="AU154">
            <v>389.72</v>
          </cell>
          <cell r="AV154">
            <v>282.2</v>
          </cell>
          <cell r="AW154">
            <v>395.08</v>
          </cell>
        </row>
        <row r="155">
          <cell r="A155">
            <v>150</v>
          </cell>
          <cell r="B155">
            <v>195.41</v>
          </cell>
          <cell r="C155">
            <v>273.58</v>
          </cell>
          <cell r="D155">
            <v>199.27</v>
          </cell>
          <cell r="E155">
            <v>278.98</v>
          </cell>
          <cell r="F155">
            <v>203.12</v>
          </cell>
          <cell r="G155">
            <v>284.37</v>
          </cell>
          <cell r="H155">
            <v>206.98</v>
          </cell>
          <cell r="I155">
            <v>289.77</v>
          </cell>
          <cell r="J155">
            <v>210.83</v>
          </cell>
          <cell r="K155">
            <v>295.17</v>
          </cell>
          <cell r="L155">
            <v>214.69</v>
          </cell>
          <cell r="M155">
            <v>300.56</v>
          </cell>
          <cell r="N155">
            <v>218.54</v>
          </cell>
          <cell r="O155">
            <v>305.95999999999998</v>
          </cell>
          <cell r="P155">
            <v>222.4</v>
          </cell>
          <cell r="Q155">
            <v>311.36</v>
          </cell>
          <cell r="R155">
            <v>226.25</v>
          </cell>
          <cell r="S155">
            <v>316.76</v>
          </cell>
          <cell r="T155">
            <v>230.11</v>
          </cell>
          <cell r="U155">
            <v>322.14999999999998</v>
          </cell>
          <cell r="V155">
            <v>233.96</v>
          </cell>
          <cell r="W155">
            <v>327.55</v>
          </cell>
          <cell r="X155">
            <v>237.82</v>
          </cell>
          <cell r="Y155">
            <v>332.95</v>
          </cell>
          <cell r="Z155">
            <v>241.67</v>
          </cell>
          <cell r="AA155">
            <v>338.34</v>
          </cell>
          <cell r="AB155">
            <v>245.53</v>
          </cell>
          <cell r="AC155">
            <v>343.74</v>
          </cell>
          <cell r="AD155">
            <v>249.38</v>
          </cell>
          <cell r="AE155">
            <v>349.14</v>
          </cell>
          <cell r="AF155">
            <v>253.24</v>
          </cell>
          <cell r="AG155">
            <v>354.53</v>
          </cell>
          <cell r="AH155">
            <v>257.08999999999997</v>
          </cell>
          <cell r="AI155">
            <v>359.93</v>
          </cell>
          <cell r="AJ155">
            <v>260.95</v>
          </cell>
          <cell r="AK155">
            <v>365.33</v>
          </cell>
          <cell r="AL155">
            <v>264.8</v>
          </cell>
          <cell r="AM155">
            <v>370.73</v>
          </cell>
          <cell r="AN155">
            <v>268.66000000000003</v>
          </cell>
          <cell r="AO155">
            <v>376.12</v>
          </cell>
          <cell r="AP155">
            <v>272.51</v>
          </cell>
          <cell r="AQ155">
            <v>381.52</v>
          </cell>
          <cell r="AR155">
            <v>276.37</v>
          </cell>
          <cell r="AS155">
            <v>386.92</v>
          </cell>
          <cell r="AT155">
            <v>280.22000000000003</v>
          </cell>
          <cell r="AU155">
            <v>392.31</v>
          </cell>
          <cell r="AV155">
            <v>284.08</v>
          </cell>
          <cell r="AW155">
            <v>397.71</v>
          </cell>
        </row>
        <row r="156">
          <cell r="A156">
            <v>151</v>
          </cell>
          <cell r="B156">
            <v>196.7</v>
          </cell>
          <cell r="C156">
            <v>275.38</v>
          </cell>
          <cell r="D156">
            <v>200.58</v>
          </cell>
          <cell r="E156">
            <v>280.81</v>
          </cell>
          <cell r="F156">
            <v>204.46</v>
          </cell>
          <cell r="G156">
            <v>286.25</v>
          </cell>
          <cell r="H156">
            <v>208.34</v>
          </cell>
          <cell r="I156">
            <v>291.68</v>
          </cell>
          <cell r="J156">
            <v>212.22</v>
          </cell>
          <cell r="K156">
            <v>297.11</v>
          </cell>
          <cell r="L156">
            <v>216.1</v>
          </cell>
          <cell r="M156">
            <v>302.54000000000002</v>
          </cell>
          <cell r="N156">
            <v>219.98</v>
          </cell>
          <cell r="O156">
            <v>307.98</v>
          </cell>
          <cell r="P156">
            <v>223.86</v>
          </cell>
          <cell r="Q156">
            <v>313.41000000000003</v>
          </cell>
          <cell r="R156">
            <v>227.75</v>
          </cell>
          <cell r="S156">
            <v>318.83999999999997</v>
          </cell>
          <cell r="T156">
            <v>231.63</v>
          </cell>
          <cell r="U156">
            <v>324.27999999999997</v>
          </cell>
          <cell r="V156">
            <v>235.51</v>
          </cell>
          <cell r="W156">
            <v>329.71</v>
          </cell>
          <cell r="X156">
            <v>239.39</v>
          </cell>
          <cell r="Y156">
            <v>335.14</v>
          </cell>
          <cell r="Z156">
            <v>243.27</v>
          </cell>
          <cell r="AA156">
            <v>240.58</v>
          </cell>
          <cell r="AB156">
            <v>247.15</v>
          </cell>
          <cell r="AC156">
            <v>346.01</v>
          </cell>
          <cell r="AD156">
            <v>251.03</v>
          </cell>
          <cell r="AE156">
            <v>351.44</v>
          </cell>
          <cell r="AF156">
            <v>254.91</v>
          </cell>
          <cell r="AG156">
            <v>356.87</v>
          </cell>
          <cell r="AH156">
            <v>258.79000000000002</v>
          </cell>
          <cell r="AI156">
            <v>362.31</v>
          </cell>
          <cell r="AJ156">
            <v>262.67</v>
          </cell>
          <cell r="AK156">
            <v>367.74</v>
          </cell>
          <cell r="AL156">
            <v>266.55</v>
          </cell>
          <cell r="AM156">
            <v>373.17</v>
          </cell>
          <cell r="AN156">
            <v>270.43</v>
          </cell>
          <cell r="AO156">
            <v>378.61</v>
          </cell>
          <cell r="AP156">
            <v>274.31</v>
          </cell>
          <cell r="AQ156">
            <v>384.04</v>
          </cell>
          <cell r="AR156">
            <v>278.19</v>
          </cell>
          <cell r="AS156">
            <v>389.47</v>
          </cell>
          <cell r="AT156">
            <v>282.08</v>
          </cell>
          <cell r="AU156">
            <v>394.91</v>
          </cell>
          <cell r="AV156">
            <v>285.95999999999998</v>
          </cell>
          <cell r="AW156">
            <v>400.34</v>
          </cell>
        </row>
        <row r="157">
          <cell r="A157">
            <v>152</v>
          </cell>
          <cell r="B157">
            <v>197.99</v>
          </cell>
          <cell r="C157">
            <v>277.18</v>
          </cell>
          <cell r="D157">
            <v>201.89</v>
          </cell>
          <cell r="E157">
            <v>282.64999999999998</v>
          </cell>
          <cell r="F157">
            <v>205.8</v>
          </cell>
          <cell r="G157">
            <v>288.12</v>
          </cell>
          <cell r="H157">
            <v>209.71</v>
          </cell>
          <cell r="I157">
            <v>293.58999999999997</v>
          </cell>
          <cell r="J157">
            <v>213.61</v>
          </cell>
          <cell r="K157">
            <v>299.06</v>
          </cell>
          <cell r="L157">
            <v>217.52</v>
          </cell>
          <cell r="M157">
            <v>304.52999999999997</v>
          </cell>
          <cell r="N157">
            <v>221.43</v>
          </cell>
          <cell r="O157">
            <v>310</v>
          </cell>
          <cell r="P157">
            <v>225.33</v>
          </cell>
          <cell r="Q157">
            <v>315.45999999999998</v>
          </cell>
          <cell r="R157">
            <v>229.24</v>
          </cell>
          <cell r="S157">
            <v>320.93</v>
          </cell>
          <cell r="T157">
            <v>233.14</v>
          </cell>
          <cell r="U157">
            <v>326.39999999999998</v>
          </cell>
          <cell r="V157">
            <v>237.05</v>
          </cell>
          <cell r="W157">
            <v>331.87</v>
          </cell>
          <cell r="X157">
            <v>240.96</v>
          </cell>
          <cell r="Y157">
            <v>337.34</v>
          </cell>
          <cell r="Z157">
            <v>244.86</v>
          </cell>
          <cell r="AA157">
            <v>342.81</v>
          </cell>
          <cell r="AB157">
            <v>248.77</v>
          </cell>
          <cell r="AC157">
            <v>348.28</v>
          </cell>
          <cell r="AD157">
            <v>252.68</v>
          </cell>
          <cell r="AE157">
            <v>353.75</v>
          </cell>
          <cell r="AF157">
            <v>256.58</v>
          </cell>
          <cell r="AG157">
            <v>359.22</v>
          </cell>
          <cell r="AH157">
            <v>260.49</v>
          </cell>
          <cell r="AI157">
            <v>364.69</v>
          </cell>
          <cell r="AJ157">
            <v>264.39999999999998</v>
          </cell>
          <cell r="AK157">
            <v>370.15</v>
          </cell>
          <cell r="AL157">
            <v>268.3</v>
          </cell>
          <cell r="AM157">
            <v>375.62</v>
          </cell>
          <cell r="AN157">
            <v>272.20999999999998</v>
          </cell>
          <cell r="AO157">
            <v>381.09</v>
          </cell>
          <cell r="AP157">
            <v>276.12</v>
          </cell>
          <cell r="AQ157">
            <v>386.56</v>
          </cell>
          <cell r="AR157">
            <v>280.02</v>
          </cell>
          <cell r="AS157">
            <v>392.03</v>
          </cell>
          <cell r="AT157">
            <v>283.93</v>
          </cell>
          <cell r="AU157">
            <v>397.5</v>
          </cell>
          <cell r="AV157">
            <v>287.83</v>
          </cell>
          <cell r="AW157">
            <v>402.97</v>
          </cell>
        </row>
        <row r="158">
          <cell r="A158">
            <v>153</v>
          </cell>
          <cell r="B158">
            <v>199.28</v>
          </cell>
          <cell r="C158">
            <v>278.99</v>
          </cell>
          <cell r="D158">
            <v>203.21</v>
          </cell>
          <cell r="E158">
            <v>284.49</v>
          </cell>
          <cell r="F158">
            <v>207.14</v>
          </cell>
          <cell r="G158">
            <v>290</v>
          </cell>
          <cell r="H158">
            <v>211.07</v>
          </cell>
          <cell r="I158">
            <v>295.5</v>
          </cell>
          <cell r="J158">
            <v>215</v>
          </cell>
          <cell r="K158">
            <v>301.01</v>
          </cell>
          <cell r="L158">
            <v>218.94</v>
          </cell>
          <cell r="M158">
            <v>306.51</v>
          </cell>
          <cell r="N158">
            <v>222.87</v>
          </cell>
          <cell r="O158">
            <v>312.02</v>
          </cell>
          <cell r="P158">
            <v>226.8</v>
          </cell>
          <cell r="Q158">
            <v>317.52</v>
          </cell>
          <cell r="R158">
            <v>230.73</v>
          </cell>
          <cell r="S158">
            <v>323.02</v>
          </cell>
          <cell r="T158">
            <v>234.66</v>
          </cell>
          <cell r="U158">
            <v>328.53</v>
          </cell>
          <cell r="V158">
            <v>238.6</v>
          </cell>
          <cell r="W158">
            <v>334.03</v>
          </cell>
          <cell r="X158">
            <v>242.53</v>
          </cell>
          <cell r="Y158">
            <v>339.54</v>
          </cell>
          <cell r="Z158">
            <v>246.46</v>
          </cell>
          <cell r="AA158">
            <v>345.04</v>
          </cell>
          <cell r="AB158">
            <v>250.39</v>
          </cell>
          <cell r="AC158">
            <v>350.55</v>
          </cell>
          <cell r="AD158">
            <v>254.32</v>
          </cell>
          <cell r="AE158">
            <v>356.05</v>
          </cell>
          <cell r="AF158">
            <v>258.26</v>
          </cell>
          <cell r="AG158">
            <v>361.56</v>
          </cell>
          <cell r="AH158">
            <v>262.19</v>
          </cell>
          <cell r="AI158">
            <v>367.06</v>
          </cell>
          <cell r="AJ158">
            <v>266.12</v>
          </cell>
          <cell r="AK158">
            <v>372.57</v>
          </cell>
          <cell r="AL158">
            <v>270.05</v>
          </cell>
          <cell r="AM158">
            <v>378.07</v>
          </cell>
          <cell r="AN158">
            <v>273.99</v>
          </cell>
          <cell r="AO158">
            <v>383.58</v>
          </cell>
          <cell r="AP158">
            <v>277.92</v>
          </cell>
          <cell r="AQ158">
            <v>389.08</v>
          </cell>
          <cell r="AR158">
            <v>281.85000000000002</v>
          </cell>
          <cell r="AS158">
            <v>394.59</v>
          </cell>
          <cell r="AT158">
            <v>285.77999999999997</v>
          </cell>
          <cell r="AU158">
            <v>400.09</v>
          </cell>
          <cell r="AV158">
            <v>289.70999999999998</v>
          </cell>
          <cell r="AW158">
            <v>405.6</v>
          </cell>
        </row>
        <row r="159">
          <cell r="A159">
            <v>154</v>
          </cell>
          <cell r="B159">
            <v>200.56</v>
          </cell>
          <cell r="C159">
            <v>280.79000000000002</v>
          </cell>
          <cell r="D159">
            <v>204.52</v>
          </cell>
          <cell r="E159">
            <v>286.33</v>
          </cell>
          <cell r="F159">
            <v>208.48</v>
          </cell>
          <cell r="G159">
            <v>291.87</v>
          </cell>
          <cell r="H159">
            <v>212.44</v>
          </cell>
          <cell r="I159">
            <v>297.41000000000003</v>
          </cell>
          <cell r="J159">
            <v>216.4</v>
          </cell>
          <cell r="K159">
            <v>302.95</v>
          </cell>
          <cell r="L159">
            <v>220.35</v>
          </cell>
          <cell r="M159">
            <v>308.5</v>
          </cell>
          <cell r="N159">
            <v>224.31</v>
          </cell>
          <cell r="O159">
            <v>314.04000000000002</v>
          </cell>
          <cell r="P159">
            <v>228.27</v>
          </cell>
          <cell r="Q159">
            <v>319.58</v>
          </cell>
          <cell r="R159">
            <v>232.23</v>
          </cell>
          <cell r="S159">
            <v>325.12</v>
          </cell>
          <cell r="T159">
            <v>236.18</v>
          </cell>
          <cell r="U159">
            <v>330.66</v>
          </cell>
          <cell r="V159">
            <v>240.14</v>
          </cell>
          <cell r="W159">
            <v>336.2</v>
          </cell>
          <cell r="X159">
            <v>244.1</v>
          </cell>
          <cell r="Y159">
            <v>341.74</v>
          </cell>
          <cell r="Z159">
            <v>248.06</v>
          </cell>
          <cell r="AA159">
            <v>347.28</v>
          </cell>
          <cell r="AB159">
            <v>252.02</v>
          </cell>
          <cell r="AC159">
            <v>352.82</v>
          </cell>
          <cell r="AD159">
            <v>255.97</v>
          </cell>
          <cell r="AE159">
            <v>358.36</v>
          </cell>
          <cell r="AF159">
            <v>259.93</v>
          </cell>
          <cell r="AG159">
            <v>363.9</v>
          </cell>
          <cell r="AH159">
            <v>263.89</v>
          </cell>
          <cell r="AI159">
            <v>369.45</v>
          </cell>
          <cell r="AJ159">
            <v>267.85000000000002</v>
          </cell>
          <cell r="AK159">
            <v>374.99</v>
          </cell>
          <cell r="AL159">
            <v>271.81</v>
          </cell>
          <cell r="AM159">
            <v>380.53</v>
          </cell>
          <cell r="AN159">
            <v>275.76</v>
          </cell>
          <cell r="AO159">
            <v>386.07</v>
          </cell>
          <cell r="AP159">
            <v>279.72000000000003</v>
          </cell>
          <cell r="AQ159">
            <v>391.61</v>
          </cell>
          <cell r="AR159">
            <v>283.68</v>
          </cell>
          <cell r="AS159">
            <v>397.15</v>
          </cell>
          <cell r="AT159">
            <v>287.64</v>
          </cell>
          <cell r="AU159">
            <v>402.69</v>
          </cell>
          <cell r="AV159">
            <v>291.58999999999997</v>
          </cell>
          <cell r="AW159">
            <v>408.23</v>
          </cell>
        </row>
        <row r="160">
          <cell r="A160">
            <v>155</v>
          </cell>
          <cell r="B160">
            <v>201.86</v>
          </cell>
          <cell r="C160">
            <v>282.60000000000002</v>
          </cell>
          <cell r="D160">
            <v>205.84</v>
          </cell>
          <cell r="E160">
            <v>288.17</v>
          </cell>
          <cell r="F160">
            <v>209.82</v>
          </cell>
          <cell r="G160">
            <v>293.75</v>
          </cell>
          <cell r="H160">
            <v>213.81</v>
          </cell>
          <cell r="I160">
            <v>299.33</v>
          </cell>
          <cell r="J160">
            <v>217.79</v>
          </cell>
          <cell r="K160">
            <v>304.91000000000003</v>
          </cell>
          <cell r="L160">
            <v>221.77</v>
          </cell>
          <cell r="M160">
            <v>310.48</v>
          </cell>
          <cell r="N160">
            <v>225.76</v>
          </cell>
          <cell r="O160">
            <v>316.06</v>
          </cell>
          <cell r="P160">
            <v>229.74</v>
          </cell>
          <cell r="Q160">
            <v>321.64</v>
          </cell>
          <cell r="R160">
            <v>233.72</v>
          </cell>
          <cell r="S160">
            <v>327.20999999999998</v>
          </cell>
          <cell r="T160">
            <v>237.71</v>
          </cell>
          <cell r="U160">
            <v>332.79</v>
          </cell>
          <cell r="V160">
            <v>241.69</v>
          </cell>
          <cell r="W160">
            <v>338.37</v>
          </cell>
          <cell r="X160">
            <v>245.67</v>
          </cell>
          <cell r="Y160">
            <v>343.94</v>
          </cell>
          <cell r="Z160">
            <v>249.66</v>
          </cell>
          <cell r="AA160">
            <v>349.52</v>
          </cell>
          <cell r="AB160">
            <v>253.64</v>
          </cell>
          <cell r="AC160">
            <v>355.1</v>
          </cell>
          <cell r="AD160">
            <v>257.62</v>
          </cell>
          <cell r="AE160">
            <v>360.67</v>
          </cell>
          <cell r="AF160">
            <v>261.61</v>
          </cell>
          <cell r="AG160">
            <v>366.25</v>
          </cell>
          <cell r="AH160">
            <v>265.58999999999997</v>
          </cell>
          <cell r="AI160">
            <v>371.83</v>
          </cell>
          <cell r="AJ160">
            <v>269.57</v>
          </cell>
          <cell r="AK160">
            <v>377.4</v>
          </cell>
          <cell r="AL160">
            <v>273.56</v>
          </cell>
          <cell r="AM160">
            <v>382.98</v>
          </cell>
          <cell r="AN160">
            <v>277.54000000000002</v>
          </cell>
          <cell r="AO160">
            <v>388.56</v>
          </cell>
          <cell r="AP160">
            <v>281.52999999999997</v>
          </cell>
          <cell r="AQ160">
            <v>394.14</v>
          </cell>
          <cell r="AR160">
            <v>285.51</v>
          </cell>
          <cell r="AS160">
            <v>399.71</v>
          </cell>
          <cell r="AT160">
            <v>289.49</v>
          </cell>
          <cell r="AU160">
            <v>405.29</v>
          </cell>
          <cell r="AV160">
            <v>293.48</v>
          </cell>
          <cell r="AW160">
            <v>410.87</v>
          </cell>
        </row>
        <row r="161">
          <cell r="A161">
            <v>156</v>
          </cell>
          <cell r="B161">
            <v>203.15</v>
          </cell>
          <cell r="C161">
            <v>284.41000000000003</v>
          </cell>
          <cell r="D161">
            <v>207.16</v>
          </cell>
          <cell r="E161">
            <v>290.02</v>
          </cell>
          <cell r="F161">
            <v>211.17</v>
          </cell>
          <cell r="G161">
            <v>295.63</v>
          </cell>
          <cell r="H161">
            <v>215.17</v>
          </cell>
          <cell r="I161">
            <v>301.24</v>
          </cell>
          <cell r="J161">
            <v>219.18</v>
          </cell>
          <cell r="K161">
            <v>306.86</v>
          </cell>
          <cell r="L161">
            <v>223.19</v>
          </cell>
          <cell r="M161">
            <v>312.47000000000003</v>
          </cell>
          <cell r="N161">
            <v>227.2</v>
          </cell>
          <cell r="O161">
            <v>318.08</v>
          </cell>
          <cell r="P161">
            <v>231.21</v>
          </cell>
          <cell r="Q161">
            <v>323.7</v>
          </cell>
          <cell r="R161">
            <v>235.22</v>
          </cell>
          <cell r="S161">
            <v>329.31</v>
          </cell>
          <cell r="T161">
            <v>239.23</v>
          </cell>
          <cell r="U161">
            <v>334.92</v>
          </cell>
          <cell r="V161">
            <v>243.24</v>
          </cell>
          <cell r="W161">
            <v>340.54</v>
          </cell>
          <cell r="X161">
            <v>247.25</v>
          </cell>
          <cell r="Y161">
            <v>346.15</v>
          </cell>
          <cell r="Z161">
            <v>251.26</v>
          </cell>
          <cell r="AA161">
            <v>351.76</v>
          </cell>
          <cell r="AB161">
            <v>255.27</v>
          </cell>
          <cell r="AC161">
            <v>357.37</v>
          </cell>
          <cell r="AD161">
            <v>259.27999999999997</v>
          </cell>
          <cell r="AE161">
            <v>362.99</v>
          </cell>
          <cell r="AF161">
            <v>263.29000000000002</v>
          </cell>
          <cell r="AG161">
            <v>368.6</v>
          </cell>
          <cell r="AH161">
            <v>267.29000000000002</v>
          </cell>
          <cell r="AI161">
            <v>374.21</v>
          </cell>
          <cell r="AJ161">
            <v>271.3</v>
          </cell>
          <cell r="AK161">
            <v>379.83</v>
          </cell>
          <cell r="AL161">
            <v>275.31</v>
          </cell>
          <cell r="AM161">
            <v>385.44</v>
          </cell>
          <cell r="AN161">
            <v>279.32</v>
          </cell>
          <cell r="AO161">
            <v>391.05</v>
          </cell>
          <cell r="AP161">
            <v>283.33</v>
          </cell>
          <cell r="AQ161">
            <v>396.66</v>
          </cell>
          <cell r="AR161">
            <v>287.33999999999997</v>
          </cell>
          <cell r="AS161">
            <v>402.28</v>
          </cell>
          <cell r="AT161">
            <v>291.35000000000002</v>
          </cell>
          <cell r="AU161">
            <v>407.89</v>
          </cell>
          <cell r="AV161">
            <v>295.36</v>
          </cell>
          <cell r="AW161">
            <v>413.5</v>
          </cell>
        </row>
        <row r="162">
          <cell r="A162">
            <v>157</v>
          </cell>
          <cell r="B162">
            <v>204.44</v>
          </cell>
          <cell r="C162">
            <v>286.22000000000003</v>
          </cell>
          <cell r="D162">
            <v>208.48</v>
          </cell>
          <cell r="E162">
            <v>291.87</v>
          </cell>
          <cell r="F162">
            <v>212.51</v>
          </cell>
          <cell r="G162">
            <v>297.51</v>
          </cell>
          <cell r="H162">
            <v>216.55</v>
          </cell>
          <cell r="I162">
            <v>303.16000000000003</v>
          </cell>
          <cell r="J162">
            <v>220.58</v>
          </cell>
          <cell r="K162">
            <v>308.81</v>
          </cell>
          <cell r="L162">
            <v>224.62</v>
          </cell>
          <cell r="M162">
            <v>314.45999999999998</v>
          </cell>
          <cell r="N162">
            <v>228.65</v>
          </cell>
          <cell r="O162">
            <v>320.11</v>
          </cell>
          <cell r="P162">
            <v>232.68</v>
          </cell>
          <cell r="Q162">
            <v>325.76</v>
          </cell>
          <cell r="R162">
            <v>236.72</v>
          </cell>
          <cell r="S162">
            <v>331.41</v>
          </cell>
          <cell r="T162">
            <v>240.75</v>
          </cell>
          <cell r="U162">
            <v>337.06</v>
          </cell>
          <cell r="V162">
            <v>244.79</v>
          </cell>
          <cell r="W162">
            <v>342.71</v>
          </cell>
          <cell r="X162">
            <v>248.82</v>
          </cell>
          <cell r="Y162">
            <v>348.35</v>
          </cell>
          <cell r="Z162">
            <v>252.86</v>
          </cell>
          <cell r="AA162">
            <v>345</v>
          </cell>
          <cell r="AB162">
            <v>256.89</v>
          </cell>
          <cell r="AC162">
            <v>359.65</v>
          </cell>
          <cell r="AD162">
            <v>260.93</v>
          </cell>
          <cell r="AE162">
            <v>365.3</v>
          </cell>
          <cell r="AF162">
            <v>264.95999999999998</v>
          </cell>
          <cell r="AG162">
            <v>370.95</v>
          </cell>
          <cell r="AH162">
            <v>269</v>
          </cell>
          <cell r="AI162">
            <v>376.6</v>
          </cell>
          <cell r="AJ162">
            <v>273.02999999999997</v>
          </cell>
          <cell r="AK162">
            <v>382.25</v>
          </cell>
          <cell r="AL162">
            <v>277.07</v>
          </cell>
          <cell r="AM162">
            <v>387.9</v>
          </cell>
          <cell r="AN162">
            <v>281.10000000000002</v>
          </cell>
          <cell r="AO162">
            <v>393.55</v>
          </cell>
          <cell r="AP162">
            <v>285.14</v>
          </cell>
          <cell r="AQ162">
            <v>399.19</v>
          </cell>
          <cell r="AR162">
            <v>289.17</v>
          </cell>
          <cell r="AS162">
            <v>404.84</v>
          </cell>
          <cell r="AT162">
            <v>293.20999999999998</v>
          </cell>
          <cell r="AU162">
            <v>410.49</v>
          </cell>
          <cell r="AV162">
            <v>297.24</v>
          </cell>
          <cell r="AW162">
            <v>416.14</v>
          </cell>
        </row>
        <row r="163">
          <cell r="A163">
            <v>158</v>
          </cell>
          <cell r="B163">
            <v>205.74</v>
          </cell>
          <cell r="C163">
            <v>288.02999999999997</v>
          </cell>
          <cell r="D163">
            <v>209.8</v>
          </cell>
          <cell r="E163">
            <v>293.70999999999998</v>
          </cell>
          <cell r="F163">
            <v>213.86</v>
          </cell>
          <cell r="G163">
            <v>299.39999999999998</v>
          </cell>
          <cell r="H163">
            <v>217.92</v>
          </cell>
          <cell r="I163">
            <v>305.08</v>
          </cell>
          <cell r="J163">
            <v>221.98</v>
          </cell>
          <cell r="K163">
            <v>310.77</v>
          </cell>
          <cell r="L163">
            <v>226.04</v>
          </cell>
          <cell r="M163">
            <v>316.45</v>
          </cell>
          <cell r="N163">
            <v>230.1</v>
          </cell>
          <cell r="O163">
            <v>322.14</v>
          </cell>
          <cell r="P163">
            <v>234.16</v>
          </cell>
          <cell r="Q163">
            <v>327.82</v>
          </cell>
          <cell r="R163">
            <v>238.22</v>
          </cell>
          <cell r="S163">
            <v>333.51</v>
          </cell>
          <cell r="T163">
            <v>242.28</v>
          </cell>
          <cell r="U163">
            <v>339.19</v>
          </cell>
          <cell r="V163">
            <v>246.34</v>
          </cell>
          <cell r="W163">
            <v>344.88</v>
          </cell>
          <cell r="X163">
            <v>250.4</v>
          </cell>
          <cell r="Y163">
            <v>350.56</v>
          </cell>
          <cell r="Z163">
            <v>254.46</v>
          </cell>
          <cell r="AA163">
            <v>356.25</v>
          </cell>
          <cell r="AB163">
            <v>258.52</v>
          </cell>
          <cell r="AC163">
            <v>361.93</v>
          </cell>
          <cell r="AD163">
            <v>262.58</v>
          </cell>
          <cell r="AE163">
            <v>367.62</v>
          </cell>
          <cell r="AF163">
            <v>266.64</v>
          </cell>
          <cell r="AG163">
            <v>373.3</v>
          </cell>
          <cell r="AH163">
            <v>270.7</v>
          </cell>
          <cell r="AI163">
            <v>378.99</v>
          </cell>
          <cell r="AJ163">
            <v>274.77</v>
          </cell>
          <cell r="AK163">
            <v>384.67</v>
          </cell>
          <cell r="AL163">
            <v>278.83</v>
          </cell>
          <cell r="AM163">
            <v>390.36</v>
          </cell>
          <cell r="AN163">
            <v>282.89</v>
          </cell>
          <cell r="AO163">
            <v>396.04</v>
          </cell>
          <cell r="AP163">
            <v>286.95</v>
          </cell>
          <cell r="AQ163">
            <v>401.73</v>
          </cell>
          <cell r="AR163">
            <v>291.01</v>
          </cell>
          <cell r="AS163">
            <v>407.41</v>
          </cell>
          <cell r="AT163">
            <v>295.07</v>
          </cell>
          <cell r="AU163">
            <v>413.1</v>
          </cell>
          <cell r="AV163">
            <v>299.13</v>
          </cell>
          <cell r="AW163">
            <v>418.78</v>
          </cell>
        </row>
        <row r="164">
          <cell r="A164">
            <v>159</v>
          </cell>
          <cell r="B164">
            <v>207.03</v>
          </cell>
          <cell r="C164">
            <v>289.83999999999997</v>
          </cell>
          <cell r="D164">
            <v>211.12</v>
          </cell>
          <cell r="E164">
            <v>295.56</v>
          </cell>
          <cell r="F164">
            <v>215.2</v>
          </cell>
          <cell r="G164">
            <v>301.27999999999997</v>
          </cell>
          <cell r="H164">
            <v>219.29</v>
          </cell>
          <cell r="I164">
            <v>307.01</v>
          </cell>
          <cell r="J164">
            <v>223.38</v>
          </cell>
          <cell r="K164">
            <v>312.73</v>
          </cell>
          <cell r="L164">
            <v>227.46</v>
          </cell>
          <cell r="M164">
            <v>318.45</v>
          </cell>
          <cell r="N164">
            <v>231.55</v>
          </cell>
          <cell r="O164">
            <v>324.17</v>
          </cell>
          <cell r="P164">
            <v>235.63</v>
          </cell>
          <cell r="Q164">
            <v>329.89</v>
          </cell>
          <cell r="R164">
            <v>239.72</v>
          </cell>
          <cell r="S164">
            <v>335.61</v>
          </cell>
          <cell r="T164">
            <v>243.81</v>
          </cell>
          <cell r="U164">
            <v>341.33</v>
          </cell>
          <cell r="V164">
            <v>247.89</v>
          </cell>
          <cell r="W164">
            <v>347.05</v>
          </cell>
          <cell r="X164">
            <v>251.98</v>
          </cell>
          <cell r="Y164">
            <v>352.77</v>
          </cell>
          <cell r="Z164">
            <v>256.07</v>
          </cell>
          <cell r="AA164">
            <v>358.49</v>
          </cell>
          <cell r="AB164">
            <v>260.14999999999998</v>
          </cell>
          <cell r="AC164">
            <v>364.21</v>
          </cell>
          <cell r="AD164">
            <v>264.24</v>
          </cell>
          <cell r="AE164">
            <v>369.93</v>
          </cell>
          <cell r="AF164">
            <v>268.33</v>
          </cell>
          <cell r="AG164">
            <v>375.66</v>
          </cell>
          <cell r="AH164">
            <v>272.41000000000003</v>
          </cell>
          <cell r="AI164">
            <v>381.38</v>
          </cell>
          <cell r="AJ164">
            <v>276.5</v>
          </cell>
          <cell r="AK164">
            <v>387.1</v>
          </cell>
          <cell r="AL164">
            <v>280.58</v>
          </cell>
          <cell r="AM164">
            <v>392.82</v>
          </cell>
          <cell r="AN164">
            <v>284.67</v>
          </cell>
          <cell r="AO164">
            <v>398.54</v>
          </cell>
          <cell r="AP164">
            <v>288.76</v>
          </cell>
          <cell r="AQ164">
            <v>404.26</v>
          </cell>
          <cell r="AR164">
            <v>292.83999999999997</v>
          </cell>
          <cell r="AS164">
            <v>409.98</v>
          </cell>
          <cell r="AT164">
            <v>296.93</v>
          </cell>
          <cell r="AU164">
            <v>415.7</v>
          </cell>
          <cell r="AV164">
            <v>301.02</v>
          </cell>
          <cell r="AW164">
            <v>421.42</v>
          </cell>
        </row>
        <row r="165">
          <cell r="A165">
            <v>160</v>
          </cell>
          <cell r="B165">
            <v>208.33</v>
          </cell>
          <cell r="C165">
            <v>291.66000000000003</v>
          </cell>
          <cell r="D165">
            <v>212.44</v>
          </cell>
          <cell r="E165">
            <v>297.42</v>
          </cell>
          <cell r="F165">
            <v>216.55</v>
          </cell>
          <cell r="G165">
            <v>303.17</v>
          </cell>
          <cell r="H165">
            <v>220.66</v>
          </cell>
          <cell r="I165">
            <v>308.93</v>
          </cell>
          <cell r="J165">
            <v>224.78</v>
          </cell>
          <cell r="K165">
            <v>314.69</v>
          </cell>
          <cell r="L165">
            <v>228.89</v>
          </cell>
          <cell r="M165">
            <v>320.44</v>
          </cell>
          <cell r="N165">
            <v>233</v>
          </cell>
          <cell r="O165">
            <v>326.2</v>
          </cell>
          <cell r="P165">
            <v>237.11</v>
          </cell>
          <cell r="Q165">
            <v>331.96</v>
          </cell>
          <cell r="R165">
            <v>241.22</v>
          </cell>
          <cell r="S165">
            <v>337.71</v>
          </cell>
          <cell r="T165">
            <v>245.34</v>
          </cell>
          <cell r="U165">
            <v>343.47</v>
          </cell>
          <cell r="V165">
            <v>249.45</v>
          </cell>
          <cell r="W165">
            <v>349.23</v>
          </cell>
          <cell r="X165">
            <v>253.56</v>
          </cell>
          <cell r="Y165">
            <v>354.98</v>
          </cell>
          <cell r="Z165">
            <v>257.67</v>
          </cell>
          <cell r="AA165">
            <v>360.74</v>
          </cell>
          <cell r="AB165">
            <v>261.77999999999997</v>
          </cell>
          <cell r="AC165">
            <v>366.5</v>
          </cell>
          <cell r="AD165">
            <v>265.89999999999998</v>
          </cell>
          <cell r="AE165">
            <v>372.25</v>
          </cell>
          <cell r="AF165">
            <v>270.01</v>
          </cell>
          <cell r="AG165">
            <v>378.01</v>
          </cell>
          <cell r="AH165">
            <v>274.12</v>
          </cell>
          <cell r="AI165">
            <v>383.77</v>
          </cell>
          <cell r="AJ165">
            <v>278.23</v>
          </cell>
          <cell r="AK165">
            <v>389.52</v>
          </cell>
          <cell r="AL165">
            <v>282.33999999999997</v>
          </cell>
          <cell r="AM165">
            <v>395.28</v>
          </cell>
          <cell r="AN165">
            <v>286.45999999999998</v>
          </cell>
          <cell r="AO165">
            <v>401.04</v>
          </cell>
          <cell r="AP165">
            <v>290.57</v>
          </cell>
          <cell r="AQ165">
            <v>406.8</v>
          </cell>
          <cell r="AR165">
            <v>294.68</v>
          </cell>
          <cell r="AS165">
            <v>412.55</v>
          </cell>
          <cell r="AT165">
            <v>298.79000000000002</v>
          </cell>
          <cell r="AU165">
            <v>418.31</v>
          </cell>
          <cell r="AV165">
            <v>302.89999999999998</v>
          </cell>
          <cell r="AW165">
            <v>424.07</v>
          </cell>
        </row>
        <row r="166">
          <cell r="A166">
            <v>161</v>
          </cell>
          <cell r="B166">
            <v>209.63</v>
          </cell>
          <cell r="C166">
            <v>293.48</v>
          </cell>
          <cell r="D166">
            <v>213.76</v>
          </cell>
          <cell r="E166">
            <v>299.27</v>
          </cell>
          <cell r="F166">
            <v>217.9</v>
          </cell>
          <cell r="G166">
            <v>305.06</v>
          </cell>
          <cell r="H166">
            <v>222.04</v>
          </cell>
          <cell r="I166">
            <v>310.86</v>
          </cell>
          <cell r="J166">
            <v>226.18</v>
          </cell>
          <cell r="K166">
            <v>316.64999999999998</v>
          </cell>
          <cell r="L166">
            <v>230.31</v>
          </cell>
          <cell r="M166">
            <v>322.44</v>
          </cell>
          <cell r="N166">
            <v>234.45</v>
          </cell>
          <cell r="O166">
            <v>328.23</v>
          </cell>
          <cell r="P166">
            <v>238.59</v>
          </cell>
          <cell r="Q166">
            <v>334.03</v>
          </cell>
          <cell r="R166">
            <v>242.73</v>
          </cell>
          <cell r="S166">
            <v>339.82</v>
          </cell>
          <cell r="T166">
            <v>246.87</v>
          </cell>
          <cell r="U166">
            <v>345.61</v>
          </cell>
          <cell r="V166">
            <v>251</v>
          </cell>
          <cell r="W166">
            <v>351.4</v>
          </cell>
          <cell r="X166">
            <v>255.14</v>
          </cell>
          <cell r="Y166">
            <v>357.2</v>
          </cell>
          <cell r="Z166">
            <v>259.27999999999997</v>
          </cell>
          <cell r="AA166">
            <v>362.99</v>
          </cell>
          <cell r="AB166">
            <v>263.42</v>
          </cell>
          <cell r="AC166">
            <v>368.78</v>
          </cell>
          <cell r="AD166">
            <v>267.55</v>
          </cell>
          <cell r="AE166">
            <v>374.58</v>
          </cell>
          <cell r="AF166">
            <v>271.69</v>
          </cell>
          <cell r="AG166">
            <v>380.37</v>
          </cell>
          <cell r="AH166">
            <v>375.83</v>
          </cell>
          <cell r="AI166">
            <v>386.16</v>
          </cell>
          <cell r="AJ166">
            <v>279.97000000000003</v>
          </cell>
          <cell r="AK166">
            <v>391.95</v>
          </cell>
          <cell r="AL166">
            <v>284.11</v>
          </cell>
          <cell r="AM166">
            <v>397.75</v>
          </cell>
          <cell r="AN166">
            <v>288.24</v>
          </cell>
          <cell r="AO166">
            <v>403.54</v>
          </cell>
          <cell r="AP166">
            <v>292.38</v>
          </cell>
          <cell r="AQ166">
            <v>409.33</v>
          </cell>
          <cell r="AR166">
            <v>296.52</v>
          </cell>
          <cell r="AS166">
            <v>415.13</v>
          </cell>
          <cell r="AT166">
            <v>300.66000000000003</v>
          </cell>
          <cell r="AU166">
            <v>420.92</v>
          </cell>
          <cell r="AV166">
            <v>304.79000000000002</v>
          </cell>
          <cell r="AW166">
            <v>426.71</v>
          </cell>
        </row>
        <row r="167">
          <cell r="A167">
            <v>162</v>
          </cell>
          <cell r="B167">
            <v>210.93</v>
          </cell>
          <cell r="C167">
            <v>295.3</v>
          </cell>
          <cell r="D167">
            <v>215.09</v>
          </cell>
          <cell r="E167">
            <v>301.13</v>
          </cell>
          <cell r="F167">
            <v>219.25</v>
          </cell>
          <cell r="G167">
            <v>306.95</v>
          </cell>
          <cell r="H167">
            <v>223.42</v>
          </cell>
          <cell r="I167">
            <v>312.77999999999997</v>
          </cell>
          <cell r="J167">
            <v>227.58</v>
          </cell>
          <cell r="K167">
            <v>318.61</v>
          </cell>
          <cell r="L167">
            <v>231.74</v>
          </cell>
          <cell r="M167">
            <v>324.44</v>
          </cell>
          <cell r="N167">
            <v>235.91</v>
          </cell>
          <cell r="O167">
            <v>330.27</v>
          </cell>
          <cell r="P167">
            <v>240.07</v>
          </cell>
          <cell r="Q167">
            <v>336.1</v>
          </cell>
          <cell r="R167">
            <v>244.23</v>
          </cell>
          <cell r="S167">
            <v>341.93</v>
          </cell>
          <cell r="T167">
            <v>248.4</v>
          </cell>
          <cell r="U167">
            <v>347.76</v>
          </cell>
          <cell r="V167">
            <v>252.56</v>
          </cell>
          <cell r="W167">
            <v>353.58</v>
          </cell>
          <cell r="X167">
            <v>256.72000000000003</v>
          </cell>
          <cell r="Y167">
            <v>359.41</v>
          </cell>
          <cell r="Z167">
            <v>260.89</v>
          </cell>
          <cell r="AA167">
            <v>365.24</v>
          </cell>
          <cell r="AB167">
            <v>265.05</v>
          </cell>
          <cell r="AC167">
            <v>371.07</v>
          </cell>
          <cell r="AD167">
            <v>269.20999999999998</v>
          </cell>
          <cell r="AE167">
            <v>376.9</v>
          </cell>
          <cell r="AF167">
            <v>273.38</v>
          </cell>
          <cell r="AG167">
            <v>382.73</v>
          </cell>
          <cell r="AH167">
            <v>277.54000000000002</v>
          </cell>
          <cell r="AI167">
            <v>388.56</v>
          </cell>
          <cell r="AJ167">
            <v>281.7</v>
          </cell>
          <cell r="AK167">
            <v>394.39</v>
          </cell>
          <cell r="AL167">
            <v>285.87</v>
          </cell>
          <cell r="AM167">
            <v>400.21</v>
          </cell>
          <cell r="AN167">
            <v>290.02999999999997</v>
          </cell>
          <cell r="AO167">
            <v>406.04</v>
          </cell>
          <cell r="AP167">
            <v>294.19</v>
          </cell>
          <cell r="AQ167">
            <v>411.87</v>
          </cell>
          <cell r="AR167">
            <v>298.36</v>
          </cell>
          <cell r="AS167">
            <v>417.7</v>
          </cell>
          <cell r="AT167">
            <v>302.52</v>
          </cell>
          <cell r="AU167">
            <v>423.53</v>
          </cell>
          <cell r="AV167">
            <v>306.68</v>
          </cell>
          <cell r="AW167">
            <v>429.36</v>
          </cell>
        </row>
        <row r="168">
          <cell r="A168">
            <v>163</v>
          </cell>
          <cell r="B168">
            <v>212.23</v>
          </cell>
          <cell r="C168">
            <v>297.12</v>
          </cell>
          <cell r="D168">
            <v>216.42</v>
          </cell>
          <cell r="E168">
            <v>302.98</v>
          </cell>
          <cell r="F168">
            <v>220.61</v>
          </cell>
          <cell r="G168">
            <v>308.85000000000002</v>
          </cell>
          <cell r="H168">
            <v>224.79</v>
          </cell>
          <cell r="I168">
            <v>314.70999999999998</v>
          </cell>
          <cell r="J168">
            <v>228.98</v>
          </cell>
          <cell r="K168">
            <v>320.58</v>
          </cell>
          <cell r="L168">
            <v>233.17</v>
          </cell>
          <cell r="M168">
            <v>326.44</v>
          </cell>
          <cell r="N168">
            <v>237.36</v>
          </cell>
          <cell r="O168">
            <v>332.31</v>
          </cell>
          <cell r="P168">
            <v>241.55</v>
          </cell>
          <cell r="Q168">
            <v>338.17</v>
          </cell>
          <cell r="R168">
            <v>245.74</v>
          </cell>
          <cell r="S168">
            <v>344.04</v>
          </cell>
          <cell r="T168">
            <v>249.93</v>
          </cell>
          <cell r="U168">
            <v>349.9</v>
          </cell>
          <cell r="V168">
            <v>254.12</v>
          </cell>
          <cell r="W168">
            <v>355.77</v>
          </cell>
          <cell r="X168">
            <v>258.31</v>
          </cell>
          <cell r="Y168">
            <v>361.63</v>
          </cell>
          <cell r="Z168">
            <v>262.5</v>
          </cell>
          <cell r="AA168">
            <v>367.5</v>
          </cell>
          <cell r="AB168">
            <v>266.69</v>
          </cell>
          <cell r="AC168">
            <v>373.36</v>
          </cell>
          <cell r="AD168">
            <v>270.88</v>
          </cell>
          <cell r="AE168">
            <v>379.23</v>
          </cell>
          <cell r="AF168">
            <v>275.06</v>
          </cell>
          <cell r="AG168">
            <v>385.09</v>
          </cell>
          <cell r="AH168">
            <v>279.25</v>
          </cell>
          <cell r="AI168">
            <v>390.95</v>
          </cell>
          <cell r="AJ168">
            <v>283.44</v>
          </cell>
          <cell r="AK168">
            <v>396.82</v>
          </cell>
          <cell r="AL168">
            <v>287.63</v>
          </cell>
          <cell r="AM168">
            <v>402.68</v>
          </cell>
          <cell r="AN168">
            <v>291.82</v>
          </cell>
          <cell r="AO168">
            <v>408.55</v>
          </cell>
          <cell r="AP168">
            <v>296.01</v>
          </cell>
          <cell r="AQ168">
            <v>414.41</v>
          </cell>
          <cell r="AR168">
            <v>300.2</v>
          </cell>
          <cell r="AS168">
            <v>420.28</v>
          </cell>
          <cell r="AT168">
            <v>304.39</v>
          </cell>
          <cell r="AU168">
            <v>426.14</v>
          </cell>
          <cell r="AV168">
            <v>308.58</v>
          </cell>
          <cell r="AW168">
            <v>432.01</v>
          </cell>
        </row>
        <row r="169">
          <cell r="A169">
            <v>164</v>
          </cell>
          <cell r="B169">
            <v>213.53</v>
          </cell>
          <cell r="C169">
            <v>298.94</v>
          </cell>
          <cell r="D169">
            <v>217.75</v>
          </cell>
          <cell r="E169">
            <v>304.83999999999997</v>
          </cell>
          <cell r="F169">
            <v>221.96</v>
          </cell>
          <cell r="G169">
            <v>310.74</v>
          </cell>
          <cell r="H169">
            <v>226.17</v>
          </cell>
          <cell r="I169">
            <v>316.64</v>
          </cell>
          <cell r="J169">
            <v>230.39</v>
          </cell>
          <cell r="K169">
            <v>322.55</v>
          </cell>
          <cell r="L169">
            <v>234.6</v>
          </cell>
          <cell r="M169">
            <v>328.45</v>
          </cell>
          <cell r="N169">
            <v>238.82</v>
          </cell>
          <cell r="O169">
            <v>334.35</v>
          </cell>
          <cell r="P169">
            <v>243.03</v>
          </cell>
          <cell r="Q169">
            <v>340.25</v>
          </cell>
          <cell r="R169">
            <v>247.25</v>
          </cell>
          <cell r="S169">
            <v>346.15</v>
          </cell>
          <cell r="T169">
            <v>251.46</v>
          </cell>
          <cell r="U169">
            <v>352.05</v>
          </cell>
          <cell r="V169">
            <v>255.68</v>
          </cell>
          <cell r="W169">
            <v>357.95</v>
          </cell>
          <cell r="X169">
            <v>259.89</v>
          </cell>
          <cell r="Y169">
            <v>363.85</v>
          </cell>
          <cell r="Z169">
            <v>264.11</v>
          </cell>
          <cell r="AA169">
            <v>369.75</v>
          </cell>
          <cell r="AB169">
            <v>268.32</v>
          </cell>
          <cell r="AC169">
            <v>375.65</v>
          </cell>
          <cell r="AD169">
            <v>272.54000000000002</v>
          </cell>
          <cell r="AE169">
            <v>381.55</v>
          </cell>
          <cell r="AF169">
            <v>276.75</v>
          </cell>
          <cell r="AG169">
            <v>387.45</v>
          </cell>
          <cell r="AH169">
            <v>280.97000000000003</v>
          </cell>
          <cell r="AI169">
            <v>393.35</v>
          </cell>
          <cell r="AJ169">
            <v>285.18</v>
          </cell>
          <cell r="AK169">
            <v>399.25</v>
          </cell>
          <cell r="AL169">
            <v>289.39999999999998</v>
          </cell>
          <cell r="AM169">
            <v>405.16</v>
          </cell>
          <cell r="AN169">
            <v>293.61</v>
          </cell>
          <cell r="AO169">
            <v>411.06</v>
          </cell>
          <cell r="AP169">
            <v>297.83</v>
          </cell>
          <cell r="AQ169">
            <v>416.96</v>
          </cell>
          <cell r="AR169">
            <v>302.04000000000002</v>
          </cell>
          <cell r="AS169">
            <v>422.86</v>
          </cell>
          <cell r="AT169">
            <v>306.26</v>
          </cell>
          <cell r="AU169">
            <v>428.76</v>
          </cell>
          <cell r="AV169">
            <v>310.47000000000003</v>
          </cell>
          <cell r="AW169">
            <v>434.66</v>
          </cell>
        </row>
        <row r="170">
          <cell r="A170">
            <v>165</v>
          </cell>
          <cell r="B170">
            <v>214.83</v>
          </cell>
          <cell r="C170">
            <v>300.77</v>
          </cell>
          <cell r="D170">
            <v>219.08</v>
          </cell>
          <cell r="E170">
            <v>306.70999999999998</v>
          </cell>
          <cell r="F170">
            <v>223.32</v>
          </cell>
          <cell r="G170">
            <v>312.64</v>
          </cell>
          <cell r="H170">
            <v>227.56</v>
          </cell>
          <cell r="I170">
            <v>318.58</v>
          </cell>
          <cell r="J170">
            <v>231.8</v>
          </cell>
          <cell r="K170">
            <v>324.52</v>
          </cell>
          <cell r="L170">
            <v>236.04</v>
          </cell>
          <cell r="M170">
            <v>330.45</v>
          </cell>
          <cell r="N170">
            <v>240.28</v>
          </cell>
          <cell r="O170">
            <v>336.39</v>
          </cell>
          <cell r="P170">
            <v>244.52</v>
          </cell>
          <cell r="Q170">
            <v>342.33</v>
          </cell>
          <cell r="R170">
            <v>248.76</v>
          </cell>
          <cell r="S170">
            <v>348.26</v>
          </cell>
          <cell r="T170">
            <v>253</v>
          </cell>
          <cell r="U170">
            <v>354.2</v>
          </cell>
          <cell r="V170">
            <v>257.24</v>
          </cell>
          <cell r="W170">
            <v>360.14</v>
          </cell>
          <cell r="X170">
            <v>261.48</v>
          </cell>
          <cell r="Y170">
            <v>366.07</v>
          </cell>
          <cell r="Z170">
            <v>265.72000000000003</v>
          </cell>
          <cell r="AA170">
            <v>372.01</v>
          </cell>
          <cell r="AB170">
            <v>269.95999999999998</v>
          </cell>
          <cell r="AC170">
            <v>377.95</v>
          </cell>
          <cell r="AD170">
            <v>274.2</v>
          </cell>
          <cell r="AE170">
            <v>383.88</v>
          </cell>
          <cell r="AF170">
            <v>278.44</v>
          </cell>
          <cell r="AG170">
            <v>389.82</v>
          </cell>
          <cell r="AH170">
            <v>282.68</v>
          </cell>
          <cell r="AI170">
            <v>395.76</v>
          </cell>
          <cell r="AJ170">
            <v>286.92</v>
          </cell>
          <cell r="AK170">
            <v>401.69</v>
          </cell>
          <cell r="AL170">
            <v>291.16000000000003</v>
          </cell>
          <cell r="AM170">
            <v>407.63</v>
          </cell>
          <cell r="AN170">
            <v>295.39999999999998</v>
          </cell>
          <cell r="AO170">
            <v>413.57</v>
          </cell>
          <cell r="AP170">
            <v>299.64</v>
          </cell>
          <cell r="AQ170">
            <v>419.5</v>
          </cell>
          <cell r="AR170">
            <v>303.89</v>
          </cell>
          <cell r="AS170">
            <v>425.44</v>
          </cell>
          <cell r="AT170">
            <v>308.13</v>
          </cell>
          <cell r="AU170">
            <v>431.38</v>
          </cell>
          <cell r="AV170">
            <v>312.37</v>
          </cell>
          <cell r="AW170">
            <v>437.31</v>
          </cell>
        </row>
        <row r="171">
          <cell r="A171">
            <v>166</v>
          </cell>
          <cell r="B171">
            <v>216.14</v>
          </cell>
          <cell r="C171">
            <v>302.60000000000002</v>
          </cell>
          <cell r="D171">
            <v>220.41</v>
          </cell>
          <cell r="E171">
            <v>308.57</v>
          </cell>
          <cell r="F171">
            <v>224.67</v>
          </cell>
          <cell r="G171">
            <v>314.54000000000002</v>
          </cell>
          <cell r="H171">
            <v>228.94</v>
          </cell>
          <cell r="I171">
            <v>320.51</v>
          </cell>
          <cell r="J171">
            <v>233.21</v>
          </cell>
          <cell r="K171">
            <v>326.49</v>
          </cell>
          <cell r="L171">
            <v>237.47</v>
          </cell>
          <cell r="M171">
            <v>332.46</v>
          </cell>
          <cell r="N171">
            <v>241.74</v>
          </cell>
          <cell r="O171">
            <v>338.43</v>
          </cell>
          <cell r="P171">
            <v>246</v>
          </cell>
          <cell r="Q171">
            <v>344.41</v>
          </cell>
          <cell r="R171">
            <v>250.27</v>
          </cell>
          <cell r="S171">
            <v>350.38</v>
          </cell>
          <cell r="T171">
            <v>254.54</v>
          </cell>
          <cell r="U171">
            <v>356.35</v>
          </cell>
          <cell r="V171">
            <v>258.8</v>
          </cell>
          <cell r="W171">
            <v>362.32</v>
          </cell>
          <cell r="X171">
            <v>263.07</v>
          </cell>
          <cell r="Y171">
            <v>368.3</v>
          </cell>
          <cell r="Z171">
            <v>267.33</v>
          </cell>
          <cell r="AA171">
            <v>374.27</v>
          </cell>
          <cell r="AB171">
            <v>271.60000000000002</v>
          </cell>
          <cell r="AC171">
            <v>380.24</v>
          </cell>
          <cell r="AD171">
            <v>275.87</v>
          </cell>
          <cell r="AE171">
            <v>386.21</v>
          </cell>
          <cell r="AF171">
            <v>280.13</v>
          </cell>
          <cell r="AG171">
            <v>392.19</v>
          </cell>
          <cell r="AH171">
            <v>284.39999999999998</v>
          </cell>
          <cell r="AI171">
            <v>398.16</v>
          </cell>
          <cell r="AJ171">
            <v>288.67</v>
          </cell>
          <cell r="AK171">
            <v>404.13</v>
          </cell>
          <cell r="AL171">
            <v>292.93</v>
          </cell>
          <cell r="AM171">
            <v>410.1</v>
          </cell>
          <cell r="AN171">
            <v>297.2</v>
          </cell>
          <cell r="AO171">
            <v>416.08</v>
          </cell>
          <cell r="AP171">
            <v>301.45999999999998</v>
          </cell>
          <cell r="AQ171">
            <v>422.05</v>
          </cell>
          <cell r="AR171">
            <v>305.73</v>
          </cell>
          <cell r="AS171">
            <v>428.02</v>
          </cell>
          <cell r="AT171">
            <v>310</v>
          </cell>
          <cell r="AU171">
            <v>434</v>
          </cell>
          <cell r="AV171">
            <v>314.26</v>
          </cell>
          <cell r="AW171">
            <v>439.97</v>
          </cell>
        </row>
        <row r="172">
          <cell r="A172">
            <v>167</v>
          </cell>
          <cell r="B172">
            <v>217.45</v>
          </cell>
          <cell r="C172">
            <v>304.43</v>
          </cell>
          <cell r="D172">
            <v>221.74</v>
          </cell>
          <cell r="E172">
            <v>310.44</v>
          </cell>
          <cell r="F172">
            <v>226.03</v>
          </cell>
          <cell r="G172">
            <v>316.44</v>
          </cell>
          <cell r="H172">
            <v>230.32</v>
          </cell>
          <cell r="I172">
            <v>322.45</v>
          </cell>
          <cell r="J172">
            <v>234.62</v>
          </cell>
          <cell r="K172">
            <v>328.46</v>
          </cell>
          <cell r="L172">
            <v>238.91</v>
          </cell>
          <cell r="M172">
            <v>334.47</v>
          </cell>
          <cell r="N172">
            <v>243.2</v>
          </cell>
          <cell r="O172">
            <v>340.48</v>
          </cell>
          <cell r="P172">
            <v>247.49</v>
          </cell>
          <cell r="Q172">
            <v>346.49</v>
          </cell>
          <cell r="R172">
            <v>251.78</v>
          </cell>
          <cell r="S172">
            <v>352.5</v>
          </cell>
          <cell r="T172">
            <v>256.07</v>
          </cell>
          <cell r="U172">
            <v>358.5</v>
          </cell>
          <cell r="V172">
            <v>260.37</v>
          </cell>
          <cell r="W172">
            <v>364.51</v>
          </cell>
          <cell r="X172">
            <v>264.66000000000003</v>
          </cell>
          <cell r="Y172">
            <v>370.52</v>
          </cell>
          <cell r="Z172">
            <v>268.95</v>
          </cell>
          <cell r="AA172">
            <v>376.53</v>
          </cell>
          <cell r="AB172">
            <v>273.24</v>
          </cell>
          <cell r="AC172">
            <v>382.54</v>
          </cell>
          <cell r="AD172">
            <v>277.52999999999997</v>
          </cell>
          <cell r="AE172">
            <v>388.55</v>
          </cell>
          <cell r="AF172">
            <v>281.83</v>
          </cell>
          <cell r="AG172">
            <v>394.56</v>
          </cell>
          <cell r="AH172">
            <v>286.12</v>
          </cell>
          <cell r="AI172">
            <v>400.57</v>
          </cell>
          <cell r="AJ172">
            <v>290.41000000000003</v>
          </cell>
          <cell r="AK172">
            <v>406.57</v>
          </cell>
          <cell r="AL172">
            <v>294.7</v>
          </cell>
          <cell r="AM172">
            <v>412.58</v>
          </cell>
          <cell r="AN172">
            <v>298.99</v>
          </cell>
          <cell r="AO172">
            <v>418.59</v>
          </cell>
          <cell r="AP172">
            <v>303.29000000000002</v>
          </cell>
          <cell r="AQ172">
            <v>424.6</v>
          </cell>
          <cell r="AR172">
            <v>307.58</v>
          </cell>
          <cell r="AS172">
            <v>430.61</v>
          </cell>
          <cell r="AT172">
            <v>311.87</v>
          </cell>
          <cell r="AU172">
            <v>436.62</v>
          </cell>
          <cell r="AV172">
            <v>316.16000000000003</v>
          </cell>
          <cell r="AW172">
            <v>442.63</v>
          </cell>
        </row>
        <row r="173">
          <cell r="A173">
            <v>168</v>
          </cell>
          <cell r="B173">
            <v>218.76</v>
          </cell>
          <cell r="C173">
            <v>306.26</v>
          </cell>
          <cell r="D173">
            <v>223.07</v>
          </cell>
          <cell r="E173">
            <v>312.3</v>
          </cell>
          <cell r="F173">
            <v>227.39</v>
          </cell>
          <cell r="G173">
            <v>318.35000000000002</v>
          </cell>
          <cell r="H173">
            <v>231.71</v>
          </cell>
          <cell r="I173">
            <v>324.39</v>
          </cell>
          <cell r="J173">
            <v>236.03</v>
          </cell>
          <cell r="K173">
            <v>330.44</v>
          </cell>
          <cell r="L173">
            <v>240.34</v>
          </cell>
          <cell r="M173">
            <v>336.48</v>
          </cell>
          <cell r="N173">
            <v>244.66</v>
          </cell>
          <cell r="O173">
            <v>342.53</v>
          </cell>
          <cell r="P173">
            <v>248.98</v>
          </cell>
          <cell r="Q173">
            <v>348.57</v>
          </cell>
          <cell r="R173">
            <v>253.3</v>
          </cell>
          <cell r="S173">
            <v>354.62</v>
          </cell>
          <cell r="T173">
            <v>257.61</v>
          </cell>
          <cell r="U173">
            <v>360.66</v>
          </cell>
          <cell r="V173">
            <v>261.93</v>
          </cell>
          <cell r="W173">
            <v>366.71</v>
          </cell>
          <cell r="X173">
            <v>266.25</v>
          </cell>
          <cell r="Y173">
            <v>375.75</v>
          </cell>
          <cell r="Z173">
            <v>270.57</v>
          </cell>
          <cell r="AA173">
            <v>378.79</v>
          </cell>
          <cell r="AB173">
            <v>274.89</v>
          </cell>
          <cell r="AC173">
            <v>384.84</v>
          </cell>
          <cell r="AD173">
            <v>279.2</v>
          </cell>
          <cell r="AE173">
            <v>390.88</v>
          </cell>
          <cell r="AF173">
            <v>283.52</v>
          </cell>
          <cell r="AG173">
            <v>396.93</v>
          </cell>
          <cell r="AH173">
            <v>287.83999999999997</v>
          </cell>
          <cell r="AI173">
            <v>402.97</v>
          </cell>
          <cell r="AJ173">
            <v>292.16000000000003</v>
          </cell>
          <cell r="AK173">
            <v>409.02</v>
          </cell>
          <cell r="AL173">
            <v>296.47000000000003</v>
          </cell>
          <cell r="AM173">
            <v>415.06</v>
          </cell>
          <cell r="AN173">
            <v>300.79000000000002</v>
          </cell>
          <cell r="AO173">
            <v>421.11</v>
          </cell>
          <cell r="AP173">
            <v>305.11</v>
          </cell>
          <cell r="AQ173">
            <v>427.15</v>
          </cell>
          <cell r="AR173">
            <v>309.43</v>
          </cell>
          <cell r="AS173">
            <v>433.2</v>
          </cell>
          <cell r="AT173">
            <v>313.74</v>
          </cell>
          <cell r="AU173">
            <v>439.24</v>
          </cell>
          <cell r="AV173">
            <v>318.06</v>
          </cell>
          <cell r="AW173">
            <v>445.29</v>
          </cell>
        </row>
        <row r="174">
          <cell r="A174">
            <v>169</v>
          </cell>
          <cell r="B174">
            <v>220.07</v>
          </cell>
          <cell r="C174">
            <v>308.08999999999997</v>
          </cell>
          <cell r="D174">
            <v>224.41</v>
          </cell>
          <cell r="E174">
            <v>314.17</v>
          </cell>
          <cell r="F174">
            <v>228.75</v>
          </cell>
          <cell r="G174">
            <v>320.25</v>
          </cell>
          <cell r="H174">
            <v>233.1</v>
          </cell>
          <cell r="I174">
            <v>326.33999999999997</v>
          </cell>
          <cell r="J174">
            <v>237.44</v>
          </cell>
          <cell r="K174">
            <v>332.42</v>
          </cell>
          <cell r="L174">
            <v>241.78</v>
          </cell>
          <cell r="M174">
            <v>338.5</v>
          </cell>
          <cell r="N174">
            <v>246.13</v>
          </cell>
          <cell r="O174">
            <v>344.58</v>
          </cell>
          <cell r="P174">
            <v>250.47</v>
          </cell>
          <cell r="Q174">
            <v>350.66</v>
          </cell>
          <cell r="R174">
            <v>254.81</v>
          </cell>
          <cell r="S174">
            <v>356.74</v>
          </cell>
          <cell r="T174">
            <v>259.16000000000003</v>
          </cell>
          <cell r="U174">
            <v>362.82</v>
          </cell>
          <cell r="V174">
            <v>263.5</v>
          </cell>
          <cell r="W174">
            <v>368.9</v>
          </cell>
          <cell r="X174">
            <v>267.83999999999997</v>
          </cell>
          <cell r="Y174">
            <v>374.98</v>
          </cell>
          <cell r="Z174">
            <v>272.19</v>
          </cell>
          <cell r="AA174">
            <v>381.06</v>
          </cell>
          <cell r="AB174">
            <v>276.52999999999997</v>
          </cell>
          <cell r="AC174">
            <v>387.14</v>
          </cell>
          <cell r="AD174">
            <v>280.87</v>
          </cell>
          <cell r="AE174">
            <v>393.22</v>
          </cell>
          <cell r="AF174">
            <v>285.22000000000003</v>
          </cell>
          <cell r="AG174">
            <v>399.3</v>
          </cell>
          <cell r="AH174">
            <v>289.56</v>
          </cell>
          <cell r="AI174">
            <v>405.38</v>
          </cell>
          <cell r="AJ174">
            <v>293.89999999999998</v>
          </cell>
          <cell r="AK174">
            <v>411.46</v>
          </cell>
          <cell r="AL174">
            <v>298.25</v>
          </cell>
          <cell r="AM174">
            <v>417.54</v>
          </cell>
          <cell r="AN174">
            <v>302.58999999999997</v>
          </cell>
          <cell r="AO174">
            <v>423.63</v>
          </cell>
          <cell r="AP174">
            <v>306.93</v>
          </cell>
          <cell r="AQ174">
            <v>429.71</v>
          </cell>
          <cell r="AR174">
            <v>311.27999999999997</v>
          </cell>
          <cell r="AS174">
            <v>435.79</v>
          </cell>
          <cell r="AT174">
            <v>315.62</v>
          </cell>
          <cell r="AU174">
            <v>441.87</v>
          </cell>
          <cell r="AV174">
            <v>319.95999999999998</v>
          </cell>
          <cell r="AW174">
            <v>447.95</v>
          </cell>
        </row>
        <row r="175">
          <cell r="A175">
            <v>170</v>
          </cell>
          <cell r="B175">
            <v>221.38</v>
          </cell>
          <cell r="C175">
            <v>309.93</v>
          </cell>
          <cell r="D175">
            <v>225.75</v>
          </cell>
          <cell r="E175">
            <v>316.05</v>
          </cell>
          <cell r="F175">
            <v>230.12</v>
          </cell>
          <cell r="G175">
            <v>322.16000000000003</v>
          </cell>
          <cell r="H175">
            <v>234.49</v>
          </cell>
          <cell r="I175">
            <v>328.28</v>
          </cell>
          <cell r="J175">
            <v>238.85</v>
          </cell>
          <cell r="K175">
            <v>334.4</v>
          </cell>
          <cell r="L175">
            <v>243.22</v>
          </cell>
          <cell r="M175">
            <v>340.51</v>
          </cell>
          <cell r="N175">
            <v>247.59</v>
          </cell>
          <cell r="O175">
            <v>346.63</v>
          </cell>
          <cell r="P175">
            <v>251.96</v>
          </cell>
          <cell r="Q175">
            <v>352.75</v>
          </cell>
          <cell r="R175">
            <v>256.33</v>
          </cell>
          <cell r="S175">
            <v>358.86</v>
          </cell>
          <cell r="T175">
            <v>260.7</v>
          </cell>
          <cell r="U175">
            <v>364.98</v>
          </cell>
          <cell r="V175">
            <v>265.07</v>
          </cell>
          <cell r="W175">
            <v>371.1</v>
          </cell>
          <cell r="X175">
            <v>269.44</v>
          </cell>
          <cell r="Y175">
            <v>377.21</v>
          </cell>
          <cell r="Z175">
            <v>273.81</v>
          </cell>
          <cell r="AA175">
            <v>383.33</v>
          </cell>
          <cell r="AB175">
            <v>278.18</v>
          </cell>
          <cell r="AC175">
            <v>389.45</v>
          </cell>
          <cell r="AD175">
            <v>282.54000000000002</v>
          </cell>
          <cell r="AE175">
            <v>395.56</v>
          </cell>
          <cell r="AF175">
            <v>286.91000000000003</v>
          </cell>
          <cell r="AG175">
            <v>401.68</v>
          </cell>
          <cell r="AH175">
            <v>291.27999999999997</v>
          </cell>
          <cell r="AI175">
            <v>407.8</v>
          </cell>
          <cell r="AJ175">
            <v>295.64999999999998</v>
          </cell>
          <cell r="AK175">
            <v>413.91</v>
          </cell>
          <cell r="AL175">
            <v>300.02</v>
          </cell>
          <cell r="AM175">
            <v>420.03</v>
          </cell>
          <cell r="AN175">
            <v>304.39</v>
          </cell>
          <cell r="AO175">
            <v>426.15</v>
          </cell>
          <cell r="AP175">
            <v>308.76</v>
          </cell>
          <cell r="AQ175">
            <v>432.26</v>
          </cell>
          <cell r="AR175">
            <v>313.13</v>
          </cell>
          <cell r="AS175">
            <v>438.38</v>
          </cell>
          <cell r="AT175">
            <v>317.5</v>
          </cell>
          <cell r="AU175">
            <v>444.5</v>
          </cell>
          <cell r="AV175">
            <v>321.87</v>
          </cell>
          <cell r="AW175">
            <v>450.61</v>
          </cell>
        </row>
        <row r="176">
          <cell r="A176">
            <v>171</v>
          </cell>
          <cell r="B176">
            <v>222.69</v>
          </cell>
          <cell r="C176">
            <v>311.77</v>
          </cell>
          <cell r="D176">
            <v>227.09</v>
          </cell>
          <cell r="E176">
            <v>317.92</v>
          </cell>
          <cell r="F176">
            <v>231.48</v>
          </cell>
          <cell r="G176">
            <v>324.07</v>
          </cell>
          <cell r="H176">
            <v>235.88</v>
          </cell>
          <cell r="I176">
            <v>330.23</v>
          </cell>
          <cell r="J176">
            <v>240.27</v>
          </cell>
          <cell r="K176">
            <v>336.38</v>
          </cell>
          <cell r="L176">
            <v>244.67</v>
          </cell>
          <cell r="M176">
            <v>342.53</v>
          </cell>
          <cell r="N176">
            <v>249.06</v>
          </cell>
          <cell r="O176">
            <v>348.68</v>
          </cell>
          <cell r="P176">
            <v>253.46</v>
          </cell>
          <cell r="Q176">
            <v>354.84</v>
          </cell>
          <cell r="R176">
            <v>257.85000000000002</v>
          </cell>
          <cell r="S176">
            <v>360.99</v>
          </cell>
          <cell r="T176">
            <v>262.24</v>
          </cell>
          <cell r="U176">
            <v>367.14</v>
          </cell>
          <cell r="V176">
            <v>266.64</v>
          </cell>
          <cell r="W176">
            <v>373.29</v>
          </cell>
          <cell r="X176">
            <v>271.02999999999997</v>
          </cell>
          <cell r="Y176">
            <v>379.45</v>
          </cell>
          <cell r="Z176">
            <v>275.43</v>
          </cell>
          <cell r="AA176">
            <v>385.6</v>
          </cell>
          <cell r="AB176">
            <v>279.82</v>
          </cell>
          <cell r="AC176">
            <v>391.75</v>
          </cell>
          <cell r="AD176">
            <v>284.22000000000003</v>
          </cell>
          <cell r="AE176">
            <v>397.91</v>
          </cell>
          <cell r="AF176">
            <v>288.61</v>
          </cell>
          <cell r="AG176">
            <v>404.06</v>
          </cell>
          <cell r="AH176">
            <v>293.01</v>
          </cell>
          <cell r="AI176">
            <v>410.21</v>
          </cell>
          <cell r="AJ176">
            <v>297.39999999999998</v>
          </cell>
          <cell r="AK176">
            <v>416.36</v>
          </cell>
          <cell r="AL176">
            <v>301.8</v>
          </cell>
          <cell r="AM176">
            <v>422.52</v>
          </cell>
          <cell r="AN176">
            <v>306.19</v>
          </cell>
          <cell r="AO176">
            <v>428.67</v>
          </cell>
          <cell r="AP176">
            <v>310.58999999999997</v>
          </cell>
          <cell r="AQ176">
            <v>434.82</v>
          </cell>
          <cell r="AR176">
            <v>314.98</v>
          </cell>
          <cell r="AS176">
            <v>440.97</v>
          </cell>
          <cell r="AT176">
            <v>319.38</v>
          </cell>
          <cell r="AU176">
            <v>447.13</v>
          </cell>
          <cell r="AV176">
            <v>323.77</v>
          </cell>
          <cell r="AW176">
            <v>453.28</v>
          </cell>
        </row>
        <row r="177">
          <cell r="A177">
            <v>172</v>
          </cell>
          <cell r="B177">
            <v>224.01</v>
          </cell>
          <cell r="C177">
            <v>313.61</v>
          </cell>
          <cell r="D177">
            <v>228.43</v>
          </cell>
          <cell r="E177">
            <v>319.8</v>
          </cell>
          <cell r="F177">
            <v>232.85</v>
          </cell>
          <cell r="G177">
            <v>325.99</v>
          </cell>
          <cell r="H177">
            <v>237.27</v>
          </cell>
          <cell r="I177">
            <v>332.18</v>
          </cell>
          <cell r="J177">
            <v>241.69</v>
          </cell>
          <cell r="K177">
            <v>338.36</v>
          </cell>
          <cell r="L177">
            <v>246.11</v>
          </cell>
          <cell r="M177">
            <v>344.55</v>
          </cell>
          <cell r="N177">
            <v>250.53</v>
          </cell>
          <cell r="O177">
            <v>350.74</v>
          </cell>
          <cell r="P177">
            <v>254.95</v>
          </cell>
          <cell r="Q177">
            <v>356.93</v>
          </cell>
          <cell r="R177">
            <v>259.37</v>
          </cell>
          <cell r="S177">
            <v>363.12</v>
          </cell>
          <cell r="T177">
            <v>263.79000000000002</v>
          </cell>
          <cell r="U177">
            <v>369.31</v>
          </cell>
          <cell r="V177">
            <v>268.20999999999998</v>
          </cell>
          <cell r="W177">
            <v>375.5</v>
          </cell>
          <cell r="X177">
            <v>272.63</v>
          </cell>
          <cell r="Y177">
            <v>381.68</v>
          </cell>
          <cell r="Z177">
            <v>277.05</v>
          </cell>
          <cell r="AA177">
            <v>387.87</v>
          </cell>
          <cell r="AB177">
            <v>281.47000000000003</v>
          </cell>
          <cell r="AC177">
            <v>394.06</v>
          </cell>
          <cell r="AD177">
            <v>285.89</v>
          </cell>
          <cell r="AE177">
            <v>400.25</v>
          </cell>
          <cell r="AF177">
            <v>290.31</v>
          </cell>
          <cell r="AG177">
            <v>406.44</v>
          </cell>
          <cell r="AH177">
            <v>294.73</v>
          </cell>
          <cell r="AI177">
            <v>412.63</v>
          </cell>
          <cell r="AJ177">
            <v>299.14999999999998</v>
          </cell>
          <cell r="AK177">
            <v>418.82</v>
          </cell>
          <cell r="AL177">
            <v>303.57</v>
          </cell>
          <cell r="AM177">
            <v>425</v>
          </cell>
          <cell r="AN177">
            <v>307.99</v>
          </cell>
          <cell r="AO177">
            <v>431.19</v>
          </cell>
          <cell r="AP177">
            <v>312.42</v>
          </cell>
          <cell r="AQ177">
            <v>437.38</v>
          </cell>
          <cell r="AR177">
            <v>316.83999999999997</v>
          </cell>
          <cell r="AS177">
            <v>443.57</v>
          </cell>
          <cell r="AT177">
            <v>321.26</v>
          </cell>
          <cell r="AU177">
            <v>449.76</v>
          </cell>
          <cell r="AV177">
            <v>325.68</v>
          </cell>
          <cell r="AW177">
            <v>455.95</v>
          </cell>
        </row>
        <row r="178">
          <cell r="A178">
            <v>173</v>
          </cell>
          <cell r="B178">
            <v>225.19</v>
          </cell>
          <cell r="C178">
            <v>315.27</v>
          </cell>
          <cell r="D178">
            <v>229.64</v>
          </cell>
          <cell r="E178">
            <v>321.49</v>
          </cell>
          <cell r="F178">
            <v>234.08</v>
          </cell>
          <cell r="G178">
            <v>327.72</v>
          </cell>
          <cell r="H178">
            <v>238.53</v>
          </cell>
          <cell r="I178">
            <v>333.94</v>
          </cell>
          <cell r="J178">
            <v>242.98</v>
          </cell>
          <cell r="K178">
            <v>340.17</v>
          </cell>
          <cell r="L178">
            <v>247.42</v>
          </cell>
          <cell r="M178">
            <v>346.39</v>
          </cell>
          <cell r="N178">
            <v>251.87</v>
          </cell>
          <cell r="O178">
            <v>352.62</v>
          </cell>
          <cell r="P178">
            <v>256.31</v>
          </cell>
          <cell r="Q178">
            <v>358.84</v>
          </cell>
          <cell r="R178">
            <v>260.76</v>
          </cell>
          <cell r="S178">
            <v>365.07</v>
          </cell>
          <cell r="T178">
            <v>265.20999999999998</v>
          </cell>
          <cell r="U178">
            <v>371.29</v>
          </cell>
          <cell r="V178">
            <v>269.64999999999998</v>
          </cell>
          <cell r="W178">
            <v>377.51</v>
          </cell>
          <cell r="X178">
            <v>274.10000000000002</v>
          </cell>
          <cell r="Y178">
            <v>383.74</v>
          </cell>
          <cell r="Z178">
            <v>278.55</v>
          </cell>
          <cell r="AA178">
            <v>389.96</v>
          </cell>
          <cell r="AB178">
            <v>282.99</v>
          </cell>
          <cell r="AC178">
            <v>396.19</v>
          </cell>
          <cell r="AD178">
            <v>287.44</v>
          </cell>
          <cell r="AE178">
            <v>402.41</v>
          </cell>
          <cell r="AF178">
            <v>291.88</v>
          </cell>
          <cell r="AG178">
            <v>408.64</v>
          </cell>
          <cell r="AH178">
            <v>296.33</v>
          </cell>
          <cell r="AI178">
            <v>414.86</v>
          </cell>
          <cell r="AJ178">
            <v>300.77999999999997</v>
          </cell>
          <cell r="AK178">
            <v>421.09</v>
          </cell>
          <cell r="AL178">
            <v>305.22000000000003</v>
          </cell>
          <cell r="AM178">
            <v>427.31</v>
          </cell>
          <cell r="AN178">
            <v>309.67</v>
          </cell>
          <cell r="AO178">
            <v>433.54</v>
          </cell>
          <cell r="AP178">
            <v>314.11</v>
          </cell>
          <cell r="AQ178">
            <v>439.76</v>
          </cell>
          <cell r="AR178">
            <v>318.56</v>
          </cell>
          <cell r="AS178">
            <v>445.98</v>
          </cell>
          <cell r="AT178">
            <v>323.01</v>
          </cell>
          <cell r="AU178">
            <v>452.21</v>
          </cell>
          <cell r="AV178">
            <v>327.45</v>
          </cell>
          <cell r="AW178">
            <v>458.43</v>
          </cell>
        </row>
        <row r="179">
          <cell r="A179">
            <v>174</v>
          </cell>
          <cell r="B179">
            <v>226.51</v>
          </cell>
          <cell r="C179">
            <v>317.11</v>
          </cell>
          <cell r="D179">
            <v>230.98</v>
          </cell>
          <cell r="E179">
            <v>323.37</v>
          </cell>
          <cell r="F179">
            <v>235.45</v>
          </cell>
          <cell r="G179">
            <v>329.63</v>
          </cell>
          <cell r="H179">
            <v>239.92</v>
          </cell>
          <cell r="I179">
            <v>335.89</v>
          </cell>
          <cell r="J179">
            <v>244.4</v>
          </cell>
          <cell r="K179">
            <v>342.15</v>
          </cell>
          <cell r="L179">
            <v>248.87</v>
          </cell>
          <cell r="M179">
            <v>348.42</v>
          </cell>
          <cell r="N179">
            <v>253.34</v>
          </cell>
          <cell r="O179">
            <v>354.68</v>
          </cell>
          <cell r="P179">
            <v>257.81</v>
          </cell>
          <cell r="Q179">
            <v>360.94</v>
          </cell>
          <cell r="R179">
            <v>262.27999999999997</v>
          </cell>
          <cell r="S179">
            <v>367.2</v>
          </cell>
          <cell r="T179">
            <v>226.76</v>
          </cell>
          <cell r="U179">
            <v>373.46</v>
          </cell>
          <cell r="V179">
            <v>271.23</v>
          </cell>
          <cell r="W179">
            <v>379.72</v>
          </cell>
          <cell r="X179">
            <v>275.7</v>
          </cell>
          <cell r="Y179">
            <v>385.98</v>
          </cell>
          <cell r="Z179">
            <v>280.17</v>
          </cell>
          <cell r="AA179">
            <v>392.24</v>
          </cell>
          <cell r="AB179">
            <v>284.64</v>
          </cell>
          <cell r="AC179">
            <v>398.5</v>
          </cell>
          <cell r="AD179">
            <v>289.11</v>
          </cell>
          <cell r="AE179">
            <v>404.76</v>
          </cell>
          <cell r="AF179">
            <v>293.58999999999997</v>
          </cell>
          <cell r="AG179">
            <v>411.02</v>
          </cell>
          <cell r="AH179">
            <v>298.06</v>
          </cell>
          <cell r="AI179">
            <v>417.28</v>
          </cell>
          <cell r="AJ179">
            <v>302.52999999999997</v>
          </cell>
          <cell r="AK179">
            <v>423.54</v>
          </cell>
          <cell r="AL179">
            <v>307</v>
          </cell>
          <cell r="AM179">
            <v>429.8</v>
          </cell>
          <cell r="AN179">
            <v>311.47000000000003</v>
          </cell>
          <cell r="AO179">
            <v>436.06</v>
          </cell>
          <cell r="AP179">
            <v>315.95</v>
          </cell>
          <cell r="AQ179">
            <v>442.32</v>
          </cell>
          <cell r="AR179">
            <v>320.42</v>
          </cell>
          <cell r="AS179">
            <v>448.58</v>
          </cell>
          <cell r="AT179">
            <v>324.89</v>
          </cell>
          <cell r="AU179">
            <v>454.84</v>
          </cell>
          <cell r="AV179">
            <v>329.36</v>
          </cell>
          <cell r="AW179">
            <v>461.1</v>
          </cell>
        </row>
        <row r="180">
          <cell r="A180">
            <v>175</v>
          </cell>
          <cell r="B180">
            <v>227.83</v>
          </cell>
          <cell r="C180">
            <v>318.95999999999998</v>
          </cell>
          <cell r="D180">
            <v>232.33</v>
          </cell>
          <cell r="E180">
            <v>325.26</v>
          </cell>
          <cell r="F180">
            <v>236.82</v>
          </cell>
          <cell r="G180">
            <v>331.55</v>
          </cell>
          <cell r="H180">
            <v>241.32</v>
          </cell>
          <cell r="I180">
            <v>337.85</v>
          </cell>
          <cell r="J180">
            <v>245.82</v>
          </cell>
          <cell r="K180">
            <v>344.15</v>
          </cell>
          <cell r="L180">
            <v>250.32</v>
          </cell>
          <cell r="M180">
            <v>350.44</v>
          </cell>
          <cell r="N180">
            <v>254.81</v>
          </cell>
          <cell r="O180">
            <v>356.74</v>
          </cell>
          <cell r="P180">
            <v>259.31</v>
          </cell>
          <cell r="Q180">
            <v>363.03</v>
          </cell>
          <cell r="R180">
            <v>263.81</v>
          </cell>
          <cell r="S180">
            <v>369.33</v>
          </cell>
          <cell r="T180">
            <v>268.31</v>
          </cell>
          <cell r="U180">
            <v>375.63</v>
          </cell>
          <cell r="V180">
            <v>272.8</v>
          </cell>
          <cell r="W180">
            <v>381.92</v>
          </cell>
          <cell r="X180">
            <v>277.3</v>
          </cell>
          <cell r="Y180">
            <v>388.22</v>
          </cell>
          <cell r="Z180">
            <v>281.8</v>
          </cell>
          <cell r="AA180">
            <v>394.52</v>
          </cell>
          <cell r="AB180">
            <v>286.3</v>
          </cell>
          <cell r="AC180">
            <v>400.81</v>
          </cell>
          <cell r="AD180">
            <v>290.79000000000002</v>
          </cell>
          <cell r="AE180">
            <v>407.11</v>
          </cell>
          <cell r="AF180">
            <v>295.29000000000002</v>
          </cell>
          <cell r="AG180">
            <v>413.41</v>
          </cell>
          <cell r="AH180">
            <v>299.79000000000002</v>
          </cell>
          <cell r="AI180">
            <v>419.7</v>
          </cell>
          <cell r="AJ180">
            <v>304.29000000000002</v>
          </cell>
          <cell r="AK180">
            <v>426</v>
          </cell>
          <cell r="AL180">
            <v>308.77999999999997</v>
          </cell>
          <cell r="AM180">
            <v>432.3</v>
          </cell>
          <cell r="AN180">
            <v>313.27999999999997</v>
          </cell>
          <cell r="AO180">
            <v>438.59</v>
          </cell>
          <cell r="AP180">
            <v>317.77999999999997</v>
          </cell>
          <cell r="AQ180">
            <v>444.89</v>
          </cell>
          <cell r="AR180">
            <v>322.27999999999997</v>
          </cell>
          <cell r="AS180">
            <v>451.19</v>
          </cell>
          <cell r="AT180">
            <v>326.77</v>
          </cell>
          <cell r="AU180">
            <v>457.48</v>
          </cell>
          <cell r="AV180">
            <v>331.27</v>
          </cell>
          <cell r="AW180">
            <v>463.78</v>
          </cell>
        </row>
        <row r="181">
          <cell r="A181">
            <v>176</v>
          </cell>
          <cell r="B181">
            <v>229.15</v>
          </cell>
          <cell r="C181">
            <v>320.81</v>
          </cell>
          <cell r="D181">
            <v>233.67</v>
          </cell>
          <cell r="E181">
            <v>327.14</v>
          </cell>
          <cell r="F181">
            <v>238.19</v>
          </cell>
          <cell r="G181">
            <v>333.47</v>
          </cell>
          <cell r="H181">
            <v>242.72</v>
          </cell>
          <cell r="I181">
            <v>339.81</v>
          </cell>
          <cell r="J181">
            <v>247.24</v>
          </cell>
          <cell r="K181">
            <v>346.14</v>
          </cell>
          <cell r="L181">
            <v>251.76</v>
          </cell>
          <cell r="M181">
            <v>352.47</v>
          </cell>
          <cell r="N181">
            <v>256.29000000000002</v>
          </cell>
          <cell r="O181">
            <v>358.8</v>
          </cell>
          <cell r="P181">
            <v>260.81</v>
          </cell>
          <cell r="Q181">
            <v>365.14</v>
          </cell>
          <cell r="R181">
            <v>265.33</v>
          </cell>
          <cell r="S181">
            <v>371.47</v>
          </cell>
          <cell r="T181">
            <v>269.86</v>
          </cell>
          <cell r="U181">
            <v>377.8</v>
          </cell>
          <cell r="V181">
            <v>274.38</v>
          </cell>
          <cell r="W181">
            <v>384.13</v>
          </cell>
          <cell r="X181">
            <v>278.89999999999998</v>
          </cell>
          <cell r="Y181">
            <v>390.46</v>
          </cell>
          <cell r="Z181">
            <v>283.43</v>
          </cell>
          <cell r="AA181">
            <v>396.8</v>
          </cell>
          <cell r="AB181">
            <v>287.95</v>
          </cell>
          <cell r="AC181">
            <v>403.13</v>
          </cell>
          <cell r="AD181">
            <v>292.47000000000003</v>
          </cell>
          <cell r="AE181">
            <v>409.46</v>
          </cell>
          <cell r="AF181">
            <v>297</v>
          </cell>
          <cell r="AG181">
            <v>415.79</v>
          </cell>
          <cell r="AH181">
            <v>301.52</v>
          </cell>
          <cell r="AI181">
            <v>422.13</v>
          </cell>
          <cell r="AJ181">
            <v>306.04000000000002</v>
          </cell>
          <cell r="AK181">
            <v>428.46</v>
          </cell>
          <cell r="AL181">
            <v>310.57</v>
          </cell>
          <cell r="AM181">
            <v>434.79</v>
          </cell>
          <cell r="AN181">
            <v>315.08999999999997</v>
          </cell>
          <cell r="AO181">
            <v>441.12</v>
          </cell>
          <cell r="AP181">
            <v>319.61</v>
          </cell>
          <cell r="AQ181">
            <v>447.46</v>
          </cell>
          <cell r="AR181">
            <v>324.14</v>
          </cell>
          <cell r="AS181">
            <v>453.79</v>
          </cell>
          <cell r="AT181">
            <v>328.66</v>
          </cell>
          <cell r="AU181">
            <v>460.12</v>
          </cell>
          <cell r="AV181">
            <v>333.18</v>
          </cell>
          <cell r="AW181">
            <v>466.45</v>
          </cell>
        </row>
        <row r="182">
          <cell r="A182">
            <v>177</v>
          </cell>
          <cell r="B182">
            <v>230.47</v>
          </cell>
          <cell r="C182">
            <v>322.66000000000003</v>
          </cell>
          <cell r="D182">
            <v>235.02</v>
          </cell>
          <cell r="E182">
            <v>329.03</v>
          </cell>
          <cell r="F182">
            <v>239.57</v>
          </cell>
          <cell r="G182">
            <v>335.4</v>
          </cell>
          <cell r="H182">
            <v>244.12</v>
          </cell>
          <cell r="I182">
            <v>341.76</v>
          </cell>
          <cell r="J182">
            <v>248.67</v>
          </cell>
          <cell r="K182">
            <v>348.13</v>
          </cell>
          <cell r="L182">
            <v>253.22</v>
          </cell>
          <cell r="M182">
            <v>354.5</v>
          </cell>
          <cell r="N182">
            <v>257.76</v>
          </cell>
          <cell r="O182">
            <v>360.87</v>
          </cell>
          <cell r="P182">
            <v>262.31</v>
          </cell>
          <cell r="Q182">
            <v>367.24</v>
          </cell>
          <cell r="R182">
            <v>266.86</v>
          </cell>
          <cell r="S182">
            <v>373.61</v>
          </cell>
          <cell r="T182">
            <v>271.41000000000003</v>
          </cell>
          <cell r="U182">
            <v>379.98</v>
          </cell>
          <cell r="V182">
            <v>275.95999999999998</v>
          </cell>
          <cell r="W182">
            <v>386.34</v>
          </cell>
          <cell r="X182">
            <v>280.51</v>
          </cell>
          <cell r="Y182">
            <v>392.71</v>
          </cell>
          <cell r="Z182">
            <v>285.06</v>
          </cell>
          <cell r="AA182">
            <v>399.08</v>
          </cell>
          <cell r="AB182">
            <v>289.61</v>
          </cell>
          <cell r="AC182">
            <v>405.45</v>
          </cell>
          <cell r="AD182">
            <v>294.16000000000003</v>
          </cell>
          <cell r="AE182">
            <v>411.82</v>
          </cell>
          <cell r="AF182">
            <v>298.7</v>
          </cell>
          <cell r="AG182">
            <v>418.19</v>
          </cell>
          <cell r="AH182">
            <v>303.25</v>
          </cell>
          <cell r="AI182">
            <v>424.55</v>
          </cell>
          <cell r="AJ182">
            <v>307.8</v>
          </cell>
          <cell r="AK182">
            <v>430.92</v>
          </cell>
          <cell r="AL182">
            <v>312.35000000000002</v>
          </cell>
          <cell r="AM182">
            <v>437.29</v>
          </cell>
          <cell r="AN182">
            <v>316.89999999999998</v>
          </cell>
          <cell r="AO182">
            <v>443.66</v>
          </cell>
          <cell r="AP182">
            <v>321.45</v>
          </cell>
          <cell r="AQ182">
            <v>450.03</v>
          </cell>
          <cell r="AR182">
            <v>326</v>
          </cell>
          <cell r="AS182">
            <v>456.4</v>
          </cell>
          <cell r="AT182">
            <v>330.55</v>
          </cell>
          <cell r="AU182">
            <v>462.77</v>
          </cell>
          <cell r="AV182">
            <v>335.1</v>
          </cell>
          <cell r="AW182">
            <v>469.13</v>
          </cell>
        </row>
        <row r="183">
          <cell r="A183">
            <v>178</v>
          </cell>
          <cell r="B183">
            <v>231.79</v>
          </cell>
          <cell r="C183">
            <v>324.51</v>
          </cell>
          <cell r="D183">
            <v>236.37</v>
          </cell>
          <cell r="E183">
            <v>330.92</v>
          </cell>
          <cell r="F183">
            <v>240.94</v>
          </cell>
          <cell r="G183">
            <v>337.32</v>
          </cell>
          <cell r="H183">
            <v>245.52</v>
          </cell>
          <cell r="I183">
            <v>343.73</v>
          </cell>
          <cell r="J183">
            <v>250.09</v>
          </cell>
          <cell r="K183">
            <v>350.13</v>
          </cell>
          <cell r="L183">
            <v>254.67</v>
          </cell>
          <cell r="M183">
            <v>356.53</v>
          </cell>
          <cell r="N183">
            <v>259.24</v>
          </cell>
          <cell r="O183">
            <v>362.94</v>
          </cell>
          <cell r="P183">
            <v>263.82</v>
          </cell>
          <cell r="Q183">
            <v>369.34</v>
          </cell>
          <cell r="R183">
            <v>268.39</v>
          </cell>
          <cell r="S183">
            <v>375.75</v>
          </cell>
          <cell r="T183">
            <v>272.97000000000003</v>
          </cell>
          <cell r="U183">
            <v>382.15</v>
          </cell>
          <cell r="V183">
            <v>277.54000000000002</v>
          </cell>
          <cell r="W183">
            <v>388.56</v>
          </cell>
          <cell r="X183">
            <v>282.12</v>
          </cell>
          <cell r="Y183">
            <v>394.96</v>
          </cell>
          <cell r="Z183">
            <v>286.69</v>
          </cell>
          <cell r="AA183">
            <v>401.37</v>
          </cell>
          <cell r="AB183">
            <v>291.26</v>
          </cell>
          <cell r="AC183">
            <v>407.77</v>
          </cell>
          <cell r="AD183">
            <v>295.83999999999997</v>
          </cell>
          <cell r="AE183">
            <v>414.17</v>
          </cell>
          <cell r="AF183">
            <v>300.41000000000003</v>
          </cell>
          <cell r="AG183">
            <v>420.58</v>
          </cell>
          <cell r="AH183">
            <v>304.99</v>
          </cell>
          <cell r="AI183">
            <v>426.98</v>
          </cell>
          <cell r="AJ183">
            <v>309.56</v>
          </cell>
          <cell r="AK183">
            <v>433.39</v>
          </cell>
          <cell r="AL183">
            <v>314.14</v>
          </cell>
          <cell r="AM183">
            <v>439.79</v>
          </cell>
          <cell r="AN183">
            <v>318.70999999999998</v>
          </cell>
          <cell r="AO183">
            <v>446.2</v>
          </cell>
          <cell r="AP183">
            <v>232.29</v>
          </cell>
          <cell r="AQ183">
            <v>452.6</v>
          </cell>
          <cell r="AR183">
            <v>327.86</v>
          </cell>
          <cell r="AS183">
            <v>459.01</v>
          </cell>
          <cell r="AT183">
            <v>332.44</v>
          </cell>
          <cell r="AU183">
            <v>465.41</v>
          </cell>
          <cell r="AV183">
            <v>337.01</v>
          </cell>
          <cell r="AW183">
            <v>471.81</v>
          </cell>
        </row>
        <row r="184">
          <cell r="A184">
            <v>179</v>
          </cell>
          <cell r="B184">
            <v>232.98</v>
          </cell>
          <cell r="C184">
            <v>326.17</v>
          </cell>
          <cell r="D184">
            <v>237.58</v>
          </cell>
          <cell r="E184">
            <v>332.61</v>
          </cell>
          <cell r="F184">
            <v>242.18</v>
          </cell>
          <cell r="G184">
            <v>339.05</v>
          </cell>
          <cell r="H184">
            <v>246.78</v>
          </cell>
          <cell r="I184">
            <v>345.49</v>
          </cell>
          <cell r="J184">
            <v>251.38</v>
          </cell>
          <cell r="K184">
            <v>351.93</v>
          </cell>
          <cell r="L184">
            <v>255.98</v>
          </cell>
          <cell r="M184">
            <v>358.37</v>
          </cell>
          <cell r="N184">
            <v>260.58</v>
          </cell>
          <cell r="O184">
            <v>364.81</v>
          </cell>
          <cell r="P184">
            <v>265.18</v>
          </cell>
          <cell r="Q184">
            <v>371.25</v>
          </cell>
          <cell r="R184">
            <v>269.77999999999997</v>
          </cell>
          <cell r="S184">
            <v>377.69</v>
          </cell>
          <cell r="T184">
            <v>274.38</v>
          </cell>
          <cell r="U184">
            <v>384.14</v>
          </cell>
          <cell r="V184">
            <v>278.98</v>
          </cell>
          <cell r="W184">
            <v>390.58</v>
          </cell>
          <cell r="X184">
            <v>283.58</v>
          </cell>
          <cell r="Y184">
            <v>397.02</v>
          </cell>
          <cell r="Z184">
            <v>288.18</v>
          </cell>
          <cell r="AA184">
            <v>403.46</v>
          </cell>
          <cell r="AB184">
            <v>292.77999999999997</v>
          </cell>
          <cell r="AC184">
            <v>409.9</v>
          </cell>
          <cell r="AD184">
            <v>297.38</v>
          </cell>
          <cell r="AE184">
            <v>416.34</v>
          </cell>
          <cell r="AF184">
            <v>301.98</v>
          </cell>
          <cell r="AG184">
            <v>422.78</v>
          </cell>
          <cell r="AH184">
            <v>306.58</v>
          </cell>
          <cell r="AI184">
            <v>429.22</v>
          </cell>
          <cell r="AJ184">
            <v>311.18</v>
          </cell>
          <cell r="AK184">
            <v>435.66</v>
          </cell>
          <cell r="AL184">
            <v>315.77999999999997</v>
          </cell>
          <cell r="AM184">
            <v>442.1</v>
          </cell>
          <cell r="AN184">
            <v>320.39</v>
          </cell>
          <cell r="AO184">
            <v>448.54</v>
          </cell>
          <cell r="AP184">
            <v>324.99</v>
          </cell>
          <cell r="AQ184">
            <v>454.98</v>
          </cell>
          <cell r="AR184">
            <v>329.59</v>
          </cell>
          <cell r="AS184">
            <v>461.42</v>
          </cell>
          <cell r="AT184">
            <v>334.19</v>
          </cell>
          <cell r="AU184">
            <v>467.86</v>
          </cell>
          <cell r="AV184">
            <v>338.79</v>
          </cell>
          <cell r="AW184">
            <v>474.3</v>
          </cell>
        </row>
        <row r="185">
          <cell r="A185">
            <v>180</v>
          </cell>
          <cell r="B185">
            <v>234.31</v>
          </cell>
          <cell r="C185">
            <v>328.03</v>
          </cell>
          <cell r="D185">
            <v>238.93</v>
          </cell>
          <cell r="E185">
            <v>334.5</v>
          </cell>
          <cell r="F185">
            <v>243.56</v>
          </cell>
          <cell r="G185">
            <v>340.98</v>
          </cell>
          <cell r="H185">
            <v>248.18</v>
          </cell>
          <cell r="I185">
            <v>347.46</v>
          </cell>
          <cell r="J185">
            <v>252.81</v>
          </cell>
          <cell r="K185">
            <v>353.93</v>
          </cell>
          <cell r="L185">
            <v>257.44</v>
          </cell>
          <cell r="M185">
            <v>360.41</v>
          </cell>
          <cell r="N185">
            <v>262.06</v>
          </cell>
          <cell r="O185">
            <v>366.89</v>
          </cell>
          <cell r="P185">
            <v>266.69</v>
          </cell>
          <cell r="Q185">
            <v>373.36</v>
          </cell>
          <cell r="R185">
            <v>271.31</v>
          </cell>
          <cell r="S185">
            <v>379.84</v>
          </cell>
          <cell r="T185">
            <v>275.94</v>
          </cell>
          <cell r="U185">
            <v>386.32</v>
          </cell>
          <cell r="V185">
            <v>280.57</v>
          </cell>
          <cell r="W185">
            <v>392.79</v>
          </cell>
          <cell r="X185">
            <v>285.19</v>
          </cell>
          <cell r="Y185">
            <v>399.27</v>
          </cell>
          <cell r="Z185">
            <v>289.82</v>
          </cell>
          <cell r="AA185">
            <v>405.74</v>
          </cell>
          <cell r="AB185">
            <v>294.44</v>
          </cell>
          <cell r="AC185">
            <v>412.22</v>
          </cell>
          <cell r="AD185">
            <v>299.07</v>
          </cell>
          <cell r="AE185">
            <v>418.7</v>
          </cell>
          <cell r="AF185">
            <v>303.7</v>
          </cell>
          <cell r="AG185">
            <v>425.17</v>
          </cell>
          <cell r="AH185">
            <v>308.32</v>
          </cell>
          <cell r="AI185">
            <v>413.65</v>
          </cell>
          <cell r="AJ185">
            <v>312.95</v>
          </cell>
          <cell r="AK185">
            <v>438.13</v>
          </cell>
          <cell r="AL185">
            <v>317.57</v>
          </cell>
          <cell r="AM185">
            <v>444.6</v>
          </cell>
          <cell r="AN185">
            <v>322.2</v>
          </cell>
          <cell r="AO185">
            <v>451.08</v>
          </cell>
          <cell r="AP185">
            <v>326.83</v>
          </cell>
          <cell r="AQ185">
            <v>457.56</v>
          </cell>
          <cell r="AR185">
            <v>331.45</v>
          </cell>
          <cell r="AS185">
            <v>464.03</v>
          </cell>
          <cell r="AT185">
            <v>336.08</v>
          </cell>
          <cell r="AU185">
            <v>470.51</v>
          </cell>
          <cell r="AV185">
            <v>340.7</v>
          </cell>
          <cell r="AW185">
            <v>476.99</v>
          </cell>
        </row>
        <row r="186">
          <cell r="A186">
            <v>181</v>
          </cell>
          <cell r="B186">
            <v>235.63</v>
          </cell>
          <cell r="C186">
            <v>329.89</v>
          </cell>
          <cell r="D186">
            <v>240.29</v>
          </cell>
          <cell r="E186">
            <v>336.4</v>
          </cell>
          <cell r="F186">
            <v>244.94</v>
          </cell>
          <cell r="G186">
            <v>342.91</v>
          </cell>
          <cell r="H186">
            <v>249.59</v>
          </cell>
          <cell r="I186">
            <v>349.42</v>
          </cell>
          <cell r="J186">
            <v>254.24</v>
          </cell>
          <cell r="K186">
            <v>355.94</v>
          </cell>
          <cell r="L186">
            <v>258.89</v>
          </cell>
          <cell r="M186">
            <v>362.45</v>
          </cell>
          <cell r="N186">
            <v>263.54000000000002</v>
          </cell>
          <cell r="O186">
            <v>368.96</v>
          </cell>
          <cell r="P186">
            <v>268.2</v>
          </cell>
          <cell r="Q186">
            <v>375.47</v>
          </cell>
          <cell r="R186">
            <v>272.85000000000002</v>
          </cell>
          <cell r="S186">
            <v>381.99</v>
          </cell>
          <cell r="T186">
            <v>277.5</v>
          </cell>
          <cell r="U186">
            <v>388.5</v>
          </cell>
          <cell r="V186">
            <v>282.14999999999998</v>
          </cell>
          <cell r="W186">
            <v>395.01</v>
          </cell>
          <cell r="X186">
            <v>286.8</v>
          </cell>
          <cell r="Y186">
            <v>401.52</v>
          </cell>
          <cell r="Z186">
            <v>291.45</v>
          </cell>
          <cell r="AA186">
            <v>408.04</v>
          </cell>
          <cell r="AB186">
            <v>296.11</v>
          </cell>
          <cell r="AC186">
            <v>414.55</v>
          </cell>
          <cell r="AD186">
            <v>300.76</v>
          </cell>
          <cell r="AE186">
            <v>421.06</v>
          </cell>
          <cell r="AF186">
            <v>305.41000000000003</v>
          </cell>
          <cell r="AG186">
            <v>427.57</v>
          </cell>
          <cell r="AH186">
            <v>310.06</v>
          </cell>
          <cell r="AI186">
            <v>434.09</v>
          </cell>
          <cell r="AJ186">
            <v>314.70999999999998</v>
          </cell>
          <cell r="AK186">
            <v>440.6</v>
          </cell>
          <cell r="AL186">
            <v>319.36</v>
          </cell>
          <cell r="AM186">
            <v>447.11</v>
          </cell>
          <cell r="AN186">
            <v>324.02</v>
          </cell>
          <cell r="AO186">
            <v>453.62</v>
          </cell>
          <cell r="AP186">
            <v>328.67</v>
          </cell>
          <cell r="AQ186">
            <v>460.13</v>
          </cell>
          <cell r="AR186">
            <v>333.32</v>
          </cell>
          <cell r="AS186">
            <v>466.65</v>
          </cell>
          <cell r="AT186">
            <v>337.97</v>
          </cell>
          <cell r="AU186">
            <v>473.16</v>
          </cell>
          <cell r="AV186">
            <v>342.62</v>
          </cell>
          <cell r="AW186">
            <v>479.67</v>
          </cell>
        </row>
        <row r="187">
          <cell r="A187">
            <v>182</v>
          </cell>
          <cell r="B187">
            <v>236.96</v>
          </cell>
          <cell r="C187">
            <v>331.75</v>
          </cell>
          <cell r="D187">
            <v>241.64</v>
          </cell>
          <cell r="E187">
            <v>338.3</v>
          </cell>
          <cell r="F187">
            <v>246.32</v>
          </cell>
          <cell r="G187">
            <v>344.85</v>
          </cell>
          <cell r="H187">
            <v>251</v>
          </cell>
          <cell r="I187">
            <v>351.39</v>
          </cell>
          <cell r="J187">
            <v>255.67</v>
          </cell>
          <cell r="K187">
            <v>357.94</v>
          </cell>
          <cell r="L187">
            <v>260.35000000000002</v>
          </cell>
          <cell r="M187">
            <v>364.49</v>
          </cell>
          <cell r="N187">
            <v>265.02999999999997</v>
          </cell>
          <cell r="O187">
            <v>371.04</v>
          </cell>
          <cell r="P187">
            <v>269.70999999999998</v>
          </cell>
          <cell r="Q187">
            <v>377.59</v>
          </cell>
          <cell r="R187">
            <v>274.38</v>
          </cell>
          <cell r="S187">
            <v>384.14</v>
          </cell>
          <cell r="T187">
            <v>279.06</v>
          </cell>
          <cell r="U187">
            <v>390.68</v>
          </cell>
          <cell r="V187">
            <v>283.74</v>
          </cell>
          <cell r="W187">
            <v>397.23</v>
          </cell>
          <cell r="X187">
            <v>288.41000000000003</v>
          </cell>
          <cell r="Y187">
            <v>403.78</v>
          </cell>
          <cell r="Z187">
            <v>293.08999999999997</v>
          </cell>
          <cell r="AA187">
            <v>410.33</v>
          </cell>
          <cell r="AB187">
            <v>297.77</v>
          </cell>
          <cell r="AC187">
            <v>416.88</v>
          </cell>
          <cell r="AD187">
            <v>302.45</v>
          </cell>
          <cell r="AE187">
            <v>423.43</v>
          </cell>
          <cell r="AF187">
            <v>307.12</v>
          </cell>
          <cell r="AG187">
            <v>429.97</v>
          </cell>
          <cell r="AH187">
            <v>311.8</v>
          </cell>
          <cell r="AI187">
            <v>436.52</v>
          </cell>
          <cell r="AJ187">
            <v>316.48</v>
          </cell>
          <cell r="AK187">
            <v>443.07</v>
          </cell>
          <cell r="AL187">
            <v>321.16000000000003</v>
          </cell>
          <cell r="AM187">
            <v>449.62</v>
          </cell>
          <cell r="AN187">
            <v>325.83</v>
          </cell>
          <cell r="AO187">
            <v>456.17</v>
          </cell>
          <cell r="AP187">
            <v>330.51</v>
          </cell>
          <cell r="AQ187">
            <v>462.72</v>
          </cell>
          <cell r="AR187">
            <v>335.19</v>
          </cell>
          <cell r="AS187">
            <v>469.26</v>
          </cell>
          <cell r="AT187">
            <v>339.87</v>
          </cell>
          <cell r="AU187">
            <v>475.81</v>
          </cell>
          <cell r="AV187">
            <v>344.54</v>
          </cell>
          <cell r="AW187">
            <v>482.36</v>
          </cell>
        </row>
        <row r="188">
          <cell r="A188">
            <v>183</v>
          </cell>
          <cell r="B188">
            <v>238.3</v>
          </cell>
          <cell r="C188">
            <v>333.61</v>
          </cell>
          <cell r="D188">
            <v>243</v>
          </cell>
          <cell r="E188">
            <v>340.2</v>
          </cell>
          <cell r="F188">
            <v>247.7</v>
          </cell>
          <cell r="G188">
            <v>346.78</v>
          </cell>
          <cell r="H188">
            <v>252.4</v>
          </cell>
          <cell r="I188">
            <v>353.37</v>
          </cell>
          <cell r="J188">
            <v>257.11</v>
          </cell>
          <cell r="K188">
            <v>359.95</v>
          </cell>
          <cell r="L188">
            <v>261.81</v>
          </cell>
          <cell r="M188">
            <v>366.54</v>
          </cell>
          <cell r="N188">
            <v>266.51</v>
          </cell>
          <cell r="O188">
            <v>373.12</v>
          </cell>
          <cell r="P188">
            <v>271.22000000000003</v>
          </cell>
          <cell r="Q188">
            <v>379.7</v>
          </cell>
          <cell r="R188">
            <v>275.92</v>
          </cell>
          <cell r="S188">
            <v>386.29</v>
          </cell>
          <cell r="T188">
            <v>280.62</v>
          </cell>
          <cell r="U188">
            <v>392.87</v>
          </cell>
          <cell r="V188">
            <v>285.33</v>
          </cell>
          <cell r="W188">
            <v>399.46</v>
          </cell>
          <cell r="X188">
            <v>290.02999999999997</v>
          </cell>
          <cell r="Y188">
            <v>406.04</v>
          </cell>
          <cell r="Z188">
            <v>294.73</v>
          </cell>
          <cell r="AA188">
            <v>412.63</v>
          </cell>
          <cell r="AB188">
            <v>299.44</v>
          </cell>
          <cell r="AC188">
            <v>419.21</v>
          </cell>
          <cell r="AD188">
            <v>304.14</v>
          </cell>
          <cell r="AE188">
            <v>425.79</v>
          </cell>
          <cell r="AF188">
            <v>308.83999999999997</v>
          </cell>
          <cell r="AG188">
            <v>432.38</v>
          </cell>
          <cell r="AH188">
            <v>313.54000000000002</v>
          </cell>
          <cell r="AI188">
            <v>438.96</v>
          </cell>
          <cell r="AJ188">
            <v>318.25</v>
          </cell>
          <cell r="AK188">
            <v>445.55</v>
          </cell>
          <cell r="AL188">
            <v>322.95</v>
          </cell>
          <cell r="AM188">
            <v>452.13</v>
          </cell>
          <cell r="AN188">
            <v>327.64999999999998</v>
          </cell>
          <cell r="AO188">
            <v>458.72</v>
          </cell>
          <cell r="AP188">
            <v>332.36</v>
          </cell>
          <cell r="AQ188">
            <v>465.3</v>
          </cell>
          <cell r="AR188">
            <v>337.06</v>
          </cell>
          <cell r="AS188">
            <v>471.88</v>
          </cell>
          <cell r="AT188">
            <v>341.76</v>
          </cell>
          <cell r="AU188">
            <v>478.47</v>
          </cell>
          <cell r="AV188">
            <v>346.47</v>
          </cell>
          <cell r="AW188">
            <v>485.05</v>
          </cell>
        </row>
        <row r="189">
          <cell r="A189">
            <v>184</v>
          </cell>
          <cell r="B189">
            <v>239.48</v>
          </cell>
          <cell r="C189">
            <v>335.27</v>
          </cell>
          <cell r="D189">
            <v>244.21</v>
          </cell>
          <cell r="E189">
            <v>341.89</v>
          </cell>
          <cell r="F189">
            <v>248.94</v>
          </cell>
          <cell r="G189">
            <v>348.51</v>
          </cell>
          <cell r="H189">
            <v>253.67</v>
          </cell>
          <cell r="I189">
            <v>355.13</v>
          </cell>
          <cell r="J189">
            <v>258.39999999999998</v>
          </cell>
          <cell r="K189">
            <v>361.75</v>
          </cell>
          <cell r="L189">
            <v>263.12</v>
          </cell>
          <cell r="M189">
            <v>368.37</v>
          </cell>
          <cell r="N189">
            <v>267.85000000000002</v>
          </cell>
          <cell r="O189">
            <v>374.99</v>
          </cell>
          <cell r="P189">
            <v>272.58</v>
          </cell>
          <cell r="Q189">
            <v>381.61</v>
          </cell>
          <cell r="R189">
            <v>277.31</v>
          </cell>
          <cell r="S189">
            <v>388.23</v>
          </cell>
          <cell r="T189">
            <v>282.04000000000002</v>
          </cell>
          <cell r="U189">
            <v>394.86</v>
          </cell>
          <cell r="V189">
            <v>286.77</v>
          </cell>
          <cell r="W189">
            <v>401.48</v>
          </cell>
          <cell r="X189">
            <v>291.5</v>
          </cell>
          <cell r="Y189">
            <v>408.1</v>
          </cell>
          <cell r="Z189">
            <v>296.23</v>
          </cell>
          <cell r="AA189">
            <v>414.72</v>
          </cell>
          <cell r="AB189">
            <v>300.95</v>
          </cell>
          <cell r="AC189">
            <v>421.34</v>
          </cell>
          <cell r="AD189">
            <v>305.68</v>
          </cell>
          <cell r="AE189">
            <v>427.96</v>
          </cell>
          <cell r="AF189">
            <v>310.41000000000003</v>
          </cell>
          <cell r="AG189">
            <v>434.58</v>
          </cell>
          <cell r="AH189">
            <v>315.14</v>
          </cell>
          <cell r="AI189">
            <v>441.2</v>
          </cell>
          <cell r="AJ189">
            <v>319.87</v>
          </cell>
          <cell r="AK189">
            <v>447.82</v>
          </cell>
          <cell r="AL189">
            <v>324.60000000000002</v>
          </cell>
          <cell r="AM189">
            <v>454.44</v>
          </cell>
          <cell r="AN189">
            <v>329.33</v>
          </cell>
          <cell r="AO189">
            <v>461.06</v>
          </cell>
          <cell r="AP189">
            <v>334.06</v>
          </cell>
          <cell r="AQ189">
            <v>467.68</v>
          </cell>
          <cell r="AR189">
            <v>338.78</v>
          </cell>
          <cell r="AS189">
            <v>474.3</v>
          </cell>
          <cell r="AT189">
            <v>343.51</v>
          </cell>
          <cell r="AU189">
            <v>480.92</v>
          </cell>
          <cell r="AV189">
            <v>348.24</v>
          </cell>
          <cell r="AW189">
            <v>487.54</v>
          </cell>
        </row>
        <row r="190">
          <cell r="A190">
            <v>185</v>
          </cell>
          <cell r="B190">
            <v>240.81</v>
          </cell>
          <cell r="C190">
            <v>337.14</v>
          </cell>
          <cell r="D190">
            <v>245.57</v>
          </cell>
          <cell r="E190">
            <v>343.8</v>
          </cell>
          <cell r="F190">
            <v>250.32</v>
          </cell>
          <cell r="G190">
            <v>350.45</v>
          </cell>
          <cell r="H190">
            <v>255.08</v>
          </cell>
          <cell r="I190">
            <v>357.11</v>
          </cell>
          <cell r="J190">
            <v>259.83</v>
          </cell>
          <cell r="K190">
            <v>363.76</v>
          </cell>
          <cell r="L190">
            <v>264.58999999999997</v>
          </cell>
          <cell r="M190">
            <v>370.42</v>
          </cell>
          <cell r="N190">
            <v>269.33999999999997</v>
          </cell>
          <cell r="O190">
            <v>377.08</v>
          </cell>
          <cell r="P190">
            <v>274.10000000000002</v>
          </cell>
          <cell r="Q190">
            <v>383.73</v>
          </cell>
          <cell r="R190">
            <v>278.85000000000002</v>
          </cell>
          <cell r="S190">
            <v>390.39</v>
          </cell>
          <cell r="T190">
            <v>283.60000000000002</v>
          </cell>
          <cell r="U190">
            <v>397.05</v>
          </cell>
          <cell r="V190">
            <v>288.36</v>
          </cell>
          <cell r="W190">
            <v>403.7</v>
          </cell>
          <cell r="X190">
            <v>293.11</v>
          </cell>
          <cell r="Y190">
            <v>410.36</v>
          </cell>
          <cell r="Z190">
            <v>297.87</v>
          </cell>
          <cell r="AA190">
            <v>417.02</v>
          </cell>
          <cell r="AB190">
            <v>302.62</v>
          </cell>
          <cell r="AC190">
            <v>423.67</v>
          </cell>
          <cell r="AD190">
            <v>307.38</v>
          </cell>
          <cell r="AE190">
            <v>430.33</v>
          </cell>
          <cell r="AF190">
            <v>312.13</v>
          </cell>
          <cell r="AG190">
            <v>436.98</v>
          </cell>
          <cell r="AH190">
            <v>316.89</v>
          </cell>
          <cell r="AI190">
            <v>443.64</v>
          </cell>
          <cell r="AJ190">
            <v>321.64</v>
          </cell>
          <cell r="AK190">
            <v>450.3</v>
          </cell>
          <cell r="AL190">
            <v>326.39999999999998</v>
          </cell>
          <cell r="AM190">
            <v>456.95</v>
          </cell>
          <cell r="AN190">
            <v>331.15</v>
          </cell>
          <cell r="AO190">
            <v>463.61</v>
          </cell>
          <cell r="AP190">
            <v>335.9</v>
          </cell>
          <cell r="AQ190">
            <v>470.27</v>
          </cell>
          <cell r="AR190">
            <v>340.66</v>
          </cell>
          <cell r="AS190">
            <v>476.92</v>
          </cell>
          <cell r="AT190">
            <v>345.41</v>
          </cell>
          <cell r="AU190">
            <v>483.58</v>
          </cell>
          <cell r="AV190">
            <v>350.17</v>
          </cell>
          <cell r="AW190">
            <v>490.23</v>
          </cell>
        </row>
        <row r="191">
          <cell r="A191">
            <v>186</v>
          </cell>
          <cell r="B191">
            <v>242.15</v>
          </cell>
          <cell r="C191">
            <v>339.01</v>
          </cell>
          <cell r="D191">
            <v>246.93</v>
          </cell>
          <cell r="E191">
            <v>345.7</v>
          </cell>
          <cell r="F191">
            <v>251.71</v>
          </cell>
          <cell r="G191">
            <v>352.39</v>
          </cell>
          <cell r="H191">
            <v>256.49</v>
          </cell>
          <cell r="I191">
            <v>359.09</v>
          </cell>
          <cell r="J191">
            <v>261.27</v>
          </cell>
          <cell r="K191">
            <v>365.78</v>
          </cell>
          <cell r="L191">
            <v>266.05</v>
          </cell>
          <cell r="M191">
            <v>372.47</v>
          </cell>
          <cell r="N191">
            <v>270.83</v>
          </cell>
          <cell r="O191">
            <v>379.16</v>
          </cell>
          <cell r="P191">
            <v>275.61</v>
          </cell>
          <cell r="Q191">
            <v>385.86</v>
          </cell>
          <cell r="R191">
            <v>280.39</v>
          </cell>
          <cell r="S191">
            <v>392.55</v>
          </cell>
          <cell r="T191">
            <v>285.17</v>
          </cell>
          <cell r="U191">
            <v>399.24</v>
          </cell>
          <cell r="V191">
            <v>289.95</v>
          </cell>
          <cell r="W191">
            <v>405.93</v>
          </cell>
          <cell r="X191">
            <v>294.73</v>
          </cell>
          <cell r="Y191">
            <v>412.63</v>
          </cell>
          <cell r="Z191">
            <v>299.51</v>
          </cell>
          <cell r="AA191">
            <v>419.32</v>
          </cell>
          <cell r="AB191">
            <v>304.29000000000002</v>
          </cell>
          <cell r="AC191">
            <v>426.01</v>
          </cell>
          <cell r="AD191">
            <v>309.07</v>
          </cell>
          <cell r="AE191">
            <v>432.7</v>
          </cell>
          <cell r="AF191">
            <v>313.85000000000002</v>
          </cell>
          <cell r="AG191">
            <v>439.39</v>
          </cell>
          <cell r="AH191">
            <v>318.63</v>
          </cell>
          <cell r="AI191">
            <v>446.09</v>
          </cell>
          <cell r="AJ191">
            <v>323.41000000000003</v>
          </cell>
          <cell r="AK191">
            <v>452.78</v>
          </cell>
          <cell r="AL191">
            <v>328.19</v>
          </cell>
          <cell r="AM191">
            <v>459.47</v>
          </cell>
          <cell r="AN191">
            <v>332.97</v>
          </cell>
          <cell r="AO191">
            <v>466.16</v>
          </cell>
          <cell r="AP191">
            <v>337.75</v>
          </cell>
          <cell r="AQ191">
            <v>472.86</v>
          </cell>
          <cell r="AR191">
            <v>342.53</v>
          </cell>
          <cell r="AS191">
            <v>479.55</v>
          </cell>
          <cell r="AT191">
            <v>347.31</v>
          </cell>
          <cell r="AU191">
            <v>486.24</v>
          </cell>
          <cell r="AV191">
            <v>352.09</v>
          </cell>
          <cell r="AW191">
            <v>492.93</v>
          </cell>
        </row>
        <row r="192">
          <cell r="A192">
            <v>187</v>
          </cell>
          <cell r="B192">
            <v>243.49</v>
          </cell>
          <cell r="C192">
            <v>340.88</v>
          </cell>
          <cell r="D192">
            <v>248.29</v>
          </cell>
          <cell r="E192">
            <v>347.61</v>
          </cell>
          <cell r="F192">
            <v>253.1</v>
          </cell>
          <cell r="G192">
            <v>354.34</v>
          </cell>
          <cell r="H192">
            <v>257.91000000000003</v>
          </cell>
          <cell r="I192">
            <v>361.07</v>
          </cell>
          <cell r="J192">
            <v>262.70999999999998</v>
          </cell>
          <cell r="K192">
            <v>367.8</v>
          </cell>
          <cell r="L192">
            <v>267.52</v>
          </cell>
          <cell r="M192">
            <v>374.52</v>
          </cell>
          <cell r="N192">
            <v>272.32</v>
          </cell>
          <cell r="O192">
            <v>381.25</v>
          </cell>
          <cell r="P192">
            <v>277.13</v>
          </cell>
          <cell r="Q192">
            <v>387.98</v>
          </cell>
          <cell r="R192">
            <v>281.94</v>
          </cell>
          <cell r="S192">
            <v>394.71</v>
          </cell>
          <cell r="T192">
            <v>286.74</v>
          </cell>
          <cell r="U192">
            <v>401.44</v>
          </cell>
          <cell r="V192">
            <v>291.55</v>
          </cell>
          <cell r="W192">
            <v>408.17</v>
          </cell>
          <cell r="X192">
            <v>296.35000000000002</v>
          </cell>
          <cell r="Y192">
            <v>414.89</v>
          </cell>
          <cell r="Z192">
            <v>301.16000000000003</v>
          </cell>
          <cell r="AA192">
            <v>421.62</v>
          </cell>
          <cell r="AB192">
            <v>305.95999999999998</v>
          </cell>
          <cell r="AC192">
            <v>428.35</v>
          </cell>
          <cell r="AD192">
            <v>310.77</v>
          </cell>
          <cell r="AE192">
            <v>435.08</v>
          </cell>
          <cell r="AF192">
            <v>315.58</v>
          </cell>
          <cell r="AG192">
            <v>441.81</v>
          </cell>
          <cell r="AH192">
            <v>320.38</v>
          </cell>
          <cell r="AI192">
            <v>448.54</v>
          </cell>
          <cell r="AJ192">
            <v>325.19</v>
          </cell>
          <cell r="AK192">
            <v>455.26</v>
          </cell>
          <cell r="AL192">
            <v>329.99</v>
          </cell>
          <cell r="AM192">
            <v>461.99</v>
          </cell>
          <cell r="AN192">
            <v>334.8</v>
          </cell>
          <cell r="AO192">
            <v>468.72</v>
          </cell>
          <cell r="AP192">
            <v>339.61</v>
          </cell>
          <cell r="AQ192">
            <v>475.45</v>
          </cell>
          <cell r="AR192">
            <v>344.41</v>
          </cell>
          <cell r="AS192">
            <v>482.18</v>
          </cell>
          <cell r="AT192">
            <v>349.22</v>
          </cell>
          <cell r="AU192">
            <v>488.91</v>
          </cell>
          <cell r="AV192">
            <v>354.02</v>
          </cell>
          <cell r="AW192">
            <v>495.63</v>
          </cell>
        </row>
        <row r="193">
          <cell r="A193">
            <v>188</v>
          </cell>
          <cell r="B193">
            <v>244.67</v>
          </cell>
          <cell r="C193">
            <v>342.54</v>
          </cell>
          <cell r="D193">
            <v>249.5</v>
          </cell>
          <cell r="E193">
            <v>349.31</v>
          </cell>
          <cell r="F193">
            <v>254.34</v>
          </cell>
          <cell r="G193">
            <v>356.07</v>
          </cell>
          <cell r="H193">
            <v>259.17</v>
          </cell>
          <cell r="I193">
            <v>362.84</v>
          </cell>
          <cell r="J193">
            <v>264</v>
          </cell>
          <cell r="K193">
            <v>369.6</v>
          </cell>
          <cell r="L193">
            <v>268.83</v>
          </cell>
          <cell r="M193">
            <v>376.36</v>
          </cell>
          <cell r="N193">
            <v>273.66000000000003</v>
          </cell>
          <cell r="O193">
            <v>383.13</v>
          </cell>
          <cell r="P193">
            <v>278.49</v>
          </cell>
          <cell r="Q193">
            <v>389.89</v>
          </cell>
          <cell r="R193">
            <v>283.33</v>
          </cell>
          <cell r="S193">
            <v>396.66</v>
          </cell>
          <cell r="T193">
            <v>288.16000000000003</v>
          </cell>
          <cell r="U193">
            <v>403.42</v>
          </cell>
          <cell r="V193">
            <v>292.99</v>
          </cell>
          <cell r="W193">
            <v>410.18</v>
          </cell>
          <cell r="X193">
            <v>297.82</v>
          </cell>
          <cell r="Y193">
            <v>416.95</v>
          </cell>
          <cell r="Z193">
            <v>302.64999999999998</v>
          </cell>
          <cell r="AA193">
            <v>423.71</v>
          </cell>
          <cell r="AB193">
            <v>307.48</v>
          </cell>
          <cell r="AC193">
            <v>430.48</v>
          </cell>
          <cell r="AD193">
            <v>312.32</v>
          </cell>
          <cell r="AE193">
            <v>437.24</v>
          </cell>
          <cell r="AF193">
            <v>317.14999999999998</v>
          </cell>
          <cell r="AG193">
            <v>444.01</v>
          </cell>
          <cell r="AH193">
            <v>321.98</v>
          </cell>
          <cell r="AI193">
            <v>450.77</v>
          </cell>
          <cell r="AJ193">
            <v>326.81</v>
          </cell>
          <cell r="AK193">
            <v>457.53</v>
          </cell>
          <cell r="AL193">
            <v>331.64</v>
          </cell>
          <cell r="AM193">
            <v>464.3</v>
          </cell>
          <cell r="AN193">
            <v>336.47</v>
          </cell>
          <cell r="AO193">
            <v>471.06</v>
          </cell>
          <cell r="AP193">
            <v>341.31</v>
          </cell>
          <cell r="AQ193">
            <v>477.83</v>
          </cell>
          <cell r="AR193">
            <v>346.14</v>
          </cell>
          <cell r="AS193">
            <v>484.59</v>
          </cell>
          <cell r="AT193">
            <v>350.97</v>
          </cell>
          <cell r="AU193">
            <v>491.36</v>
          </cell>
          <cell r="AV193">
            <v>355.8</v>
          </cell>
          <cell r="AW193">
            <v>498.12</v>
          </cell>
        </row>
        <row r="194">
          <cell r="A194">
            <v>189</v>
          </cell>
          <cell r="B194">
            <v>246.01</v>
          </cell>
          <cell r="C194">
            <v>344.42</v>
          </cell>
          <cell r="D194">
            <v>250.87</v>
          </cell>
          <cell r="E194">
            <v>351.22</v>
          </cell>
          <cell r="F194">
            <v>255.73</v>
          </cell>
          <cell r="G194">
            <v>358.02</v>
          </cell>
          <cell r="H194">
            <v>260.58999999999997</v>
          </cell>
          <cell r="I194">
            <v>364.82</v>
          </cell>
          <cell r="J194">
            <v>265.44</v>
          </cell>
          <cell r="K194">
            <v>371.62</v>
          </cell>
          <cell r="L194">
            <v>270.3</v>
          </cell>
          <cell r="M194">
            <v>378.42</v>
          </cell>
          <cell r="N194">
            <v>275.16000000000003</v>
          </cell>
          <cell r="O194">
            <v>385.22</v>
          </cell>
          <cell r="P194">
            <v>280.01</v>
          </cell>
          <cell r="Q194">
            <v>392.02</v>
          </cell>
          <cell r="R194">
            <v>284.87</v>
          </cell>
          <cell r="S194">
            <v>398.82</v>
          </cell>
          <cell r="T194">
            <v>289.73</v>
          </cell>
          <cell r="U194">
            <v>405.62</v>
          </cell>
          <cell r="V194">
            <v>294.58999999999997</v>
          </cell>
          <cell r="W194">
            <v>412.42</v>
          </cell>
          <cell r="X194">
            <v>299.44</v>
          </cell>
          <cell r="Y194">
            <v>419.22</v>
          </cell>
          <cell r="Z194">
            <v>304.3</v>
          </cell>
          <cell r="AA194">
            <v>426.02</v>
          </cell>
          <cell r="AB194">
            <v>309.16000000000003</v>
          </cell>
          <cell r="AC194">
            <v>432.82</v>
          </cell>
          <cell r="AD194">
            <v>314.02</v>
          </cell>
          <cell r="AE194">
            <v>439.62</v>
          </cell>
          <cell r="AF194">
            <v>318.87</v>
          </cell>
          <cell r="AG194">
            <v>446.42</v>
          </cell>
          <cell r="AH194">
            <v>323.73</v>
          </cell>
          <cell r="AI194">
            <v>453.22</v>
          </cell>
          <cell r="AJ194">
            <v>328.59</v>
          </cell>
          <cell r="AK194">
            <v>460.02</v>
          </cell>
          <cell r="AL194">
            <v>333.44</v>
          </cell>
          <cell r="AM194">
            <v>466.82</v>
          </cell>
          <cell r="AN194">
            <v>338.3</v>
          </cell>
          <cell r="AO194">
            <v>473.62</v>
          </cell>
          <cell r="AP194">
            <v>343.16</v>
          </cell>
          <cell r="AQ194">
            <v>480.42</v>
          </cell>
          <cell r="AR194">
            <v>348.02</v>
          </cell>
          <cell r="AS194">
            <v>487.22</v>
          </cell>
          <cell r="AT194">
            <v>352.87</v>
          </cell>
          <cell r="AU194">
            <v>494.02</v>
          </cell>
          <cell r="AV194">
            <v>357.73</v>
          </cell>
          <cell r="AW194">
            <v>500.82</v>
          </cell>
        </row>
        <row r="195">
          <cell r="A195">
            <v>190</v>
          </cell>
          <cell r="B195">
            <v>247.36</v>
          </cell>
          <cell r="C195">
            <v>346.3</v>
          </cell>
          <cell r="D195">
            <v>252.24</v>
          </cell>
          <cell r="E195">
            <v>353.13</v>
          </cell>
          <cell r="F195">
            <v>257.12</v>
          </cell>
          <cell r="G195">
            <v>359.97</v>
          </cell>
          <cell r="H195">
            <v>262</v>
          </cell>
          <cell r="I195">
            <v>366.81</v>
          </cell>
          <cell r="J195">
            <v>266.89</v>
          </cell>
          <cell r="K195">
            <v>373.64</v>
          </cell>
          <cell r="L195">
            <v>271.77</v>
          </cell>
          <cell r="M195">
            <v>380.48</v>
          </cell>
          <cell r="N195">
            <v>276.64999999999998</v>
          </cell>
          <cell r="O195">
            <v>387.32</v>
          </cell>
          <cell r="P195">
            <v>281.54000000000002</v>
          </cell>
          <cell r="Q195">
            <v>394.15</v>
          </cell>
          <cell r="R195">
            <v>286.42</v>
          </cell>
          <cell r="S195">
            <v>400.99</v>
          </cell>
          <cell r="T195">
            <v>291.3</v>
          </cell>
          <cell r="U195">
            <v>407.82</v>
          </cell>
          <cell r="V195">
            <v>296.19</v>
          </cell>
          <cell r="W195">
            <v>141.66</v>
          </cell>
          <cell r="X195">
            <v>301.07</v>
          </cell>
          <cell r="Y195">
            <v>421.5</v>
          </cell>
          <cell r="Z195">
            <v>305.95</v>
          </cell>
          <cell r="AA195">
            <v>428.33</v>
          </cell>
          <cell r="AB195">
            <v>310.83</v>
          </cell>
          <cell r="AC195">
            <v>435.17</v>
          </cell>
          <cell r="AD195">
            <v>315.72000000000003</v>
          </cell>
          <cell r="AE195">
            <v>442.01</v>
          </cell>
          <cell r="AF195">
            <v>320.60000000000002</v>
          </cell>
          <cell r="AG195">
            <v>448.84</v>
          </cell>
          <cell r="AH195">
            <v>325.48</v>
          </cell>
          <cell r="AI195">
            <v>455.68</v>
          </cell>
          <cell r="AJ195">
            <v>330.37</v>
          </cell>
          <cell r="AK195">
            <v>462.51</v>
          </cell>
          <cell r="AL195">
            <v>335.25</v>
          </cell>
          <cell r="AM195">
            <v>469.35</v>
          </cell>
          <cell r="AN195">
            <v>340.13</v>
          </cell>
          <cell r="AO195">
            <v>476.19</v>
          </cell>
          <cell r="AP195">
            <v>345.02</v>
          </cell>
          <cell r="AQ195">
            <v>483.02</v>
          </cell>
          <cell r="AR195">
            <v>349.9</v>
          </cell>
          <cell r="AS195">
            <v>489.86</v>
          </cell>
          <cell r="AT195">
            <v>354.78</v>
          </cell>
          <cell r="AU195">
            <v>496.69</v>
          </cell>
          <cell r="AV195">
            <v>359.66</v>
          </cell>
          <cell r="AW195">
            <v>503.53</v>
          </cell>
        </row>
        <row r="196">
          <cell r="A196">
            <v>191</v>
          </cell>
          <cell r="B196">
            <v>248.7</v>
          </cell>
          <cell r="C196">
            <v>348.18</v>
          </cell>
          <cell r="D196">
            <v>253.61</v>
          </cell>
          <cell r="E196">
            <v>355.05</v>
          </cell>
          <cell r="F196">
            <v>258.52</v>
          </cell>
          <cell r="G196">
            <v>361.93</v>
          </cell>
          <cell r="H196">
            <v>263.43</v>
          </cell>
          <cell r="I196">
            <v>368.8</v>
          </cell>
          <cell r="J196">
            <v>268.33999999999997</v>
          </cell>
          <cell r="K196">
            <v>375.67</v>
          </cell>
          <cell r="L196">
            <v>273.24</v>
          </cell>
          <cell r="M196">
            <v>382.54</v>
          </cell>
          <cell r="N196">
            <v>278.14999999999998</v>
          </cell>
          <cell r="O196">
            <v>389.41</v>
          </cell>
          <cell r="P196">
            <v>283.06</v>
          </cell>
          <cell r="Q196">
            <v>396.29</v>
          </cell>
          <cell r="R196">
            <v>287.97000000000003</v>
          </cell>
          <cell r="S196">
            <v>403.16</v>
          </cell>
          <cell r="T196">
            <v>292.88</v>
          </cell>
          <cell r="U196">
            <v>410.03</v>
          </cell>
          <cell r="V196">
            <v>297.79000000000002</v>
          </cell>
          <cell r="W196">
            <v>416.9</v>
          </cell>
          <cell r="X196">
            <v>302.7</v>
          </cell>
          <cell r="Y196">
            <v>423.78</v>
          </cell>
          <cell r="Z196">
            <v>307.61</v>
          </cell>
          <cell r="AA196">
            <v>430.65</v>
          </cell>
          <cell r="AB196">
            <v>312.51</v>
          </cell>
          <cell r="AC196">
            <v>437.52</v>
          </cell>
          <cell r="AD196">
            <v>317.42</v>
          </cell>
          <cell r="AE196">
            <v>444.39</v>
          </cell>
          <cell r="AF196">
            <v>323.33</v>
          </cell>
          <cell r="AG196">
            <v>451.26</v>
          </cell>
          <cell r="AH196">
            <v>327.24</v>
          </cell>
          <cell r="AI196">
            <v>458.14</v>
          </cell>
          <cell r="AJ196">
            <v>332.15</v>
          </cell>
          <cell r="AK196">
            <v>465.01</v>
          </cell>
          <cell r="AL196">
            <v>337.06</v>
          </cell>
          <cell r="AM196">
            <v>471.88</v>
          </cell>
          <cell r="AN196">
            <v>341.97</v>
          </cell>
          <cell r="AO196">
            <v>478.75</v>
          </cell>
          <cell r="AP196">
            <v>346.87</v>
          </cell>
          <cell r="AQ196">
            <v>485.62</v>
          </cell>
          <cell r="AR196">
            <v>351.78</v>
          </cell>
          <cell r="AS196">
            <v>492.5</v>
          </cell>
          <cell r="AT196">
            <v>356.69</v>
          </cell>
          <cell r="AU196">
            <v>499.37</v>
          </cell>
          <cell r="AV196">
            <v>361.6</v>
          </cell>
          <cell r="AW196">
            <v>506.24</v>
          </cell>
        </row>
        <row r="197">
          <cell r="A197">
            <v>192</v>
          </cell>
          <cell r="B197">
            <v>249.89</v>
          </cell>
          <cell r="C197">
            <v>349.84</v>
          </cell>
          <cell r="D197">
            <v>254.82</v>
          </cell>
          <cell r="E197">
            <v>356.75</v>
          </cell>
          <cell r="F197">
            <v>259.75</v>
          </cell>
          <cell r="G197">
            <v>363.66</v>
          </cell>
          <cell r="H197">
            <v>264.69</v>
          </cell>
          <cell r="I197">
            <v>370.56</v>
          </cell>
          <cell r="J197">
            <v>269.62</v>
          </cell>
          <cell r="K197">
            <v>377.47</v>
          </cell>
          <cell r="L197">
            <v>274.56</v>
          </cell>
          <cell r="M197">
            <v>384.38</v>
          </cell>
          <cell r="N197">
            <v>279.49</v>
          </cell>
          <cell r="O197">
            <v>391.29</v>
          </cell>
          <cell r="P197">
            <v>284.43</v>
          </cell>
          <cell r="Q197">
            <v>398.2</v>
          </cell>
          <cell r="R197">
            <v>289.36</v>
          </cell>
          <cell r="S197">
            <v>405.11</v>
          </cell>
          <cell r="T197">
            <v>294.3</v>
          </cell>
          <cell r="U197">
            <v>412.01</v>
          </cell>
          <cell r="V197">
            <v>299.23</v>
          </cell>
          <cell r="W197">
            <v>418.92</v>
          </cell>
          <cell r="X197">
            <v>304.16000000000003</v>
          </cell>
          <cell r="Y197">
            <v>425.83</v>
          </cell>
          <cell r="Z197">
            <v>309.10000000000002</v>
          </cell>
          <cell r="AA197">
            <v>432.74</v>
          </cell>
          <cell r="AB197">
            <v>314.02999999999997</v>
          </cell>
          <cell r="AC197">
            <v>439.65</v>
          </cell>
          <cell r="AD197">
            <v>318.97000000000003</v>
          </cell>
          <cell r="AE197">
            <v>446.55</v>
          </cell>
          <cell r="AF197">
            <v>323.89999999999998</v>
          </cell>
          <cell r="AG197">
            <v>453.46</v>
          </cell>
          <cell r="AH197">
            <v>328.84</v>
          </cell>
          <cell r="AI197">
            <v>460.37</v>
          </cell>
          <cell r="AJ197">
            <v>333.77</v>
          </cell>
          <cell r="AK197">
            <v>467.28</v>
          </cell>
          <cell r="AL197">
            <v>338.7</v>
          </cell>
          <cell r="AM197">
            <v>474.19</v>
          </cell>
          <cell r="AN197">
            <v>343.64</v>
          </cell>
          <cell r="AO197">
            <v>481.09</v>
          </cell>
          <cell r="AP197">
            <v>348.57</v>
          </cell>
          <cell r="AQ197">
            <v>488</v>
          </cell>
          <cell r="AR197">
            <v>353.51</v>
          </cell>
          <cell r="AS197">
            <v>494.91</v>
          </cell>
          <cell r="AT197">
            <v>358.44</v>
          </cell>
          <cell r="AU197">
            <v>501.82</v>
          </cell>
          <cell r="AV197">
            <v>363.38</v>
          </cell>
          <cell r="AW197">
            <v>508.73</v>
          </cell>
        </row>
        <row r="198">
          <cell r="A198">
            <v>193</v>
          </cell>
          <cell r="B198">
            <v>251.23</v>
          </cell>
          <cell r="C198">
            <v>351.73</v>
          </cell>
          <cell r="D198">
            <v>256.19</v>
          </cell>
          <cell r="E198">
            <v>358.67</v>
          </cell>
          <cell r="F198">
            <v>261.14999999999998</v>
          </cell>
          <cell r="G198">
            <v>365.61</v>
          </cell>
          <cell r="H198">
            <v>266.11</v>
          </cell>
          <cell r="I198">
            <v>372.56</v>
          </cell>
          <cell r="J198">
            <v>271.07</v>
          </cell>
          <cell r="K198">
            <v>379.5</v>
          </cell>
          <cell r="L198">
            <v>276.02999999999997</v>
          </cell>
          <cell r="M198">
            <v>386.45</v>
          </cell>
          <cell r="N198">
            <v>280.99</v>
          </cell>
          <cell r="O198">
            <v>393.39</v>
          </cell>
          <cell r="P198">
            <v>285.95</v>
          </cell>
          <cell r="Q198">
            <v>400.33</v>
          </cell>
          <cell r="R198">
            <v>290.91000000000003</v>
          </cell>
          <cell r="S198">
            <v>407.28</v>
          </cell>
          <cell r="T198">
            <v>295.87</v>
          </cell>
          <cell r="U198">
            <v>414.22</v>
          </cell>
          <cell r="V198">
            <v>300.83</v>
          </cell>
          <cell r="W198">
            <v>421.17</v>
          </cell>
          <cell r="X198">
            <v>304.79000000000002</v>
          </cell>
          <cell r="Y198">
            <v>428.11</v>
          </cell>
          <cell r="Z198">
            <v>310.75</v>
          </cell>
          <cell r="AA198">
            <v>435.06</v>
          </cell>
          <cell r="AB198">
            <v>315.70999999999998</v>
          </cell>
          <cell r="AC198">
            <v>442</v>
          </cell>
          <cell r="AD198">
            <v>320.67</v>
          </cell>
          <cell r="AE198">
            <v>448.94</v>
          </cell>
          <cell r="AF198">
            <v>325.63</v>
          </cell>
          <cell r="AG198">
            <v>455.89</v>
          </cell>
          <cell r="AH198">
            <v>330.59</v>
          </cell>
          <cell r="AI198">
            <v>462.83</v>
          </cell>
          <cell r="AJ198">
            <v>335.55</v>
          </cell>
          <cell r="AK198">
            <v>469.78</v>
          </cell>
          <cell r="AL198">
            <v>340.51</v>
          </cell>
          <cell r="AM198">
            <v>476.72</v>
          </cell>
          <cell r="AN198">
            <v>345.47</v>
          </cell>
          <cell r="AO198">
            <v>483.66</v>
          </cell>
          <cell r="AP198">
            <v>350.43</v>
          </cell>
          <cell r="AQ198">
            <v>490.61</v>
          </cell>
          <cell r="AR198">
            <v>355.39</v>
          </cell>
          <cell r="AS198">
            <v>497.55</v>
          </cell>
          <cell r="AT198">
            <v>360.35</v>
          </cell>
          <cell r="AU198">
            <v>504.5</v>
          </cell>
          <cell r="AV198">
            <v>365.32</v>
          </cell>
          <cell r="AW198">
            <v>511.44</v>
          </cell>
        </row>
        <row r="199">
          <cell r="A199">
            <v>194</v>
          </cell>
          <cell r="B199">
            <v>252.58</v>
          </cell>
          <cell r="C199">
            <v>353.62</v>
          </cell>
          <cell r="D199">
            <v>257.57</v>
          </cell>
          <cell r="E199">
            <v>360.6</v>
          </cell>
          <cell r="F199">
            <v>262.55</v>
          </cell>
          <cell r="G199">
            <v>367.58</v>
          </cell>
          <cell r="H199">
            <v>267.54000000000002</v>
          </cell>
          <cell r="I199">
            <v>374.56</v>
          </cell>
          <cell r="J199">
            <v>272.52999999999997</v>
          </cell>
          <cell r="K199">
            <v>381.54</v>
          </cell>
          <cell r="L199">
            <v>277.51</v>
          </cell>
          <cell r="M199">
            <v>388.52</v>
          </cell>
          <cell r="N199">
            <v>282.5</v>
          </cell>
          <cell r="O199">
            <v>395.5</v>
          </cell>
          <cell r="P199">
            <v>287.48</v>
          </cell>
          <cell r="Q199">
            <v>402.48</v>
          </cell>
          <cell r="R199">
            <v>292.47000000000003</v>
          </cell>
          <cell r="S199">
            <v>409.46</v>
          </cell>
          <cell r="T199">
            <v>297.45</v>
          </cell>
          <cell r="U199">
            <v>416.44</v>
          </cell>
          <cell r="V199">
            <v>302.44</v>
          </cell>
          <cell r="W199">
            <v>423.42</v>
          </cell>
          <cell r="X199">
            <v>307.43</v>
          </cell>
          <cell r="Y199">
            <v>430.4</v>
          </cell>
          <cell r="Z199">
            <v>312.41000000000003</v>
          </cell>
          <cell r="AA199">
            <v>437.38</v>
          </cell>
          <cell r="AB199">
            <v>317.39999999999998</v>
          </cell>
          <cell r="AC199">
            <v>444.36</v>
          </cell>
          <cell r="AD199">
            <v>322.38</v>
          </cell>
          <cell r="AE199">
            <v>451.34</v>
          </cell>
          <cell r="AF199">
            <v>327.37</v>
          </cell>
          <cell r="AG199">
            <v>458.32</v>
          </cell>
          <cell r="AH199">
            <v>332.36</v>
          </cell>
          <cell r="AI199">
            <v>465.3</v>
          </cell>
          <cell r="AJ199">
            <v>337.34</v>
          </cell>
          <cell r="AK199">
            <v>472.28</v>
          </cell>
          <cell r="AL199">
            <v>342.33</v>
          </cell>
          <cell r="AM199">
            <v>479.26</v>
          </cell>
          <cell r="AN199">
            <v>347.31</v>
          </cell>
          <cell r="AO199">
            <v>486.24</v>
          </cell>
          <cell r="AP199">
            <v>352.3</v>
          </cell>
          <cell r="AQ199">
            <v>493.22</v>
          </cell>
          <cell r="AR199">
            <v>357.28</v>
          </cell>
          <cell r="AS199">
            <v>500.2</v>
          </cell>
          <cell r="AT199">
            <v>362.27</v>
          </cell>
          <cell r="AU199">
            <v>507.18</v>
          </cell>
          <cell r="AV199">
            <v>367.26</v>
          </cell>
          <cell r="AW199">
            <v>514.16</v>
          </cell>
        </row>
        <row r="200">
          <cell r="A200">
            <v>195</v>
          </cell>
          <cell r="B200">
            <v>253.77</v>
          </cell>
          <cell r="C200">
            <v>355.27</v>
          </cell>
          <cell r="D200">
            <v>258.77999999999997</v>
          </cell>
          <cell r="E200">
            <v>362.29</v>
          </cell>
          <cell r="F200">
            <v>263.79000000000002</v>
          </cell>
          <cell r="G200">
            <v>369.31</v>
          </cell>
          <cell r="H200">
            <v>268.8</v>
          </cell>
          <cell r="I200">
            <v>376.32</v>
          </cell>
          <cell r="J200">
            <v>273.81</v>
          </cell>
          <cell r="K200">
            <v>383.34</v>
          </cell>
          <cell r="L200">
            <v>278.82</v>
          </cell>
          <cell r="M200">
            <v>390.35</v>
          </cell>
          <cell r="N200">
            <v>283.83999999999997</v>
          </cell>
          <cell r="O200">
            <v>397.37</v>
          </cell>
          <cell r="P200">
            <v>288.85000000000002</v>
          </cell>
          <cell r="Q200">
            <v>404.39</v>
          </cell>
          <cell r="R200">
            <v>293.86</v>
          </cell>
          <cell r="S200">
            <v>411.4</v>
          </cell>
          <cell r="T200">
            <v>298.87</v>
          </cell>
          <cell r="U200">
            <v>418.42</v>
          </cell>
          <cell r="V200">
            <v>303.88</v>
          </cell>
          <cell r="W200">
            <v>425.43</v>
          </cell>
          <cell r="X200">
            <v>308.89</v>
          </cell>
          <cell r="Y200">
            <v>432.45</v>
          </cell>
          <cell r="Z200">
            <v>313.91000000000003</v>
          </cell>
          <cell r="AA200">
            <v>439.47</v>
          </cell>
          <cell r="AB200">
            <v>318.92</v>
          </cell>
          <cell r="AC200">
            <v>446.48</v>
          </cell>
          <cell r="AD200">
            <v>323.93</v>
          </cell>
          <cell r="AE200">
            <v>453.5</v>
          </cell>
          <cell r="AF200">
            <v>328.94</v>
          </cell>
          <cell r="AG200">
            <v>460.52</v>
          </cell>
          <cell r="AH200">
            <v>333.95</v>
          </cell>
          <cell r="AI200">
            <v>467.53</v>
          </cell>
          <cell r="AJ200">
            <v>338.96</v>
          </cell>
          <cell r="AK200">
            <v>474.55</v>
          </cell>
          <cell r="AL200">
            <v>343.97</v>
          </cell>
          <cell r="AM200">
            <v>481.56</v>
          </cell>
          <cell r="AN200">
            <v>348.99</v>
          </cell>
          <cell r="AO200">
            <v>488.58</v>
          </cell>
          <cell r="AP200">
            <v>354</v>
          </cell>
          <cell r="AQ200">
            <v>495.6</v>
          </cell>
          <cell r="AR200">
            <v>359.01</v>
          </cell>
          <cell r="AS200">
            <v>502.61</v>
          </cell>
          <cell r="AT200">
            <v>364.02</v>
          </cell>
          <cell r="AU200">
            <v>509.63</v>
          </cell>
          <cell r="AV200">
            <v>369.03</v>
          </cell>
          <cell r="AW200">
            <v>516.64</v>
          </cell>
        </row>
        <row r="201">
          <cell r="A201">
            <v>196</v>
          </cell>
          <cell r="B201">
            <v>255.12</v>
          </cell>
          <cell r="C201">
            <v>357.17</v>
          </cell>
          <cell r="D201">
            <v>260.16000000000003</v>
          </cell>
          <cell r="E201">
            <v>364.22</v>
          </cell>
          <cell r="F201">
            <v>265.19</v>
          </cell>
          <cell r="G201">
            <v>371.27</v>
          </cell>
          <cell r="H201">
            <v>270.23</v>
          </cell>
          <cell r="I201">
            <v>378.32</v>
          </cell>
          <cell r="J201">
            <v>275.27</v>
          </cell>
          <cell r="K201">
            <v>385.37</v>
          </cell>
          <cell r="L201">
            <v>280.31</v>
          </cell>
          <cell r="M201">
            <v>392.43</v>
          </cell>
          <cell r="N201">
            <v>285.33999999999997</v>
          </cell>
          <cell r="O201">
            <v>399.48</v>
          </cell>
          <cell r="P201">
            <v>290.38</v>
          </cell>
          <cell r="Q201">
            <v>406.53</v>
          </cell>
          <cell r="R201">
            <v>295.42</v>
          </cell>
          <cell r="S201">
            <v>413.58</v>
          </cell>
          <cell r="T201">
            <v>300.45</v>
          </cell>
          <cell r="U201">
            <v>420.64</v>
          </cell>
          <cell r="V201">
            <v>305.49</v>
          </cell>
          <cell r="W201">
            <v>427.69</v>
          </cell>
          <cell r="X201">
            <v>310.52999999999997</v>
          </cell>
          <cell r="Y201">
            <v>434.74</v>
          </cell>
          <cell r="Z201">
            <v>315.57</v>
          </cell>
          <cell r="AA201">
            <v>441.79</v>
          </cell>
          <cell r="AB201">
            <v>320.60000000000002</v>
          </cell>
          <cell r="AC201">
            <v>448.84</v>
          </cell>
          <cell r="AD201">
            <v>325.64</v>
          </cell>
          <cell r="AE201">
            <v>455.9</v>
          </cell>
          <cell r="AF201">
            <v>330.68</v>
          </cell>
          <cell r="AG201">
            <v>462.95</v>
          </cell>
          <cell r="AH201">
            <v>335.71</v>
          </cell>
          <cell r="AI201">
            <v>470</v>
          </cell>
          <cell r="AJ201">
            <v>340.75</v>
          </cell>
          <cell r="AK201">
            <v>477.05</v>
          </cell>
          <cell r="AL201">
            <v>345.79</v>
          </cell>
          <cell r="AM201">
            <v>484.1</v>
          </cell>
          <cell r="AN201">
            <v>350.83</v>
          </cell>
          <cell r="AO201">
            <v>491.16</v>
          </cell>
          <cell r="AP201">
            <v>355.86</v>
          </cell>
          <cell r="AQ201">
            <v>498.21</v>
          </cell>
          <cell r="AR201">
            <v>360.9</v>
          </cell>
          <cell r="AS201">
            <v>505.26</v>
          </cell>
          <cell r="AT201">
            <v>365.94</v>
          </cell>
          <cell r="AU201">
            <v>512.30999999999995</v>
          </cell>
          <cell r="AV201">
            <v>370.97</v>
          </cell>
          <cell r="AW201">
            <v>519.36</v>
          </cell>
        </row>
        <row r="202">
          <cell r="A202">
            <v>197</v>
          </cell>
          <cell r="B202">
            <v>256.47000000000003</v>
          </cell>
          <cell r="C202">
            <v>359.06</v>
          </cell>
          <cell r="D202">
            <v>261.54000000000002</v>
          </cell>
          <cell r="E202">
            <v>366.15</v>
          </cell>
          <cell r="F202">
            <v>266.60000000000002</v>
          </cell>
          <cell r="G202">
            <v>373.24</v>
          </cell>
          <cell r="H202">
            <v>271.66000000000003</v>
          </cell>
          <cell r="I202">
            <v>380.33</v>
          </cell>
          <cell r="J202">
            <v>276.73</v>
          </cell>
          <cell r="K202">
            <v>387.42</v>
          </cell>
          <cell r="L202">
            <v>281.79000000000002</v>
          </cell>
          <cell r="M202">
            <v>394.5</v>
          </cell>
          <cell r="N202">
            <v>286.85000000000002</v>
          </cell>
          <cell r="O202">
            <v>401.59</v>
          </cell>
          <cell r="P202">
            <v>291.91000000000003</v>
          </cell>
          <cell r="Q202">
            <v>408.68</v>
          </cell>
          <cell r="R202">
            <v>296.98</v>
          </cell>
          <cell r="S202">
            <v>415.77</v>
          </cell>
          <cell r="T202">
            <v>302.04000000000002</v>
          </cell>
          <cell r="U202">
            <v>422.86</v>
          </cell>
          <cell r="V202">
            <v>307.10000000000002</v>
          </cell>
          <cell r="W202">
            <v>429.94</v>
          </cell>
          <cell r="X202">
            <v>312.17</v>
          </cell>
          <cell r="Y202">
            <v>437.03</v>
          </cell>
          <cell r="Z202">
            <v>317.23</v>
          </cell>
          <cell r="AA202">
            <v>444.12</v>
          </cell>
          <cell r="AB202">
            <v>322.29000000000002</v>
          </cell>
          <cell r="AC202">
            <v>451.21</v>
          </cell>
          <cell r="AD202">
            <v>327.35000000000002</v>
          </cell>
          <cell r="AE202">
            <v>458.3</v>
          </cell>
          <cell r="AF202">
            <v>332.42</v>
          </cell>
          <cell r="AG202">
            <v>465.38</v>
          </cell>
          <cell r="AH202">
            <v>337.48</v>
          </cell>
          <cell r="AI202">
            <v>472.47</v>
          </cell>
          <cell r="AJ202">
            <v>342.54</v>
          </cell>
          <cell r="AK202">
            <v>479.56</v>
          </cell>
          <cell r="AL202">
            <v>347.61</v>
          </cell>
          <cell r="AM202">
            <v>486.65</v>
          </cell>
          <cell r="AN202">
            <v>352.67</v>
          </cell>
          <cell r="AO202">
            <v>493.74</v>
          </cell>
          <cell r="AP202">
            <v>357.73</v>
          </cell>
          <cell r="AQ202">
            <v>500.82</v>
          </cell>
          <cell r="AR202">
            <v>362.79</v>
          </cell>
          <cell r="AS202">
            <v>507.91</v>
          </cell>
          <cell r="AT202">
            <v>367.86</v>
          </cell>
          <cell r="AU202">
            <v>515</v>
          </cell>
          <cell r="AV202">
            <v>372.92</v>
          </cell>
          <cell r="AW202">
            <v>522.09</v>
          </cell>
        </row>
        <row r="203">
          <cell r="A203">
            <v>198</v>
          </cell>
          <cell r="B203">
            <v>257.66000000000003</v>
          </cell>
          <cell r="C203">
            <v>360.72</v>
          </cell>
          <cell r="D203">
            <v>262.75</v>
          </cell>
          <cell r="E203">
            <v>367.85</v>
          </cell>
          <cell r="F203">
            <v>267.83999999999997</v>
          </cell>
          <cell r="G203">
            <v>374.97</v>
          </cell>
          <cell r="H203">
            <v>272.92</v>
          </cell>
          <cell r="I203">
            <v>382.09</v>
          </cell>
          <cell r="J203">
            <v>278.01</v>
          </cell>
          <cell r="K203">
            <v>389.22</v>
          </cell>
          <cell r="L203">
            <v>283.10000000000002</v>
          </cell>
          <cell r="M203">
            <v>396.34</v>
          </cell>
          <cell r="N203">
            <v>288.19</v>
          </cell>
          <cell r="O203">
            <v>403.47</v>
          </cell>
          <cell r="P203">
            <v>293.27999999999997</v>
          </cell>
          <cell r="Q203">
            <v>410.59</v>
          </cell>
          <cell r="R203">
            <v>298.37</v>
          </cell>
          <cell r="S203">
            <v>417.71</v>
          </cell>
          <cell r="T203">
            <v>303.45999999999998</v>
          </cell>
          <cell r="U203">
            <v>424.84</v>
          </cell>
          <cell r="V203">
            <v>308.54000000000002</v>
          </cell>
          <cell r="W203">
            <v>431.96</v>
          </cell>
          <cell r="X203">
            <v>313.63</v>
          </cell>
          <cell r="Y203">
            <v>439.09</v>
          </cell>
          <cell r="Z203">
            <v>318.72000000000003</v>
          </cell>
          <cell r="AA203">
            <v>446.21</v>
          </cell>
          <cell r="AB203">
            <v>323.81</v>
          </cell>
          <cell r="AC203">
            <v>453.33</v>
          </cell>
          <cell r="AD203">
            <v>328.9</v>
          </cell>
          <cell r="AE203">
            <v>460.46</v>
          </cell>
          <cell r="AF203">
            <v>333.99</v>
          </cell>
          <cell r="AG203">
            <v>467.58</v>
          </cell>
          <cell r="AH203">
            <v>339.08</v>
          </cell>
          <cell r="AI203">
            <v>474.71</v>
          </cell>
          <cell r="AJ203">
            <v>344.16</v>
          </cell>
          <cell r="AK203">
            <v>481.83</v>
          </cell>
          <cell r="AL203">
            <v>349.25</v>
          </cell>
          <cell r="AM203">
            <v>488.95</v>
          </cell>
          <cell r="AN203">
            <v>354.34</v>
          </cell>
          <cell r="AO203">
            <v>496.08</v>
          </cell>
          <cell r="AP203">
            <v>359.43</v>
          </cell>
          <cell r="AQ203">
            <v>503.2</v>
          </cell>
          <cell r="AR203">
            <v>364.52</v>
          </cell>
          <cell r="AS203">
            <v>510.33</v>
          </cell>
          <cell r="AT203">
            <v>369.61</v>
          </cell>
          <cell r="AU203">
            <v>517.45000000000005</v>
          </cell>
          <cell r="AV203">
            <v>374.7</v>
          </cell>
          <cell r="AW203">
            <v>524.57000000000005</v>
          </cell>
        </row>
        <row r="204">
          <cell r="A204">
            <v>199</v>
          </cell>
          <cell r="B204">
            <v>259.02</v>
          </cell>
          <cell r="C204">
            <v>362.62</v>
          </cell>
          <cell r="D204">
            <v>264.13</v>
          </cell>
          <cell r="E204">
            <v>369.78</v>
          </cell>
          <cell r="F204">
            <v>269.24</v>
          </cell>
          <cell r="G204">
            <v>376.94</v>
          </cell>
          <cell r="H204">
            <v>274.36</v>
          </cell>
          <cell r="I204">
            <v>384.1</v>
          </cell>
          <cell r="J204">
            <v>279.47000000000003</v>
          </cell>
          <cell r="K204">
            <v>391.26</v>
          </cell>
          <cell r="L204">
            <v>284.58999999999997</v>
          </cell>
          <cell r="M204">
            <v>398.42</v>
          </cell>
          <cell r="N204">
            <v>289.7</v>
          </cell>
          <cell r="O204">
            <v>405.58</v>
          </cell>
          <cell r="P204">
            <v>294.82</v>
          </cell>
          <cell r="Q204">
            <v>412.74</v>
          </cell>
          <cell r="R204">
            <v>299.93</v>
          </cell>
          <cell r="S204">
            <v>419.9</v>
          </cell>
          <cell r="T204">
            <v>305.04000000000002</v>
          </cell>
          <cell r="U204">
            <v>427.06</v>
          </cell>
          <cell r="V204">
            <v>310.16000000000003</v>
          </cell>
          <cell r="W204">
            <v>434.22</v>
          </cell>
          <cell r="X204">
            <v>315.27</v>
          </cell>
          <cell r="Y204">
            <v>441.38</v>
          </cell>
          <cell r="Z204">
            <v>320.39</v>
          </cell>
          <cell r="AA204">
            <v>448.54</v>
          </cell>
          <cell r="AB204">
            <v>325.5</v>
          </cell>
          <cell r="AC204">
            <v>455.7</v>
          </cell>
          <cell r="AD204">
            <v>330.62</v>
          </cell>
          <cell r="AE204">
            <v>462.86</v>
          </cell>
          <cell r="AF204">
            <v>335.73</v>
          </cell>
          <cell r="AG204">
            <v>470.02</v>
          </cell>
          <cell r="AH204">
            <v>340.84</v>
          </cell>
          <cell r="AI204">
            <v>477.18</v>
          </cell>
          <cell r="AJ204">
            <v>345.96</v>
          </cell>
          <cell r="AK204">
            <v>484.34</v>
          </cell>
          <cell r="AL204">
            <v>351.07</v>
          </cell>
          <cell r="AM204">
            <v>491.5</v>
          </cell>
          <cell r="AN204">
            <v>356.19</v>
          </cell>
          <cell r="AO204">
            <v>498.66</v>
          </cell>
          <cell r="AP204">
            <v>361.3</v>
          </cell>
          <cell r="AQ204">
            <v>505.82</v>
          </cell>
          <cell r="AR204">
            <v>366.42</v>
          </cell>
          <cell r="AS204">
            <v>512.98</v>
          </cell>
          <cell r="AT204">
            <v>371.53</v>
          </cell>
          <cell r="AU204">
            <v>520.14</v>
          </cell>
          <cell r="AV204">
            <v>376.64</v>
          </cell>
          <cell r="AW204">
            <v>527.29999999999995</v>
          </cell>
        </row>
        <row r="205">
          <cell r="A205">
            <v>200</v>
          </cell>
          <cell r="B205">
            <v>260.37</v>
          </cell>
          <cell r="C205">
            <v>364.52</v>
          </cell>
          <cell r="D205">
            <v>265.51</v>
          </cell>
          <cell r="E205">
            <v>371.72</v>
          </cell>
          <cell r="F205">
            <v>270.64999999999998</v>
          </cell>
          <cell r="G205">
            <v>378.92</v>
          </cell>
          <cell r="H205">
            <v>275.79000000000002</v>
          </cell>
          <cell r="I205">
            <v>386.11</v>
          </cell>
          <cell r="J205">
            <v>280.93</v>
          </cell>
          <cell r="K205">
            <v>393.31</v>
          </cell>
          <cell r="L205">
            <v>286.07</v>
          </cell>
          <cell r="M205">
            <v>400.5</v>
          </cell>
          <cell r="N205">
            <v>291.20999999999998</v>
          </cell>
          <cell r="O205">
            <v>407.7</v>
          </cell>
          <cell r="P205">
            <v>296.35000000000002</v>
          </cell>
          <cell r="Q205">
            <v>414.9</v>
          </cell>
          <cell r="R205">
            <v>301.49</v>
          </cell>
          <cell r="S205">
            <v>422.09</v>
          </cell>
          <cell r="T205">
            <v>306.63</v>
          </cell>
          <cell r="U205">
            <v>429.29</v>
          </cell>
          <cell r="V205">
            <v>311.77</v>
          </cell>
          <cell r="W205">
            <v>436.48</v>
          </cell>
          <cell r="X205">
            <v>316.91000000000003</v>
          </cell>
          <cell r="Y205">
            <v>443.68</v>
          </cell>
          <cell r="Z205">
            <v>322.05</v>
          </cell>
          <cell r="AA205">
            <v>450.88</v>
          </cell>
          <cell r="AB205">
            <v>327.19</v>
          </cell>
          <cell r="AC205">
            <v>458.07</v>
          </cell>
          <cell r="AD205">
            <v>332.33</v>
          </cell>
          <cell r="AE205">
            <v>465.27</v>
          </cell>
          <cell r="AF205">
            <v>337.47</v>
          </cell>
          <cell r="AG205">
            <v>472.46</v>
          </cell>
          <cell r="AH205">
            <v>342.61</v>
          </cell>
          <cell r="AI205">
            <v>479.66</v>
          </cell>
          <cell r="AJ205">
            <v>347.75</v>
          </cell>
          <cell r="AK205">
            <v>486.86</v>
          </cell>
          <cell r="AL205">
            <v>352.89</v>
          </cell>
          <cell r="AM205">
            <v>494.05</v>
          </cell>
          <cell r="AN205">
            <v>358.03</v>
          </cell>
          <cell r="AO205">
            <v>501.25</v>
          </cell>
          <cell r="AP205">
            <v>363.17</v>
          </cell>
          <cell r="AQ205">
            <v>508.44</v>
          </cell>
          <cell r="AR205">
            <v>368.31</v>
          </cell>
          <cell r="AS205">
            <v>515.64</v>
          </cell>
          <cell r="AT205">
            <v>373.45</v>
          </cell>
          <cell r="AU205">
            <v>522.84</v>
          </cell>
          <cell r="AV205">
            <v>378.59</v>
          </cell>
          <cell r="AW205">
            <v>530.03</v>
          </cell>
        </row>
        <row r="206">
          <cell r="A206">
            <v>201</v>
          </cell>
          <cell r="B206">
            <v>261.67</v>
          </cell>
          <cell r="C206">
            <v>366.34</v>
          </cell>
          <cell r="D206">
            <v>266.83999999999997</v>
          </cell>
          <cell r="E206">
            <v>373.58000000000004</v>
          </cell>
          <cell r="F206">
            <v>272</v>
          </cell>
          <cell r="G206">
            <v>380.81</v>
          </cell>
          <cell r="H206">
            <v>277.17</v>
          </cell>
          <cell r="I206">
            <v>388.04</v>
          </cell>
          <cell r="J206">
            <v>282.34000000000003</v>
          </cell>
          <cell r="K206">
            <v>395.28000000000003</v>
          </cell>
          <cell r="L206">
            <v>287.5</v>
          </cell>
          <cell r="M206">
            <v>402.5</v>
          </cell>
          <cell r="N206">
            <v>292.66999999999996</v>
          </cell>
          <cell r="O206">
            <v>409.74</v>
          </cell>
          <cell r="P206">
            <v>297.83000000000004</v>
          </cell>
          <cell r="Q206">
            <v>416.96999999999997</v>
          </cell>
          <cell r="R206">
            <v>303</v>
          </cell>
          <cell r="S206">
            <v>424.2</v>
          </cell>
          <cell r="T206">
            <v>308.17</v>
          </cell>
          <cell r="U206">
            <v>431.44</v>
          </cell>
          <cell r="V206">
            <v>313.33</v>
          </cell>
          <cell r="W206">
            <v>438.66</v>
          </cell>
          <cell r="X206">
            <v>318.5</v>
          </cell>
          <cell r="Y206">
            <v>445.90000000000003</v>
          </cell>
          <cell r="Z206">
            <v>323.66000000000003</v>
          </cell>
          <cell r="AA206">
            <v>453.13</v>
          </cell>
          <cell r="AB206">
            <v>328.83</v>
          </cell>
          <cell r="AC206">
            <v>460.36</v>
          </cell>
          <cell r="AD206">
            <v>333.99</v>
          </cell>
          <cell r="AE206">
            <v>467.59999999999997</v>
          </cell>
          <cell r="AF206">
            <v>339.16</v>
          </cell>
          <cell r="AG206">
            <v>474.82</v>
          </cell>
          <cell r="AH206">
            <v>344.32</v>
          </cell>
          <cell r="AI206">
            <v>482.06</v>
          </cell>
          <cell r="AJ206">
            <v>349.49</v>
          </cell>
          <cell r="AK206">
            <v>489.29</v>
          </cell>
          <cell r="AL206">
            <v>354.65</v>
          </cell>
          <cell r="AM206">
            <v>496.52000000000004</v>
          </cell>
          <cell r="AN206">
            <v>359.82</v>
          </cell>
          <cell r="AO206">
            <v>503.76</v>
          </cell>
          <cell r="AP206">
            <v>364.98</v>
          </cell>
          <cell r="AQ206">
            <v>510.98</v>
          </cell>
          <cell r="AR206">
            <v>370.15</v>
          </cell>
          <cell r="AS206">
            <v>518.22</v>
          </cell>
          <cell r="AT206">
            <v>375.31</v>
          </cell>
          <cell r="AU206">
            <v>525.45000000000005</v>
          </cell>
          <cell r="AV206">
            <v>380.47999999999996</v>
          </cell>
          <cell r="AW206">
            <v>532.67999999999995</v>
          </cell>
        </row>
        <row r="207">
          <cell r="A207">
            <v>202</v>
          </cell>
          <cell r="B207">
            <v>262.97000000000003</v>
          </cell>
          <cell r="C207">
            <v>368.15999999999997</v>
          </cell>
          <cell r="D207">
            <v>268.16999999999996</v>
          </cell>
          <cell r="E207">
            <v>375.44000000000005</v>
          </cell>
          <cell r="F207">
            <v>273.35000000000002</v>
          </cell>
          <cell r="G207">
            <v>382.7</v>
          </cell>
          <cell r="H207">
            <v>278.55</v>
          </cell>
          <cell r="I207">
            <v>389.97</v>
          </cell>
          <cell r="J207">
            <v>283.75000000000006</v>
          </cell>
          <cell r="K207">
            <v>397.25000000000006</v>
          </cell>
          <cell r="L207">
            <v>288.93</v>
          </cell>
          <cell r="M207">
            <v>404.5</v>
          </cell>
          <cell r="N207">
            <v>294.12999999999994</v>
          </cell>
          <cell r="O207">
            <v>411.78000000000003</v>
          </cell>
          <cell r="P207">
            <v>299.31000000000006</v>
          </cell>
          <cell r="Q207">
            <v>419.03999999999996</v>
          </cell>
          <cell r="R207">
            <v>304.51</v>
          </cell>
          <cell r="S207">
            <v>426.31</v>
          </cell>
          <cell r="T207">
            <v>309.71000000000004</v>
          </cell>
          <cell r="U207">
            <v>433.59</v>
          </cell>
          <cell r="V207">
            <v>314.89</v>
          </cell>
          <cell r="W207">
            <v>440.84000000000003</v>
          </cell>
          <cell r="X207">
            <v>320.08999999999997</v>
          </cell>
          <cell r="Y207">
            <v>448.12000000000006</v>
          </cell>
          <cell r="Z207">
            <v>325.27000000000004</v>
          </cell>
          <cell r="AA207">
            <v>455.38</v>
          </cell>
          <cell r="AB207">
            <v>330.46999999999997</v>
          </cell>
          <cell r="AC207">
            <v>462.65000000000003</v>
          </cell>
          <cell r="AD207">
            <v>335.65000000000003</v>
          </cell>
          <cell r="AE207">
            <v>469.92999999999995</v>
          </cell>
          <cell r="AF207">
            <v>340.85</v>
          </cell>
          <cell r="AG207">
            <v>477.18</v>
          </cell>
          <cell r="AH207">
            <v>346.03</v>
          </cell>
          <cell r="AI207">
            <v>484.46</v>
          </cell>
          <cell r="AJ207">
            <v>351.23</v>
          </cell>
          <cell r="AK207">
            <v>491.72</v>
          </cell>
          <cell r="AL207">
            <v>356.40999999999997</v>
          </cell>
          <cell r="AM207">
            <v>498.99000000000007</v>
          </cell>
          <cell r="AN207">
            <v>361.61</v>
          </cell>
          <cell r="AO207">
            <v>506.27</v>
          </cell>
          <cell r="AP207">
            <v>366.79</v>
          </cell>
          <cell r="AQ207">
            <v>513.52</v>
          </cell>
          <cell r="AR207">
            <v>371.98999999999995</v>
          </cell>
          <cell r="AS207">
            <v>520.80000000000007</v>
          </cell>
          <cell r="AT207">
            <v>377.17</v>
          </cell>
          <cell r="AU207">
            <v>528.06000000000006</v>
          </cell>
          <cell r="AV207">
            <v>382.36999999999995</v>
          </cell>
          <cell r="AW207">
            <v>535.32999999999993</v>
          </cell>
        </row>
        <row r="208">
          <cell r="A208">
            <v>203</v>
          </cell>
          <cell r="B208">
            <v>264.27000000000004</v>
          </cell>
          <cell r="C208">
            <v>369.97999999999996</v>
          </cell>
          <cell r="D208">
            <v>269.49999999999994</v>
          </cell>
          <cell r="E208">
            <v>377.30000000000007</v>
          </cell>
          <cell r="F208">
            <v>274.70000000000005</v>
          </cell>
          <cell r="G208">
            <v>384.59</v>
          </cell>
          <cell r="H208">
            <v>279.93</v>
          </cell>
          <cell r="I208">
            <v>391.90000000000003</v>
          </cell>
          <cell r="J208">
            <v>285.16000000000008</v>
          </cell>
          <cell r="K208">
            <v>399.22000000000008</v>
          </cell>
          <cell r="L208">
            <v>290.36</v>
          </cell>
          <cell r="M208">
            <v>406.5</v>
          </cell>
          <cell r="N208">
            <v>295.58999999999992</v>
          </cell>
          <cell r="O208">
            <v>413.82000000000005</v>
          </cell>
          <cell r="P208">
            <v>300.79000000000008</v>
          </cell>
          <cell r="Q208">
            <v>421.10999999999996</v>
          </cell>
          <cell r="R208">
            <v>306.02</v>
          </cell>
          <cell r="S208">
            <v>428.42</v>
          </cell>
          <cell r="T208">
            <v>311.25000000000006</v>
          </cell>
          <cell r="U208">
            <v>435.73999999999995</v>
          </cell>
          <cell r="V208">
            <v>316.45</v>
          </cell>
          <cell r="W208">
            <v>443.02000000000004</v>
          </cell>
          <cell r="X208">
            <v>321.67999999999995</v>
          </cell>
          <cell r="Y208">
            <v>450.34000000000009</v>
          </cell>
          <cell r="Z208">
            <v>326.88000000000005</v>
          </cell>
          <cell r="AA208">
            <v>457.63</v>
          </cell>
          <cell r="AB208">
            <v>332.10999999999996</v>
          </cell>
          <cell r="AC208">
            <v>464.94000000000005</v>
          </cell>
          <cell r="AD208">
            <v>337.31000000000006</v>
          </cell>
          <cell r="AE208">
            <v>472.25999999999993</v>
          </cell>
          <cell r="AF208">
            <v>342.54</v>
          </cell>
          <cell r="AG208">
            <v>479.54</v>
          </cell>
          <cell r="AH208">
            <v>347.73999999999995</v>
          </cell>
          <cell r="AI208">
            <v>486.85999999999996</v>
          </cell>
          <cell r="AJ208">
            <v>352.97</v>
          </cell>
          <cell r="AK208">
            <v>494.15000000000003</v>
          </cell>
          <cell r="AL208">
            <v>358.16999999999996</v>
          </cell>
          <cell r="AM208">
            <v>501.46000000000009</v>
          </cell>
          <cell r="AN208">
            <v>363.40000000000003</v>
          </cell>
          <cell r="AO208">
            <v>508.78</v>
          </cell>
          <cell r="AP208">
            <v>368.6</v>
          </cell>
          <cell r="AQ208">
            <v>516.05999999999995</v>
          </cell>
          <cell r="AR208">
            <v>373.82999999999993</v>
          </cell>
          <cell r="AS208">
            <v>523.38000000000011</v>
          </cell>
          <cell r="AT208">
            <v>379.03000000000003</v>
          </cell>
          <cell r="AU208">
            <v>530.67000000000007</v>
          </cell>
          <cell r="AV208">
            <v>384.25999999999993</v>
          </cell>
          <cell r="AW208">
            <v>537.9799999999999</v>
          </cell>
        </row>
        <row r="209">
          <cell r="A209">
            <v>204</v>
          </cell>
          <cell r="B209">
            <v>265.57000000000005</v>
          </cell>
          <cell r="C209">
            <v>371.79999999999995</v>
          </cell>
          <cell r="D209">
            <v>270.82999999999993</v>
          </cell>
          <cell r="E209">
            <v>379.16000000000008</v>
          </cell>
          <cell r="F209">
            <v>276.05000000000007</v>
          </cell>
          <cell r="G209">
            <v>386.47999999999996</v>
          </cell>
          <cell r="H209">
            <v>281.31</v>
          </cell>
          <cell r="I209">
            <v>393.83000000000004</v>
          </cell>
          <cell r="J209">
            <v>286.57000000000011</v>
          </cell>
          <cell r="K209">
            <v>401.19000000000011</v>
          </cell>
          <cell r="L209">
            <v>291.79000000000002</v>
          </cell>
          <cell r="M209">
            <v>408.5</v>
          </cell>
          <cell r="N209">
            <v>297.0499999999999</v>
          </cell>
          <cell r="O209">
            <v>415.86000000000007</v>
          </cell>
          <cell r="P209">
            <v>302.2700000000001</v>
          </cell>
          <cell r="Q209">
            <v>423.17999999999995</v>
          </cell>
          <cell r="R209">
            <v>307.52999999999997</v>
          </cell>
          <cell r="S209">
            <v>430.53000000000003</v>
          </cell>
          <cell r="T209">
            <v>312.79000000000008</v>
          </cell>
          <cell r="U209">
            <v>437.88999999999993</v>
          </cell>
          <cell r="V209">
            <v>318.01</v>
          </cell>
          <cell r="W209">
            <v>445.20000000000005</v>
          </cell>
          <cell r="X209">
            <v>323.26999999999992</v>
          </cell>
          <cell r="Y209">
            <v>452.56000000000012</v>
          </cell>
          <cell r="Z209">
            <v>328.49000000000007</v>
          </cell>
          <cell r="AA209">
            <v>459.88</v>
          </cell>
          <cell r="AB209">
            <v>333.74999999999994</v>
          </cell>
          <cell r="AC209">
            <v>467.23000000000008</v>
          </cell>
          <cell r="AD209">
            <v>338.97000000000008</v>
          </cell>
          <cell r="AE209">
            <v>474.58999999999992</v>
          </cell>
          <cell r="AF209">
            <v>344.23</v>
          </cell>
          <cell r="AG209">
            <v>481.90000000000003</v>
          </cell>
          <cell r="AH209">
            <v>349.44999999999993</v>
          </cell>
          <cell r="AI209">
            <v>489.25999999999993</v>
          </cell>
          <cell r="AJ209">
            <v>354.71000000000004</v>
          </cell>
          <cell r="AK209">
            <v>496.58000000000004</v>
          </cell>
          <cell r="AL209">
            <v>359.92999999999995</v>
          </cell>
          <cell r="AM209">
            <v>503.93000000000012</v>
          </cell>
          <cell r="AN209">
            <v>365.19000000000005</v>
          </cell>
          <cell r="AO209">
            <v>511.28999999999996</v>
          </cell>
          <cell r="AP209">
            <v>370.41</v>
          </cell>
          <cell r="AQ209">
            <v>518.59999999999991</v>
          </cell>
          <cell r="AR209">
            <v>375.6699999999999</v>
          </cell>
          <cell r="AS209">
            <v>525.96000000000015</v>
          </cell>
          <cell r="AT209">
            <v>380.89000000000004</v>
          </cell>
          <cell r="AU209">
            <v>533.28000000000009</v>
          </cell>
          <cell r="AV209">
            <v>386.14999999999992</v>
          </cell>
          <cell r="AW209">
            <v>540.62999999999988</v>
          </cell>
        </row>
        <row r="210">
          <cell r="A210">
            <v>205</v>
          </cell>
          <cell r="B210">
            <v>266.87000000000006</v>
          </cell>
          <cell r="C210">
            <v>373.61999999999995</v>
          </cell>
          <cell r="D210">
            <v>272.15999999999991</v>
          </cell>
          <cell r="E210">
            <v>381.0200000000001</v>
          </cell>
          <cell r="F210">
            <v>277.40000000000009</v>
          </cell>
          <cell r="G210">
            <v>388.36999999999995</v>
          </cell>
          <cell r="H210">
            <v>282.69</v>
          </cell>
          <cell r="I210">
            <v>395.76000000000005</v>
          </cell>
          <cell r="J210">
            <v>287.98000000000013</v>
          </cell>
          <cell r="K210">
            <v>403.16000000000014</v>
          </cell>
          <cell r="L210">
            <v>293.22000000000003</v>
          </cell>
          <cell r="M210">
            <v>410.5</v>
          </cell>
          <cell r="N210">
            <v>298.50999999999988</v>
          </cell>
          <cell r="O210">
            <v>417.90000000000009</v>
          </cell>
          <cell r="P210">
            <v>303.75000000000011</v>
          </cell>
          <cell r="Q210">
            <v>425.24999999999994</v>
          </cell>
          <cell r="R210">
            <v>309.03999999999996</v>
          </cell>
          <cell r="S210">
            <v>432.64000000000004</v>
          </cell>
          <cell r="T210">
            <v>314.3300000000001</v>
          </cell>
          <cell r="U210">
            <v>440.03999999999991</v>
          </cell>
          <cell r="V210">
            <v>319.57</v>
          </cell>
          <cell r="W210">
            <v>447.38000000000005</v>
          </cell>
          <cell r="X210">
            <v>324.8599999999999</v>
          </cell>
          <cell r="Y210">
            <v>454.78000000000014</v>
          </cell>
          <cell r="Z210">
            <v>330.10000000000008</v>
          </cell>
          <cell r="AA210">
            <v>462.13</v>
          </cell>
          <cell r="AB210">
            <v>335.38999999999993</v>
          </cell>
          <cell r="AC210">
            <v>469.5200000000001</v>
          </cell>
          <cell r="AD210">
            <v>340.63000000000011</v>
          </cell>
          <cell r="AE210">
            <v>476.9199999999999</v>
          </cell>
          <cell r="AF210">
            <v>345.92</v>
          </cell>
          <cell r="AG210">
            <v>484.26000000000005</v>
          </cell>
          <cell r="AH210">
            <v>351.15999999999991</v>
          </cell>
          <cell r="AI210">
            <v>491.65999999999991</v>
          </cell>
          <cell r="AJ210">
            <v>356.45000000000005</v>
          </cell>
          <cell r="AK210">
            <v>499.01000000000005</v>
          </cell>
          <cell r="AL210">
            <v>361.68999999999994</v>
          </cell>
          <cell r="AM210">
            <v>506.40000000000015</v>
          </cell>
          <cell r="AN210">
            <v>366.98000000000008</v>
          </cell>
          <cell r="AO210">
            <v>513.79999999999995</v>
          </cell>
          <cell r="AP210">
            <v>372.22</v>
          </cell>
          <cell r="AQ210">
            <v>521.13999999999987</v>
          </cell>
          <cell r="AR210">
            <v>377.50999999999988</v>
          </cell>
          <cell r="AS210">
            <v>528.54000000000019</v>
          </cell>
          <cell r="AT210">
            <v>382.75000000000006</v>
          </cell>
          <cell r="AU210">
            <v>535.8900000000001</v>
          </cell>
          <cell r="AV210">
            <v>388.03999999999991</v>
          </cell>
          <cell r="AW210">
            <v>543.27999999999986</v>
          </cell>
        </row>
        <row r="211">
          <cell r="A211">
            <v>206</v>
          </cell>
          <cell r="B211">
            <v>268.17000000000007</v>
          </cell>
          <cell r="C211">
            <v>375.43999999999994</v>
          </cell>
          <cell r="D211">
            <v>273.4899999999999</v>
          </cell>
          <cell r="E211">
            <v>382.88000000000011</v>
          </cell>
          <cell r="F211">
            <v>278.75000000000011</v>
          </cell>
          <cell r="G211">
            <v>390.25999999999993</v>
          </cell>
          <cell r="H211">
            <v>284.07</v>
          </cell>
          <cell r="I211">
            <v>397.69000000000005</v>
          </cell>
          <cell r="J211">
            <v>289.39000000000016</v>
          </cell>
          <cell r="K211">
            <v>405.13000000000017</v>
          </cell>
          <cell r="L211">
            <v>294.65000000000003</v>
          </cell>
          <cell r="M211">
            <v>412.5</v>
          </cell>
          <cell r="N211">
            <v>299.96999999999986</v>
          </cell>
          <cell r="O211">
            <v>419.94000000000011</v>
          </cell>
          <cell r="P211">
            <v>305.23000000000013</v>
          </cell>
          <cell r="Q211">
            <v>427.31999999999994</v>
          </cell>
          <cell r="R211">
            <v>310.54999999999995</v>
          </cell>
          <cell r="S211">
            <v>434.75000000000006</v>
          </cell>
          <cell r="T211">
            <v>315.87000000000012</v>
          </cell>
          <cell r="U211">
            <v>442.18999999999988</v>
          </cell>
          <cell r="V211">
            <v>321.13</v>
          </cell>
          <cell r="W211">
            <v>449.56000000000006</v>
          </cell>
          <cell r="X211">
            <v>326.44999999999987</v>
          </cell>
          <cell r="Y211">
            <v>457.00000000000017</v>
          </cell>
          <cell r="Z211">
            <v>331.71000000000009</v>
          </cell>
          <cell r="AA211">
            <v>464.38</v>
          </cell>
          <cell r="AB211">
            <v>337.02999999999992</v>
          </cell>
          <cell r="AC211">
            <v>471.81000000000012</v>
          </cell>
          <cell r="AD211">
            <v>342.29000000000013</v>
          </cell>
          <cell r="AE211">
            <v>479.24999999999989</v>
          </cell>
          <cell r="AF211">
            <v>347.61</v>
          </cell>
          <cell r="AG211">
            <v>486.62000000000006</v>
          </cell>
          <cell r="AH211">
            <v>352.86999999999989</v>
          </cell>
          <cell r="AI211">
            <v>494.05999999999989</v>
          </cell>
          <cell r="AJ211">
            <v>358.19000000000005</v>
          </cell>
          <cell r="AK211">
            <v>501.44000000000005</v>
          </cell>
          <cell r="AL211">
            <v>363.44999999999993</v>
          </cell>
          <cell r="AM211">
            <v>508.87000000000018</v>
          </cell>
          <cell r="AN211">
            <v>368.7700000000001</v>
          </cell>
          <cell r="AO211">
            <v>516.30999999999995</v>
          </cell>
          <cell r="AP211">
            <v>374.03000000000003</v>
          </cell>
          <cell r="AQ211">
            <v>523.67999999999984</v>
          </cell>
          <cell r="AR211">
            <v>379.34999999999985</v>
          </cell>
          <cell r="AS211">
            <v>531.12000000000023</v>
          </cell>
          <cell r="AT211">
            <v>384.61000000000007</v>
          </cell>
          <cell r="AU211">
            <v>538.50000000000011</v>
          </cell>
          <cell r="AV211">
            <v>389.92999999999989</v>
          </cell>
          <cell r="AW211">
            <v>545.92999999999984</v>
          </cell>
        </row>
        <row r="212">
          <cell r="A212">
            <v>207</v>
          </cell>
          <cell r="B212">
            <v>269.47000000000008</v>
          </cell>
          <cell r="C212">
            <v>377.25999999999993</v>
          </cell>
          <cell r="D212">
            <v>274.81999999999988</v>
          </cell>
          <cell r="E212">
            <v>384.74000000000012</v>
          </cell>
          <cell r="F212">
            <v>280.10000000000014</v>
          </cell>
          <cell r="G212">
            <v>392.14999999999992</v>
          </cell>
          <cell r="H212">
            <v>285.45</v>
          </cell>
          <cell r="I212">
            <v>399.62000000000006</v>
          </cell>
          <cell r="J212">
            <v>290.80000000000018</v>
          </cell>
          <cell r="K212">
            <v>407.10000000000019</v>
          </cell>
          <cell r="L212">
            <v>296.08000000000004</v>
          </cell>
          <cell r="M212">
            <v>414.5</v>
          </cell>
          <cell r="N212">
            <v>301.42999999999984</v>
          </cell>
          <cell r="O212">
            <v>421.98000000000013</v>
          </cell>
          <cell r="P212">
            <v>306.71000000000015</v>
          </cell>
          <cell r="Q212">
            <v>429.38999999999993</v>
          </cell>
          <cell r="R212">
            <v>312.05999999999995</v>
          </cell>
          <cell r="S212">
            <v>436.86000000000007</v>
          </cell>
          <cell r="T212">
            <v>317.41000000000014</v>
          </cell>
          <cell r="U212">
            <v>444.33999999999986</v>
          </cell>
          <cell r="V212">
            <v>322.69</v>
          </cell>
          <cell r="W212">
            <v>451.74000000000007</v>
          </cell>
          <cell r="X212">
            <v>328.03999999999985</v>
          </cell>
          <cell r="Y212">
            <v>459.2200000000002</v>
          </cell>
          <cell r="Z212">
            <v>333.32000000000011</v>
          </cell>
          <cell r="AA212">
            <v>466.63</v>
          </cell>
          <cell r="AB212">
            <v>338.6699999999999</v>
          </cell>
          <cell r="AC212">
            <v>474.10000000000014</v>
          </cell>
          <cell r="AD212">
            <v>343.95000000000016</v>
          </cell>
          <cell r="AE212">
            <v>481.57999999999987</v>
          </cell>
          <cell r="AF212">
            <v>349.3</v>
          </cell>
          <cell r="AG212">
            <v>488.98000000000008</v>
          </cell>
          <cell r="AH212">
            <v>354.57999999999987</v>
          </cell>
          <cell r="AI212">
            <v>496.45999999999987</v>
          </cell>
          <cell r="AJ212">
            <v>359.93000000000006</v>
          </cell>
          <cell r="AK212">
            <v>503.87000000000006</v>
          </cell>
          <cell r="AL212">
            <v>365.20999999999992</v>
          </cell>
          <cell r="AM212">
            <v>511.3400000000002</v>
          </cell>
          <cell r="AN212">
            <v>370.56000000000012</v>
          </cell>
          <cell r="AO212">
            <v>518.81999999999994</v>
          </cell>
          <cell r="AP212">
            <v>375.84000000000003</v>
          </cell>
          <cell r="AQ212">
            <v>526.2199999999998</v>
          </cell>
          <cell r="AR212">
            <v>381.18999999999983</v>
          </cell>
          <cell r="AS212">
            <v>533.70000000000027</v>
          </cell>
          <cell r="AT212">
            <v>386.47000000000008</v>
          </cell>
          <cell r="AU212">
            <v>541.11000000000013</v>
          </cell>
          <cell r="AV212">
            <v>391.81999999999988</v>
          </cell>
          <cell r="AW212">
            <v>548.57999999999981</v>
          </cell>
        </row>
        <row r="213">
          <cell r="A213">
            <v>208</v>
          </cell>
          <cell r="B213">
            <v>270.7700000000001</v>
          </cell>
          <cell r="C213">
            <v>379.07999999999993</v>
          </cell>
          <cell r="D213">
            <v>276.14999999999986</v>
          </cell>
          <cell r="E213">
            <v>386.60000000000014</v>
          </cell>
          <cell r="F213">
            <v>281.45000000000016</v>
          </cell>
          <cell r="G213">
            <v>394.03999999999991</v>
          </cell>
          <cell r="H213">
            <v>286.83</v>
          </cell>
          <cell r="I213">
            <v>401.55000000000007</v>
          </cell>
          <cell r="J213">
            <v>292.21000000000021</v>
          </cell>
          <cell r="K213">
            <v>409.07000000000022</v>
          </cell>
          <cell r="L213">
            <v>297.51000000000005</v>
          </cell>
          <cell r="M213">
            <v>416.5</v>
          </cell>
          <cell r="N213">
            <v>302.88999999999982</v>
          </cell>
          <cell r="O213">
            <v>424.02000000000015</v>
          </cell>
          <cell r="P213">
            <v>308.19000000000017</v>
          </cell>
          <cell r="Q213">
            <v>431.45999999999992</v>
          </cell>
          <cell r="R213">
            <v>313.56999999999994</v>
          </cell>
          <cell r="S213">
            <v>438.97000000000008</v>
          </cell>
          <cell r="T213">
            <v>318.95000000000016</v>
          </cell>
          <cell r="U213">
            <v>446.48999999999984</v>
          </cell>
          <cell r="V213">
            <v>324.25</v>
          </cell>
          <cell r="W213">
            <v>453.92000000000007</v>
          </cell>
          <cell r="X213">
            <v>329.62999999999982</v>
          </cell>
          <cell r="Y213">
            <v>461.44000000000023</v>
          </cell>
          <cell r="Z213">
            <v>334.93000000000012</v>
          </cell>
          <cell r="AA213">
            <v>468.88</v>
          </cell>
          <cell r="AB213">
            <v>340.30999999999989</v>
          </cell>
          <cell r="AC213">
            <v>476.39000000000016</v>
          </cell>
          <cell r="AD213">
            <v>345.61000000000018</v>
          </cell>
          <cell r="AE213">
            <v>483.90999999999985</v>
          </cell>
          <cell r="AF213">
            <v>350.99</v>
          </cell>
          <cell r="AG213">
            <v>491.34000000000009</v>
          </cell>
          <cell r="AH213">
            <v>356.28999999999985</v>
          </cell>
          <cell r="AI213">
            <v>498.85999999999984</v>
          </cell>
          <cell r="AJ213">
            <v>361.67000000000007</v>
          </cell>
          <cell r="AK213">
            <v>506.30000000000007</v>
          </cell>
          <cell r="AL213">
            <v>366.96999999999991</v>
          </cell>
          <cell r="AM213">
            <v>513.81000000000017</v>
          </cell>
          <cell r="AN213">
            <v>372.35000000000014</v>
          </cell>
          <cell r="AO213">
            <v>521.32999999999993</v>
          </cell>
          <cell r="AP213">
            <v>377.65000000000003</v>
          </cell>
          <cell r="AQ213">
            <v>528.75999999999976</v>
          </cell>
          <cell r="AR213">
            <v>383.0299999999998</v>
          </cell>
          <cell r="AS213">
            <v>536.28000000000031</v>
          </cell>
          <cell r="AT213">
            <v>388.3300000000001</v>
          </cell>
          <cell r="AU213">
            <v>543.72000000000014</v>
          </cell>
          <cell r="AV213">
            <v>393.70999999999987</v>
          </cell>
          <cell r="AW213">
            <v>551.22999999999979</v>
          </cell>
        </row>
        <row r="214">
          <cell r="A214">
            <v>209</v>
          </cell>
          <cell r="B214">
            <v>272.07000000000011</v>
          </cell>
          <cell r="C214">
            <v>380.89999999999992</v>
          </cell>
          <cell r="D214">
            <v>277.47999999999985</v>
          </cell>
          <cell r="E214">
            <v>388.46000000000015</v>
          </cell>
          <cell r="F214">
            <v>282.80000000000018</v>
          </cell>
          <cell r="G214">
            <v>395.92999999999989</v>
          </cell>
          <cell r="H214">
            <v>288.20999999999998</v>
          </cell>
          <cell r="I214">
            <v>403.48000000000008</v>
          </cell>
          <cell r="J214">
            <v>293.62000000000023</v>
          </cell>
          <cell r="K214">
            <v>411.04000000000025</v>
          </cell>
          <cell r="L214">
            <v>298.94000000000005</v>
          </cell>
          <cell r="M214">
            <v>418.5</v>
          </cell>
          <cell r="N214">
            <v>304.3499999999998</v>
          </cell>
          <cell r="O214">
            <v>426.06000000000017</v>
          </cell>
          <cell r="P214">
            <v>309.67000000000019</v>
          </cell>
          <cell r="Q214">
            <v>433.52999999999992</v>
          </cell>
          <cell r="R214">
            <v>315.07999999999993</v>
          </cell>
          <cell r="S214">
            <v>441.0800000000001</v>
          </cell>
          <cell r="T214">
            <v>320.49000000000018</v>
          </cell>
          <cell r="U214">
            <v>448.63999999999982</v>
          </cell>
          <cell r="V214">
            <v>325.81</v>
          </cell>
          <cell r="W214">
            <v>456.10000000000008</v>
          </cell>
          <cell r="X214">
            <v>331.2199999999998</v>
          </cell>
          <cell r="Y214">
            <v>463.66000000000025</v>
          </cell>
          <cell r="Z214">
            <v>336.54000000000013</v>
          </cell>
          <cell r="AA214">
            <v>471.13</v>
          </cell>
          <cell r="AB214">
            <v>341.94999999999987</v>
          </cell>
          <cell r="AC214">
            <v>478.68000000000018</v>
          </cell>
          <cell r="AD214">
            <v>347.27000000000021</v>
          </cell>
          <cell r="AE214">
            <v>486.23999999999984</v>
          </cell>
          <cell r="AF214">
            <v>352.68</v>
          </cell>
          <cell r="AG214">
            <v>493.7000000000001</v>
          </cell>
          <cell r="AH214">
            <v>357.99999999999983</v>
          </cell>
          <cell r="AI214">
            <v>501.25999999999982</v>
          </cell>
          <cell r="AJ214">
            <v>363.41000000000008</v>
          </cell>
          <cell r="AK214">
            <v>508.73000000000008</v>
          </cell>
          <cell r="AL214">
            <v>368.7299999999999</v>
          </cell>
          <cell r="AM214">
            <v>516.2800000000002</v>
          </cell>
          <cell r="AN214">
            <v>374.14000000000016</v>
          </cell>
          <cell r="AO214">
            <v>523.83999999999992</v>
          </cell>
          <cell r="AP214">
            <v>379.46000000000004</v>
          </cell>
          <cell r="AQ214">
            <v>531.29999999999973</v>
          </cell>
          <cell r="AR214">
            <v>384.86999999999978</v>
          </cell>
          <cell r="AS214">
            <v>538.86000000000035</v>
          </cell>
          <cell r="AT214">
            <v>390.19000000000011</v>
          </cell>
          <cell r="AU214">
            <v>546.33000000000015</v>
          </cell>
          <cell r="AV214">
            <v>395.59999999999985</v>
          </cell>
          <cell r="AW214">
            <v>553.87999999999977</v>
          </cell>
        </row>
        <row r="215">
          <cell r="A215">
            <v>210</v>
          </cell>
          <cell r="B215">
            <v>273.37000000000012</v>
          </cell>
          <cell r="C215">
            <v>382.71999999999991</v>
          </cell>
          <cell r="D215">
            <v>278.80999999999983</v>
          </cell>
          <cell r="E215">
            <v>390.32000000000016</v>
          </cell>
          <cell r="F215">
            <v>284.1500000000002</v>
          </cell>
          <cell r="G215">
            <v>397.81999999999988</v>
          </cell>
          <cell r="H215">
            <v>289.58999999999997</v>
          </cell>
          <cell r="I215">
            <v>405.41000000000008</v>
          </cell>
          <cell r="J215">
            <v>295.03000000000026</v>
          </cell>
          <cell r="K215">
            <v>413.01000000000028</v>
          </cell>
          <cell r="L215">
            <v>300.37000000000006</v>
          </cell>
          <cell r="M215">
            <v>420.5</v>
          </cell>
          <cell r="N215">
            <v>305.80999999999977</v>
          </cell>
          <cell r="O215">
            <v>428.10000000000019</v>
          </cell>
          <cell r="P215">
            <v>311.1500000000002</v>
          </cell>
          <cell r="Q215">
            <v>435.59999999999991</v>
          </cell>
          <cell r="R215">
            <v>316.58999999999992</v>
          </cell>
          <cell r="S215">
            <v>443.19000000000011</v>
          </cell>
          <cell r="T215">
            <v>322.0300000000002</v>
          </cell>
          <cell r="U215">
            <v>450.78999999999979</v>
          </cell>
          <cell r="V215">
            <v>327.37</v>
          </cell>
          <cell r="W215">
            <v>458.28000000000009</v>
          </cell>
          <cell r="X215">
            <v>332.80999999999977</v>
          </cell>
          <cell r="Y215">
            <v>465.88000000000028</v>
          </cell>
          <cell r="Z215">
            <v>338.15000000000015</v>
          </cell>
          <cell r="AA215">
            <v>473.38</v>
          </cell>
          <cell r="AB215">
            <v>343.58999999999986</v>
          </cell>
          <cell r="AC215">
            <v>480.9700000000002</v>
          </cell>
          <cell r="AD215">
            <v>348.93000000000023</v>
          </cell>
          <cell r="AE215">
            <v>488.56999999999982</v>
          </cell>
          <cell r="AF215">
            <v>354.37</v>
          </cell>
          <cell r="AG215">
            <v>496.06000000000012</v>
          </cell>
          <cell r="AH215">
            <v>359.70999999999981</v>
          </cell>
          <cell r="AI215">
            <v>503.6599999999998</v>
          </cell>
          <cell r="AJ215">
            <v>365.15000000000009</v>
          </cell>
          <cell r="AK215">
            <v>511.16000000000008</v>
          </cell>
          <cell r="AL215">
            <v>370.4899999999999</v>
          </cell>
          <cell r="AM215">
            <v>518.75000000000023</v>
          </cell>
          <cell r="AN215">
            <v>375.93000000000018</v>
          </cell>
          <cell r="AO215">
            <v>526.34999999999991</v>
          </cell>
          <cell r="AP215">
            <v>381.27000000000004</v>
          </cell>
          <cell r="AQ215">
            <v>533.83999999999969</v>
          </cell>
          <cell r="AR215">
            <v>386.70999999999975</v>
          </cell>
          <cell r="AS215">
            <v>541.4400000000004</v>
          </cell>
          <cell r="AT215">
            <v>392.05000000000013</v>
          </cell>
          <cell r="AU215">
            <v>548.94000000000017</v>
          </cell>
          <cell r="AV215">
            <v>397.48999999999984</v>
          </cell>
          <cell r="AW215">
            <v>556.52999999999975</v>
          </cell>
        </row>
        <row r="216">
          <cell r="A216">
            <v>211</v>
          </cell>
          <cell r="B216">
            <v>274.67000000000013</v>
          </cell>
          <cell r="C216">
            <v>384.53999999999991</v>
          </cell>
          <cell r="D216">
            <v>280.13999999999982</v>
          </cell>
          <cell r="E216">
            <v>392.18000000000018</v>
          </cell>
          <cell r="F216">
            <v>285.50000000000023</v>
          </cell>
          <cell r="G216">
            <v>399.70999999999987</v>
          </cell>
          <cell r="H216">
            <v>290.96999999999997</v>
          </cell>
          <cell r="I216">
            <v>407.34000000000009</v>
          </cell>
          <cell r="J216">
            <v>296.44000000000028</v>
          </cell>
          <cell r="K216">
            <v>414.9800000000003</v>
          </cell>
          <cell r="L216">
            <v>301.80000000000007</v>
          </cell>
          <cell r="M216">
            <v>422.5</v>
          </cell>
          <cell r="N216">
            <v>307.26999999999975</v>
          </cell>
          <cell r="O216">
            <v>430.14000000000021</v>
          </cell>
          <cell r="P216">
            <v>312.63000000000022</v>
          </cell>
          <cell r="Q216">
            <v>437.6699999999999</v>
          </cell>
          <cell r="R216">
            <v>318.09999999999991</v>
          </cell>
          <cell r="S216">
            <v>445.30000000000013</v>
          </cell>
          <cell r="T216">
            <v>323.57000000000022</v>
          </cell>
          <cell r="U216">
            <v>452.93999999999977</v>
          </cell>
          <cell r="V216">
            <v>328.93</v>
          </cell>
          <cell r="W216">
            <v>460.46000000000009</v>
          </cell>
          <cell r="X216">
            <v>334.39999999999975</v>
          </cell>
          <cell r="Y216">
            <v>468.10000000000031</v>
          </cell>
          <cell r="Z216">
            <v>339.76000000000016</v>
          </cell>
          <cell r="AA216">
            <v>475.63</v>
          </cell>
          <cell r="AB216">
            <v>345.22999999999985</v>
          </cell>
          <cell r="AC216">
            <v>483.26000000000022</v>
          </cell>
          <cell r="AD216">
            <v>350.59000000000026</v>
          </cell>
          <cell r="AE216">
            <v>490.89999999999981</v>
          </cell>
          <cell r="AF216">
            <v>356.06</v>
          </cell>
          <cell r="AG216">
            <v>498.42000000000013</v>
          </cell>
          <cell r="AH216">
            <v>361.41999999999979</v>
          </cell>
          <cell r="AI216">
            <v>506.05999999999977</v>
          </cell>
          <cell r="AJ216">
            <v>366.8900000000001</v>
          </cell>
          <cell r="AK216">
            <v>513.59</v>
          </cell>
          <cell r="AL216">
            <v>372.24999999999989</v>
          </cell>
          <cell r="AM216">
            <v>521.22000000000025</v>
          </cell>
          <cell r="AN216">
            <v>377.7200000000002</v>
          </cell>
          <cell r="AO216">
            <v>528.8599999999999</v>
          </cell>
          <cell r="AP216">
            <v>383.08000000000004</v>
          </cell>
          <cell r="AQ216">
            <v>536.37999999999965</v>
          </cell>
          <cell r="AR216">
            <v>388.54999999999973</v>
          </cell>
          <cell r="AS216">
            <v>544.02000000000044</v>
          </cell>
          <cell r="AT216">
            <v>393.91000000000014</v>
          </cell>
          <cell r="AU216">
            <v>551.55000000000018</v>
          </cell>
          <cell r="AV216">
            <v>399.37999999999982</v>
          </cell>
          <cell r="AW216">
            <v>559.17999999999972</v>
          </cell>
        </row>
        <row r="217">
          <cell r="A217">
            <v>212</v>
          </cell>
          <cell r="B217">
            <v>275.97000000000014</v>
          </cell>
          <cell r="C217">
            <v>386.3599999999999</v>
          </cell>
          <cell r="D217">
            <v>281.4699999999998</v>
          </cell>
          <cell r="E217">
            <v>394.04000000000019</v>
          </cell>
          <cell r="F217">
            <v>286.85000000000025</v>
          </cell>
          <cell r="G217">
            <v>401.59999999999985</v>
          </cell>
          <cell r="H217">
            <v>292.34999999999997</v>
          </cell>
          <cell r="I217">
            <v>409.2700000000001</v>
          </cell>
          <cell r="J217">
            <v>297.85000000000031</v>
          </cell>
          <cell r="K217">
            <v>416.95000000000033</v>
          </cell>
          <cell r="L217">
            <v>303.23000000000008</v>
          </cell>
          <cell r="M217">
            <v>424.5</v>
          </cell>
          <cell r="N217">
            <v>308.72999999999973</v>
          </cell>
          <cell r="O217">
            <v>432.18000000000023</v>
          </cell>
          <cell r="P217">
            <v>314.11000000000024</v>
          </cell>
          <cell r="Q217">
            <v>439.7399999999999</v>
          </cell>
          <cell r="R217">
            <v>319.6099999999999</v>
          </cell>
          <cell r="S217">
            <v>447.41000000000014</v>
          </cell>
          <cell r="T217">
            <v>325.11000000000024</v>
          </cell>
          <cell r="U217">
            <v>455.08999999999975</v>
          </cell>
          <cell r="V217">
            <v>330.49</v>
          </cell>
          <cell r="W217">
            <v>462.6400000000001</v>
          </cell>
          <cell r="X217">
            <v>335.98999999999972</v>
          </cell>
          <cell r="Y217">
            <v>470.32000000000033</v>
          </cell>
          <cell r="Z217">
            <v>341.37000000000018</v>
          </cell>
          <cell r="AA217">
            <v>477.88</v>
          </cell>
          <cell r="AB217">
            <v>346.86999999999983</v>
          </cell>
          <cell r="AC217">
            <v>485.55000000000024</v>
          </cell>
          <cell r="AD217">
            <v>352.25000000000028</v>
          </cell>
          <cell r="AE217">
            <v>493.22999999999979</v>
          </cell>
          <cell r="AF217">
            <v>357.75</v>
          </cell>
          <cell r="AG217">
            <v>500.78000000000014</v>
          </cell>
          <cell r="AH217">
            <v>363.12999999999977</v>
          </cell>
          <cell r="AI217">
            <v>508.45999999999975</v>
          </cell>
          <cell r="AJ217">
            <v>368.63000000000011</v>
          </cell>
          <cell r="AK217">
            <v>516.02</v>
          </cell>
          <cell r="AL217">
            <v>374.00999999999988</v>
          </cell>
          <cell r="AM217">
            <v>523.69000000000028</v>
          </cell>
          <cell r="AN217">
            <v>379.51000000000022</v>
          </cell>
          <cell r="AO217">
            <v>531.36999999999989</v>
          </cell>
          <cell r="AP217">
            <v>384.89000000000004</v>
          </cell>
          <cell r="AQ217">
            <v>538.91999999999962</v>
          </cell>
          <cell r="AR217">
            <v>390.3899999999997</v>
          </cell>
          <cell r="AS217">
            <v>546.60000000000048</v>
          </cell>
          <cell r="AT217">
            <v>395.77000000000015</v>
          </cell>
          <cell r="AU217">
            <v>554.1600000000002</v>
          </cell>
          <cell r="AV217">
            <v>401.26999999999981</v>
          </cell>
          <cell r="AW217">
            <v>561.8299999999997</v>
          </cell>
        </row>
        <row r="218">
          <cell r="A218">
            <v>213</v>
          </cell>
          <cell r="B218">
            <v>277.27000000000015</v>
          </cell>
          <cell r="C218">
            <v>388.17999999999989</v>
          </cell>
          <cell r="D218">
            <v>282.79999999999978</v>
          </cell>
          <cell r="E218">
            <v>395.9000000000002</v>
          </cell>
          <cell r="F218">
            <v>288.20000000000027</v>
          </cell>
          <cell r="G218">
            <v>403.48999999999984</v>
          </cell>
          <cell r="H218">
            <v>293.72999999999996</v>
          </cell>
          <cell r="I218">
            <v>411.2000000000001</v>
          </cell>
          <cell r="J218">
            <v>299.26000000000033</v>
          </cell>
          <cell r="K218">
            <v>418.92000000000036</v>
          </cell>
          <cell r="L218">
            <v>304.66000000000008</v>
          </cell>
          <cell r="M218">
            <v>426.5</v>
          </cell>
          <cell r="N218">
            <v>310.18999999999971</v>
          </cell>
          <cell r="O218">
            <v>434.22000000000025</v>
          </cell>
          <cell r="P218">
            <v>315.59000000000026</v>
          </cell>
          <cell r="Q218">
            <v>441.80999999999989</v>
          </cell>
          <cell r="R218">
            <v>321.11999999999989</v>
          </cell>
          <cell r="S218">
            <v>449.52000000000015</v>
          </cell>
          <cell r="T218">
            <v>326.65000000000026</v>
          </cell>
          <cell r="U218">
            <v>457.23999999999972</v>
          </cell>
          <cell r="V218">
            <v>332.05</v>
          </cell>
          <cell r="W218">
            <v>464.82000000000011</v>
          </cell>
          <cell r="X218">
            <v>337.5799999999997</v>
          </cell>
          <cell r="Y218">
            <v>472.54000000000036</v>
          </cell>
          <cell r="Z218">
            <v>342.98000000000019</v>
          </cell>
          <cell r="AA218">
            <v>480.13</v>
          </cell>
          <cell r="AB218">
            <v>348.50999999999982</v>
          </cell>
          <cell r="AC218">
            <v>487.84000000000026</v>
          </cell>
          <cell r="AD218">
            <v>353.91000000000031</v>
          </cell>
          <cell r="AE218">
            <v>495.55999999999977</v>
          </cell>
          <cell r="AF218">
            <v>359.44</v>
          </cell>
          <cell r="AG218">
            <v>503.14000000000016</v>
          </cell>
          <cell r="AH218">
            <v>364.83999999999975</v>
          </cell>
          <cell r="AI218">
            <v>510.85999999999973</v>
          </cell>
          <cell r="AJ218">
            <v>370.37000000000012</v>
          </cell>
          <cell r="AK218">
            <v>518.44999999999993</v>
          </cell>
          <cell r="AL218">
            <v>375.76999999999987</v>
          </cell>
          <cell r="AM218">
            <v>526.16000000000031</v>
          </cell>
          <cell r="AN218">
            <v>381.30000000000024</v>
          </cell>
          <cell r="AO218">
            <v>533.87999999999988</v>
          </cell>
          <cell r="AP218">
            <v>386.70000000000005</v>
          </cell>
          <cell r="AQ218">
            <v>541.45999999999958</v>
          </cell>
          <cell r="AR218">
            <v>392.22999999999968</v>
          </cell>
          <cell r="AS218">
            <v>549.18000000000052</v>
          </cell>
          <cell r="AT218">
            <v>397.63000000000017</v>
          </cell>
          <cell r="AU218">
            <v>556.77000000000021</v>
          </cell>
          <cell r="AV218">
            <v>403.1599999999998</v>
          </cell>
          <cell r="AW218">
            <v>564.47999999999968</v>
          </cell>
        </row>
        <row r="219">
          <cell r="A219">
            <v>214</v>
          </cell>
          <cell r="B219">
            <v>278.57000000000016</v>
          </cell>
          <cell r="C219">
            <v>389.99999999999989</v>
          </cell>
          <cell r="D219">
            <v>284.12999999999977</v>
          </cell>
          <cell r="E219">
            <v>397.76000000000022</v>
          </cell>
          <cell r="F219">
            <v>289.5500000000003</v>
          </cell>
          <cell r="G219">
            <v>405.37999999999982</v>
          </cell>
          <cell r="H219">
            <v>295.10999999999996</v>
          </cell>
          <cell r="I219">
            <v>413.13000000000011</v>
          </cell>
          <cell r="J219">
            <v>300.67000000000036</v>
          </cell>
          <cell r="K219">
            <v>420.89000000000038</v>
          </cell>
          <cell r="L219">
            <v>306.09000000000009</v>
          </cell>
          <cell r="M219">
            <v>428.5</v>
          </cell>
          <cell r="N219">
            <v>311.64999999999969</v>
          </cell>
          <cell r="O219">
            <v>436.26000000000028</v>
          </cell>
          <cell r="P219">
            <v>317.07000000000028</v>
          </cell>
          <cell r="Q219">
            <v>443.87999999999988</v>
          </cell>
          <cell r="R219">
            <v>322.62999999999988</v>
          </cell>
          <cell r="S219">
            <v>451.63000000000017</v>
          </cell>
          <cell r="T219">
            <v>328.19000000000028</v>
          </cell>
          <cell r="U219">
            <v>459.3899999999997</v>
          </cell>
          <cell r="V219">
            <v>333.61</v>
          </cell>
          <cell r="W219">
            <v>467.00000000000011</v>
          </cell>
          <cell r="X219">
            <v>339.16999999999967</v>
          </cell>
          <cell r="Y219">
            <v>474.76000000000039</v>
          </cell>
          <cell r="Z219">
            <v>344.5900000000002</v>
          </cell>
          <cell r="AA219">
            <v>482.38</v>
          </cell>
          <cell r="AB219">
            <v>350.14999999999981</v>
          </cell>
          <cell r="AC219">
            <v>490.13000000000028</v>
          </cell>
          <cell r="AD219">
            <v>355.57000000000033</v>
          </cell>
          <cell r="AE219">
            <v>497.88999999999976</v>
          </cell>
          <cell r="AF219">
            <v>361.13</v>
          </cell>
          <cell r="AG219">
            <v>505.50000000000017</v>
          </cell>
          <cell r="AH219">
            <v>366.54999999999973</v>
          </cell>
          <cell r="AI219">
            <v>513.25999999999976</v>
          </cell>
          <cell r="AJ219">
            <v>372.11000000000013</v>
          </cell>
          <cell r="AK219">
            <v>520.87999999999988</v>
          </cell>
          <cell r="AL219">
            <v>377.52999999999986</v>
          </cell>
          <cell r="AM219">
            <v>528.63000000000034</v>
          </cell>
          <cell r="AN219">
            <v>383.09000000000026</v>
          </cell>
          <cell r="AO219">
            <v>536.38999999999987</v>
          </cell>
          <cell r="AP219">
            <v>388.51000000000005</v>
          </cell>
          <cell r="AQ219">
            <v>543.99999999999955</v>
          </cell>
          <cell r="AR219">
            <v>394.06999999999965</v>
          </cell>
          <cell r="AS219">
            <v>551.76000000000056</v>
          </cell>
          <cell r="AT219">
            <v>399.49000000000018</v>
          </cell>
          <cell r="AU219">
            <v>559.38000000000022</v>
          </cell>
          <cell r="AV219">
            <v>405.04999999999978</v>
          </cell>
          <cell r="AW219">
            <v>567.12999999999965</v>
          </cell>
        </row>
        <row r="220">
          <cell r="A220">
            <v>215</v>
          </cell>
          <cell r="B220">
            <v>279.87000000000018</v>
          </cell>
          <cell r="C220">
            <v>391.81999999999988</v>
          </cell>
          <cell r="D220">
            <v>285.45999999999975</v>
          </cell>
          <cell r="E220">
            <v>399.62000000000023</v>
          </cell>
          <cell r="F220">
            <v>290.90000000000032</v>
          </cell>
          <cell r="G220">
            <v>407.26999999999981</v>
          </cell>
          <cell r="H220">
            <v>296.48999999999995</v>
          </cell>
          <cell r="I220">
            <v>415.06000000000012</v>
          </cell>
          <cell r="J220">
            <v>302.08000000000038</v>
          </cell>
          <cell r="K220">
            <v>422.86000000000041</v>
          </cell>
          <cell r="L220">
            <v>307.5200000000001</v>
          </cell>
          <cell r="M220">
            <v>430.5</v>
          </cell>
          <cell r="N220">
            <v>313.10999999999967</v>
          </cell>
          <cell r="O220">
            <v>438.3000000000003</v>
          </cell>
          <cell r="P220">
            <v>318.5500000000003</v>
          </cell>
          <cell r="Q220">
            <v>445.94999999999987</v>
          </cell>
          <cell r="R220">
            <v>324.13999999999987</v>
          </cell>
          <cell r="S220">
            <v>453.74000000000018</v>
          </cell>
          <cell r="T220">
            <v>329.7300000000003</v>
          </cell>
          <cell r="U220">
            <v>461.53999999999968</v>
          </cell>
          <cell r="V220">
            <v>335.17</v>
          </cell>
          <cell r="W220">
            <v>469.18000000000012</v>
          </cell>
          <cell r="X220">
            <v>340.75999999999965</v>
          </cell>
          <cell r="Y220">
            <v>476.98000000000042</v>
          </cell>
          <cell r="Z220">
            <v>346.20000000000022</v>
          </cell>
          <cell r="AA220">
            <v>484.63</v>
          </cell>
          <cell r="AB220">
            <v>351.78999999999979</v>
          </cell>
          <cell r="AC220">
            <v>492.4200000000003</v>
          </cell>
          <cell r="AD220">
            <v>357.23000000000036</v>
          </cell>
          <cell r="AE220">
            <v>500.21999999999974</v>
          </cell>
          <cell r="AF220">
            <v>362.82</v>
          </cell>
          <cell r="AG220">
            <v>507.86000000000018</v>
          </cell>
          <cell r="AH220">
            <v>368.25999999999971</v>
          </cell>
          <cell r="AI220">
            <v>515.65999999999974</v>
          </cell>
          <cell r="AJ220">
            <v>373.85000000000014</v>
          </cell>
          <cell r="AK220">
            <v>523.30999999999983</v>
          </cell>
          <cell r="AL220">
            <v>379.28999999999985</v>
          </cell>
          <cell r="AM220">
            <v>531.10000000000036</v>
          </cell>
          <cell r="AN220">
            <v>384.88000000000028</v>
          </cell>
          <cell r="AO220">
            <v>538.89999999999986</v>
          </cell>
          <cell r="AP220">
            <v>390.32000000000005</v>
          </cell>
          <cell r="AQ220">
            <v>546.53999999999951</v>
          </cell>
          <cell r="AR220">
            <v>395.90999999999963</v>
          </cell>
          <cell r="AS220">
            <v>554.3400000000006</v>
          </cell>
          <cell r="AT220">
            <v>401.35000000000019</v>
          </cell>
          <cell r="AU220">
            <v>561.99000000000024</v>
          </cell>
          <cell r="AV220">
            <v>406.93999999999977</v>
          </cell>
          <cell r="AW220">
            <v>569.77999999999963</v>
          </cell>
        </row>
        <row r="221">
          <cell r="A221">
            <v>216</v>
          </cell>
          <cell r="B221">
            <v>281.17000000000019</v>
          </cell>
          <cell r="C221">
            <v>393.63999999999987</v>
          </cell>
          <cell r="D221">
            <v>286.78999999999974</v>
          </cell>
          <cell r="E221">
            <v>401.48000000000025</v>
          </cell>
          <cell r="F221">
            <v>292.25000000000034</v>
          </cell>
          <cell r="G221">
            <v>409.1599999999998</v>
          </cell>
          <cell r="H221">
            <v>297.86999999999995</v>
          </cell>
          <cell r="I221">
            <v>416.99000000000012</v>
          </cell>
          <cell r="J221">
            <v>303.49000000000041</v>
          </cell>
          <cell r="K221">
            <v>424.83000000000044</v>
          </cell>
          <cell r="L221">
            <v>308.9500000000001</v>
          </cell>
          <cell r="M221">
            <v>432.5</v>
          </cell>
          <cell r="N221">
            <v>314.56999999999965</v>
          </cell>
          <cell r="O221">
            <v>440.34000000000032</v>
          </cell>
          <cell r="P221">
            <v>320.03000000000031</v>
          </cell>
          <cell r="Q221">
            <v>448.01999999999987</v>
          </cell>
          <cell r="R221">
            <v>325.64999999999986</v>
          </cell>
          <cell r="S221">
            <v>455.85000000000019</v>
          </cell>
          <cell r="T221">
            <v>331.27000000000032</v>
          </cell>
          <cell r="U221">
            <v>463.68999999999966</v>
          </cell>
          <cell r="V221">
            <v>336.73</v>
          </cell>
          <cell r="W221">
            <v>471.36000000000013</v>
          </cell>
          <cell r="X221">
            <v>342.34999999999962</v>
          </cell>
          <cell r="Y221">
            <v>479.20000000000044</v>
          </cell>
          <cell r="Z221">
            <v>347.81000000000023</v>
          </cell>
          <cell r="AA221">
            <v>486.88</v>
          </cell>
          <cell r="AB221">
            <v>353.42999999999978</v>
          </cell>
          <cell r="AC221">
            <v>494.71000000000032</v>
          </cell>
          <cell r="AD221">
            <v>358.89000000000038</v>
          </cell>
          <cell r="AE221">
            <v>502.54999999999973</v>
          </cell>
          <cell r="AF221">
            <v>364.51</v>
          </cell>
          <cell r="AG221">
            <v>510.2200000000002</v>
          </cell>
          <cell r="AH221">
            <v>369.96999999999969</v>
          </cell>
          <cell r="AI221">
            <v>518.05999999999972</v>
          </cell>
          <cell r="AJ221">
            <v>375.59000000000015</v>
          </cell>
          <cell r="AK221">
            <v>525.73999999999978</v>
          </cell>
          <cell r="AL221">
            <v>381.04999999999984</v>
          </cell>
          <cell r="AM221">
            <v>533.57000000000039</v>
          </cell>
          <cell r="AN221">
            <v>386.6700000000003</v>
          </cell>
          <cell r="AO221">
            <v>541.40999999999985</v>
          </cell>
          <cell r="AP221">
            <v>392.13000000000005</v>
          </cell>
          <cell r="AQ221">
            <v>549.07999999999947</v>
          </cell>
          <cell r="AR221">
            <v>397.7499999999996</v>
          </cell>
          <cell r="AS221">
            <v>556.92000000000064</v>
          </cell>
          <cell r="AT221">
            <v>403.21000000000021</v>
          </cell>
          <cell r="AU221">
            <v>564.60000000000025</v>
          </cell>
          <cell r="AV221">
            <v>408.82999999999976</v>
          </cell>
          <cell r="AW221">
            <v>572.42999999999961</v>
          </cell>
        </row>
        <row r="222">
          <cell r="A222">
            <v>217</v>
          </cell>
          <cell r="B222">
            <v>282.4700000000002</v>
          </cell>
          <cell r="C222">
            <v>395.45999999999987</v>
          </cell>
          <cell r="D222">
            <v>288.11999999999972</v>
          </cell>
          <cell r="E222">
            <v>403.34000000000026</v>
          </cell>
          <cell r="F222">
            <v>293.60000000000036</v>
          </cell>
          <cell r="G222">
            <v>411.04999999999978</v>
          </cell>
          <cell r="H222">
            <v>299.24999999999994</v>
          </cell>
          <cell r="I222">
            <v>418.92000000000013</v>
          </cell>
          <cell r="J222">
            <v>304.90000000000043</v>
          </cell>
          <cell r="K222">
            <v>426.80000000000047</v>
          </cell>
          <cell r="L222">
            <v>310.38000000000011</v>
          </cell>
          <cell r="M222">
            <v>434.5</v>
          </cell>
          <cell r="N222">
            <v>316.02999999999963</v>
          </cell>
          <cell r="O222">
            <v>442.38000000000034</v>
          </cell>
          <cell r="P222">
            <v>321.51000000000033</v>
          </cell>
          <cell r="Q222">
            <v>450.08999999999986</v>
          </cell>
          <cell r="R222">
            <v>327.15999999999985</v>
          </cell>
          <cell r="S222">
            <v>457.96000000000021</v>
          </cell>
          <cell r="T222">
            <v>332.81000000000034</v>
          </cell>
          <cell r="U222">
            <v>465.83999999999963</v>
          </cell>
          <cell r="V222">
            <v>338.29</v>
          </cell>
          <cell r="W222">
            <v>473.54000000000013</v>
          </cell>
          <cell r="X222">
            <v>343.9399999999996</v>
          </cell>
          <cell r="Y222">
            <v>481.42000000000047</v>
          </cell>
          <cell r="Z222">
            <v>349.42000000000024</v>
          </cell>
          <cell r="AA222">
            <v>489.13</v>
          </cell>
          <cell r="AB222">
            <v>355.06999999999977</v>
          </cell>
          <cell r="AC222">
            <v>497.00000000000034</v>
          </cell>
          <cell r="AD222">
            <v>360.55000000000041</v>
          </cell>
          <cell r="AE222">
            <v>504.87999999999971</v>
          </cell>
          <cell r="AF222">
            <v>366.2</v>
          </cell>
          <cell r="AG222">
            <v>512.58000000000015</v>
          </cell>
          <cell r="AH222">
            <v>371.67999999999967</v>
          </cell>
          <cell r="AI222">
            <v>520.4599999999997</v>
          </cell>
          <cell r="AJ222">
            <v>377.33000000000015</v>
          </cell>
          <cell r="AK222">
            <v>528.16999999999973</v>
          </cell>
          <cell r="AL222">
            <v>382.80999999999983</v>
          </cell>
          <cell r="AM222">
            <v>536.04000000000042</v>
          </cell>
          <cell r="AN222">
            <v>388.46000000000032</v>
          </cell>
          <cell r="AO222">
            <v>543.91999999999985</v>
          </cell>
          <cell r="AP222">
            <v>393.94000000000005</v>
          </cell>
          <cell r="AQ222">
            <v>551.61999999999944</v>
          </cell>
          <cell r="AR222">
            <v>399.58999999999958</v>
          </cell>
          <cell r="AS222">
            <v>559.50000000000068</v>
          </cell>
          <cell r="AT222">
            <v>405.07000000000022</v>
          </cell>
          <cell r="AU222">
            <v>567.21000000000026</v>
          </cell>
          <cell r="AV222">
            <v>410.71999999999974</v>
          </cell>
          <cell r="AW222">
            <v>575.07999999999959</v>
          </cell>
        </row>
        <row r="223">
          <cell r="A223">
            <v>218</v>
          </cell>
          <cell r="B223">
            <v>283.77000000000021</v>
          </cell>
          <cell r="C223">
            <v>397.27999999999986</v>
          </cell>
          <cell r="D223">
            <v>289.4499999999997</v>
          </cell>
          <cell r="E223">
            <v>405.20000000000027</v>
          </cell>
          <cell r="F223">
            <v>294.95000000000039</v>
          </cell>
          <cell r="G223">
            <v>412.93999999999977</v>
          </cell>
          <cell r="H223">
            <v>300.62999999999994</v>
          </cell>
          <cell r="I223">
            <v>420.85000000000014</v>
          </cell>
          <cell r="J223">
            <v>306.31000000000046</v>
          </cell>
          <cell r="K223">
            <v>428.77000000000049</v>
          </cell>
          <cell r="L223">
            <v>311.81000000000012</v>
          </cell>
          <cell r="M223">
            <v>436.5</v>
          </cell>
          <cell r="N223">
            <v>317.48999999999961</v>
          </cell>
          <cell r="O223">
            <v>444.42000000000036</v>
          </cell>
          <cell r="P223">
            <v>322.99000000000035</v>
          </cell>
          <cell r="Q223">
            <v>452.15999999999985</v>
          </cell>
          <cell r="R223">
            <v>328.66999999999985</v>
          </cell>
          <cell r="S223">
            <v>460.07000000000022</v>
          </cell>
          <cell r="T223">
            <v>334.35000000000036</v>
          </cell>
          <cell r="U223">
            <v>467.98999999999961</v>
          </cell>
          <cell r="V223">
            <v>339.85</v>
          </cell>
          <cell r="W223">
            <v>475.72000000000014</v>
          </cell>
          <cell r="X223">
            <v>345.52999999999957</v>
          </cell>
          <cell r="Y223">
            <v>483.6400000000005</v>
          </cell>
          <cell r="Z223">
            <v>351.03000000000026</v>
          </cell>
          <cell r="AA223">
            <v>491.38</v>
          </cell>
          <cell r="AB223">
            <v>356.70999999999975</v>
          </cell>
          <cell r="AC223">
            <v>499.29000000000036</v>
          </cell>
          <cell r="AD223">
            <v>362.21000000000043</v>
          </cell>
          <cell r="AE223">
            <v>507.2099999999997</v>
          </cell>
          <cell r="AF223">
            <v>367.89</v>
          </cell>
          <cell r="AG223">
            <v>514.94000000000017</v>
          </cell>
          <cell r="AH223">
            <v>373.38999999999965</v>
          </cell>
          <cell r="AI223">
            <v>522.85999999999967</v>
          </cell>
          <cell r="AJ223">
            <v>379.07000000000016</v>
          </cell>
          <cell r="AK223">
            <v>530.59999999999968</v>
          </cell>
          <cell r="AL223">
            <v>384.56999999999982</v>
          </cell>
          <cell r="AM223">
            <v>538.51000000000045</v>
          </cell>
          <cell r="AN223">
            <v>390.25000000000034</v>
          </cell>
          <cell r="AO223">
            <v>546.42999999999984</v>
          </cell>
          <cell r="AP223">
            <v>395.75000000000006</v>
          </cell>
          <cell r="AQ223">
            <v>554.1599999999994</v>
          </cell>
          <cell r="AR223">
            <v>401.42999999999955</v>
          </cell>
          <cell r="AS223">
            <v>562.08000000000072</v>
          </cell>
          <cell r="AT223">
            <v>406.93000000000023</v>
          </cell>
          <cell r="AU223">
            <v>569.82000000000028</v>
          </cell>
          <cell r="AV223">
            <v>412.60999999999973</v>
          </cell>
          <cell r="AW223">
            <v>577.72999999999956</v>
          </cell>
        </row>
        <row r="224">
          <cell r="A224">
            <v>219</v>
          </cell>
          <cell r="B224">
            <v>285.07000000000022</v>
          </cell>
          <cell r="C224">
            <v>399.09999999999985</v>
          </cell>
          <cell r="D224">
            <v>290.77999999999969</v>
          </cell>
          <cell r="E224">
            <v>407.06000000000029</v>
          </cell>
          <cell r="F224">
            <v>296.30000000000041</v>
          </cell>
          <cell r="G224">
            <v>414.82999999999976</v>
          </cell>
          <cell r="H224">
            <v>302.00999999999993</v>
          </cell>
          <cell r="I224">
            <v>422.78000000000014</v>
          </cell>
          <cell r="J224">
            <v>307.72000000000048</v>
          </cell>
          <cell r="K224">
            <v>430.74000000000052</v>
          </cell>
          <cell r="L224">
            <v>313.24000000000012</v>
          </cell>
          <cell r="M224">
            <v>438.5</v>
          </cell>
          <cell r="N224">
            <v>318.94999999999959</v>
          </cell>
          <cell r="O224">
            <v>446.46000000000038</v>
          </cell>
          <cell r="P224">
            <v>324.47000000000037</v>
          </cell>
          <cell r="Q224">
            <v>454.22999999999985</v>
          </cell>
          <cell r="R224">
            <v>330.17999999999984</v>
          </cell>
          <cell r="S224">
            <v>462.18000000000023</v>
          </cell>
          <cell r="T224">
            <v>335.89000000000038</v>
          </cell>
          <cell r="U224">
            <v>470.13999999999959</v>
          </cell>
          <cell r="V224">
            <v>341.41</v>
          </cell>
          <cell r="W224">
            <v>477.90000000000015</v>
          </cell>
          <cell r="X224">
            <v>347.11999999999955</v>
          </cell>
          <cell r="Y224">
            <v>485.86000000000053</v>
          </cell>
          <cell r="Z224">
            <v>352.64000000000027</v>
          </cell>
          <cell r="AA224">
            <v>493.63</v>
          </cell>
          <cell r="AB224">
            <v>358.34999999999974</v>
          </cell>
          <cell r="AC224">
            <v>501.58000000000038</v>
          </cell>
          <cell r="AD224">
            <v>363.87000000000046</v>
          </cell>
          <cell r="AE224">
            <v>509.53999999999968</v>
          </cell>
          <cell r="AF224">
            <v>369.58</v>
          </cell>
          <cell r="AG224">
            <v>517.30000000000018</v>
          </cell>
          <cell r="AH224">
            <v>375.09999999999962</v>
          </cell>
          <cell r="AI224">
            <v>525.25999999999965</v>
          </cell>
          <cell r="AJ224">
            <v>380.81000000000017</v>
          </cell>
          <cell r="AK224">
            <v>533.02999999999963</v>
          </cell>
          <cell r="AL224">
            <v>386.32999999999981</v>
          </cell>
          <cell r="AM224">
            <v>540.98000000000047</v>
          </cell>
          <cell r="AN224">
            <v>392.04000000000036</v>
          </cell>
          <cell r="AO224">
            <v>548.93999999999983</v>
          </cell>
          <cell r="AP224">
            <v>397.56000000000006</v>
          </cell>
          <cell r="AQ224">
            <v>556.69999999999936</v>
          </cell>
          <cell r="AR224">
            <v>403.26999999999953</v>
          </cell>
          <cell r="AS224">
            <v>564.66000000000076</v>
          </cell>
          <cell r="AT224">
            <v>408.79000000000025</v>
          </cell>
          <cell r="AU224">
            <v>572.43000000000029</v>
          </cell>
          <cell r="AV224">
            <v>414.49999999999972</v>
          </cell>
          <cell r="AW224">
            <v>580.37999999999954</v>
          </cell>
        </row>
        <row r="225">
          <cell r="A225">
            <v>220</v>
          </cell>
          <cell r="B225">
            <v>286.37000000000023</v>
          </cell>
          <cell r="C225">
            <v>400.91999999999985</v>
          </cell>
          <cell r="D225">
            <v>292.10999999999967</v>
          </cell>
          <cell r="E225">
            <v>408.9200000000003</v>
          </cell>
          <cell r="F225">
            <v>297.65000000000043</v>
          </cell>
          <cell r="G225">
            <v>416.71999999999974</v>
          </cell>
          <cell r="H225">
            <v>303.38999999999993</v>
          </cell>
          <cell r="I225">
            <v>424.71000000000015</v>
          </cell>
          <cell r="J225">
            <v>309.13000000000051</v>
          </cell>
          <cell r="K225">
            <v>432.71000000000055</v>
          </cell>
          <cell r="L225">
            <v>314.67000000000013</v>
          </cell>
          <cell r="M225">
            <v>440.5</v>
          </cell>
          <cell r="N225">
            <v>320.40999999999957</v>
          </cell>
          <cell r="O225">
            <v>448.5000000000004</v>
          </cell>
          <cell r="P225">
            <v>325.95000000000039</v>
          </cell>
          <cell r="Q225">
            <v>456.29999999999984</v>
          </cell>
          <cell r="R225">
            <v>331.68999999999983</v>
          </cell>
          <cell r="S225">
            <v>464.29000000000025</v>
          </cell>
          <cell r="T225">
            <v>337.4300000000004</v>
          </cell>
          <cell r="U225">
            <v>472.28999999999957</v>
          </cell>
          <cell r="V225">
            <v>342.97</v>
          </cell>
          <cell r="W225">
            <v>480.08000000000015</v>
          </cell>
          <cell r="X225">
            <v>348.70999999999952</v>
          </cell>
          <cell r="Y225">
            <v>488.08000000000055</v>
          </cell>
          <cell r="Z225">
            <v>354.25000000000028</v>
          </cell>
          <cell r="AA225">
            <v>495.88</v>
          </cell>
          <cell r="AB225">
            <v>359.98999999999972</v>
          </cell>
          <cell r="AC225">
            <v>503.8700000000004</v>
          </cell>
          <cell r="AD225">
            <v>365.53000000000048</v>
          </cell>
          <cell r="AE225">
            <v>511.86999999999966</v>
          </cell>
          <cell r="AF225">
            <v>371.27</v>
          </cell>
          <cell r="AG225">
            <v>519.6600000000002</v>
          </cell>
          <cell r="AH225">
            <v>376.8099999999996</v>
          </cell>
          <cell r="AI225">
            <v>527.65999999999963</v>
          </cell>
          <cell r="AJ225">
            <v>382.55000000000018</v>
          </cell>
          <cell r="AK225">
            <v>535.45999999999958</v>
          </cell>
          <cell r="AL225">
            <v>388.0899999999998</v>
          </cell>
          <cell r="AM225">
            <v>543.4500000000005</v>
          </cell>
          <cell r="AN225">
            <v>393.83000000000038</v>
          </cell>
          <cell r="AO225">
            <v>551.44999999999982</v>
          </cell>
          <cell r="AP225">
            <v>399.37000000000006</v>
          </cell>
          <cell r="AQ225">
            <v>559.23999999999933</v>
          </cell>
          <cell r="AR225">
            <v>405.1099999999995</v>
          </cell>
          <cell r="AS225">
            <v>567.2400000000008</v>
          </cell>
          <cell r="AT225">
            <v>410.65000000000026</v>
          </cell>
          <cell r="AU225">
            <v>575.0400000000003</v>
          </cell>
          <cell r="AV225">
            <v>416.3899999999997</v>
          </cell>
          <cell r="AW225">
            <v>583.02999999999952</v>
          </cell>
        </row>
        <row r="226">
          <cell r="A226">
            <v>221</v>
          </cell>
          <cell r="B226">
            <v>287.67000000000024</v>
          </cell>
          <cell r="C226">
            <v>402.73999999999984</v>
          </cell>
          <cell r="D226">
            <v>293.43999999999966</v>
          </cell>
          <cell r="E226">
            <v>410.78000000000031</v>
          </cell>
          <cell r="F226">
            <v>299.00000000000045</v>
          </cell>
          <cell r="G226">
            <v>418.60999999999973</v>
          </cell>
          <cell r="H226">
            <v>304.76999999999992</v>
          </cell>
          <cell r="I226">
            <v>426.64000000000016</v>
          </cell>
          <cell r="J226">
            <v>310.54000000000053</v>
          </cell>
          <cell r="K226">
            <v>434.68000000000058</v>
          </cell>
          <cell r="L226">
            <v>316.10000000000014</v>
          </cell>
          <cell r="M226">
            <v>442.5</v>
          </cell>
          <cell r="N226">
            <v>321.86999999999955</v>
          </cell>
          <cell r="O226">
            <v>450.54000000000042</v>
          </cell>
          <cell r="P226">
            <v>327.4300000000004</v>
          </cell>
          <cell r="Q226">
            <v>458.36999999999983</v>
          </cell>
          <cell r="R226">
            <v>333.19999999999982</v>
          </cell>
          <cell r="S226">
            <v>466.40000000000026</v>
          </cell>
          <cell r="T226">
            <v>338.97000000000043</v>
          </cell>
          <cell r="U226">
            <v>474.43999999999954</v>
          </cell>
          <cell r="V226">
            <v>344.53000000000003</v>
          </cell>
          <cell r="W226">
            <v>482.26000000000016</v>
          </cell>
          <cell r="X226">
            <v>350.2999999999995</v>
          </cell>
          <cell r="Y226">
            <v>490.30000000000058</v>
          </cell>
          <cell r="Z226">
            <v>355.8600000000003</v>
          </cell>
          <cell r="AA226">
            <v>498.13</v>
          </cell>
          <cell r="AB226">
            <v>361.62999999999971</v>
          </cell>
          <cell r="AC226">
            <v>506.16000000000042</v>
          </cell>
          <cell r="AD226">
            <v>367.19000000000051</v>
          </cell>
          <cell r="AE226">
            <v>514.1999999999997</v>
          </cell>
          <cell r="AF226">
            <v>372.96</v>
          </cell>
          <cell r="AG226">
            <v>522.02000000000021</v>
          </cell>
          <cell r="AH226">
            <v>378.51999999999958</v>
          </cell>
          <cell r="AI226">
            <v>530.0599999999996</v>
          </cell>
          <cell r="AJ226">
            <v>384.29000000000019</v>
          </cell>
          <cell r="AK226">
            <v>537.88999999999953</v>
          </cell>
          <cell r="AL226">
            <v>389.8499999999998</v>
          </cell>
          <cell r="AM226">
            <v>545.92000000000053</v>
          </cell>
          <cell r="AN226">
            <v>395.6200000000004</v>
          </cell>
          <cell r="AO226">
            <v>553.95999999999981</v>
          </cell>
          <cell r="AP226">
            <v>401.18000000000006</v>
          </cell>
          <cell r="AQ226">
            <v>561.77999999999929</v>
          </cell>
          <cell r="AR226">
            <v>406.94999999999948</v>
          </cell>
          <cell r="AS226">
            <v>569.82000000000085</v>
          </cell>
          <cell r="AT226">
            <v>412.51000000000028</v>
          </cell>
          <cell r="AU226">
            <v>577.65000000000032</v>
          </cell>
          <cell r="AV226">
            <v>418.27999999999969</v>
          </cell>
          <cell r="AW226">
            <v>585.6799999999995</v>
          </cell>
        </row>
        <row r="227">
          <cell r="A227">
            <v>222</v>
          </cell>
          <cell r="B227">
            <v>288.97000000000025</v>
          </cell>
          <cell r="C227">
            <v>404.55999999999983</v>
          </cell>
          <cell r="D227">
            <v>294.76999999999964</v>
          </cell>
          <cell r="E227">
            <v>412.64000000000033</v>
          </cell>
          <cell r="F227">
            <v>300.35000000000048</v>
          </cell>
          <cell r="G227">
            <v>420.49999999999972</v>
          </cell>
          <cell r="H227">
            <v>306.14999999999992</v>
          </cell>
          <cell r="I227">
            <v>428.57000000000016</v>
          </cell>
          <cell r="J227">
            <v>311.95000000000056</v>
          </cell>
          <cell r="K227">
            <v>436.6500000000006</v>
          </cell>
          <cell r="L227">
            <v>317.53000000000014</v>
          </cell>
          <cell r="M227">
            <v>444.5</v>
          </cell>
          <cell r="N227">
            <v>323.32999999999953</v>
          </cell>
          <cell r="O227">
            <v>452.58000000000044</v>
          </cell>
          <cell r="P227">
            <v>328.91000000000042</v>
          </cell>
          <cell r="Q227">
            <v>460.43999999999983</v>
          </cell>
          <cell r="R227">
            <v>334.70999999999981</v>
          </cell>
          <cell r="S227">
            <v>468.51000000000028</v>
          </cell>
          <cell r="T227">
            <v>340.51000000000045</v>
          </cell>
          <cell r="U227">
            <v>476.58999999999952</v>
          </cell>
          <cell r="V227">
            <v>346.09000000000003</v>
          </cell>
          <cell r="W227">
            <v>484.44000000000017</v>
          </cell>
          <cell r="X227">
            <v>351.88999999999947</v>
          </cell>
          <cell r="Y227">
            <v>492.52000000000061</v>
          </cell>
          <cell r="Z227">
            <v>357.47000000000031</v>
          </cell>
          <cell r="AA227">
            <v>500.38</v>
          </cell>
          <cell r="AB227">
            <v>363.2699999999997</v>
          </cell>
          <cell r="AC227">
            <v>508.45000000000044</v>
          </cell>
          <cell r="AD227">
            <v>368.85000000000053</v>
          </cell>
          <cell r="AE227">
            <v>516.52999999999975</v>
          </cell>
          <cell r="AF227">
            <v>374.65</v>
          </cell>
          <cell r="AG227">
            <v>524.38000000000022</v>
          </cell>
          <cell r="AH227">
            <v>380.22999999999956</v>
          </cell>
          <cell r="AI227">
            <v>532.45999999999958</v>
          </cell>
          <cell r="AJ227">
            <v>386.0300000000002</v>
          </cell>
          <cell r="AK227">
            <v>540.31999999999948</v>
          </cell>
          <cell r="AL227">
            <v>391.60999999999979</v>
          </cell>
          <cell r="AM227">
            <v>548.39000000000055</v>
          </cell>
          <cell r="AN227">
            <v>397.41000000000042</v>
          </cell>
          <cell r="AO227">
            <v>556.4699999999998</v>
          </cell>
          <cell r="AP227">
            <v>402.99000000000007</v>
          </cell>
          <cell r="AQ227">
            <v>564.31999999999925</v>
          </cell>
          <cell r="AR227">
            <v>408.78999999999945</v>
          </cell>
          <cell r="AS227">
            <v>572.40000000000089</v>
          </cell>
          <cell r="AT227">
            <v>414.37000000000029</v>
          </cell>
          <cell r="AU227">
            <v>580.26000000000033</v>
          </cell>
          <cell r="AV227">
            <v>420.16999999999967</v>
          </cell>
          <cell r="AW227">
            <v>588.32999999999947</v>
          </cell>
        </row>
        <row r="228">
          <cell r="A228">
            <v>223</v>
          </cell>
          <cell r="B228">
            <v>290.27000000000027</v>
          </cell>
          <cell r="C228">
            <v>406.37999999999982</v>
          </cell>
          <cell r="D228">
            <v>296.09999999999962</v>
          </cell>
          <cell r="E228">
            <v>414.50000000000034</v>
          </cell>
          <cell r="F228">
            <v>301.7000000000005</v>
          </cell>
          <cell r="G228">
            <v>422.3899999999997</v>
          </cell>
          <cell r="H228">
            <v>307.52999999999992</v>
          </cell>
          <cell r="I228">
            <v>430.50000000000017</v>
          </cell>
          <cell r="J228">
            <v>313.36000000000058</v>
          </cell>
          <cell r="K228">
            <v>438.62000000000063</v>
          </cell>
          <cell r="L228">
            <v>318.96000000000015</v>
          </cell>
          <cell r="M228">
            <v>446.5</v>
          </cell>
          <cell r="N228">
            <v>324.78999999999951</v>
          </cell>
          <cell r="O228">
            <v>454.62000000000046</v>
          </cell>
          <cell r="P228">
            <v>330.39000000000044</v>
          </cell>
          <cell r="Q228">
            <v>462.50999999999982</v>
          </cell>
          <cell r="R228">
            <v>336.2199999999998</v>
          </cell>
          <cell r="S228">
            <v>470.62000000000029</v>
          </cell>
          <cell r="T228">
            <v>342.05000000000047</v>
          </cell>
          <cell r="U228">
            <v>478.7399999999995</v>
          </cell>
          <cell r="V228">
            <v>347.65000000000003</v>
          </cell>
          <cell r="W228">
            <v>486.62000000000018</v>
          </cell>
          <cell r="X228">
            <v>353.47999999999945</v>
          </cell>
          <cell r="Y228">
            <v>494.74000000000063</v>
          </cell>
          <cell r="Z228">
            <v>359.08000000000033</v>
          </cell>
          <cell r="AA228">
            <v>502.63</v>
          </cell>
          <cell r="AB228">
            <v>364.90999999999968</v>
          </cell>
          <cell r="AC228">
            <v>510.74000000000046</v>
          </cell>
          <cell r="AD228">
            <v>370.51000000000056</v>
          </cell>
          <cell r="AE228">
            <v>518.85999999999979</v>
          </cell>
          <cell r="AF228">
            <v>376.34</v>
          </cell>
          <cell r="AG228">
            <v>526.74000000000024</v>
          </cell>
          <cell r="AH228">
            <v>381.93999999999954</v>
          </cell>
          <cell r="AI228">
            <v>534.85999999999956</v>
          </cell>
          <cell r="AJ228">
            <v>387.77000000000021</v>
          </cell>
          <cell r="AK228">
            <v>542.74999999999943</v>
          </cell>
          <cell r="AL228">
            <v>393.36999999999978</v>
          </cell>
          <cell r="AM228">
            <v>550.86000000000058</v>
          </cell>
          <cell r="AN228">
            <v>399.20000000000044</v>
          </cell>
          <cell r="AO228">
            <v>558.97999999999979</v>
          </cell>
          <cell r="AP228">
            <v>404.80000000000007</v>
          </cell>
          <cell r="AQ228">
            <v>566.85999999999922</v>
          </cell>
          <cell r="AR228">
            <v>410.62999999999943</v>
          </cell>
          <cell r="AS228">
            <v>574.98000000000093</v>
          </cell>
          <cell r="AT228">
            <v>416.2300000000003</v>
          </cell>
          <cell r="AU228">
            <v>582.87000000000035</v>
          </cell>
          <cell r="AV228">
            <v>422.05999999999966</v>
          </cell>
          <cell r="AW228">
            <v>590.97999999999945</v>
          </cell>
        </row>
        <row r="229">
          <cell r="A229">
            <v>224</v>
          </cell>
          <cell r="B229">
            <v>291.57000000000028</v>
          </cell>
          <cell r="C229">
            <v>408.19999999999982</v>
          </cell>
          <cell r="D229">
            <v>297.42999999999961</v>
          </cell>
          <cell r="E229">
            <v>416.36000000000035</v>
          </cell>
          <cell r="F229">
            <v>303.05000000000052</v>
          </cell>
          <cell r="G229">
            <v>424.27999999999969</v>
          </cell>
          <cell r="H229">
            <v>308.90999999999991</v>
          </cell>
          <cell r="I229">
            <v>432.43000000000018</v>
          </cell>
          <cell r="J229">
            <v>314.77000000000061</v>
          </cell>
          <cell r="K229">
            <v>440.59000000000066</v>
          </cell>
          <cell r="L229">
            <v>320.39000000000016</v>
          </cell>
          <cell r="M229">
            <v>448.5</v>
          </cell>
          <cell r="N229">
            <v>326.24999999999949</v>
          </cell>
          <cell r="O229">
            <v>456.66000000000048</v>
          </cell>
          <cell r="P229">
            <v>331.87000000000046</v>
          </cell>
          <cell r="Q229">
            <v>464.57999999999981</v>
          </cell>
          <cell r="R229">
            <v>337.72999999999979</v>
          </cell>
          <cell r="S229">
            <v>472.7300000000003</v>
          </cell>
          <cell r="T229">
            <v>343.59000000000049</v>
          </cell>
          <cell r="U229">
            <v>480.88999999999947</v>
          </cell>
          <cell r="V229">
            <v>349.21000000000004</v>
          </cell>
          <cell r="W229">
            <v>488.80000000000018</v>
          </cell>
          <cell r="X229">
            <v>355.06999999999942</v>
          </cell>
          <cell r="Y229">
            <v>496.96000000000066</v>
          </cell>
          <cell r="Z229">
            <v>360.69000000000034</v>
          </cell>
          <cell r="AA229">
            <v>504.88</v>
          </cell>
          <cell r="AB229">
            <v>366.54999999999967</v>
          </cell>
          <cell r="AC229">
            <v>513.03000000000043</v>
          </cell>
          <cell r="AD229">
            <v>372.17000000000058</v>
          </cell>
          <cell r="AE229">
            <v>521.18999999999983</v>
          </cell>
          <cell r="AF229">
            <v>378.03</v>
          </cell>
          <cell r="AG229">
            <v>529.10000000000025</v>
          </cell>
          <cell r="AH229">
            <v>383.64999999999952</v>
          </cell>
          <cell r="AI229">
            <v>537.25999999999954</v>
          </cell>
          <cell r="AJ229">
            <v>389.51000000000022</v>
          </cell>
          <cell r="AK229">
            <v>545.17999999999938</v>
          </cell>
          <cell r="AL229">
            <v>395.12999999999977</v>
          </cell>
          <cell r="AM229">
            <v>553.33000000000061</v>
          </cell>
          <cell r="AN229">
            <v>400.99000000000046</v>
          </cell>
          <cell r="AO229">
            <v>561.48999999999978</v>
          </cell>
          <cell r="AP229">
            <v>406.61000000000007</v>
          </cell>
          <cell r="AQ229">
            <v>569.39999999999918</v>
          </cell>
          <cell r="AR229">
            <v>412.4699999999994</v>
          </cell>
          <cell r="AS229">
            <v>577.56000000000097</v>
          </cell>
          <cell r="AT229">
            <v>418.09000000000032</v>
          </cell>
          <cell r="AU229">
            <v>585.48000000000036</v>
          </cell>
          <cell r="AV229">
            <v>423.94999999999965</v>
          </cell>
          <cell r="AW229">
            <v>593.62999999999943</v>
          </cell>
        </row>
        <row r="230">
          <cell r="A230">
            <v>225</v>
          </cell>
          <cell r="B230">
            <v>292.87000000000029</v>
          </cell>
          <cell r="C230">
            <v>410.01999999999981</v>
          </cell>
          <cell r="D230">
            <v>298.75999999999959</v>
          </cell>
          <cell r="E230">
            <v>418.22000000000037</v>
          </cell>
          <cell r="F230">
            <v>304.40000000000055</v>
          </cell>
          <cell r="G230">
            <v>426.16999999999967</v>
          </cell>
          <cell r="H230">
            <v>310.28999999999991</v>
          </cell>
          <cell r="I230">
            <v>434.36000000000018</v>
          </cell>
          <cell r="J230">
            <v>316.18000000000063</v>
          </cell>
          <cell r="K230">
            <v>442.56000000000068</v>
          </cell>
          <cell r="L230">
            <v>321.82000000000016</v>
          </cell>
          <cell r="M230">
            <v>450.5</v>
          </cell>
          <cell r="N230">
            <v>327.70999999999947</v>
          </cell>
          <cell r="O230">
            <v>458.7000000000005</v>
          </cell>
          <cell r="P230">
            <v>333.35000000000048</v>
          </cell>
          <cell r="Q230">
            <v>466.64999999999981</v>
          </cell>
          <cell r="R230">
            <v>339.23999999999978</v>
          </cell>
          <cell r="S230">
            <v>474.84000000000032</v>
          </cell>
          <cell r="T230">
            <v>345.13000000000051</v>
          </cell>
          <cell r="U230">
            <v>483.03999999999945</v>
          </cell>
          <cell r="V230">
            <v>350.77000000000004</v>
          </cell>
          <cell r="W230">
            <v>490.98000000000019</v>
          </cell>
          <cell r="X230">
            <v>356.6599999999994</v>
          </cell>
          <cell r="Y230">
            <v>499.18000000000069</v>
          </cell>
          <cell r="Z230">
            <v>362.30000000000035</v>
          </cell>
          <cell r="AA230">
            <v>507.13</v>
          </cell>
          <cell r="AB230">
            <v>368.18999999999966</v>
          </cell>
          <cell r="AC230">
            <v>515.32000000000039</v>
          </cell>
          <cell r="AD230">
            <v>373.83000000000061</v>
          </cell>
          <cell r="AE230">
            <v>523.51999999999987</v>
          </cell>
          <cell r="AF230">
            <v>379.71999999999997</v>
          </cell>
          <cell r="AG230">
            <v>531.46000000000026</v>
          </cell>
          <cell r="AH230">
            <v>385.3599999999995</v>
          </cell>
          <cell r="AI230">
            <v>539.65999999999951</v>
          </cell>
          <cell r="AJ230">
            <v>391.25000000000023</v>
          </cell>
          <cell r="AK230">
            <v>547.60999999999933</v>
          </cell>
          <cell r="AL230">
            <v>396.88999999999976</v>
          </cell>
          <cell r="AM230">
            <v>555.80000000000064</v>
          </cell>
          <cell r="AN230">
            <v>402.78000000000048</v>
          </cell>
          <cell r="AO230">
            <v>563.99999999999977</v>
          </cell>
          <cell r="AP230">
            <v>408.42000000000007</v>
          </cell>
          <cell r="AQ230">
            <v>571.93999999999915</v>
          </cell>
          <cell r="AR230">
            <v>414.30999999999938</v>
          </cell>
          <cell r="AS230">
            <v>580.14000000000101</v>
          </cell>
          <cell r="AT230">
            <v>419.95000000000033</v>
          </cell>
          <cell r="AU230">
            <v>588.09000000000037</v>
          </cell>
          <cell r="AV230">
            <v>425.83999999999963</v>
          </cell>
          <cell r="AW230">
            <v>596.2799999999994</v>
          </cell>
        </row>
        <row r="231">
          <cell r="A231">
            <v>226</v>
          </cell>
          <cell r="B231">
            <v>294.1700000000003</v>
          </cell>
          <cell r="C231">
            <v>411.8399999999998</v>
          </cell>
          <cell r="D231">
            <v>300.08999999999958</v>
          </cell>
          <cell r="E231">
            <v>420.08000000000038</v>
          </cell>
          <cell r="F231">
            <v>305.75000000000057</v>
          </cell>
          <cell r="G231">
            <v>428.05999999999966</v>
          </cell>
          <cell r="H231">
            <v>311.6699999999999</v>
          </cell>
          <cell r="I231">
            <v>436.29000000000019</v>
          </cell>
          <cell r="J231">
            <v>317.59000000000066</v>
          </cell>
          <cell r="K231">
            <v>444.53000000000071</v>
          </cell>
          <cell r="L231">
            <v>323.25000000000017</v>
          </cell>
          <cell r="M231">
            <v>452.5</v>
          </cell>
          <cell r="N231">
            <v>329.16999999999945</v>
          </cell>
          <cell r="O231">
            <v>460.74000000000052</v>
          </cell>
          <cell r="P231">
            <v>334.8300000000005</v>
          </cell>
          <cell r="Q231">
            <v>468.7199999999998</v>
          </cell>
          <cell r="R231">
            <v>340.74999999999977</v>
          </cell>
          <cell r="S231">
            <v>476.95000000000033</v>
          </cell>
          <cell r="T231">
            <v>346.67000000000053</v>
          </cell>
          <cell r="U231">
            <v>485.18999999999943</v>
          </cell>
          <cell r="V231">
            <v>352.33000000000004</v>
          </cell>
          <cell r="W231">
            <v>493.1600000000002</v>
          </cell>
          <cell r="X231">
            <v>358.24999999999937</v>
          </cell>
          <cell r="Y231">
            <v>501.40000000000072</v>
          </cell>
          <cell r="Z231">
            <v>363.91000000000037</v>
          </cell>
          <cell r="AA231">
            <v>509.38</v>
          </cell>
          <cell r="AB231">
            <v>369.82999999999964</v>
          </cell>
          <cell r="AC231">
            <v>517.61000000000035</v>
          </cell>
          <cell r="AD231">
            <v>375.49000000000063</v>
          </cell>
          <cell r="AE231">
            <v>525.84999999999991</v>
          </cell>
          <cell r="AF231">
            <v>381.40999999999997</v>
          </cell>
          <cell r="AG231">
            <v>533.82000000000028</v>
          </cell>
          <cell r="AH231">
            <v>387.06999999999948</v>
          </cell>
          <cell r="AI231">
            <v>542.05999999999949</v>
          </cell>
          <cell r="AJ231">
            <v>392.99000000000024</v>
          </cell>
          <cell r="AK231">
            <v>550.03999999999928</v>
          </cell>
          <cell r="AL231">
            <v>398.64999999999975</v>
          </cell>
          <cell r="AM231">
            <v>558.27000000000066</v>
          </cell>
          <cell r="AN231">
            <v>404.5700000000005</v>
          </cell>
          <cell r="AO231">
            <v>566.50999999999976</v>
          </cell>
          <cell r="AP231">
            <v>410.23000000000008</v>
          </cell>
          <cell r="AQ231">
            <v>574.47999999999911</v>
          </cell>
          <cell r="AR231">
            <v>416.14999999999935</v>
          </cell>
          <cell r="AS231">
            <v>582.72000000000105</v>
          </cell>
          <cell r="AT231">
            <v>421.81000000000034</v>
          </cell>
          <cell r="AU231">
            <v>590.70000000000039</v>
          </cell>
          <cell r="AV231">
            <v>427.72999999999962</v>
          </cell>
          <cell r="AW231">
            <v>598.92999999999938</v>
          </cell>
        </row>
        <row r="232">
          <cell r="A232">
            <v>227</v>
          </cell>
          <cell r="B232">
            <v>295.47000000000031</v>
          </cell>
          <cell r="C232">
            <v>413.6599999999998</v>
          </cell>
          <cell r="D232">
            <v>301.41999999999956</v>
          </cell>
          <cell r="E232">
            <v>421.9400000000004</v>
          </cell>
          <cell r="F232">
            <v>307.10000000000059</v>
          </cell>
          <cell r="G232">
            <v>429.94999999999965</v>
          </cell>
          <cell r="H232">
            <v>313.0499999999999</v>
          </cell>
          <cell r="I232">
            <v>438.2200000000002</v>
          </cell>
          <cell r="J232">
            <v>319.00000000000068</v>
          </cell>
          <cell r="K232">
            <v>446.50000000000074</v>
          </cell>
          <cell r="L232">
            <v>324.68000000000018</v>
          </cell>
          <cell r="M232">
            <v>454.5</v>
          </cell>
          <cell r="N232">
            <v>330.62999999999943</v>
          </cell>
          <cell r="O232">
            <v>462.78000000000054</v>
          </cell>
          <cell r="P232">
            <v>336.31000000000051</v>
          </cell>
          <cell r="Q232">
            <v>470.78999999999979</v>
          </cell>
          <cell r="R232">
            <v>342.25999999999976</v>
          </cell>
          <cell r="S232">
            <v>479.06000000000034</v>
          </cell>
          <cell r="T232">
            <v>348.21000000000055</v>
          </cell>
          <cell r="U232">
            <v>487.33999999999941</v>
          </cell>
          <cell r="V232">
            <v>353.89000000000004</v>
          </cell>
          <cell r="W232">
            <v>495.3400000000002</v>
          </cell>
          <cell r="X232">
            <v>359.83999999999935</v>
          </cell>
          <cell r="Y232">
            <v>503.62000000000074</v>
          </cell>
          <cell r="Z232">
            <v>365.52000000000038</v>
          </cell>
          <cell r="AA232">
            <v>511.63</v>
          </cell>
          <cell r="AB232">
            <v>371.46999999999963</v>
          </cell>
          <cell r="AC232">
            <v>519.90000000000032</v>
          </cell>
          <cell r="AD232">
            <v>377.15000000000066</v>
          </cell>
          <cell r="AE232">
            <v>528.17999999999995</v>
          </cell>
          <cell r="AF232">
            <v>383.09999999999997</v>
          </cell>
          <cell r="AG232">
            <v>536.18000000000029</v>
          </cell>
          <cell r="AH232">
            <v>388.77999999999946</v>
          </cell>
          <cell r="AI232">
            <v>544.45999999999947</v>
          </cell>
          <cell r="AJ232">
            <v>394.73000000000025</v>
          </cell>
          <cell r="AK232">
            <v>552.46999999999923</v>
          </cell>
          <cell r="AL232">
            <v>400.40999999999974</v>
          </cell>
          <cell r="AM232">
            <v>560.74000000000069</v>
          </cell>
          <cell r="AN232">
            <v>406.36000000000053</v>
          </cell>
          <cell r="AO232">
            <v>569.01999999999975</v>
          </cell>
          <cell r="AP232">
            <v>412.04000000000008</v>
          </cell>
          <cell r="AQ232">
            <v>577.01999999999907</v>
          </cell>
          <cell r="AR232">
            <v>417.98999999999933</v>
          </cell>
          <cell r="AS232">
            <v>585.30000000000109</v>
          </cell>
          <cell r="AT232">
            <v>423.67000000000036</v>
          </cell>
          <cell r="AU232">
            <v>593.3100000000004</v>
          </cell>
          <cell r="AV232">
            <v>429.61999999999961</v>
          </cell>
          <cell r="AW232">
            <v>601.57999999999936</v>
          </cell>
        </row>
        <row r="233">
          <cell r="A233">
            <v>228</v>
          </cell>
          <cell r="B233">
            <v>296.77000000000032</v>
          </cell>
          <cell r="C233">
            <v>415.47999999999979</v>
          </cell>
          <cell r="D233">
            <v>302.74999999999955</v>
          </cell>
          <cell r="E233">
            <v>423.80000000000041</v>
          </cell>
          <cell r="F233">
            <v>308.45000000000061</v>
          </cell>
          <cell r="G233">
            <v>431.83999999999963</v>
          </cell>
          <cell r="H233">
            <v>314.42999999999989</v>
          </cell>
          <cell r="I233">
            <v>440.1500000000002</v>
          </cell>
          <cell r="J233">
            <v>320.41000000000071</v>
          </cell>
          <cell r="K233">
            <v>448.47000000000077</v>
          </cell>
          <cell r="L233">
            <v>326.11000000000018</v>
          </cell>
          <cell r="M233">
            <v>456.5</v>
          </cell>
          <cell r="N233">
            <v>332.08999999999941</v>
          </cell>
          <cell r="O233">
            <v>464.82000000000056</v>
          </cell>
          <cell r="P233">
            <v>337.79000000000053</v>
          </cell>
          <cell r="Q233">
            <v>472.85999999999979</v>
          </cell>
          <cell r="R233">
            <v>343.76999999999975</v>
          </cell>
          <cell r="S233">
            <v>481.17000000000036</v>
          </cell>
          <cell r="T233">
            <v>349.75000000000057</v>
          </cell>
          <cell r="U233">
            <v>489.48999999999938</v>
          </cell>
          <cell r="V233">
            <v>355.45000000000005</v>
          </cell>
          <cell r="W233">
            <v>497.52000000000021</v>
          </cell>
          <cell r="X233">
            <v>361.42999999999932</v>
          </cell>
          <cell r="Y233">
            <v>505.84000000000077</v>
          </cell>
          <cell r="Z233">
            <v>367.13000000000039</v>
          </cell>
          <cell r="AA233">
            <v>513.88</v>
          </cell>
          <cell r="AB233">
            <v>373.10999999999962</v>
          </cell>
          <cell r="AC233">
            <v>522.19000000000028</v>
          </cell>
          <cell r="AD233">
            <v>378.81000000000068</v>
          </cell>
          <cell r="AE233">
            <v>530.51</v>
          </cell>
          <cell r="AF233">
            <v>384.78999999999996</v>
          </cell>
          <cell r="AG233">
            <v>538.5400000000003</v>
          </cell>
          <cell r="AH233">
            <v>390.48999999999944</v>
          </cell>
          <cell r="AI233">
            <v>546.85999999999945</v>
          </cell>
          <cell r="AJ233">
            <v>396.47000000000025</v>
          </cell>
          <cell r="AK233">
            <v>554.89999999999918</v>
          </cell>
          <cell r="AL233">
            <v>402.16999999999973</v>
          </cell>
          <cell r="AM233">
            <v>563.21000000000072</v>
          </cell>
          <cell r="AN233">
            <v>408.15000000000055</v>
          </cell>
          <cell r="AO233">
            <v>571.52999999999975</v>
          </cell>
          <cell r="AP233">
            <v>413.85000000000008</v>
          </cell>
          <cell r="AQ233">
            <v>579.55999999999904</v>
          </cell>
          <cell r="AR233">
            <v>419.8299999999993</v>
          </cell>
          <cell r="AS233">
            <v>587.88000000000113</v>
          </cell>
          <cell r="AT233">
            <v>425.53000000000037</v>
          </cell>
          <cell r="AU233">
            <v>595.92000000000041</v>
          </cell>
          <cell r="AV233">
            <v>431.50999999999959</v>
          </cell>
          <cell r="AW233">
            <v>604.22999999999934</v>
          </cell>
        </row>
        <row r="234">
          <cell r="A234">
            <v>229</v>
          </cell>
          <cell r="B234">
            <v>298.07000000000033</v>
          </cell>
          <cell r="C234">
            <v>417.29999999999978</v>
          </cell>
          <cell r="D234">
            <v>304.07999999999953</v>
          </cell>
          <cell r="E234">
            <v>425.66000000000042</v>
          </cell>
          <cell r="F234">
            <v>309.80000000000064</v>
          </cell>
          <cell r="G234">
            <v>433.72999999999962</v>
          </cell>
          <cell r="H234">
            <v>315.80999999999989</v>
          </cell>
          <cell r="I234">
            <v>442.08000000000021</v>
          </cell>
          <cell r="J234">
            <v>321.82000000000073</v>
          </cell>
          <cell r="K234">
            <v>450.44000000000079</v>
          </cell>
          <cell r="L234">
            <v>327.54000000000019</v>
          </cell>
          <cell r="M234">
            <v>458.5</v>
          </cell>
          <cell r="N234">
            <v>333.54999999999939</v>
          </cell>
          <cell r="O234">
            <v>466.86000000000058</v>
          </cell>
          <cell r="P234">
            <v>339.27000000000055</v>
          </cell>
          <cell r="Q234">
            <v>474.92999999999978</v>
          </cell>
          <cell r="R234">
            <v>345.27999999999975</v>
          </cell>
          <cell r="S234">
            <v>483.28000000000037</v>
          </cell>
          <cell r="T234">
            <v>351.29000000000059</v>
          </cell>
          <cell r="U234">
            <v>491.63999999999936</v>
          </cell>
          <cell r="V234">
            <v>357.01000000000005</v>
          </cell>
          <cell r="W234">
            <v>499.70000000000022</v>
          </cell>
          <cell r="X234">
            <v>363.0199999999993</v>
          </cell>
          <cell r="Y234">
            <v>508.0600000000008</v>
          </cell>
          <cell r="Z234">
            <v>368.74000000000041</v>
          </cell>
          <cell r="AA234">
            <v>516.13</v>
          </cell>
          <cell r="AB234">
            <v>374.7499999999996</v>
          </cell>
          <cell r="AC234">
            <v>524.48000000000025</v>
          </cell>
          <cell r="AD234">
            <v>380.47000000000071</v>
          </cell>
          <cell r="AE234">
            <v>532.84</v>
          </cell>
          <cell r="AF234">
            <v>386.47999999999996</v>
          </cell>
          <cell r="AG234">
            <v>540.90000000000032</v>
          </cell>
          <cell r="AH234">
            <v>392.19999999999942</v>
          </cell>
          <cell r="AI234">
            <v>549.25999999999942</v>
          </cell>
          <cell r="AJ234">
            <v>398.21000000000026</v>
          </cell>
          <cell r="AK234">
            <v>557.32999999999913</v>
          </cell>
          <cell r="AL234">
            <v>403.92999999999972</v>
          </cell>
          <cell r="AM234">
            <v>565.68000000000075</v>
          </cell>
          <cell r="AN234">
            <v>409.94000000000057</v>
          </cell>
          <cell r="AO234">
            <v>574.03999999999974</v>
          </cell>
          <cell r="AP234">
            <v>415.66000000000008</v>
          </cell>
          <cell r="AQ234">
            <v>582.099999999999</v>
          </cell>
          <cell r="AR234">
            <v>421.66999999999928</v>
          </cell>
          <cell r="AS234">
            <v>590.46000000000117</v>
          </cell>
          <cell r="AT234">
            <v>427.39000000000038</v>
          </cell>
          <cell r="AU234">
            <v>598.53000000000043</v>
          </cell>
          <cell r="AV234">
            <v>433.39999999999958</v>
          </cell>
          <cell r="AW234">
            <v>606.87999999999931</v>
          </cell>
        </row>
        <row r="235">
          <cell r="A235">
            <v>230</v>
          </cell>
          <cell r="B235">
            <v>299.37000000000035</v>
          </cell>
          <cell r="C235">
            <v>419.11999999999978</v>
          </cell>
          <cell r="D235">
            <v>305.40999999999951</v>
          </cell>
          <cell r="E235">
            <v>427.52000000000044</v>
          </cell>
          <cell r="F235">
            <v>311.15000000000066</v>
          </cell>
          <cell r="G235">
            <v>435.61999999999961</v>
          </cell>
          <cell r="H235">
            <v>317.18999999999988</v>
          </cell>
          <cell r="I235">
            <v>444.01000000000022</v>
          </cell>
          <cell r="J235">
            <v>323.23000000000076</v>
          </cell>
          <cell r="K235">
            <v>452.41000000000082</v>
          </cell>
          <cell r="L235">
            <v>328.9700000000002</v>
          </cell>
          <cell r="M235">
            <v>460.5</v>
          </cell>
          <cell r="N235">
            <v>335.00999999999937</v>
          </cell>
          <cell r="O235">
            <v>468.9000000000006</v>
          </cell>
          <cell r="P235">
            <v>340.75000000000057</v>
          </cell>
          <cell r="Q235">
            <v>476.99999999999977</v>
          </cell>
          <cell r="R235">
            <v>346.78999999999974</v>
          </cell>
          <cell r="S235">
            <v>485.39000000000038</v>
          </cell>
          <cell r="T235">
            <v>352.83000000000061</v>
          </cell>
          <cell r="U235">
            <v>493.78999999999934</v>
          </cell>
          <cell r="V235">
            <v>358.57000000000005</v>
          </cell>
          <cell r="W235">
            <v>501.88000000000022</v>
          </cell>
          <cell r="X235">
            <v>364.60999999999927</v>
          </cell>
          <cell r="Y235">
            <v>510.28000000000083</v>
          </cell>
          <cell r="Z235">
            <v>370.35000000000042</v>
          </cell>
          <cell r="AA235">
            <v>518.38</v>
          </cell>
          <cell r="AB235">
            <v>376.38999999999959</v>
          </cell>
          <cell r="AC235">
            <v>526.77000000000021</v>
          </cell>
          <cell r="AD235">
            <v>382.13000000000073</v>
          </cell>
          <cell r="AE235">
            <v>535.17000000000007</v>
          </cell>
          <cell r="AF235">
            <v>388.16999999999996</v>
          </cell>
          <cell r="AG235">
            <v>543.26000000000033</v>
          </cell>
          <cell r="AH235">
            <v>393.9099999999994</v>
          </cell>
          <cell r="AI235">
            <v>551.6599999999994</v>
          </cell>
          <cell r="AJ235">
            <v>399.95000000000027</v>
          </cell>
          <cell r="AK235">
            <v>559.75999999999908</v>
          </cell>
          <cell r="AL235">
            <v>405.68999999999971</v>
          </cell>
          <cell r="AM235">
            <v>568.15000000000077</v>
          </cell>
          <cell r="AN235">
            <v>411.73000000000059</v>
          </cell>
          <cell r="AO235">
            <v>576.54999999999973</v>
          </cell>
          <cell r="AP235">
            <v>417.47000000000008</v>
          </cell>
          <cell r="AQ235">
            <v>584.63999999999896</v>
          </cell>
          <cell r="AR235">
            <v>423.50999999999925</v>
          </cell>
          <cell r="AS235">
            <v>593.04000000000121</v>
          </cell>
          <cell r="AT235">
            <v>429.2500000000004</v>
          </cell>
          <cell r="AU235">
            <v>601.14000000000044</v>
          </cell>
          <cell r="AV235">
            <v>435.28999999999957</v>
          </cell>
          <cell r="AW235">
            <v>609.52999999999929</v>
          </cell>
        </row>
        <row r="236">
          <cell r="A236">
            <v>231</v>
          </cell>
          <cell r="B236">
            <v>300.67000000000036</v>
          </cell>
          <cell r="C236">
            <v>420.93999999999977</v>
          </cell>
          <cell r="D236">
            <v>306.7399999999995</v>
          </cell>
          <cell r="E236">
            <v>429.38000000000045</v>
          </cell>
          <cell r="F236">
            <v>312.50000000000068</v>
          </cell>
          <cell r="G236">
            <v>437.50999999999959</v>
          </cell>
          <cell r="H236">
            <v>318.56999999999988</v>
          </cell>
          <cell r="I236">
            <v>445.94000000000023</v>
          </cell>
          <cell r="J236">
            <v>324.64000000000078</v>
          </cell>
          <cell r="K236">
            <v>454.38000000000085</v>
          </cell>
          <cell r="L236">
            <v>330.4000000000002</v>
          </cell>
          <cell r="M236">
            <v>462.5</v>
          </cell>
          <cell r="N236">
            <v>336.46999999999935</v>
          </cell>
          <cell r="O236">
            <v>470.94000000000062</v>
          </cell>
          <cell r="P236">
            <v>342.23000000000059</v>
          </cell>
          <cell r="Q236">
            <v>479.06999999999977</v>
          </cell>
          <cell r="R236">
            <v>348.29999999999973</v>
          </cell>
          <cell r="S236">
            <v>487.5000000000004</v>
          </cell>
          <cell r="T236">
            <v>354.37000000000063</v>
          </cell>
          <cell r="U236">
            <v>495.93999999999932</v>
          </cell>
          <cell r="V236">
            <v>360.13000000000005</v>
          </cell>
          <cell r="W236">
            <v>504.06000000000023</v>
          </cell>
          <cell r="X236">
            <v>366.19999999999925</v>
          </cell>
          <cell r="Y236">
            <v>512.5000000000008</v>
          </cell>
          <cell r="Z236">
            <v>371.96000000000043</v>
          </cell>
          <cell r="AA236">
            <v>520.63</v>
          </cell>
          <cell r="AB236">
            <v>378.02999999999957</v>
          </cell>
          <cell r="AC236">
            <v>529.06000000000017</v>
          </cell>
          <cell r="AD236">
            <v>383.79000000000076</v>
          </cell>
          <cell r="AE236">
            <v>537.50000000000011</v>
          </cell>
          <cell r="AF236">
            <v>389.85999999999996</v>
          </cell>
          <cell r="AG236">
            <v>545.62000000000035</v>
          </cell>
          <cell r="AH236">
            <v>395.61999999999938</v>
          </cell>
          <cell r="AI236">
            <v>554.05999999999938</v>
          </cell>
          <cell r="AJ236">
            <v>401.69000000000028</v>
          </cell>
          <cell r="AK236">
            <v>562.18999999999903</v>
          </cell>
          <cell r="AL236">
            <v>407.4499999999997</v>
          </cell>
          <cell r="AM236">
            <v>570.6200000000008</v>
          </cell>
          <cell r="AN236">
            <v>413.52000000000061</v>
          </cell>
          <cell r="AO236">
            <v>579.05999999999972</v>
          </cell>
          <cell r="AP236">
            <v>419.28000000000009</v>
          </cell>
          <cell r="AQ236">
            <v>587.17999999999893</v>
          </cell>
          <cell r="AR236">
            <v>425.34999999999923</v>
          </cell>
          <cell r="AS236">
            <v>595.62000000000126</v>
          </cell>
          <cell r="AT236">
            <v>431.11000000000041</v>
          </cell>
          <cell r="AU236">
            <v>603.75000000000045</v>
          </cell>
          <cell r="AV236">
            <v>437.17999999999955</v>
          </cell>
          <cell r="AW236">
            <v>612.17999999999927</v>
          </cell>
        </row>
        <row r="237">
          <cell r="A237">
            <v>232</v>
          </cell>
          <cell r="B237">
            <v>301.97000000000037</v>
          </cell>
          <cell r="C237">
            <v>422.75999999999976</v>
          </cell>
          <cell r="D237">
            <v>308.06999999999948</v>
          </cell>
          <cell r="E237">
            <v>431.24000000000046</v>
          </cell>
          <cell r="F237">
            <v>313.8500000000007</v>
          </cell>
          <cell r="G237">
            <v>439.39999999999958</v>
          </cell>
          <cell r="H237">
            <v>319.94999999999987</v>
          </cell>
          <cell r="I237">
            <v>447.87000000000023</v>
          </cell>
          <cell r="J237">
            <v>326.05000000000081</v>
          </cell>
          <cell r="K237">
            <v>456.35000000000088</v>
          </cell>
          <cell r="L237">
            <v>331.83000000000021</v>
          </cell>
          <cell r="M237">
            <v>464.5</v>
          </cell>
          <cell r="N237">
            <v>337.92999999999932</v>
          </cell>
          <cell r="O237">
            <v>472.98000000000064</v>
          </cell>
          <cell r="P237">
            <v>343.7100000000006</v>
          </cell>
          <cell r="Q237">
            <v>481.13999999999976</v>
          </cell>
          <cell r="R237">
            <v>349.80999999999972</v>
          </cell>
          <cell r="S237">
            <v>489.61000000000041</v>
          </cell>
          <cell r="T237">
            <v>355.91000000000065</v>
          </cell>
          <cell r="U237">
            <v>498.08999999999929</v>
          </cell>
          <cell r="V237">
            <v>361.69000000000005</v>
          </cell>
          <cell r="W237">
            <v>506.24000000000024</v>
          </cell>
          <cell r="X237">
            <v>367.78999999999922</v>
          </cell>
          <cell r="Y237">
            <v>514.72000000000082</v>
          </cell>
          <cell r="Z237">
            <v>373.57000000000045</v>
          </cell>
          <cell r="AA237">
            <v>522.88</v>
          </cell>
          <cell r="AB237">
            <v>379.66999999999956</v>
          </cell>
          <cell r="AC237">
            <v>531.35000000000014</v>
          </cell>
          <cell r="AD237">
            <v>385.45000000000078</v>
          </cell>
          <cell r="AE237">
            <v>539.83000000000015</v>
          </cell>
          <cell r="AF237">
            <v>391.54999999999995</v>
          </cell>
          <cell r="AG237">
            <v>547.98000000000036</v>
          </cell>
          <cell r="AH237">
            <v>397.32999999999936</v>
          </cell>
          <cell r="AI237">
            <v>556.45999999999935</v>
          </cell>
          <cell r="AJ237">
            <v>403.43000000000029</v>
          </cell>
          <cell r="AK237">
            <v>564.61999999999898</v>
          </cell>
          <cell r="AL237">
            <v>409.2099999999997</v>
          </cell>
          <cell r="AM237">
            <v>573.09000000000083</v>
          </cell>
          <cell r="AN237">
            <v>415.31000000000063</v>
          </cell>
          <cell r="AO237">
            <v>581.56999999999971</v>
          </cell>
          <cell r="AP237">
            <v>421.09000000000009</v>
          </cell>
          <cell r="AQ237">
            <v>589.71999999999889</v>
          </cell>
          <cell r="AR237">
            <v>427.1899999999992</v>
          </cell>
          <cell r="AS237">
            <v>598.2000000000013</v>
          </cell>
          <cell r="AT237">
            <v>432.97000000000043</v>
          </cell>
          <cell r="AU237">
            <v>606.36000000000047</v>
          </cell>
          <cell r="AV237">
            <v>439.06999999999954</v>
          </cell>
          <cell r="AW237">
            <v>614.82999999999925</v>
          </cell>
        </row>
        <row r="238">
          <cell r="A238">
            <v>233</v>
          </cell>
          <cell r="B238">
            <v>303.27000000000038</v>
          </cell>
          <cell r="C238">
            <v>424.57999999999976</v>
          </cell>
          <cell r="D238">
            <v>309.39999999999947</v>
          </cell>
          <cell r="E238">
            <v>433.10000000000048</v>
          </cell>
          <cell r="F238">
            <v>315.20000000000073</v>
          </cell>
          <cell r="G238">
            <v>441.28999999999957</v>
          </cell>
          <cell r="H238">
            <v>321.32999999999987</v>
          </cell>
          <cell r="I238">
            <v>449.80000000000024</v>
          </cell>
          <cell r="J238">
            <v>327.46000000000083</v>
          </cell>
          <cell r="K238">
            <v>458.3200000000009</v>
          </cell>
          <cell r="L238">
            <v>333.26000000000022</v>
          </cell>
          <cell r="M238">
            <v>466.5</v>
          </cell>
          <cell r="N238">
            <v>339.3899999999993</v>
          </cell>
          <cell r="O238">
            <v>475.02000000000066</v>
          </cell>
          <cell r="P238">
            <v>345.19000000000062</v>
          </cell>
          <cell r="Q238">
            <v>483.20999999999975</v>
          </cell>
          <cell r="R238">
            <v>351.31999999999971</v>
          </cell>
          <cell r="S238">
            <v>491.72000000000043</v>
          </cell>
          <cell r="T238">
            <v>357.45000000000067</v>
          </cell>
          <cell r="U238">
            <v>500.23999999999927</v>
          </cell>
          <cell r="V238">
            <v>363.25000000000006</v>
          </cell>
          <cell r="W238">
            <v>508.42000000000024</v>
          </cell>
          <cell r="X238">
            <v>369.3799999999992</v>
          </cell>
          <cell r="Y238">
            <v>516.94000000000085</v>
          </cell>
          <cell r="Z238">
            <v>375.18000000000046</v>
          </cell>
          <cell r="AA238">
            <v>525.13</v>
          </cell>
          <cell r="AB238">
            <v>381.30999999999955</v>
          </cell>
          <cell r="AC238">
            <v>533.6400000000001</v>
          </cell>
          <cell r="AD238">
            <v>387.11000000000081</v>
          </cell>
          <cell r="AE238">
            <v>542.1600000000002</v>
          </cell>
          <cell r="AF238">
            <v>393.23999999999995</v>
          </cell>
          <cell r="AG238">
            <v>550.34000000000037</v>
          </cell>
          <cell r="AH238">
            <v>399.03999999999934</v>
          </cell>
          <cell r="AI238">
            <v>558.85999999999933</v>
          </cell>
          <cell r="AJ238">
            <v>405.1700000000003</v>
          </cell>
          <cell r="AK238">
            <v>567.04999999999893</v>
          </cell>
          <cell r="AL238">
            <v>410.96999999999969</v>
          </cell>
          <cell r="AM238">
            <v>575.56000000000085</v>
          </cell>
          <cell r="AN238">
            <v>417.10000000000065</v>
          </cell>
          <cell r="AO238">
            <v>584.0799999999997</v>
          </cell>
          <cell r="AP238">
            <v>422.90000000000009</v>
          </cell>
          <cell r="AQ238">
            <v>592.25999999999885</v>
          </cell>
          <cell r="AR238">
            <v>429.02999999999918</v>
          </cell>
          <cell r="AS238">
            <v>600.78000000000134</v>
          </cell>
          <cell r="AT238">
            <v>434.83000000000044</v>
          </cell>
          <cell r="AU238">
            <v>608.97000000000048</v>
          </cell>
          <cell r="AV238">
            <v>440.95999999999952</v>
          </cell>
          <cell r="AW238">
            <v>617.47999999999922</v>
          </cell>
        </row>
        <row r="239">
          <cell r="A239">
            <v>234</v>
          </cell>
          <cell r="B239">
            <v>304.57000000000039</v>
          </cell>
          <cell r="C239">
            <v>426.39999999999975</v>
          </cell>
          <cell r="D239">
            <v>310.72999999999945</v>
          </cell>
          <cell r="E239">
            <v>434.96000000000049</v>
          </cell>
          <cell r="F239">
            <v>316.55000000000075</v>
          </cell>
          <cell r="G239">
            <v>443.17999999999955</v>
          </cell>
          <cell r="H239">
            <v>322.70999999999987</v>
          </cell>
          <cell r="I239">
            <v>451.73000000000025</v>
          </cell>
          <cell r="J239">
            <v>328.87000000000086</v>
          </cell>
          <cell r="K239">
            <v>460.29000000000093</v>
          </cell>
          <cell r="L239">
            <v>334.69000000000023</v>
          </cell>
          <cell r="M239">
            <v>468.5</v>
          </cell>
          <cell r="N239">
            <v>340.84999999999928</v>
          </cell>
          <cell r="O239">
            <v>477.06000000000068</v>
          </cell>
          <cell r="P239">
            <v>346.67000000000064</v>
          </cell>
          <cell r="Q239">
            <v>485.27999999999975</v>
          </cell>
          <cell r="R239">
            <v>352.8299999999997</v>
          </cell>
          <cell r="S239">
            <v>493.83000000000044</v>
          </cell>
          <cell r="T239">
            <v>358.99000000000069</v>
          </cell>
          <cell r="U239">
            <v>502.38999999999925</v>
          </cell>
          <cell r="V239">
            <v>364.81000000000006</v>
          </cell>
          <cell r="W239">
            <v>510.60000000000025</v>
          </cell>
          <cell r="X239">
            <v>370.96999999999917</v>
          </cell>
          <cell r="Y239">
            <v>519.16000000000088</v>
          </cell>
          <cell r="Z239">
            <v>376.79000000000048</v>
          </cell>
          <cell r="AA239">
            <v>527.38</v>
          </cell>
          <cell r="AB239">
            <v>382.94999999999953</v>
          </cell>
          <cell r="AC239">
            <v>535.93000000000006</v>
          </cell>
          <cell r="AD239">
            <v>388.77000000000083</v>
          </cell>
          <cell r="AE239">
            <v>544.49000000000024</v>
          </cell>
          <cell r="AF239">
            <v>394.92999999999995</v>
          </cell>
          <cell r="AG239">
            <v>552.70000000000039</v>
          </cell>
          <cell r="AH239">
            <v>400.74999999999932</v>
          </cell>
          <cell r="AI239">
            <v>561.25999999999931</v>
          </cell>
          <cell r="AJ239">
            <v>406.91000000000031</v>
          </cell>
          <cell r="AK239">
            <v>569.47999999999888</v>
          </cell>
          <cell r="AL239">
            <v>412.72999999999968</v>
          </cell>
          <cell r="AM239">
            <v>578.03000000000088</v>
          </cell>
          <cell r="AN239">
            <v>418.89000000000067</v>
          </cell>
          <cell r="AO239">
            <v>586.58999999999969</v>
          </cell>
          <cell r="AP239">
            <v>424.71000000000009</v>
          </cell>
          <cell r="AQ239">
            <v>594.79999999999882</v>
          </cell>
          <cell r="AR239">
            <v>430.86999999999915</v>
          </cell>
          <cell r="AS239">
            <v>603.36000000000138</v>
          </cell>
          <cell r="AT239">
            <v>436.69000000000045</v>
          </cell>
          <cell r="AU239">
            <v>611.5800000000005</v>
          </cell>
          <cell r="AV239">
            <v>442.84999999999951</v>
          </cell>
          <cell r="AW239">
            <v>620.1299999999992</v>
          </cell>
        </row>
        <row r="240">
          <cell r="A240">
            <v>235</v>
          </cell>
          <cell r="B240">
            <v>305.8700000000004</v>
          </cell>
          <cell r="C240">
            <v>428.21999999999974</v>
          </cell>
          <cell r="D240">
            <v>312.05999999999943</v>
          </cell>
          <cell r="E240">
            <v>436.8200000000005</v>
          </cell>
          <cell r="F240">
            <v>317.90000000000077</v>
          </cell>
          <cell r="G240">
            <v>445.06999999999954</v>
          </cell>
          <cell r="H240">
            <v>324.08999999999986</v>
          </cell>
          <cell r="I240">
            <v>453.66000000000025</v>
          </cell>
          <cell r="J240">
            <v>330.28000000000088</v>
          </cell>
          <cell r="K240">
            <v>462.26000000000096</v>
          </cell>
          <cell r="L240">
            <v>336.12000000000023</v>
          </cell>
          <cell r="M240">
            <v>470.5</v>
          </cell>
          <cell r="N240">
            <v>342.30999999999926</v>
          </cell>
          <cell r="O240">
            <v>479.1000000000007</v>
          </cell>
          <cell r="P240">
            <v>348.15000000000066</v>
          </cell>
          <cell r="Q240">
            <v>487.34999999999974</v>
          </cell>
          <cell r="R240">
            <v>354.33999999999969</v>
          </cell>
          <cell r="S240">
            <v>495.94000000000045</v>
          </cell>
          <cell r="T240">
            <v>360.53000000000071</v>
          </cell>
          <cell r="U240">
            <v>504.53999999999922</v>
          </cell>
          <cell r="V240">
            <v>366.37000000000006</v>
          </cell>
          <cell r="W240">
            <v>512.7800000000002</v>
          </cell>
          <cell r="X240">
            <v>372.55999999999915</v>
          </cell>
          <cell r="Y240">
            <v>521.3800000000009</v>
          </cell>
          <cell r="Z240">
            <v>378.40000000000049</v>
          </cell>
          <cell r="AA240">
            <v>529.63</v>
          </cell>
          <cell r="AB240">
            <v>384.58999999999952</v>
          </cell>
          <cell r="AC240">
            <v>538.22</v>
          </cell>
          <cell r="AD240">
            <v>390.43000000000086</v>
          </cell>
          <cell r="AE240">
            <v>546.82000000000028</v>
          </cell>
          <cell r="AF240">
            <v>396.61999999999995</v>
          </cell>
          <cell r="AG240">
            <v>555.0600000000004</v>
          </cell>
          <cell r="AH240">
            <v>402.4599999999993</v>
          </cell>
          <cell r="AI240">
            <v>563.65999999999929</v>
          </cell>
          <cell r="AJ240">
            <v>408.65000000000032</v>
          </cell>
          <cell r="AK240">
            <v>571.90999999999883</v>
          </cell>
          <cell r="AL240">
            <v>414.48999999999967</v>
          </cell>
          <cell r="AM240">
            <v>580.50000000000091</v>
          </cell>
          <cell r="AN240">
            <v>420.68000000000069</v>
          </cell>
          <cell r="AO240">
            <v>589.09999999999968</v>
          </cell>
          <cell r="AP240">
            <v>426.5200000000001</v>
          </cell>
          <cell r="AQ240">
            <v>597.33999999999878</v>
          </cell>
          <cell r="AR240">
            <v>432.70999999999913</v>
          </cell>
          <cell r="AS240">
            <v>605.94000000000142</v>
          </cell>
          <cell r="AT240">
            <v>438.55000000000047</v>
          </cell>
          <cell r="AU240">
            <v>614.19000000000051</v>
          </cell>
          <cell r="AV240">
            <v>444.7399999999995</v>
          </cell>
          <cell r="AW240">
            <v>622.77999999999918</v>
          </cell>
        </row>
        <row r="241">
          <cell r="A241">
            <v>236</v>
          </cell>
          <cell r="B241">
            <v>307.17000000000041</v>
          </cell>
          <cell r="C241">
            <v>430.03999999999974</v>
          </cell>
          <cell r="D241">
            <v>313.38999999999942</v>
          </cell>
          <cell r="E241">
            <v>438.68000000000052</v>
          </cell>
          <cell r="F241">
            <v>319.2500000000008</v>
          </cell>
          <cell r="G241">
            <v>446.95999999999952</v>
          </cell>
          <cell r="H241">
            <v>325.46999999999986</v>
          </cell>
          <cell r="I241">
            <v>455.59000000000026</v>
          </cell>
          <cell r="J241">
            <v>331.69000000000091</v>
          </cell>
          <cell r="K241">
            <v>464.23000000000098</v>
          </cell>
          <cell r="L241">
            <v>337.55000000000024</v>
          </cell>
          <cell r="M241">
            <v>472.5</v>
          </cell>
          <cell r="N241">
            <v>343.76999999999924</v>
          </cell>
          <cell r="O241">
            <v>481.14000000000073</v>
          </cell>
          <cell r="P241">
            <v>349.63000000000068</v>
          </cell>
          <cell r="Q241">
            <v>489.41999999999973</v>
          </cell>
          <cell r="R241">
            <v>355.84999999999968</v>
          </cell>
          <cell r="S241">
            <v>498.05000000000047</v>
          </cell>
          <cell r="T241">
            <v>362.07000000000073</v>
          </cell>
          <cell r="U241">
            <v>506.6899999999992</v>
          </cell>
          <cell r="V241">
            <v>367.93000000000006</v>
          </cell>
          <cell r="W241">
            <v>514.96000000000015</v>
          </cell>
          <cell r="X241">
            <v>374.14999999999912</v>
          </cell>
          <cell r="Y241">
            <v>523.60000000000093</v>
          </cell>
          <cell r="Z241">
            <v>380.0100000000005</v>
          </cell>
          <cell r="AA241">
            <v>531.88</v>
          </cell>
          <cell r="AB241">
            <v>386.22999999999951</v>
          </cell>
          <cell r="AC241">
            <v>540.51</v>
          </cell>
          <cell r="AD241">
            <v>392.09000000000088</v>
          </cell>
          <cell r="AE241">
            <v>549.15000000000032</v>
          </cell>
          <cell r="AF241">
            <v>398.30999999999995</v>
          </cell>
          <cell r="AG241">
            <v>557.42000000000041</v>
          </cell>
          <cell r="AH241">
            <v>404.16999999999928</v>
          </cell>
          <cell r="AI241">
            <v>566.05999999999926</v>
          </cell>
          <cell r="AJ241">
            <v>410.39000000000033</v>
          </cell>
          <cell r="AK241">
            <v>574.33999999999878</v>
          </cell>
          <cell r="AL241">
            <v>416.24999999999966</v>
          </cell>
          <cell r="AM241">
            <v>582.97000000000094</v>
          </cell>
          <cell r="AN241">
            <v>422.47000000000071</v>
          </cell>
          <cell r="AO241">
            <v>591.60999999999967</v>
          </cell>
          <cell r="AP241">
            <v>428.3300000000001</v>
          </cell>
          <cell r="AQ241">
            <v>599.87999999999874</v>
          </cell>
          <cell r="AR241">
            <v>434.5499999999991</v>
          </cell>
          <cell r="AS241">
            <v>608.52000000000146</v>
          </cell>
          <cell r="AT241">
            <v>440.41000000000048</v>
          </cell>
          <cell r="AU241">
            <v>616.80000000000052</v>
          </cell>
          <cell r="AV241">
            <v>446.62999999999948</v>
          </cell>
          <cell r="AW241">
            <v>625.42999999999915</v>
          </cell>
        </row>
        <row r="242">
          <cell r="A242">
            <v>237</v>
          </cell>
          <cell r="B242">
            <v>308.47000000000043</v>
          </cell>
          <cell r="C242">
            <v>431.85999999999973</v>
          </cell>
          <cell r="D242">
            <v>314.7199999999994</v>
          </cell>
          <cell r="E242">
            <v>440.54000000000053</v>
          </cell>
          <cell r="F242">
            <v>320.60000000000082</v>
          </cell>
          <cell r="G242">
            <v>448.84999999999951</v>
          </cell>
          <cell r="H242">
            <v>326.84999999999985</v>
          </cell>
          <cell r="I242">
            <v>457.52000000000027</v>
          </cell>
          <cell r="J242">
            <v>333.10000000000093</v>
          </cell>
          <cell r="K242">
            <v>466.20000000000101</v>
          </cell>
          <cell r="L242">
            <v>338.98000000000025</v>
          </cell>
          <cell r="M242">
            <v>474.5</v>
          </cell>
          <cell r="N242">
            <v>345.22999999999922</v>
          </cell>
          <cell r="O242">
            <v>483.18000000000075</v>
          </cell>
          <cell r="P242">
            <v>351.1100000000007</v>
          </cell>
          <cell r="Q242">
            <v>491.48999999999972</v>
          </cell>
          <cell r="R242">
            <v>357.35999999999967</v>
          </cell>
          <cell r="S242">
            <v>500.16000000000048</v>
          </cell>
          <cell r="T242">
            <v>363.61000000000075</v>
          </cell>
          <cell r="U242">
            <v>508.83999999999918</v>
          </cell>
          <cell r="V242">
            <v>369.49000000000007</v>
          </cell>
          <cell r="W242">
            <v>517.1400000000001</v>
          </cell>
          <cell r="X242">
            <v>375.7399999999991</v>
          </cell>
          <cell r="Y242">
            <v>525.82000000000096</v>
          </cell>
          <cell r="Z242">
            <v>381.62000000000052</v>
          </cell>
          <cell r="AA242">
            <v>534.13</v>
          </cell>
          <cell r="AB242">
            <v>387.86999999999949</v>
          </cell>
          <cell r="AC242">
            <v>542.79999999999995</v>
          </cell>
          <cell r="AD242">
            <v>393.75000000000091</v>
          </cell>
          <cell r="AE242">
            <v>551.48000000000036</v>
          </cell>
          <cell r="AF242">
            <v>399.99999999999994</v>
          </cell>
          <cell r="AG242">
            <v>559.78000000000043</v>
          </cell>
          <cell r="AH242">
            <v>405.87999999999926</v>
          </cell>
          <cell r="AI242">
            <v>568.45999999999924</v>
          </cell>
          <cell r="AJ242">
            <v>412.13000000000034</v>
          </cell>
          <cell r="AK242">
            <v>576.76999999999873</v>
          </cell>
          <cell r="AL242">
            <v>418.00999999999965</v>
          </cell>
          <cell r="AM242">
            <v>585.44000000000096</v>
          </cell>
          <cell r="AN242">
            <v>424.26000000000073</v>
          </cell>
          <cell r="AO242">
            <v>594.11999999999966</v>
          </cell>
          <cell r="AP242">
            <v>430.1400000000001</v>
          </cell>
          <cell r="AQ242">
            <v>602.41999999999871</v>
          </cell>
          <cell r="AR242">
            <v>436.38999999999908</v>
          </cell>
          <cell r="AS242">
            <v>611.1000000000015</v>
          </cell>
          <cell r="AT242">
            <v>442.27000000000049</v>
          </cell>
          <cell r="AU242">
            <v>619.41000000000054</v>
          </cell>
          <cell r="AV242">
            <v>448.51999999999947</v>
          </cell>
          <cell r="AW242">
            <v>628.07999999999913</v>
          </cell>
        </row>
        <row r="243">
          <cell r="A243">
            <v>238</v>
          </cell>
          <cell r="B243">
            <v>309.77000000000044</v>
          </cell>
          <cell r="C243">
            <v>433.67999999999972</v>
          </cell>
          <cell r="D243">
            <v>316.04999999999939</v>
          </cell>
          <cell r="E243">
            <v>442.40000000000055</v>
          </cell>
          <cell r="F243">
            <v>321.95000000000084</v>
          </cell>
          <cell r="G243">
            <v>450.7399999999995</v>
          </cell>
          <cell r="H243">
            <v>328.22999999999985</v>
          </cell>
          <cell r="I243">
            <v>459.45000000000027</v>
          </cell>
          <cell r="J243">
            <v>334.51000000000096</v>
          </cell>
          <cell r="K243">
            <v>468.17000000000104</v>
          </cell>
          <cell r="L243">
            <v>340.41000000000025</v>
          </cell>
          <cell r="M243">
            <v>476.5</v>
          </cell>
          <cell r="N243">
            <v>346.6899999999992</v>
          </cell>
          <cell r="O243">
            <v>485.22000000000077</v>
          </cell>
          <cell r="P243">
            <v>352.59000000000071</v>
          </cell>
          <cell r="Q243">
            <v>493.55999999999972</v>
          </cell>
          <cell r="R243">
            <v>358.86999999999966</v>
          </cell>
          <cell r="S243">
            <v>502.27000000000049</v>
          </cell>
          <cell r="T243">
            <v>365.15000000000077</v>
          </cell>
          <cell r="U243">
            <v>510.98999999999916</v>
          </cell>
          <cell r="V243">
            <v>371.05000000000007</v>
          </cell>
          <cell r="W243">
            <v>519.32000000000005</v>
          </cell>
          <cell r="X243">
            <v>377.32999999999907</v>
          </cell>
          <cell r="Y243">
            <v>528.04000000000099</v>
          </cell>
          <cell r="Z243">
            <v>383.23000000000053</v>
          </cell>
          <cell r="AA243">
            <v>536.38</v>
          </cell>
          <cell r="AB243">
            <v>389.50999999999948</v>
          </cell>
          <cell r="AC243">
            <v>545.08999999999992</v>
          </cell>
          <cell r="AD243">
            <v>395.41000000000093</v>
          </cell>
          <cell r="AE243">
            <v>553.8100000000004</v>
          </cell>
          <cell r="AF243">
            <v>401.68999999999994</v>
          </cell>
          <cell r="AG243">
            <v>562.14000000000044</v>
          </cell>
          <cell r="AH243">
            <v>407.58999999999924</v>
          </cell>
          <cell r="AI243">
            <v>570.85999999999922</v>
          </cell>
          <cell r="AJ243">
            <v>413.87000000000035</v>
          </cell>
          <cell r="AK243">
            <v>579.19999999999868</v>
          </cell>
          <cell r="AL243">
            <v>419.76999999999964</v>
          </cell>
          <cell r="AM243">
            <v>587.91000000000099</v>
          </cell>
          <cell r="AN243">
            <v>426.05000000000075</v>
          </cell>
          <cell r="AO243">
            <v>596.62999999999965</v>
          </cell>
          <cell r="AP243">
            <v>431.9500000000001</v>
          </cell>
          <cell r="AQ243">
            <v>604.95999999999867</v>
          </cell>
          <cell r="AR243">
            <v>438.22999999999905</v>
          </cell>
          <cell r="AS243">
            <v>613.68000000000154</v>
          </cell>
          <cell r="AT243">
            <v>444.13000000000051</v>
          </cell>
          <cell r="AU243">
            <v>622.02000000000055</v>
          </cell>
          <cell r="AV243">
            <v>450.40999999999946</v>
          </cell>
          <cell r="AW243">
            <v>630.72999999999911</v>
          </cell>
        </row>
        <row r="244">
          <cell r="A244">
            <v>239</v>
          </cell>
          <cell r="B244">
            <v>311.07000000000045</v>
          </cell>
          <cell r="C244">
            <v>435.49999999999972</v>
          </cell>
          <cell r="D244">
            <v>317.37999999999937</v>
          </cell>
          <cell r="E244">
            <v>444.26000000000056</v>
          </cell>
          <cell r="F244">
            <v>323.30000000000086</v>
          </cell>
          <cell r="G244">
            <v>452.62999999999948</v>
          </cell>
          <cell r="H244">
            <v>329.60999999999984</v>
          </cell>
          <cell r="I244">
            <v>461.38000000000028</v>
          </cell>
          <cell r="J244">
            <v>335.92000000000098</v>
          </cell>
          <cell r="K244">
            <v>470.14000000000107</v>
          </cell>
          <cell r="L244">
            <v>341.84000000000026</v>
          </cell>
          <cell r="M244">
            <v>478.5</v>
          </cell>
          <cell r="N244">
            <v>348.14999999999918</v>
          </cell>
          <cell r="O244">
            <v>487.26000000000079</v>
          </cell>
          <cell r="P244">
            <v>354.07000000000073</v>
          </cell>
          <cell r="Q244">
            <v>495.62999999999971</v>
          </cell>
          <cell r="R244">
            <v>360.37999999999965</v>
          </cell>
          <cell r="S244">
            <v>504.38000000000051</v>
          </cell>
          <cell r="T244">
            <v>366.69000000000079</v>
          </cell>
          <cell r="U244">
            <v>513.13999999999919</v>
          </cell>
          <cell r="V244">
            <v>372.61000000000007</v>
          </cell>
          <cell r="W244">
            <v>521.5</v>
          </cell>
          <cell r="X244">
            <v>378.91999999999905</v>
          </cell>
          <cell r="Y244">
            <v>530.26000000000101</v>
          </cell>
          <cell r="Z244">
            <v>384.84000000000054</v>
          </cell>
          <cell r="AA244">
            <v>538.63</v>
          </cell>
          <cell r="AB244">
            <v>391.14999999999947</v>
          </cell>
          <cell r="AC244">
            <v>547.37999999999988</v>
          </cell>
          <cell r="AD244">
            <v>397.07000000000096</v>
          </cell>
          <cell r="AE244">
            <v>556.14000000000044</v>
          </cell>
          <cell r="AF244">
            <v>403.37999999999994</v>
          </cell>
          <cell r="AG244">
            <v>564.50000000000045</v>
          </cell>
          <cell r="AH244">
            <v>409.29999999999922</v>
          </cell>
          <cell r="AI244">
            <v>573.2599999999992</v>
          </cell>
          <cell r="AJ244">
            <v>415.61000000000035</v>
          </cell>
          <cell r="AK244">
            <v>581.62999999999863</v>
          </cell>
          <cell r="AL244">
            <v>421.52999999999963</v>
          </cell>
          <cell r="AM244">
            <v>590.38000000000102</v>
          </cell>
          <cell r="AN244">
            <v>427.84000000000077</v>
          </cell>
          <cell r="AO244">
            <v>599.13999999999965</v>
          </cell>
          <cell r="AP244">
            <v>433.7600000000001</v>
          </cell>
          <cell r="AQ244">
            <v>607.49999999999864</v>
          </cell>
          <cell r="AR244">
            <v>440.06999999999903</v>
          </cell>
          <cell r="AS244">
            <v>616.26000000000158</v>
          </cell>
          <cell r="AT244">
            <v>445.99000000000052</v>
          </cell>
          <cell r="AU244">
            <v>624.63000000000056</v>
          </cell>
          <cell r="AV244">
            <v>452.29999999999944</v>
          </cell>
          <cell r="AW244">
            <v>633.37999999999909</v>
          </cell>
        </row>
        <row r="245">
          <cell r="A245">
            <v>240</v>
          </cell>
          <cell r="B245">
            <v>312.37000000000046</v>
          </cell>
          <cell r="C245">
            <v>437.31999999999971</v>
          </cell>
          <cell r="D245">
            <v>318.70999999999935</v>
          </cell>
          <cell r="E245">
            <v>446.12000000000057</v>
          </cell>
          <cell r="F245">
            <v>324.65000000000089</v>
          </cell>
          <cell r="G245">
            <v>454.51999999999947</v>
          </cell>
          <cell r="H245">
            <v>330.98999999999984</v>
          </cell>
          <cell r="I245">
            <v>463.31000000000029</v>
          </cell>
          <cell r="J245">
            <v>337.33000000000101</v>
          </cell>
          <cell r="K245">
            <v>472.11000000000109</v>
          </cell>
          <cell r="L245">
            <v>343.27000000000027</v>
          </cell>
          <cell r="M245">
            <v>480.5</v>
          </cell>
          <cell r="N245">
            <v>349.60999999999916</v>
          </cell>
          <cell r="O245">
            <v>489.30000000000081</v>
          </cell>
          <cell r="P245">
            <v>355.55000000000075</v>
          </cell>
          <cell r="Q245">
            <v>497.6999999999997</v>
          </cell>
          <cell r="R245">
            <v>361.88999999999965</v>
          </cell>
          <cell r="S245">
            <v>506.49000000000052</v>
          </cell>
          <cell r="T245">
            <v>368.23000000000081</v>
          </cell>
          <cell r="U245">
            <v>515.28999999999917</v>
          </cell>
          <cell r="V245">
            <v>374.17000000000007</v>
          </cell>
          <cell r="W245">
            <v>523.67999999999995</v>
          </cell>
          <cell r="X245">
            <v>380.50999999999902</v>
          </cell>
          <cell r="Y245">
            <v>532.48000000000104</v>
          </cell>
          <cell r="Z245">
            <v>386.45000000000056</v>
          </cell>
          <cell r="AA245">
            <v>540.88</v>
          </cell>
          <cell r="AB245">
            <v>392.78999999999945</v>
          </cell>
          <cell r="AC245">
            <v>549.66999999999985</v>
          </cell>
          <cell r="AD245">
            <v>398.73000000000098</v>
          </cell>
          <cell r="AE245">
            <v>558.47000000000048</v>
          </cell>
          <cell r="AF245">
            <v>405.06999999999994</v>
          </cell>
          <cell r="AG245">
            <v>566.86000000000047</v>
          </cell>
          <cell r="AH245">
            <v>411.0099999999992</v>
          </cell>
          <cell r="AI245">
            <v>575.65999999999917</v>
          </cell>
          <cell r="AJ245">
            <v>417.35000000000036</v>
          </cell>
          <cell r="AK245">
            <v>584.05999999999858</v>
          </cell>
          <cell r="AL245">
            <v>423.28999999999962</v>
          </cell>
          <cell r="AM245">
            <v>592.85000000000105</v>
          </cell>
          <cell r="AN245">
            <v>429.63000000000079</v>
          </cell>
          <cell r="AO245">
            <v>601.64999999999964</v>
          </cell>
          <cell r="AP245">
            <v>435.57000000000011</v>
          </cell>
          <cell r="AQ245">
            <v>610.0399999999986</v>
          </cell>
          <cell r="AR245">
            <v>441.909999999999</v>
          </cell>
          <cell r="AS245">
            <v>618.84000000000162</v>
          </cell>
          <cell r="AT245">
            <v>447.85000000000053</v>
          </cell>
          <cell r="AU245">
            <v>627.24000000000058</v>
          </cell>
          <cell r="AV245">
            <v>454.18999999999943</v>
          </cell>
          <cell r="AW245">
            <v>636.02999999999906</v>
          </cell>
        </row>
        <row r="246">
          <cell r="A246">
            <v>241</v>
          </cell>
          <cell r="B246">
            <v>313.67000000000047</v>
          </cell>
          <cell r="C246">
            <v>439.1399999999997</v>
          </cell>
          <cell r="D246">
            <v>320.03999999999934</v>
          </cell>
          <cell r="E246">
            <v>447.98000000000059</v>
          </cell>
          <cell r="F246">
            <v>326.00000000000091</v>
          </cell>
          <cell r="G246">
            <v>456.40999999999946</v>
          </cell>
          <cell r="H246">
            <v>332.36999999999983</v>
          </cell>
          <cell r="I246">
            <v>465.24000000000029</v>
          </cell>
          <cell r="J246">
            <v>338.74000000000103</v>
          </cell>
          <cell r="K246">
            <v>474.08000000000112</v>
          </cell>
          <cell r="L246">
            <v>344.70000000000027</v>
          </cell>
          <cell r="M246">
            <v>482.5</v>
          </cell>
          <cell r="N246">
            <v>351.06999999999914</v>
          </cell>
          <cell r="O246">
            <v>491.34000000000083</v>
          </cell>
          <cell r="P246">
            <v>357.03000000000077</v>
          </cell>
          <cell r="Q246">
            <v>499.7699999999997</v>
          </cell>
          <cell r="R246">
            <v>363.39999999999964</v>
          </cell>
          <cell r="S246">
            <v>508.60000000000053</v>
          </cell>
          <cell r="T246">
            <v>369.77000000000083</v>
          </cell>
          <cell r="U246">
            <v>517.43999999999915</v>
          </cell>
          <cell r="V246">
            <v>375.73000000000008</v>
          </cell>
          <cell r="W246">
            <v>525.8599999999999</v>
          </cell>
          <cell r="X246">
            <v>382.099999999999</v>
          </cell>
          <cell r="Y246">
            <v>534.70000000000107</v>
          </cell>
          <cell r="Z246">
            <v>388.06000000000057</v>
          </cell>
          <cell r="AA246">
            <v>543.13</v>
          </cell>
          <cell r="AB246">
            <v>394.42999999999944</v>
          </cell>
          <cell r="AC246">
            <v>551.95999999999981</v>
          </cell>
          <cell r="AD246">
            <v>400.39000000000101</v>
          </cell>
          <cell r="AE246">
            <v>560.80000000000052</v>
          </cell>
          <cell r="AF246">
            <v>406.75999999999993</v>
          </cell>
          <cell r="AG246">
            <v>569.22000000000048</v>
          </cell>
          <cell r="AH246">
            <v>412.71999999999917</v>
          </cell>
          <cell r="AI246">
            <v>578.05999999999915</v>
          </cell>
          <cell r="AJ246">
            <v>419.09000000000037</v>
          </cell>
          <cell r="AK246">
            <v>586.48999999999853</v>
          </cell>
          <cell r="AL246">
            <v>425.04999999999961</v>
          </cell>
          <cell r="AM246">
            <v>595.32000000000107</v>
          </cell>
          <cell r="AN246">
            <v>431.42000000000081</v>
          </cell>
          <cell r="AO246">
            <v>604.15999999999963</v>
          </cell>
          <cell r="AP246">
            <v>437.38000000000011</v>
          </cell>
          <cell r="AQ246">
            <v>612.57999999999856</v>
          </cell>
          <cell r="AR246">
            <v>443.74999999999898</v>
          </cell>
          <cell r="AS246">
            <v>621.42000000000166</v>
          </cell>
          <cell r="AT246">
            <v>449.71000000000055</v>
          </cell>
          <cell r="AU246">
            <v>629.85000000000059</v>
          </cell>
          <cell r="AV246">
            <v>456.07999999999942</v>
          </cell>
          <cell r="AW246">
            <v>638.67999999999904</v>
          </cell>
        </row>
        <row r="247">
          <cell r="A247">
            <v>242</v>
          </cell>
          <cell r="B247">
            <v>314.97000000000048</v>
          </cell>
          <cell r="C247">
            <v>440.9599999999997</v>
          </cell>
          <cell r="D247">
            <v>321.36999999999932</v>
          </cell>
          <cell r="E247">
            <v>449.8400000000006</v>
          </cell>
          <cell r="F247">
            <v>327.35000000000093</v>
          </cell>
          <cell r="G247">
            <v>458.29999999999944</v>
          </cell>
          <cell r="H247">
            <v>333.74999999999983</v>
          </cell>
          <cell r="I247">
            <v>467.1700000000003</v>
          </cell>
          <cell r="J247">
            <v>340.15000000000106</v>
          </cell>
          <cell r="K247">
            <v>476.05000000000115</v>
          </cell>
          <cell r="L247">
            <v>346.13000000000028</v>
          </cell>
          <cell r="M247">
            <v>484.5</v>
          </cell>
          <cell r="N247">
            <v>352.52999999999912</v>
          </cell>
          <cell r="O247">
            <v>493.38000000000085</v>
          </cell>
          <cell r="P247">
            <v>358.51000000000079</v>
          </cell>
          <cell r="Q247">
            <v>501.83999999999969</v>
          </cell>
          <cell r="R247">
            <v>364.90999999999963</v>
          </cell>
          <cell r="S247">
            <v>510.71000000000055</v>
          </cell>
          <cell r="T247">
            <v>371.31000000000085</v>
          </cell>
          <cell r="U247">
            <v>519.58999999999912</v>
          </cell>
          <cell r="V247">
            <v>377.29000000000008</v>
          </cell>
          <cell r="W247">
            <v>528.03999999999985</v>
          </cell>
          <cell r="X247">
            <v>383.68999999999897</v>
          </cell>
          <cell r="Y247">
            <v>536.9200000000011</v>
          </cell>
          <cell r="Z247">
            <v>389.67000000000058</v>
          </cell>
          <cell r="AA247">
            <v>545.38</v>
          </cell>
          <cell r="AB247">
            <v>396.06999999999942</v>
          </cell>
          <cell r="AC247">
            <v>554.24999999999977</v>
          </cell>
          <cell r="AD247">
            <v>402.05000000000103</v>
          </cell>
          <cell r="AE247">
            <v>563.13000000000056</v>
          </cell>
          <cell r="AF247">
            <v>408.44999999999993</v>
          </cell>
          <cell r="AG247">
            <v>571.5800000000005</v>
          </cell>
          <cell r="AH247">
            <v>414.42999999999915</v>
          </cell>
          <cell r="AI247">
            <v>580.45999999999913</v>
          </cell>
          <cell r="AJ247">
            <v>420.83000000000038</v>
          </cell>
          <cell r="AK247">
            <v>588.91999999999848</v>
          </cell>
          <cell r="AL247">
            <v>426.8099999999996</v>
          </cell>
          <cell r="AM247">
            <v>597.7900000000011</v>
          </cell>
          <cell r="AN247">
            <v>433.21000000000083</v>
          </cell>
          <cell r="AO247">
            <v>606.66999999999962</v>
          </cell>
          <cell r="AP247">
            <v>439.19000000000011</v>
          </cell>
          <cell r="AQ247">
            <v>615.11999999999853</v>
          </cell>
          <cell r="AR247">
            <v>445.58999999999895</v>
          </cell>
          <cell r="AS247">
            <v>624.00000000000171</v>
          </cell>
          <cell r="AT247">
            <v>451.57000000000056</v>
          </cell>
          <cell r="AU247">
            <v>632.4600000000006</v>
          </cell>
          <cell r="AV247">
            <v>457.9699999999994</v>
          </cell>
          <cell r="AW247">
            <v>641.32999999999902</v>
          </cell>
        </row>
        <row r="248">
          <cell r="A248">
            <v>243</v>
          </cell>
          <cell r="B248">
            <v>316.27000000000049</v>
          </cell>
          <cell r="C248">
            <v>442.77999999999969</v>
          </cell>
          <cell r="D248">
            <v>322.69999999999931</v>
          </cell>
          <cell r="E248">
            <v>451.70000000000061</v>
          </cell>
          <cell r="F248">
            <v>328.70000000000095</v>
          </cell>
          <cell r="G248">
            <v>460.18999999999943</v>
          </cell>
          <cell r="H248">
            <v>335.12999999999982</v>
          </cell>
          <cell r="I248">
            <v>469.10000000000031</v>
          </cell>
          <cell r="J248">
            <v>341.56000000000108</v>
          </cell>
          <cell r="K248">
            <v>478.02000000000118</v>
          </cell>
          <cell r="L248">
            <v>347.56000000000029</v>
          </cell>
          <cell r="M248">
            <v>486.5</v>
          </cell>
          <cell r="N248">
            <v>353.9899999999991</v>
          </cell>
          <cell r="O248">
            <v>495.42000000000087</v>
          </cell>
          <cell r="P248">
            <v>359.9900000000008</v>
          </cell>
          <cell r="Q248">
            <v>503.90999999999968</v>
          </cell>
          <cell r="R248">
            <v>366.41999999999962</v>
          </cell>
          <cell r="S248">
            <v>512.8200000000005</v>
          </cell>
          <cell r="T248">
            <v>372.85000000000088</v>
          </cell>
          <cell r="U248">
            <v>521.7399999999991</v>
          </cell>
          <cell r="V248">
            <v>378.85000000000008</v>
          </cell>
          <cell r="W248">
            <v>530.2199999999998</v>
          </cell>
          <cell r="X248">
            <v>385.27999999999895</v>
          </cell>
          <cell r="Y248">
            <v>539.14000000000112</v>
          </cell>
          <cell r="Z248">
            <v>391.2800000000006</v>
          </cell>
          <cell r="AA248">
            <v>547.63</v>
          </cell>
          <cell r="AB248">
            <v>397.70999999999941</v>
          </cell>
          <cell r="AC248">
            <v>556.53999999999974</v>
          </cell>
          <cell r="AD248">
            <v>403.71000000000106</v>
          </cell>
          <cell r="AE248">
            <v>565.4600000000006</v>
          </cell>
          <cell r="AF248">
            <v>410.13999999999993</v>
          </cell>
          <cell r="AG248">
            <v>573.94000000000051</v>
          </cell>
          <cell r="AH248">
            <v>416.13999999999913</v>
          </cell>
          <cell r="AI248">
            <v>582.8599999999991</v>
          </cell>
          <cell r="AJ248">
            <v>422.57000000000039</v>
          </cell>
          <cell r="AK248">
            <v>591.34999999999843</v>
          </cell>
          <cell r="AL248">
            <v>428.5699999999996</v>
          </cell>
          <cell r="AM248">
            <v>600.26000000000113</v>
          </cell>
          <cell r="AN248">
            <v>435.00000000000085</v>
          </cell>
          <cell r="AO248">
            <v>609.17999999999961</v>
          </cell>
          <cell r="AP248">
            <v>441.00000000000011</v>
          </cell>
          <cell r="AQ248">
            <v>617.65999999999849</v>
          </cell>
          <cell r="AR248">
            <v>447.42999999999893</v>
          </cell>
          <cell r="AS248">
            <v>626.58000000000175</v>
          </cell>
          <cell r="AT248">
            <v>453.43000000000058</v>
          </cell>
          <cell r="AU248">
            <v>635.07000000000062</v>
          </cell>
          <cell r="AV248">
            <v>459.85999999999939</v>
          </cell>
          <cell r="AW248">
            <v>643.979999999999</v>
          </cell>
        </row>
        <row r="249">
          <cell r="A249">
            <v>244</v>
          </cell>
          <cell r="B249">
            <v>317.5700000000005</v>
          </cell>
          <cell r="C249">
            <v>444.59999999999968</v>
          </cell>
          <cell r="D249">
            <v>324.02999999999929</v>
          </cell>
          <cell r="E249">
            <v>453.56000000000063</v>
          </cell>
          <cell r="F249">
            <v>330.05000000000098</v>
          </cell>
          <cell r="G249">
            <v>462.07999999999942</v>
          </cell>
          <cell r="H249">
            <v>336.50999999999982</v>
          </cell>
          <cell r="I249">
            <v>471.03000000000031</v>
          </cell>
          <cell r="J249">
            <v>342.97000000000111</v>
          </cell>
          <cell r="K249">
            <v>479.9900000000012</v>
          </cell>
          <cell r="L249">
            <v>348.99000000000029</v>
          </cell>
          <cell r="M249">
            <v>488.5</v>
          </cell>
          <cell r="N249">
            <v>355.44999999999908</v>
          </cell>
          <cell r="O249">
            <v>497.46000000000089</v>
          </cell>
          <cell r="P249">
            <v>361.47000000000082</v>
          </cell>
          <cell r="Q249">
            <v>505.97999999999968</v>
          </cell>
          <cell r="R249">
            <v>367.92999999999961</v>
          </cell>
          <cell r="S249">
            <v>514.93000000000052</v>
          </cell>
          <cell r="T249">
            <v>374.3900000000009</v>
          </cell>
          <cell r="U249">
            <v>523.88999999999908</v>
          </cell>
          <cell r="V249">
            <v>380.41000000000008</v>
          </cell>
          <cell r="W249">
            <v>532.39999999999975</v>
          </cell>
          <cell r="X249">
            <v>386.86999999999892</v>
          </cell>
          <cell r="Y249">
            <v>541.36000000000115</v>
          </cell>
          <cell r="Z249">
            <v>392.89000000000061</v>
          </cell>
          <cell r="AA249">
            <v>549.88</v>
          </cell>
          <cell r="AB249">
            <v>399.3499999999994</v>
          </cell>
          <cell r="AC249">
            <v>558.8299999999997</v>
          </cell>
          <cell r="AD249">
            <v>405.37000000000108</v>
          </cell>
          <cell r="AE249">
            <v>567.79000000000065</v>
          </cell>
          <cell r="AF249">
            <v>411.82999999999993</v>
          </cell>
          <cell r="AG249">
            <v>576.30000000000052</v>
          </cell>
          <cell r="AH249">
            <v>417.84999999999911</v>
          </cell>
          <cell r="AI249">
            <v>585.25999999999908</v>
          </cell>
          <cell r="AJ249">
            <v>424.3100000000004</v>
          </cell>
          <cell r="AK249">
            <v>593.77999999999838</v>
          </cell>
          <cell r="AL249">
            <v>430.32999999999959</v>
          </cell>
          <cell r="AM249">
            <v>602.73000000000116</v>
          </cell>
          <cell r="AN249">
            <v>436.79000000000087</v>
          </cell>
          <cell r="AO249">
            <v>611.6899999999996</v>
          </cell>
          <cell r="AP249">
            <v>442.81000000000012</v>
          </cell>
          <cell r="AQ249">
            <v>620.19999999999845</v>
          </cell>
          <cell r="AR249">
            <v>449.2699999999989</v>
          </cell>
          <cell r="AS249">
            <v>629.16000000000179</v>
          </cell>
          <cell r="AT249">
            <v>455.29000000000059</v>
          </cell>
          <cell r="AU249">
            <v>637.68000000000063</v>
          </cell>
          <cell r="AV249">
            <v>461.74999999999937</v>
          </cell>
          <cell r="AW249">
            <v>646.62999999999897</v>
          </cell>
        </row>
        <row r="250">
          <cell r="A250">
            <v>245</v>
          </cell>
          <cell r="B250">
            <v>318.87000000000052</v>
          </cell>
          <cell r="C250">
            <v>446.41999999999967</v>
          </cell>
          <cell r="D250">
            <v>325.35999999999927</v>
          </cell>
          <cell r="E250">
            <v>455.42000000000064</v>
          </cell>
          <cell r="F250">
            <v>331.400000000001</v>
          </cell>
          <cell r="G250">
            <v>463.9699999999994</v>
          </cell>
          <cell r="H250">
            <v>337.88999999999982</v>
          </cell>
          <cell r="I250">
            <v>472.96000000000032</v>
          </cell>
          <cell r="J250">
            <v>344.38000000000113</v>
          </cell>
          <cell r="K250">
            <v>481.96000000000123</v>
          </cell>
          <cell r="L250">
            <v>350.4200000000003</v>
          </cell>
          <cell r="M250">
            <v>490.5</v>
          </cell>
          <cell r="N250">
            <v>356.90999999999906</v>
          </cell>
          <cell r="O250">
            <v>499.50000000000091</v>
          </cell>
          <cell r="P250">
            <v>362.95000000000084</v>
          </cell>
          <cell r="Q250">
            <v>508.04999999999967</v>
          </cell>
          <cell r="R250">
            <v>369.4399999999996</v>
          </cell>
          <cell r="S250">
            <v>517.04000000000053</v>
          </cell>
          <cell r="T250">
            <v>375.93000000000092</v>
          </cell>
          <cell r="U250">
            <v>526.03999999999905</v>
          </cell>
          <cell r="V250">
            <v>381.97000000000008</v>
          </cell>
          <cell r="W250">
            <v>534.5799999999997</v>
          </cell>
          <cell r="X250">
            <v>388.4599999999989</v>
          </cell>
          <cell r="Y250">
            <v>543.58000000000118</v>
          </cell>
          <cell r="Z250">
            <v>394.50000000000063</v>
          </cell>
          <cell r="AA250">
            <v>552.13</v>
          </cell>
          <cell r="AB250">
            <v>400.98999999999938</v>
          </cell>
          <cell r="AC250">
            <v>561.11999999999966</v>
          </cell>
          <cell r="AD250">
            <v>407.03000000000111</v>
          </cell>
          <cell r="AE250">
            <v>570.12000000000069</v>
          </cell>
          <cell r="AF250">
            <v>413.51999999999992</v>
          </cell>
          <cell r="AG250">
            <v>578.66000000000054</v>
          </cell>
          <cell r="AH250">
            <v>419.55999999999909</v>
          </cell>
          <cell r="AI250">
            <v>587.65999999999906</v>
          </cell>
          <cell r="AJ250">
            <v>426.05000000000041</v>
          </cell>
          <cell r="AK250">
            <v>596.20999999999833</v>
          </cell>
          <cell r="AL250">
            <v>432.08999999999958</v>
          </cell>
          <cell r="AM250">
            <v>605.20000000000118</v>
          </cell>
          <cell r="AN250">
            <v>438.58000000000089</v>
          </cell>
          <cell r="AO250">
            <v>614.19999999999959</v>
          </cell>
          <cell r="AP250">
            <v>444.62000000000012</v>
          </cell>
          <cell r="AQ250">
            <v>622.73999999999842</v>
          </cell>
          <cell r="AR250">
            <v>451.10999999999888</v>
          </cell>
          <cell r="AS250">
            <v>631.74000000000183</v>
          </cell>
          <cell r="AT250">
            <v>457.1500000000006</v>
          </cell>
          <cell r="AU250">
            <v>640.29000000000065</v>
          </cell>
          <cell r="AV250">
            <v>463.63999999999936</v>
          </cell>
          <cell r="AW250">
            <v>649.27999999999895</v>
          </cell>
        </row>
        <row r="251">
          <cell r="A251">
            <v>246</v>
          </cell>
          <cell r="B251">
            <v>320.17000000000053</v>
          </cell>
          <cell r="C251">
            <v>448.23999999999967</v>
          </cell>
          <cell r="D251">
            <v>326.68999999999926</v>
          </cell>
          <cell r="E251">
            <v>457.28000000000065</v>
          </cell>
          <cell r="F251">
            <v>332.75000000000102</v>
          </cell>
          <cell r="G251">
            <v>465.85999999999939</v>
          </cell>
          <cell r="H251">
            <v>339.26999999999981</v>
          </cell>
          <cell r="I251">
            <v>474.89000000000033</v>
          </cell>
          <cell r="J251">
            <v>345.79000000000116</v>
          </cell>
          <cell r="K251">
            <v>483.93000000000126</v>
          </cell>
          <cell r="L251">
            <v>351.85000000000031</v>
          </cell>
          <cell r="M251">
            <v>492.5</v>
          </cell>
          <cell r="N251">
            <v>358.36999999999904</v>
          </cell>
          <cell r="O251">
            <v>501.54000000000093</v>
          </cell>
          <cell r="P251">
            <v>364.43000000000086</v>
          </cell>
          <cell r="Q251">
            <v>510.11999999999966</v>
          </cell>
          <cell r="R251">
            <v>370.94999999999959</v>
          </cell>
          <cell r="S251">
            <v>519.15000000000055</v>
          </cell>
          <cell r="T251">
            <v>377.47000000000094</v>
          </cell>
          <cell r="U251">
            <v>528.18999999999903</v>
          </cell>
          <cell r="V251">
            <v>383.53000000000009</v>
          </cell>
          <cell r="W251">
            <v>536.75999999999965</v>
          </cell>
          <cell r="X251">
            <v>390.04999999999887</v>
          </cell>
          <cell r="Y251">
            <v>545.80000000000121</v>
          </cell>
          <cell r="Z251">
            <v>396.11000000000064</v>
          </cell>
          <cell r="AA251">
            <v>554.38</v>
          </cell>
          <cell r="AB251">
            <v>402.62999999999937</v>
          </cell>
          <cell r="AC251">
            <v>563.40999999999963</v>
          </cell>
          <cell r="AD251">
            <v>408.69000000000113</v>
          </cell>
          <cell r="AE251">
            <v>572.45000000000073</v>
          </cell>
          <cell r="AF251">
            <v>415.20999999999992</v>
          </cell>
          <cell r="AG251">
            <v>581.02000000000055</v>
          </cell>
          <cell r="AH251">
            <v>421.26999999999907</v>
          </cell>
          <cell r="AI251">
            <v>590.05999999999904</v>
          </cell>
          <cell r="AJ251">
            <v>427.79000000000042</v>
          </cell>
          <cell r="AK251">
            <v>598.63999999999828</v>
          </cell>
          <cell r="AL251">
            <v>433.84999999999957</v>
          </cell>
          <cell r="AM251">
            <v>607.67000000000121</v>
          </cell>
          <cell r="AN251">
            <v>440.37000000000091</v>
          </cell>
          <cell r="AO251">
            <v>616.70999999999958</v>
          </cell>
          <cell r="AP251">
            <v>446.43000000000012</v>
          </cell>
          <cell r="AQ251">
            <v>625.27999999999838</v>
          </cell>
          <cell r="AR251">
            <v>452.94999999999885</v>
          </cell>
          <cell r="AS251">
            <v>634.32000000000187</v>
          </cell>
          <cell r="AT251">
            <v>459.01000000000062</v>
          </cell>
          <cell r="AU251">
            <v>642.90000000000066</v>
          </cell>
          <cell r="AV251">
            <v>465.52999999999935</v>
          </cell>
          <cell r="AW251">
            <v>651.92999999999893</v>
          </cell>
        </row>
        <row r="252">
          <cell r="A252">
            <v>247</v>
          </cell>
          <cell r="B252">
            <v>321.47000000000054</v>
          </cell>
          <cell r="C252">
            <v>450.05999999999966</v>
          </cell>
          <cell r="D252">
            <v>328.01999999999924</v>
          </cell>
          <cell r="E252">
            <v>459.14000000000067</v>
          </cell>
          <cell r="F252">
            <v>334.10000000000105</v>
          </cell>
          <cell r="G252">
            <v>467.74999999999937</v>
          </cell>
          <cell r="H252">
            <v>340.64999999999981</v>
          </cell>
          <cell r="I252">
            <v>476.82000000000033</v>
          </cell>
          <cell r="J252">
            <v>347.20000000000118</v>
          </cell>
          <cell r="K252">
            <v>485.90000000000128</v>
          </cell>
          <cell r="L252">
            <v>353.28000000000031</v>
          </cell>
          <cell r="M252">
            <v>494.5</v>
          </cell>
          <cell r="N252">
            <v>359.82999999999902</v>
          </cell>
          <cell r="O252">
            <v>503.58000000000095</v>
          </cell>
          <cell r="P252">
            <v>365.91000000000088</v>
          </cell>
          <cell r="Q252">
            <v>512.18999999999971</v>
          </cell>
          <cell r="R252">
            <v>372.45999999999958</v>
          </cell>
          <cell r="S252">
            <v>521.26000000000056</v>
          </cell>
          <cell r="T252">
            <v>379.01000000000096</v>
          </cell>
          <cell r="U252">
            <v>530.33999999999901</v>
          </cell>
          <cell r="V252">
            <v>385.09000000000009</v>
          </cell>
          <cell r="W252">
            <v>538.9399999999996</v>
          </cell>
          <cell r="X252">
            <v>391.63999999999885</v>
          </cell>
          <cell r="Y252">
            <v>548.02000000000123</v>
          </cell>
          <cell r="Z252">
            <v>397.72000000000065</v>
          </cell>
          <cell r="AA252">
            <v>556.63</v>
          </cell>
          <cell r="AB252">
            <v>404.26999999999936</v>
          </cell>
          <cell r="AC252">
            <v>565.69999999999959</v>
          </cell>
          <cell r="AD252">
            <v>410.35000000000116</v>
          </cell>
          <cell r="AE252">
            <v>574.78000000000077</v>
          </cell>
          <cell r="AF252">
            <v>416.89999999999992</v>
          </cell>
          <cell r="AG252">
            <v>583.38000000000056</v>
          </cell>
          <cell r="AH252">
            <v>422.97999999999905</v>
          </cell>
          <cell r="AI252">
            <v>592.45999999999901</v>
          </cell>
          <cell r="AJ252">
            <v>429.53000000000043</v>
          </cell>
          <cell r="AK252">
            <v>601.06999999999823</v>
          </cell>
          <cell r="AL252">
            <v>435.60999999999956</v>
          </cell>
          <cell r="AM252">
            <v>610.14000000000124</v>
          </cell>
          <cell r="AN252">
            <v>442.16000000000093</v>
          </cell>
          <cell r="AO252">
            <v>619.21999999999957</v>
          </cell>
          <cell r="AP252">
            <v>448.24000000000012</v>
          </cell>
          <cell r="AQ252">
            <v>627.81999999999834</v>
          </cell>
          <cell r="AR252">
            <v>454.78999999999883</v>
          </cell>
          <cell r="AS252">
            <v>636.90000000000191</v>
          </cell>
          <cell r="AT252">
            <v>460.87000000000063</v>
          </cell>
          <cell r="AU252">
            <v>645.51000000000067</v>
          </cell>
          <cell r="AV252">
            <v>467.41999999999933</v>
          </cell>
          <cell r="AW252">
            <v>654.5799999999989</v>
          </cell>
        </row>
        <row r="253">
          <cell r="A253">
            <v>248</v>
          </cell>
          <cell r="B253">
            <v>322.77000000000055</v>
          </cell>
          <cell r="C253">
            <v>451.87999999999965</v>
          </cell>
          <cell r="D253">
            <v>329.34999999999923</v>
          </cell>
          <cell r="E253">
            <v>461.00000000000068</v>
          </cell>
          <cell r="F253">
            <v>335.45000000000107</v>
          </cell>
          <cell r="G253">
            <v>469.63999999999936</v>
          </cell>
          <cell r="H253">
            <v>342.0299999999998</v>
          </cell>
          <cell r="I253">
            <v>478.75000000000034</v>
          </cell>
          <cell r="J253">
            <v>348.61000000000121</v>
          </cell>
          <cell r="K253">
            <v>487.87000000000131</v>
          </cell>
          <cell r="L253">
            <v>354.71000000000032</v>
          </cell>
          <cell r="M253">
            <v>496.5</v>
          </cell>
          <cell r="N253">
            <v>361.289999999999</v>
          </cell>
          <cell r="O253">
            <v>505.62000000000097</v>
          </cell>
          <cell r="P253">
            <v>367.3900000000009</v>
          </cell>
          <cell r="Q253">
            <v>514.25999999999976</v>
          </cell>
          <cell r="R253">
            <v>373.96999999999957</v>
          </cell>
          <cell r="S253">
            <v>523.37000000000057</v>
          </cell>
          <cell r="T253">
            <v>380.55000000000098</v>
          </cell>
          <cell r="U253">
            <v>532.48999999999899</v>
          </cell>
          <cell r="V253">
            <v>386.65000000000009</v>
          </cell>
          <cell r="W253">
            <v>541.11999999999955</v>
          </cell>
          <cell r="X253">
            <v>393.22999999999882</v>
          </cell>
          <cell r="Y253">
            <v>550.24000000000126</v>
          </cell>
          <cell r="Z253">
            <v>399.33000000000067</v>
          </cell>
          <cell r="AA253">
            <v>558.88</v>
          </cell>
          <cell r="AB253">
            <v>405.90999999999934</v>
          </cell>
          <cell r="AC253">
            <v>567.98999999999955</v>
          </cell>
          <cell r="AD253">
            <v>412.01000000000118</v>
          </cell>
          <cell r="AE253">
            <v>577.11000000000081</v>
          </cell>
          <cell r="AF253">
            <v>418.58999999999992</v>
          </cell>
          <cell r="AG253">
            <v>585.74000000000058</v>
          </cell>
          <cell r="AH253">
            <v>424.68999999999903</v>
          </cell>
          <cell r="AI253">
            <v>594.85999999999899</v>
          </cell>
          <cell r="AJ253">
            <v>431.27000000000044</v>
          </cell>
          <cell r="AK253">
            <v>603.49999999999818</v>
          </cell>
          <cell r="AL253">
            <v>437.36999999999955</v>
          </cell>
          <cell r="AM253">
            <v>612.61000000000126</v>
          </cell>
          <cell r="AN253">
            <v>443.95000000000095</v>
          </cell>
          <cell r="AO253">
            <v>621.72999999999956</v>
          </cell>
          <cell r="AP253">
            <v>450.05000000000013</v>
          </cell>
          <cell r="AQ253">
            <v>630.35999999999831</v>
          </cell>
          <cell r="AR253">
            <v>456.6299999999988</v>
          </cell>
          <cell r="AS253">
            <v>639.48000000000195</v>
          </cell>
          <cell r="AT253">
            <v>462.73000000000064</v>
          </cell>
          <cell r="AU253">
            <v>648.12000000000069</v>
          </cell>
          <cell r="AV253">
            <v>469.30999999999932</v>
          </cell>
          <cell r="AW253">
            <v>657.22999999999888</v>
          </cell>
        </row>
        <row r="254">
          <cell r="A254">
            <v>249</v>
          </cell>
          <cell r="B254">
            <v>324.07000000000056</v>
          </cell>
          <cell r="C254">
            <v>453.69999999999965</v>
          </cell>
          <cell r="D254">
            <v>330.67999999999921</v>
          </cell>
          <cell r="E254">
            <v>462.8600000000007</v>
          </cell>
          <cell r="F254">
            <v>336.80000000000109</v>
          </cell>
          <cell r="G254">
            <v>471.52999999999935</v>
          </cell>
          <cell r="H254">
            <v>343.4099999999998</v>
          </cell>
          <cell r="I254">
            <v>480.68000000000035</v>
          </cell>
          <cell r="J254">
            <v>350.02000000000123</v>
          </cell>
          <cell r="K254">
            <v>489.84000000000134</v>
          </cell>
          <cell r="L254">
            <v>356.14000000000033</v>
          </cell>
          <cell r="M254">
            <v>498.5</v>
          </cell>
          <cell r="N254">
            <v>362.74999999999898</v>
          </cell>
          <cell r="O254">
            <v>507.66000000000099</v>
          </cell>
          <cell r="P254">
            <v>368.87000000000091</v>
          </cell>
          <cell r="Q254">
            <v>516.32999999999981</v>
          </cell>
          <cell r="R254">
            <v>375.47999999999956</v>
          </cell>
          <cell r="S254">
            <v>525.48000000000059</v>
          </cell>
          <cell r="T254">
            <v>382.090000000001</v>
          </cell>
          <cell r="U254">
            <v>534.63999999999896</v>
          </cell>
          <cell r="V254">
            <v>388.21000000000009</v>
          </cell>
          <cell r="W254">
            <v>543.2999999999995</v>
          </cell>
          <cell r="X254">
            <v>394.8199999999988</v>
          </cell>
          <cell r="Y254">
            <v>552.46000000000129</v>
          </cell>
          <cell r="Z254">
            <v>400.94000000000068</v>
          </cell>
          <cell r="AA254">
            <v>561.13</v>
          </cell>
          <cell r="AB254">
            <v>407.54999999999933</v>
          </cell>
          <cell r="AC254">
            <v>570.27999999999952</v>
          </cell>
          <cell r="AD254">
            <v>413.67000000000121</v>
          </cell>
          <cell r="AE254">
            <v>579.44000000000085</v>
          </cell>
          <cell r="AF254">
            <v>420.27999999999992</v>
          </cell>
          <cell r="AG254">
            <v>588.10000000000059</v>
          </cell>
          <cell r="AH254">
            <v>426.39999999999901</v>
          </cell>
          <cell r="AI254">
            <v>597.25999999999897</v>
          </cell>
          <cell r="AJ254">
            <v>433.01000000000045</v>
          </cell>
          <cell r="AK254">
            <v>605.92999999999813</v>
          </cell>
          <cell r="AL254">
            <v>439.12999999999954</v>
          </cell>
          <cell r="AM254">
            <v>615.08000000000129</v>
          </cell>
          <cell r="AN254">
            <v>445.74000000000098</v>
          </cell>
          <cell r="AO254">
            <v>624.23999999999955</v>
          </cell>
          <cell r="AP254">
            <v>451.86000000000013</v>
          </cell>
          <cell r="AQ254">
            <v>632.89999999999827</v>
          </cell>
          <cell r="AR254">
            <v>458.46999999999878</v>
          </cell>
          <cell r="AS254">
            <v>642.06000000000199</v>
          </cell>
          <cell r="AT254">
            <v>464.59000000000066</v>
          </cell>
          <cell r="AU254">
            <v>650.7300000000007</v>
          </cell>
          <cell r="AV254">
            <v>471.19999999999931</v>
          </cell>
          <cell r="AW254">
            <v>659.87999999999886</v>
          </cell>
        </row>
        <row r="255">
          <cell r="A255">
            <v>250</v>
          </cell>
          <cell r="B255">
            <v>325.37000000000057</v>
          </cell>
          <cell r="C255">
            <v>455.51999999999964</v>
          </cell>
          <cell r="D255">
            <v>332.0099999999992</v>
          </cell>
          <cell r="E255">
            <v>464.72000000000071</v>
          </cell>
          <cell r="F255">
            <v>338.15000000000111</v>
          </cell>
          <cell r="G255">
            <v>473.41999999999933</v>
          </cell>
          <cell r="H255">
            <v>344.78999999999979</v>
          </cell>
          <cell r="I255">
            <v>482.61000000000035</v>
          </cell>
          <cell r="J255">
            <v>351.43000000000126</v>
          </cell>
          <cell r="K255">
            <v>491.81000000000137</v>
          </cell>
          <cell r="L255">
            <v>357.57000000000033</v>
          </cell>
          <cell r="M255">
            <v>500.5</v>
          </cell>
          <cell r="N255">
            <v>364.20999999999896</v>
          </cell>
          <cell r="O255">
            <v>509.70000000000101</v>
          </cell>
          <cell r="P255">
            <v>370.35000000000093</v>
          </cell>
          <cell r="Q255">
            <v>518.39999999999986</v>
          </cell>
          <cell r="R255">
            <v>376.98999999999955</v>
          </cell>
          <cell r="S255">
            <v>527.5900000000006</v>
          </cell>
          <cell r="T255">
            <v>383.63000000000102</v>
          </cell>
          <cell r="U255">
            <v>536.78999999999894</v>
          </cell>
          <cell r="V255">
            <v>389.7700000000001</v>
          </cell>
          <cell r="W255">
            <v>545.47999999999945</v>
          </cell>
          <cell r="X255">
            <v>396.40999999999877</v>
          </cell>
          <cell r="Y255">
            <v>554.68000000000131</v>
          </cell>
          <cell r="Z255">
            <v>402.55000000000069</v>
          </cell>
          <cell r="AA255">
            <v>563.38</v>
          </cell>
          <cell r="AB255">
            <v>409.18999999999932</v>
          </cell>
          <cell r="AC255">
            <v>572.56999999999948</v>
          </cell>
          <cell r="AD255">
            <v>415.33000000000123</v>
          </cell>
          <cell r="AE255">
            <v>581.77000000000089</v>
          </cell>
          <cell r="AF255">
            <v>421.96999999999991</v>
          </cell>
          <cell r="AG255">
            <v>590.4600000000006</v>
          </cell>
          <cell r="AH255">
            <v>428.10999999999899</v>
          </cell>
          <cell r="AI255">
            <v>599.65999999999894</v>
          </cell>
          <cell r="AJ255">
            <v>434.75000000000045</v>
          </cell>
          <cell r="AK255">
            <v>608.35999999999808</v>
          </cell>
          <cell r="AL255">
            <v>440.88999999999953</v>
          </cell>
          <cell r="AM255">
            <v>617.55000000000132</v>
          </cell>
          <cell r="AN255">
            <v>447.530000000001</v>
          </cell>
          <cell r="AO255">
            <v>626.74999999999955</v>
          </cell>
          <cell r="AP255">
            <v>453.67000000000013</v>
          </cell>
          <cell r="AQ255">
            <v>635.43999999999824</v>
          </cell>
          <cell r="AR255">
            <v>460.30999999999875</v>
          </cell>
          <cell r="AS255">
            <v>644.64000000000203</v>
          </cell>
          <cell r="AT255">
            <v>466.45000000000067</v>
          </cell>
          <cell r="AU255">
            <v>653.34000000000071</v>
          </cell>
          <cell r="AV255">
            <v>473.08999999999929</v>
          </cell>
          <cell r="AW255">
            <v>662.52999999999884</v>
          </cell>
        </row>
        <row r="256">
          <cell r="A256">
            <v>251</v>
          </cell>
          <cell r="B256">
            <v>326.67000000000058</v>
          </cell>
          <cell r="C256">
            <v>457.33999999999963</v>
          </cell>
          <cell r="D256">
            <v>333.33999999999918</v>
          </cell>
          <cell r="E256">
            <v>466.58000000000072</v>
          </cell>
          <cell r="F256">
            <v>339.50000000000114</v>
          </cell>
          <cell r="G256">
            <v>475.30999999999932</v>
          </cell>
          <cell r="H256">
            <v>346.16999999999979</v>
          </cell>
          <cell r="I256">
            <v>484.54000000000036</v>
          </cell>
          <cell r="J256">
            <v>352.84000000000128</v>
          </cell>
          <cell r="K256">
            <v>493.78000000000139</v>
          </cell>
          <cell r="L256">
            <v>359.00000000000034</v>
          </cell>
          <cell r="M256">
            <v>502.5</v>
          </cell>
          <cell r="N256">
            <v>365.66999999999894</v>
          </cell>
          <cell r="O256">
            <v>511.74000000000103</v>
          </cell>
          <cell r="P256">
            <v>371.83000000000095</v>
          </cell>
          <cell r="Q256">
            <v>520.46999999999991</v>
          </cell>
          <cell r="R256">
            <v>378.49999999999955</v>
          </cell>
          <cell r="S256">
            <v>529.70000000000061</v>
          </cell>
          <cell r="T256">
            <v>385.17000000000104</v>
          </cell>
          <cell r="U256">
            <v>538.93999999999892</v>
          </cell>
          <cell r="V256">
            <v>391.3300000000001</v>
          </cell>
          <cell r="W256">
            <v>547.6599999999994</v>
          </cell>
          <cell r="X256">
            <v>397.99999999999875</v>
          </cell>
          <cell r="Y256">
            <v>556.90000000000134</v>
          </cell>
          <cell r="Z256">
            <v>404.16000000000071</v>
          </cell>
          <cell r="AA256">
            <v>565.63</v>
          </cell>
          <cell r="AB256">
            <v>410.8299999999993</v>
          </cell>
          <cell r="AC256">
            <v>574.85999999999945</v>
          </cell>
          <cell r="AD256">
            <v>416.99000000000126</v>
          </cell>
          <cell r="AE256">
            <v>584.10000000000093</v>
          </cell>
          <cell r="AF256">
            <v>423.65999999999991</v>
          </cell>
          <cell r="AG256">
            <v>592.82000000000062</v>
          </cell>
          <cell r="AH256">
            <v>429.81999999999897</v>
          </cell>
          <cell r="AI256">
            <v>602.05999999999892</v>
          </cell>
          <cell r="AJ256">
            <v>436.49000000000046</v>
          </cell>
          <cell r="AK256">
            <v>610.78999999999803</v>
          </cell>
          <cell r="AL256">
            <v>442.64999999999952</v>
          </cell>
          <cell r="AM256">
            <v>620.02000000000135</v>
          </cell>
          <cell r="AN256">
            <v>449.32000000000102</v>
          </cell>
          <cell r="AO256">
            <v>629.25999999999954</v>
          </cell>
          <cell r="AP256">
            <v>455.48000000000013</v>
          </cell>
          <cell r="AQ256">
            <v>637.9799999999982</v>
          </cell>
          <cell r="AR256">
            <v>462.14999999999873</v>
          </cell>
          <cell r="AS256">
            <v>647.22000000000207</v>
          </cell>
          <cell r="AT256">
            <v>468.31000000000068</v>
          </cell>
          <cell r="AU256">
            <v>655.95000000000073</v>
          </cell>
          <cell r="AV256">
            <v>474.97999999999928</v>
          </cell>
          <cell r="AW256">
            <v>665.17999999999881</v>
          </cell>
        </row>
        <row r="257">
          <cell r="A257">
            <v>252</v>
          </cell>
          <cell r="B257">
            <v>327.9700000000006</v>
          </cell>
          <cell r="C257">
            <v>459.15999999999963</v>
          </cell>
          <cell r="D257">
            <v>334.66999999999916</v>
          </cell>
          <cell r="E257">
            <v>468.44000000000074</v>
          </cell>
          <cell r="F257">
            <v>340.85000000000116</v>
          </cell>
          <cell r="G257">
            <v>477.19999999999931</v>
          </cell>
          <cell r="H257">
            <v>347.54999999999978</v>
          </cell>
          <cell r="I257">
            <v>486.47000000000037</v>
          </cell>
          <cell r="J257">
            <v>354.25000000000131</v>
          </cell>
          <cell r="K257">
            <v>495.75000000000142</v>
          </cell>
          <cell r="L257">
            <v>360.43000000000035</v>
          </cell>
          <cell r="M257">
            <v>504.5</v>
          </cell>
          <cell r="N257">
            <v>367.12999999999892</v>
          </cell>
          <cell r="O257">
            <v>513.780000000001</v>
          </cell>
          <cell r="P257">
            <v>373.31000000000097</v>
          </cell>
          <cell r="Q257">
            <v>522.54</v>
          </cell>
          <cell r="R257">
            <v>380.00999999999954</v>
          </cell>
          <cell r="S257">
            <v>531.81000000000063</v>
          </cell>
          <cell r="T257">
            <v>386.71000000000106</v>
          </cell>
          <cell r="U257">
            <v>541.08999999999889</v>
          </cell>
          <cell r="V257">
            <v>392.8900000000001</v>
          </cell>
          <cell r="W257">
            <v>549.83999999999935</v>
          </cell>
          <cell r="X257">
            <v>399.58999999999872</v>
          </cell>
          <cell r="Y257">
            <v>559.12000000000137</v>
          </cell>
          <cell r="Z257">
            <v>405.77000000000072</v>
          </cell>
          <cell r="AA257">
            <v>567.88</v>
          </cell>
          <cell r="AB257">
            <v>412.46999999999929</v>
          </cell>
          <cell r="AC257">
            <v>577.14999999999941</v>
          </cell>
          <cell r="AD257">
            <v>418.65000000000128</v>
          </cell>
          <cell r="AE257">
            <v>586.43000000000097</v>
          </cell>
          <cell r="AF257">
            <v>425.34999999999991</v>
          </cell>
          <cell r="AG257">
            <v>595.18000000000063</v>
          </cell>
          <cell r="AH257">
            <v>431.52999999999895</v>
          </cell>
          <cell r="AI257">
            <v>604.4599999999989</v>
          </cell>
          <cell r="AJ257">
            <v>438.23000000000047</v>
          </cell>
          <cell r="AK257">
            <v>613.21999999999798</v>
          </cell>
          <cell r="AL257">
            <v>444.40999999999951</v>
          </cell>
          <cell r="AM257">
            <v>622.49000000000137</v>
          </cell>
          <cell r="AN257">
            <v>451.11000000000104</v>
          </cell>
          <cell r="AO257">
            <v>631.76999999999953</v>
          </cell>
          <cell r="AP257">
            <v>457.29000000000013</v>
          </cell>
          <cell r="AQ257">
            <v>640.51999999999816</v>
          </cell>
          <cell r="AR257">
            <v>463.9899999999987</v>
          </cell>
          <cell r="AS257">
            <v>649.80000000000211</v>
          </cell>
          <cell r="AT257">
            <v>470.1700000000007</v>
          </cell>
          <cell r="AU257">
            <v>658.56000000000074</v>
          </cell>
          <cell r="AV257">
            <v>476.86999999999927</v>
          </cell>
          <cell r="AW257">
            <v>667.82999999999879</v>
          </cell>
        </row>
        <row r="258">
          <cell r="A258">
            <v>253</v>
          </cell>
          <cell r="B258">
            <v>329.27000000000061</v>
          </cell>
          <cell r="C258">
            <v>460.97999999999962</v>
          </cell>
          <cell r="D258">
            <v>335.99999999999915</v>
          </cell>
          <cell r="E258">
            <v>470.30000000000075</v>
          </cell>
          <cell r="F258">
            <v>342.20000000000118</v>
          </cell>
          <cell r="G258">
            <v>479.08999999999929</v>
          </cell>
          <cell r="H258">
            <v>348.92999999999978</v>
          </cell>
          <cell r="I258">
            <v>488.40000000000038</v>
          </cell>
          <cell r="J258">
            <v>355.66000000000133</v>
          </cell>
          <cell r="K258">
            <v>497.72000000000145</v>
          </cell>
          <cell r="L258">
            <v>361.86000000000035</v>
          </cell>
          <cell r="M258">
            <v>506.5</v>
          </cell>
          <cell r="N258">
            <v>368.58999999999889</v>
          </cell>
          <cell r="O258">
            <v>515.82000000000096</v>
          </cell>
          <cell r="P258">
            <v>374.79000000000099</v>
          </cell>
          <cell r="Q258">
            <v>524.61</v>
          </cell>
          <cell r="R258">
            <v>381.51999999999953</v>
          </cell>
          <cell r="S258">
            <v>533.92000000000064</v>
          </cell>
          <cell r="T258">
            <v>388.25000000000108</v>
          </cell>
          <cell r="U258">
            <v>543.23999999999887</v>
          </cell>
          <cell r="V258">
            <v>394.4500000000001</v>
          </cell>
          <cell r="W258">
            <v>552.0199999999993</v>
          </cell>
          <cell r="X258">
            <v>401.1799999999987</v>
          </cell>
          <cell r="Y258">
            <v>561.3400000000014</v>
          </cell>
          <cell r="Z258">
            <v>407.38000000000073</v>
          </cell>
          <cell r="AA258">
            <v>570.13</v>
          </cell>
          <cell r="AB258">
            <v>414.10999999999927</v>
          </cell>
          <cell r="AC258">
            <v>579.43999999999937</v>
          </cell>
          <cell r="AD258">
            <v>420.31000000000131</v>
          </cell>
          <cell r="AE258">
            <v>588.76000000000101</v>
          </cell>
          <cell r="AF258">
            <v>427.03999999999991</v>
          </cell>
          <cell r="AG258">
            <v>597.54000000000065</v>
          </cell>
          <cell r="AH258">
            <v>433.23999999999893</v>
          </cell>
          <cell r="AI258">
            <v>606.85999999999888</v>
          </cell>
          <cell r="AJ258">
            <v>439.97000000000048</v>
          </cell>
          <cell r="AK258">
            <v>615.64999999999793</v>
          </cell>
          <cell r="AL258">
            <v>446.1699999999995</v>
          </cell>
          <cell r="AM258">
            <v>624.9600000000014</v>
          </cell>
          <cell r="AN258">
            <v>452.90000000000106</v>
          </cell>
          <cell r="AO258">
            <v>634.27999999999952</v>
          </cell>
          <cell r="AP258">
            <v>459.10000000000014</v>
          </cell>
          <cell r="AQ258">
            <v>643.05999999999813</v>
          </cell>
          <cell r="AR258">
            <v>465.82999999999868</v>
          </cell>
          <cell r="AS258">
            <v>652.38000000000216</v>
          </cell>
          <cell r="AT258">
            <v>472.03000000000071</v>
          </cell>
          <cell r="AU258">
            <v>661.17000000000075</v>
          </cell>
          <cell r="AV258">
            <v>478.75999999999925</v>
          </cell>
          <cell r="AW258">
            <v>670.47999999999877</v>
          </cell>
        </row>
        <row r="259">
          <cell r="A259">
            <v>254</v>
          </cell>
          <cell r="B259">
            <v>330.57000000000062</v>
          </cell>
          <cell r="C259">
            <v>462.79999999999961</v>
          </cell>
          <cell r="D259">
            <v>337.32999999999913</v>
          </cell>
          <cell r="E259">
            <v>472.16000000000076</v>
          </cell>
          <cell r="F259">
            <v>343.55000000000121</v>
          </cell>
          <cell r="G259">
            <v>480.97999999999928</v>
          </cell>
          <cell r="H259">
            <v>350.30999999999977</v>
          </cell>
          <cell r="I259">
            <v>490.33000000000038</v>
          </cell>
          <cell r="J259">
            <v>357.07000000000136</v>
          </cell>
          <cell r="K259">
            <v>499.69000000000148</v>
          </cell>
          <cell r="L259">
            <v>363.29000000000036</v>
          </cell>
          <cell r="M259">
            <v>508.5</v>
          </cell>
          <cell r="N259">
            <v>370.04999999999887</v>
          </cell>
          <cell r="O259">
            <v>517.86000000000092</v>
          </cell>
          <cell r="P259">
            <v>376.270000000001</v>
          </cell>
          <cell r="Q259">
            <v>526.68000000000006</v>
          </cell>
          <cell r="R259">
            <v>383.02999999999952</v>
          </cell>
          <cell r="S259">
            <v>536.03000000000065</v>
          </cell>
          <cell r="T259">
            <v>389.7900000000011</v>
          </cell>
          <cell r="U259">
            <v>545.38999999999885</v>
          </cell>
          <cell r="V259">
            <v>396.0100000000001</v>
          </cell>
          <cell r="W259">
            <v>554.19999999999925</v>
          </cell>
          <cell r="X259">
            <v>402.76999999999867</v>
          </cell>
          <cell r="Y259">
            <v>563.56000000000142</v>
          </cell>
          <cell r="Z259">
            <v>408.99000000000075</v>
          </cell>
          <cell r="AA259">
            <v>572.38</v>
          </cell>
          <cell r="AB259">
            <v>415.74999999999926</v>
          </cell>
          <cell r="AC259">
            <v>581.72999999999934</v>
          </cell>
          <cell r="AD259">
            <v>421.97000000000133</v>
          </cell>
          <cell r="AE259">
            <v>591.09000000000106</v>
          </cell>
          <cell r="AF259">
            <v>428.7299999999999</v>
          </cell>
          <cell r="AG259">
            <v>599.90000000000066</v>
          </cell>
          <cell r="AH259">
            <v>434.94999999999891</v>
          </cell>
          <cell r="AI259">
            <v>609.25999999999885</v>
          </cell>
          <cell r="AJ259">
            <v>441.71000000000049</v>
          </cell>
          <cell r="AK259">
            <v>618.07999999999788</v>
          </cell>
          <cell r="AL259">
            <v>447.9299999999995</v>
          </cell>
          <cell r="AM259">
            <v>627.43000000000143</v>
          </cell>
          <cell r="AN259">
            <v>454.69000000000108</v>
          </cell>
          <cell r="AO259">
            <v>636.78999999999951</v>
          </cell>
          <cell r="AP259">
            <v>460.91000000000014</v>
          </cell>
          <cell r="AQ259">
            <v>645.59999999999809</v>
          </cell>
          <cell r="AR259">
            <v>467.66999999999865</v>
          </cell>
          <cell r="AS259">
            <v>654.9600000000022</v>
          </cell>
          <cell r="AT259">
            <v>473.89000000000073</v>
          </cell>
          <cell r="AU259">
            <v>663.78000000000077</v>
          </cell>
          <cell r="AV259">
            <v>480.64999999999924</v>
          </cell>
          <cell r="AW259">
            <v>673.12999999999874</v>
          </cell>
        </row>
        <row r="260">
          <cell r="A260">
            <v>255</v>
          </cell>
          <cell r="B260">
            <v>331.87000000000063</v>
          </cell>
          <cell r="C260">
            <v>464.61999999999961</v>
          </cell>
          <cell r="D260">
            <v>338.65999999999912</v>
          </cell>
          <cell r="E260">
            <v>474.02000000000078</v>
          </cell>
          <cell r="F260">
            <v>344.90000000000123</v>
          </cell>
          <cell r="G260">
            <v>482.86999999999927</v>
          </cell>
          <cell r="H260">
            <v>351.68999999999977</v>
          </cell>
          <cell r="I260">
            <v>492.26000000000039</v>
          </cell>
          <cell r="J260">
            <v>358.48000000000138</v>
          </cell>
          <cell r="K260">
            <v>501.6600000000015</v>
          </cell>
          <cell r="L260">
            <v>364.72000000000037</v>
          </cell>
          <cell r="M260">
            <v>510.5</v>
          </cell>
          <cell r="N260">
            <v>371.50999999999885</v>
          </cell>
          <cell r="O260">
            <v>519.90000000000089</v>
          </cell>
          <cell r="P260">
            <v>377.75000000000102</v>
          </cell>
          <cell r="Q260">
            <v>528.75000000000011</v>
          </cell>
          <cell r="R260">
            <v>384.53999999999951</v>
          </cell>
          <cell r="S260">
            <v>538.14000000000067</v>
          </cell>
          <cell r="T260">
            <v>391.33000000000112</v>
          </cell>
          <cell r="U260">
            <v>547.53999999999883</v>
          </cell>
          <cell r="V260">
            <v>397.57000000000011</v>
          </cell>
          <cell r="W260">
            <v>556.3799999999992</v>
          </cell>
          <cell r="X260">
            <v>404.35999999999865</v>
          </cell>
          <cell r="Y260">
            <v>565.78000000000145</v>
          </cell>
          <cell r="Z260">
            <v>410.60000000000076</v>
          </cell>
          <cell r="AA260">
            <v>574.63</v>
          </cell>
          <cell r="AB260">
            <v>417.38999999999925</v>
          </cell>
          <cell r="AC260">
            <v>584.0199999999993</v>
          </cell>
          <cell r="AD260">
            <v>423.63000000000136</v>
          </cell>
          <cell r="AE260">
            <v>593.4200000000011</v>
          </cell>
          <cell r="AF260">
            <v>430.4199999999999</v>
          </cell>
          <cell r="AG260">
            <v>602.26000000000067</v>
          </cell>
          <cell r="AH260">
            <v>436.65999999999889</v>
          </cell>
          <cell r="AI260">
            <v>611.65999999999883</v>
          </cell>
          <cell r="AJ260">
            <v>443.4500000000005</v>
          </cell>
          <cell r="AK260">
            <v>620.50999999999783</v>
          </cell>
          <cell r="AL260">
            <v>449.68999999999949</v>
          </cell>
          <cell r="AM260">
            <v>629.90000000000146</v>
          </cell>
          <cell r="AN260">
            <v>456.4800000000011</v>
          </cell>
          <cell r="AO260">
            <v>639.2999999999995</v>
          </cell>
          <cell r="AP260">
            <v>462.72000000000014</v>
          </cell>
          <cell r="AQ260">
            <v>648.13999999999805</v>
          </cell>
          <cell r="AR260">
            <v>469.50999999999863</v>
          </cell>
          <cell r="AS260">
            <v>657.54000000000224</v>
          </cell>
          <cell r="AT260">
            <v>475.75000000000074</v>
          </cell>
          <cell r="AU260">
            <v>666.39000000000078</v>
          </cell>
          <cell r="AV260">
            <v>482.53999999999922</v>
          </cell>
          <cell r="AW260">
            <v>675.77999999999872</v>
          </cell>
        </row>
        <row r="261">
          <cell r="A261">
            <v>256</v>
          </cell>
          <cell r="B261">
            <v>333.17000000000064</v>
          </cell>
          <cell r="C261">
            <v>466.4399999999996</v>
          </cell>
          <cell r="D261">
            <v>339.9899999999991</v>
          </cell>
          <cell r="E261">
            <v>475.88000000000079</v>
          </cell>
          <cell r="F261">
            <v>346.25000000000125</v>
          </cell>
          <cell r="G261">
            <v>484.75999999999925</v>
          </cell>
          <cell r="H261">
            <v>353.06999999999977</v>
          </cell>
          <cell r="I261">
            <v>494.1900000000004</v>
          </cell>
          <cell r="J261">
            <v>359.89000000000141</v>
          </cell>
          <cell r="K261">
            <v>503.63000000000153</v>
          </cell>
          <cell r="L261">
            <v>366.15000000000038</v>
          </cell>
          <cell r="M261">
            <v>512.5</v>
          </cell>
          <cell r="N261">
            <v>372.96999999999883</v>
          </cell>
          <cell r="O261">
            <v>521.94000000000085</v>
          </cell>
          <cell r="P261">
            <v>379.23000000000104</v>
          </cell>
          <cell r="Q261">
            <v>530.82000000000016</v>
          </cell>
          <cell r="R261">
            <v>386.0499999999995</v>
          </cell>
          <cell r="S261">
            <v>540.25000000000068</v>
          </cell>
          <cell r="T261">
            <v>392.87000000000114</v>
          </cell>
          <cell r="U261">
            <v>549.6899999999988</v>
          </cell>
          <cell r="V261">
            <v>399.13000000000011</v>
          </cell>
          <cell r="W261">
            <v>558.55999999999915</v>
          </cell>
          <cell r="X261">
            <v>405.94999999999862</v>
          </cell>
          <cell r="Y261">
            <v>568.00000000000148</v>
          </cell>
          <cell r="Z261">
            <v>412.21000000000078</v>
          </cell>
          <cell r="AA261">
            <v>576.88</v>
          </cell>
          <cell r="AB261">
            <v>419.02999999999923</v>
          </cell>
          <cell r="AC261">
            <v>586.30999999999926</v>
          </cell>
          <cell r="AD261">
            <v>425.29000000000138</v>
          </cell>
          <cell r="AE261">
            <v>595.75000000000114</v>
          </cell>
          <cell r="AF261">
            <v>432.1099999999999</v>
          </cell>
          <cell r="AG261">
            <v>604.62000000000069</v>
          </cell>
          <cell r="AH261">
            <v>438.36999999999887</v>
          </cell>
          <cell r="AI261">
            <v>614.05999999999881</v>
          </cell>
          <cell r="AJ261">
            <v>445.19000000000051</v>
          </cell>
          <cell r="AK261">
            <v>622.93999999999778</v>
          </cell>
          <cell r="AL261">
            <v>451.44999999999948</v>
          </cell>
          <cell r="AM261">
            <v>632.37000000000148</v>
          </cell>
          <cell r="AN261">
            <v>458.27000000000112</v>
          </cell>
          <cell r="AO261">
            <v>641.80999999999949</v>
          </cell>
          <cell r="AP261">
            <v>464.53000000000014</v>
          </cell>
          <cell r="AQ261">
            <v>650.67999999999802</v>
          </cell>
          <cell r="AR261">
            <v>471.3499999999986</v>
          </cell>
          <cell r="AS261">
            <v>660.12000000000228</v>
          </cell>
          <cell r="AT261">
            <v>477.61000000000075</v>
          </cell>
          <cell r="AU261">
            <v>669.0000000000008</v>
          </cell>
          <cell r="AV261">
            <v>484.42999999999921</v>
          </cell>
          <cell r="AW261">
            <v>678.4299999999987</v>
          </cell>
        </row>
        <row r="262">
          <cell r="A262">
            <v>257</v>
          </cell>
          <cell r="B262">
            <v>334.47000000000065</v>
          </cell>
          <cell r="C262">
            <v>468.25999999999959</v>
          </cell>
          <cell r="D262">
            <v>341.31999999999908</v>
          </cell>
          <cell r="E262">
            <v>477.7400000000008</v>
          </cell>
          <cell r="F262">
            <v>347.60000000000127</v>
          </cell>
          <cell r="G262">
            <v>486.64999999999924</v>
          </cell>
          <cell r="H262">
            <v>354.44999999999976</v>
          </cell>
          <cell r="I262">
            <v>496.1200000000004</v>
          </cell>
          <cell r="J262">
            <v>361.30000000000143</v>
          </cell>
          <cell r="K262">
            <v>505.60000000000156</v>
          </cell>
          <cell r="L262">
            <v>367.58000000000038</v>
          </cell>
          <cell r="M262">
            <v>514.5</v>
          </cell>
          <cell r="N262">
            <v>374.42999999999881</v>
          </cell>
          <cell r="O262">
            <v>523.98000000000081</v>
          </cell>
          <cell r="P262">
            <v>380.71000000000106</v>
          </cell>
          <cell r="Q262">
            <v>532.89000000000021</v>
          </cell>
          <cell r="R262">
            <v>387.55999999999949</v>
          </cell>
          <cell r="S262">
            <v>542.3600000000007</v>
          </cell>
          <cell r="T262">
            <v>394.41000000000116</v>
          </cell>
          <cell r="U262">
            <v>551.83999999999878</v>
          </cell>
          <cell r="V262">
            <v>400.69000000000011</v>
          </cell>
          <cell r="W262">
            <v>560.7399999999991</v>
          </cell>
          <cell r="X262">
            <v>407.5399999999986</v>
          </cell>
          <cell r="Y262">
            <v>570.22000000000151</v>
          </cell>
          <cell r="Z262">
            <v>413.82000000000079</v>
          </cell>
          <cell r="AA262">
            <v>579.13</v>
          </cell>
          <cell r="AB262">
            <v>420.66999999999922</v>
          </cell>
          <cell r="AC262">
            <v>588.59999999999923</v>
          </cell>
          <cell r="AD262">
            <v>426.95000000000141</v>
          </cell>
          <cell r="AE262">
            <v>598.08000000000118</v>
          </cell>
          <cell r="AF262">
            <v>433.7999999999999</v>
          </cell>
          <cell r="AG262">
            <v>606.9800000000007</v>
          </cell>
          <cell r="AH262">
            <v>440.07999999999885</v>
          </cell>
          <cell r="AI262">
            <v>616.45999999999879</v>
          </cell>
          <cell r="AJ262">
            <v>446.93000000000052</v>
          </cell>
          <cell r="AK262">
            <v>625.36999999999773</v>
          </cell>
          <cell r="AL262">
            <v>453.20999999999947</v>
          </cell>
          <cell r="AM262">
            <v>634.84000000000151</v>
          </cell>
          <cell r="AN262">
            <v>460.06000000000114</v>
          </cell>
          <cell r="AO262">
            <v>644.31999999999948</v>
          </cell>
          <cell r="AP262">
            <v>466.34000000000015</v>
          </cell>
          <cell r="AQ262">
            <v>653.21999999999798</v>
          </cell>
          <cell r="AR262">
            <v>473.18999999999858</v>
          </cell>
          <cell r="AS262">
            <v>662.70000000000232</v>
          </cell>
          <cell r="AT262">
            <v>479.47000000000077</v>
          </cell>
          <cell r="AU262">
            <v>671.61000000000081</v>
          </cell>
          <cell r="AV262">
            <v>486.3199999999992</v>
          </cell>
          <cell r="AW262">
            <v>681.07999999999868</v>
          </cell>
        </row>
        <row r="263">
          <cell r="A263">
            <v>258</v>
          </cell>
          <cell r="B263">
            <v>335.77000000000066</v>
          </cell>
          <cell r="C263">
            <v>470.07999999999959</v>
          </cell>
          <cell r="D263">
            <v>342.64999999999907</v>
          </cell>
          <cell r="E263">
            <v>479.60000000000082</v>
          </cell>
          <cell r="F263">
            <v>348.9500000000013</v>
          </cell>
          <cell r="G263">
            <v>488.53999999999922</v>
          </cell>
          <cell r="H263">
            <v>355.82999999999976</v>
          </cell>
          <cell r="I263">
            <v>498.05000000000041</v>
          </cell>
          <cell r="J263">
            <v>362.71000000000146</v>
          </cell>
          <cell r="K263">
            <v>507.57000000000158</v>
          </cell>
          <cell r="L263">
            <v>369.01000000000039</v>
          </cell>
          <cell r="M263">
            <v>516.5</v>
          </cell>
          <cell r="N263">
            <v>375.88999999999879</v>
          </cell>
          <cell r="O263">
            <v>526.02000000000078</v>
          </cell>
          <cell r="P263">
            <v>382.19000000000108</v>
          </cell>
          <cell r="Q263">
            <v>534.96000000000026</v>
          </cell>
          <cell r="R263">
            <v>389.06999999999948</v>
          </cell>
          <cell r="S263">
            <v>544.47000000000071</v>
          </cell>
          <cell r="T263">
            <v>395.95000000000118</v>
          </cell>
          <cell r="U263">
            <v>553.98999999999876</v>
          </cell>
          <cell r="V263">
            <v>402.25000000000011</v>
          </cell>
          <cell r="W263">
            <v>562.91999999999905</v>
          </cell>
          <cell r="X263">
            <v>409.12999999999857</v>
          </cell>
          <cell r="Y263">
            <v>572.44000000000153</v>
          </cell>
          <cell r="Z263">
            <v>415.4300000000008</v>
          </cell>
          <cell r="AA263">
            <v>581.38</v>
          </cell>
          <cell r="AB263">
            <v>422.30999999999921</v>
          </cell>
          <cell r="AC263">
            <v>590.88999999999919</v>
          </cell>
          <cell r="AD263">
            <v>428.61000000000143</v>
          </cell>
          <cell r="AE263">
            <v>600.41000000000122</v>
          </cell>
          <cell r="AF263">
            <v>435.4899999999999</v>
          </cell>
          <cell r="AG263">
            <v>609.34000000000071</v>
          </cell>
          <cell r="AH263">
            <v>441.78999999999883</v>
          </cell>
          <cell r="AI263">
            <v>618.85999999999876</v>
          </cell>
          <cell r="AJ263">
            <v>448.67000000000053</v>
          </cell>
          <cell r="AK263">
            <v>627.79999999999768</v>
          </cell>
          <cell r="AL263">
            <v>454.96999999999946</v>
          </cell>
          <cell r="AM263">
            <v>637.31000000000154</v>
          </cell>
          <cell r="AN263">
            <v>461.85000000000116</v>
          </cell>
          <cell r="AO263">
            <v>646.82999999999947</v>
          </cell>
          <cell r="AP263">
            <v>468.15000000000015</v>
          </cell>
          <cell r="AQ263">
            <v>655.75999999999794</v>
          </cell>
          <cell r="AR263">
            <v>475.02999999999855</v>
          </cell>
          <cell r="AS263">
            <v>665.28000000000236</v>
          </cell>
          <cell r="AT263">
            <v>481.33000000000078</v>
          </cell>
          <cell r="AU263">
            <v>674.22000000000082</v>
          </cell>
          <cell r="AV263">
            <v>488.20999999999918</v>
          </cell>
          <cell r="AW263">
            <v>683.72999999999865</v>
          </cell>
        </row>
        <row r="264">
          <cell r="A264">
            <v>259</v>
          </cell>
          <cell r="B264">
            <v>337.07000000000068</v>
          </cell>
          <cell r="C264">
            <v>471.89999999999958</v>
          </cell>
          <cell r="D264">
            <v>343.97999999999905</v>
          </cell>
          <cell r="E264">
            <v>481.46000000000083</v>
          </cell>
          <cell r="F264">
            <v>350.30000000000132</v>
          </cell>
          <cell r="G264">
            <v>490.42999999999921</v>
          </cell>
          <cell r="H264">
            <v>357.20999999999975</v>
          </cell>
          <cell r="I264">
            <v>499.98000000000042</v>
          </cell>
          <cell r="J264">
            <v>364.12000000000148</v>
          </cell>
          <cell r="K264">
            <v>509.54000000000161</v>
          </cell>
          <cell r="L264">
            <v>370.4400000000004</v>
          </cell>
          <cell r="M264">
            <v>518.5</v>
          </cell>
          <cell r="N264">
            <v>377.34999999999877</v>
          </cell>
          <cell r="O264">
            <v>528.06000000000074</v>
          </cell>
          <cell r="P264">
            <v>383.6700000000011</v>
          </cell>
          <cell r="Q264">
            <v>537.03000000000031</v>
          </cell>
          <cell r="R264">
            <v>390.57999999999947</v>
          </cell>
          <cell r="S264">
            <v>546.58000000000072</v>
          </cell>
          <cell r="T264">
            <v>397.4900000000012</v>
          </cell>
          <cell r="U264">
            <v>556.13999999999874</v>
          </cell>
          <cell r="V264">
            <v>403.81000000000012</v>
          </cell>
          <cell r="W264">
            <v>565.099999999999</v>
          </cell>
          <cell r="X264">
            <v>410.71999999999855</v>
          </cell>
          <cell r="Y264">
            <v>574.66000000000156</v>
          </cell>
          <cell r="Z264">
            <v>417.04000000000082</v>
          </cell>
          <cell r="AA264">
            <v>583.63</v>
          </cell>
          <cell r="AB264">
            <v>423.94999999999919</v>
          </cell>
          <cell r="AC264">
            <v>593.17999999999915</v>
          </cell>
          <cell r="AD264">
            <v>430.27000000000146</v>
          </cell>
          <cell r="AE264">
            <v>602.74000000000126</v>
          </cell>
          <cell r="AF264">
            <v>437.17999999999989</v>
          </cell>
          <cell r="AG264">
            <v>611.70000000000073</v>
          </cell>
          <cell r="AH264">
            <v>443.49999999999881</v>
          </cell>
          <cell r="AI264">
            <v>621.25999999999874</v>
          </cell>
          <cell r="AJ264">
            <v>450.41000000000054</v>
          </cell>
          <cell r="AK264">
            <v>630.22999999999763</v>
          </cell>
          <cell r="AL264">
            <v>456.72999999999945</v>
          </cell>
          <cell r="AM264">
            <v>639.78000000000156</v>
          </cell>
          <cell r="AN264">
            <v>463.64000000000118</v>
          </cell>
          <cell r="AO264">
            <v>649.33999999999946</v>
          </cell>
          <cell r="AP264">
            <v>469.96000000000015</v>
          </cell>
          <cell r="AQ264">
            <v>658.29999999999791</v>
          </cell>
          <cell r="AR264">
            <v>476.86999999999853</v>
          </cell>
          <cell r="AS264">
            <v>667.8600000000024</v>
          </cell>
          <cell r="AT264">
            <v>483.19000000000079</v>
          </cell>
          <cell r="AU264">
            <v>676.83000000000084</v>
          </cell>
          <cell r="AV264">
            <v>490.09999999999917</v>
          </cell>
          <cell r="AW264">
            <v>686.37999999999863</v>
          </cell>
        </row>
        <row r="265">
          <cell r="A265">
            <v>260</v>
          </cell>
          <cell r="B265">
            <v>338.37000000000069</v>
          </cell>
          <cell r="C265">
            <v>473.71999999999957</v>
          </cell>
          <cell r="D265">
            <v>345.30999999999904</v>
          </cell>
          <cell r="E265">
            <v>483.32000000000085</v>
          </cell>
          <cell r="F265">
            <v>351.65000000000134</v>
          </cell>
          <cell r="G265">
            <v>492.3199999999992</v>
          </cell>
          <cell r="H265">
            <v>358.58999999999975</v>
          </cell>
          <cell r="I265">
            <v>501.91000000000042</v>
          </cell>
          <cell r="J265">
            <v>365.53000000000151</v>
          </cell>
          <cell r="K265">
            <v>511.51000000000164</v>
          </cell>
          <cell r="L265">
            <v>371.8700000000004</v>
          </cell>
          <cell r="M265">
            <v>520.5</v>
          </cell>
          <cell r="N265">
            <v>378.80999999999875</v>
          </cell>
          <cell r="O265">
            <v>530.1000000000007</v>
          </cell>
          <cell r="P265">
            <v>385.15000000000111</v>
          </cell>
          <cell r="Q265">
            <v>539.10000000000036</v>
          </cell>
          <cell r="R265">
            <v>392.08999999999946</v>
          </cell>
          <cell r="S265">
            <v>548.69000000000074</v>
          </cell>
          <cell r="T265">
            <v>399.03000000000122</v>
          </cell>
          <cell r="U265">
            <v>558.28999999999871</v>
          </cell>
          <cell r="V265">
            <v>405.37000000000012</v>
          </cell>
          <cell r="W265">
            <v>567.27999999999895</v>
          </cell>
          <cell r="X265">
            <v>412.30999999999852</v>
          </cell>
          <cell r="Y265">
            <v>576.88000000000159</v>
          </cell>
          <cell r="Z265">
            <v>418.65000000000083</v>
          </cell>
          <cell r="AA265">
            <v>585.88</v>
          </cell>
          <cell r="AB265">
            <v>425.58999999999918</v>
          </cell>
          <cell r="AC265">
            <v>595.46999999999912</v>
          </cell>
          <cell r="AD265">
            <v>431.93000000000148</v>
          </cell>
          <cell r="AE265">
            <v>605.0700000000013</v>
          </cell>
          <cell r="AF265">
            <v>438.86999999999989</v>
          </cell>
          <cell r="AG265">
            <v>614.06000000000074</v>
          </cell>
          <cell r="AH265">
            <v>445.20999999999879</v>
          </cell>
          <cell r="AI265">
            <v>623.65999999999872</v>
          </cell>
          <cell r="AJ265">
            <v>452.15000000000055</v>
          </cell>
          <cell r="AK265">
            <v>632.65999999999758</v>
          </cell>
          <cell r="AL265">
            <v>458.48999999999944</v>
          </cell>
          <cell r="AM265">
            <v>642.25000000000159</v>
          </cell>
          <cell r="AN265">
            <v>465.4300000000012</v>
          </cell>
          <cell r="AO265">
            <v>651.84999999999945</v>
          </cell>
          <cell r="AP265">
            <v>471.77000000000015</v>
          </cell>
          <cell r="AQ265">
            <v>660.83999999999787</v>
          </cell>
          <cell r="AR265">
            <v>478.7099999999985</v>
          </cell>
          <cell r="AS265">
            <v>670.44000000000244</v>
          </cell>
          <cell r="AT265">
            <v>485.05000000000081</v>
          </cell>
          <cell r="AU265">
            <v>679.44000000000085</v>
          </cell>
          <cell r="AV265">
            <v>491.98999999999916</v>
          </cell>
          <cell r="AW265">
            <v>689.02999999999861</v>
          </cell>
        </row>
        <row r="266">
          <cell r="A266">
            <v>261</v>
          </cell>
          <cell r="B266">
            <v>339.6700000000007</v>
          </cell>
          <cell r="C266">
            <v>475.53999999999957</v>
          </cell>
          <cell r="D266">
            <v>346.63999999999902</v>
          </cell>
          <cell r="E266">
            <v>485.18000000000086</v>
          </cell>
          <cell r="F266">
            <v>353.00000000000136</v>
          </cell>
          <cell r="G266">
            <v>494.20999999999918</v>
          </cell>
          <cell r="H266">
            <v>359.96999999999974</v>
          </cell>
          <cell r="I266">
            <v>503.84000000000043</v>
          </cell>
          <cell r="J266">
            <v>366.94000000000153</v>
          </cell>
          <cell r="K266">
            <v>513.48000000000161</v>
          </cell>
          <cell r="L266">
            <v>373.30000000000041</v>
          </cell>
          <cell r="M266">
            <v>522.5</v>
          </cell>
          <cell r="N266">
            <v>380.26999999999873</v>
          </cell>
          <cell r="O266">
            <v>532.14000000000067</v>
          </cell>
          <cell r="P266">
            <v>386.63000000000113</v>
          </cell>
          <cell r="Q266">
            <v>541.17000000000041</v>
          </cell>
          <cell r="R266">
            <v>393.59999999999945</v>
          </cell>
          <cell r="S266">
            <v>550.80000000000075</v>
          </cell>
          <cell r="T266">
            <v>400.57000000000124</v>
          </cell>
          <cell r="U266">
            <v>560.43999999999869</v>
          </cell>
          <cell r="V266">
            <v>406.93000000000012</v>
          </cell>
          <cell r="W266">
            <v>569.4599999999989</v>
          </cell>
          <cell r="X266">
            <v>413.8999999999985</v>
          </cell>
          <cell r="Y266">
            <v>579.10000000000161</v>
          </cell>
          <cell r="Z266">
            <v>420.26000000000084</v>
          </cell>
          <cell r="AA266">
            <v>588.13</v>
          </cell>
          <cell r="AB266">
            <v>427.22999999999917</v>
          </cell>
          <cell r="AC266">
            <v>597.75999999999908</v>
          </cell>
          <cell r="AD266">
            <v>433.59000000000151</v>
          </cell>
          <cell r="AE266">
            <v>607.40000000000134</v>
          </cell>
          <cell r="AF266">
            <v>440.55999999999989</v>
          </cell>
          <cell r="AG266">
            <v>616.42000000000075</v>
          </cell>
          <cell r="AH266">
            <v>446.91999999999877</v>
          </cell>
          <cell r="AI266">
            <v>626.05999999999869</v>
          </cell>
          <cell r="AJ266">
            <v>453.89000000000055</v>
          </cell>
          <cell r="AK266">
            <v>635.08999999999753</v>
          </cell>
          <cell r="AL266">
            <v>460.24999999999943</v>
          </cell>
          <cell r="AM266">
            <v>644.72000000000162</v>
          </cell>
          <cell r="AN266">
            <v>467.22000000000122</v>
          </cell>
          <cell r="AO266">
            <v>654.35999999999945</v>
          </cell>
          <cell r="AP266">
            <v>473.58000000000015</v>
          </cell>
          <cell r="AQ266">
            <v>663.37999999999784</v>
          </cell>
          <cell r="AR266">
            <v>480.54999999999848</v>
          </cell>
          <cell r="AS266">
            <v>673.02000000000248</v>
          </cell>
          <cell r="AT266">
            <v>486.91000000000082</v>
          </cell>
          <cell r="AU266">
            <v>682.05000000000086</v>
          </cell>
          <cell r="AV266">
            <v>493.87999999999914</v>
          </cell>
          <cell r="AW266">
            <v>691.67999999999859</v>
          </cell>
        </row>
        <row r="267">
          <cell r="A267">
            <v>262</v>
          </cell>
          <cell r="B267">
            <v>340.97000000000071</v>
          </cell>
          <cell r="C267">
            <v>477.35999999999956</v>
          </cell>
          <cell r="D267">
            <v>347.969999999999</v>
          </cell>
          <cell r="E267">
            <v>487.04000000000087</v>
          </cell>
          <cell r="F267">
            <v>354.35000000000139</v>
          </cell>
          <cell r="G267">
            <v>496.09999999999917</v>
          </cell>
          <cell r="H267">
            <v>361.34999999999974</v>
          </cell>
          <cell r="I267">
            <v>505.77000000000044</v>
          </cell>
          <cell r="J267">
            <v>368.35000000000156</v>
          </cell>
          <cell r="K267">
            <v>515.45000000000164</v>
          </cell>
          <cell r="L267">
            <v>374.73000000000042</v>
          </cell>
          <cell r="M267">
            <v>524.5</v>
          </cell>
          <cell r="N267">
            <v>381.72999999999871</v>
          </cell>
          <cell r="O267">
            <v>534.18000000000063</v>
          </cell>
          <cell r="P267">
            <v>388.11000000000115</v>
          </cell>
          <cell r="Q267">
            <v>543.24000000000046</v>
          </cell>
          <cell r="R267">
            <v>395.10999999999945</v>
          </cell>
          <cell r="S267">
            <v>552.91000000000076</v>
          </cell>
          <cell r="T267">
            <v>402.11000000000126</v>
          </cell>
          <cell r="U267">
            <v>562.58999999999867</v>
          </cell>
          <cell r="V267">
            <v>408.49000000000012</v>
          </cell>
          <cell r="W267">
            <v>571.63999999999885</v>
          </cell>
          <cell r="X267">
            <v>415.48999999999847</v>
          </cell>
          <cell r="Y267">
            <v>581.32000000000164</v>
          </cell>
          <cell r="Z267">
            <v>421.87000000000086</v>
          </cell>
          <cell r="AA267">
            <v>590.38</v>
          </cell>
          <cell r="AB267">
            <v>428.86999999999915</v>
          </cell>
          <cell r="AC267">
            <v>600.04999999999905</v>
          </cell>
          <cell r="AD267">
            <v>435.25000000000153</v>
          </cell>
          <cell r="AE267">
            <v>609.73000000000138</v>
          </cell>
          <cell r="AF267">
            <v>442.24999999999989</v>
          </cell>
          <cell r="AG267">
            <v>618.78000000000077</v>
          </cell>
          <cell r="AH267">
            <v>448.62999999999874</v>
          </cell>
          <cell r="AI267">
            <v>628.45999999999867</v>
          </cell>
          <cell r="AJ267">
            <v>455.63000000000056</v>
          </cell>
          <cell r="AK267">
            <v>637.51999999999748</v>
          </cell>
          <cell r="AL267">
            <v>462.00999999999942</v>
          </cell>
          <cell r="AM267">
            <v>647.19000000000165</v>
          </cell>
          <cell r="AN267">
            <v>469.01000000000124</v>
          </cell>
          <cell r="AO267">
            <v>656.86999999999944</v>
          </cell>
          <cell r="AP267">
            <v>475.39000000000016</v>
          </cell>
          <cell r="AQ267">
            <v>665.9199999999978</v>
          </cell>
          <cell r="AR267">
            <v>482.38999999999845</v>
          </cell>
          <cell r="AS267">
            <v>675.60000000000252</v>
          </cell>
          <cell r="AT267">
            <v>488.77000000000083</v>
          </cell>
          <cell r="AU267">
            <v>684.66000000000088</v>
          </cell>
          <cell r="AV267">
            <v>495.76999999999913</v>
          </cell>
          <cell r="AW267">
            <v>694.32999999999856</v>
          </cell>
        </row>
        <row r="268">
          <cell r="A268">
            <v>263</v>
          </cell>
          <cell r="B268">
            <v>342.27000000000072</v>
          </cell>
          <cell r="C268">
            <v>479.17999999999955</v>
          </cell>
          <cell r="D268">
            <v>349.29999999999899</v>
          </cell>
          <cell r="E268">
            <v>488.90000000000089</v>
          </cell>
          <cell r="F268">
            <v>355.70000000000141</v>
          </cell>
          <cell r="G268">
            <v>497.98999999999916</v>
          </cell>
          <cell r="H268">
            <v>362.72999999999973</v>
          </cell>
          <cell r="I268">
            <v>507.70000000000044</v>
          </cell>
          <cell r="J268">
            <v>369.76000000000158</v>
          </cell>
          <cell r="K268">
            <v>517.42000000000166</v>
          </cell>
          <cell r="L268">
            <v>376.16000000000042</v>
          </cell>
          <cell r="M268">
            <v>526.5</v>
          </cell>
          <cell r="N268">
            <v>383.18999999999869</v>
          </cell>
          <cell r="O268">
            <v>536.2200000000006</v>
          </cell>
          <cell r="P268">
            <v>389.59000000000117</v>
          </cell>
          <cell r="Q268">
            <v>545.31000000000051</v>
          </cell>
          <cell r="R268">
            <v>396.61999999999944</v>
          </cell>
          <cell r="S268">
            <v>555.02000000000078</v>
          </cell>
          <cell r="T268">
            <v>403.65000000000128</v>
          </cell>
          <cell r="U268">
            <v>564.73999999999864</v>
          </cell>
          <cell r="V268">
            <v>410.05000000000013</v>
          </cell>
          <cell r="W268">
            <v>573.8199999999988</v>
          </cell>
          <cell r="X268">
            <v>417.07999999999845</v>
          </cell>
          <cell r="Y268">
            <v>583.54000000000167</v>
          </cell>
          <cell r="Z268">
            <v>423.48000000000087</v>
          </cell>
          <cell r="AA268">
            <v>592.63</v>
          </cell>
          <cell r="AB268">
            <v>430.50999999999914</v>
          </cell>
          <cell r="AC268">
            <v>602.33999999999901</v>
          </cell>
          <cell r="AD268">
            <v>436.91000000000156</v>
          </cell>
          <cell r="AE268">
            <v>612.06000000000142</v>
          </cell>
          <cell r="AF268">
            <v>443.93999999999988</v>
          </cell>
          <cell r="AG268">
            <v>621.14000000000078</v>
          </cell>
          <cell r="AH268">
            <v>450.33999999999872</v>
          </cell>
          <cell r="AI268">
            <v>630.85999999999865</v>
          </cell>
          <cell r="AJ268">
            <v>457.37000000000057</v>
          </cell>
          <cell r="AK268">
            <v>639.94999999999743</v>
          </cell>
          <cell r="AL268">
            <v>463.76999999999941</v>
          </cell>
          <cell r="AM268">
            <v>649.66000000000167</v>
          </cell>
          <cell r="AN268">
            <v>470.80000000000126</v>
          </cell>
          <cell r="AO268">
            <v>659.37999999999943</v>
          </cell>
          <cell r="AP268">
            <v>477.20000000000016</v>
          </cell>
          <cell r="AQ268">
            <v>668.45999999999776</v>
          </cell>
          <cell r="AR268">
            <v>484.22999999999843</v>
          </cell>
          <cell r="AS268">
            <v>678.18000000000256</v>
          </cell>
          <cell r="AT268">
            <v>490.63000000000085</v>
          </cell>
          <cell r="AU268">
            <v>687.27000000000089</v>
          </cell>
          <cell r="AV268">
            <v>497.65999999999912</v>
          </cell>
          <cell r="AW268">
            <v>696.97999999999854</v>
          </cell>
        </row>
        <row r="269">
          <cell r="A269">
            <v>264</v>
          </cell>
          <cell r="B269">
            <v>343.57000000000073</v>
          </cell>
          <cell r="C269">
            <v>480.99999999999955</v>
          </cell>
          <cell r="D269">
            <v>350.62999999999897</v>
          </cell>
          <cell r="E269">
            <v>490.7600000000009</v>
          </cell>
          <cell r="F269">
            <v>357.05000000000143</v>
          </cell>
          <cell r="G269">
            <v>499.87999999999914</v>
          </cell>
          <cell r="H269">
            <v>364.10999999999973</v>
          </cell>
          <cell r="I269">
            <v>509.63000000000045</v>
          </cell>
          <cell r="J269">
            <v>371.17000000000161</v>
          </cell>
          <cell r="K269">
            <v>519.39000000000169</v>
          </cell>
          <cell r="L269">
            <v>377.59000000000043</v>
          </cell>
          <cell r="M269">
            <v>528.5</v>
          </cell>
          <cell r="N269">
            <v>384.64999999999867</v>
          </cell>
          <cell r="O269">
            <v>538.26000000000056</v>
          </cell>
          <cell r="P269">
            <v>391.07000000000119</v>
          </cell>
          <cell r="Q269">
            <v>547.38000000000056</v>
          </cell>
          <cell r="R269">
            <v>398.12999999999943</v>
          </cell>
          <cell r="S269">
            <v>557.13000000000079</v>
          </cell>
          <cell r="T269">
            <v>405.19000000000131</v>
          </cell>
          <cell r="U269">
            <v>566.88999999999862</v>
          </cell>
          <cell r="V269">
            <v>411.61000000000013</v>
          </cell>
          <cell r="W269">
            <v>575.99999999999875</v>
          </cell>
          <cell r="X269">
            <v>418.66999999999842</v>
          </cell>
          <cell r="Y269">
            <v>585.7600000000017</v>
          </cell>
          <cell r="Z269">
            <v>425.09000000000088</v>
          </cell>
          <cell r="AA269">
            <v>594.88</v>
          </cell>
          <cell r="AB269">
            <v>432.14999999999912</v>
          </cell>
          <cell r="AC269">
            <v>604.62999999999897</v>
          </cell>
          <cell r="AD269">
            <v>438.57000000000158</v>
          </cell>
          <cell r="AE269">
            <v>614.39000000000146</v>
          </cell>
          <cell r="AF269">
            <v>445.62999999999988</v>
          </cell>
          <cell r="AG269">
            <v>623.5000000000008</v>
          </cell>
          <cell r="AH269">
            <v>452.0499999999987</v>
          </cell>
          <cell r="AI269">
            <v>633.25999999999863</v>
          </cell>
          <cell r="AJ269">
            <v>459.11000000000058</v>
          </cell>
          <cell r="AK269">
            <v>642.37999999999738</v>
          </cell>
          <cell r="AL269">
            <v>465.5299999999994</v>
          </cell>
          <cell r="AM269">
            <v>652.1300000000017</v>
          </cell>
          <cell r="AN269">
            <v>472.59000000000128</v>
          </cell>
          <cell r="AO269">
            <v>661.88999999999942</v>
          </cell>
          <cell r="AP269">
            <v>479.01000000000016</v>
          </cell>
          <cell r="AQ269">
            <v>670.99999999999773</v>
          </cell>
          <cell r="AR269">
            <v>486.0699999999984</v>
          </cell>
          <cell r="AS269">
            <v>680.76000000000261</v>
          </cell>
          <cell r="AT269">
            <v>492.49000000000086</v>
          </cell>
          <cell r="AU269">
            <v>689.8800000000009</v>
          </cell>
          <cell r="AV269">
            <v>499.5499999999991</v>
          </cell>
          <cell r="AW269">
            <v>699.62999999999852</v>
          </cell>
        </row>
        <row r="270">
          <cell r="A270">
            <v>265</v>
          </cell>
          <cell r="B270">
            <v>344.87000000000074</v>
          </cell>
          <cell r="C270">
            <v>482.81999999999954</v>
          </cell>
          <cell r="D270">
            <v>351.95999999999896</v>
          </cell>
          <cell r="E270">
            <v>492.62000000000091</v>
          </cell>
          <cell r="F270">
            <v>358.40000000000146</v>
          </cell>
          <cell r="G270">
            <v>501.76999999999913</v>
          </cell>
          <cell r="H270">
            <v>365.48999999999972</v>
          </cell>
          <cell r="I270">
            <v>511.56000000000046</v>
          </cell>
          <cell r="J270">
            <v>372.58000000000163</v>
          </cell>
          <cell r="K270">
            <v>521.36000000000172</v>
          </cell>
          <cell r="L270">
            <v>379.02000000000044</v>
          </cell>
          <cell r="M270">
            <v>530.5</v>
          </cell>
          <cell r="N270">
            <v>386.10999999999865</v>
          </cell>
          <cell r="O270">
            <v>540.30000000000052</v>
          </cell>
          <cell r="P270">
            <v>392.55000000000121</v>
          </cell>
          <cell r="Q270">
            <v>549.45000000000061</v>
          </cell>
          <cell r="R270">
            <v>399.63999999999942</v>
          </cell>
          <cell r="S270">
            <v>559.2400000000008</v>
          </cell>
          <cell r="T270">
            <v>406.73000000000133</v>
          </cell>
          <cell r="U270">
            <v>569.0399999999986</v>
          </cell>
          <cell r="V270">
            <v>413.17000000000013</v>
          </cell>
          <cell r="W270">
            <v>578.1799999999987</v>
          </cell>
          <cell r="X270">
            <v>420.2599999999984</v>
          </cell>
          <cell r="Y270">
            <v>587.98000000000172</v>
          </cell>
          <cell r="Z270">
            <v>426.7000000000009</v>
          </cell>
          <cell r="AA270">
            <v>597.13</v>
          </cell>
          <cell r="AB270">
            <v>433.78999999999911</v>
          </cell>
          <cell r="AC270">
            <v>606.91999999999894</v>
          </cell>
          <cell r="AD270">
            <v>440.23000000000161</v>
          </cell>
          <cell r="AE270">
            <v>616.72000000000151</v>
          </cell>
          <cell r="AF270">
            <v>447.31999999999988</v>
          </cell>
          <cell r="AG270">
            <v>625.86000000000081</v>
          </cell>
          <cell r="AH270">
            <v>453.75999999999868</v>
          </cell>
          <cell r="AI270">
            <v>635.6599999999986</v>
          </cell>
          <cell r="AJ270">
            <v>460.85000000000059</v>
          </cell>
          <cell r="AK270">
            <v>644.80999999999733</v>
          </cell>
          <cell r="AL270">
            <v>467.2899999999994</v>
          </cell>
          <cell r="AM270">
            <v>654.60000000000173</v>
          </cell>
          <cell r="AN270">
            <v>474.3800000000013</v>
          </cell>
          <cell r="AO270">
            <v>664.39999999999941</v>
          </cell>
          <cell r="AP270">
            <v>480.82000000000016</v>
          </cell>
          <cell r="AQ270">
            <v>673.53999999999769</v>
          </cell>
          <cell r="AR270">
            <v>487.90999999999838</v>
          </cell>
          <cell r="AS270">
            <v>683.34000000000265</v>
          </cell>
          <cell r="AT270">
            <v>494.35000000000088</v>
          </cell>
          <cell r="AU270">
            <v>692.49000000000092</v>
          </cell>
          <cell r="AV270">
            <v>501.43999999999909</v>
          </cell>
          <cell r="AW270">
            <v>702.27999999999849</v>
          </cell>
        </row>
        <row r="271">
          <cell r="A271">
            <v>266</v>
          </cell>
          <cell r="B271">
            <v>346.17000000000075</v>
          </cell>
          <cell r="C271">
            <v>484.63999999999953</v>
          </cell>
          <cell r="D271">
            <v>353.28999999999894</v>
          </cell>
          <cell r="E271">
            <v>494.48000000000093</v>
          </cell>
          <cell r="F271">
            <v>359.75000000000148</v>
          </cell>
          <cell r="G271">
            <v>503.65999999999912</v>
          </cell>
          <cell r="H271">
            <v>366.86999999999972</v>
          </cell>
          <cell r="I271">
            <v>513.49000000000046</v>
          </cell>
          <cell r="J271">
            <v>373.99000000000166</v>
          </cell>
          <cell r="K271">
            <v>523.33000000000175</v>
          </cell>
          <cell r="L271">
            <v>380.45000000000044</v>
          </cell>
          <cell r="M271">
            <v>532.5</v>
          </cell>
          <cell r="N271">
            <v>387.56999999999863</v>
          </cell>
          <cell r="O271">
            <v>542.34000000000049</v>
          </cell>
          <cell r="P271">
            <v>394.03000000000122</v>
          </cell>
          <cell r="Q271">
            <v>551.52000000000066</v>
          </cell>
          <cell r="R271">
            <v>401.14999999999941</v>
          </cell>
          <cell r="S271">
            <v>561.35000000000082</v>
          </cell>
          <cell r="T271">
            <v>408.27000000000135</v>
          </cell>
          <cell r="U271">
            <v>571.18999999999858</v>
          </cell>
          <cell r="V271">
            <v>414.73000000000013</v>
          </cell>
          <cell r="W271">
            <v>580.35999999999865</v>
          </cell>
          <cell r="X271">
            <v>421.84999999999837</v>
          </cell>
          <cell r="Y271">
            <v>590.20000000000175</v>
          </cell>
          <cell r="Z271">
            <v>428.31000000000091</v>
          </cell>
          <cell r="AA271">
            <v>599.38</v>
          </cell>
          <cell r="AB271">
            <v>435.4299999999991</v>
          </cell>
          <cell r="AC271">
            <v>609.2099999999989</v>
          </cell>
          <cell r="AD271">
            <v>441.89000000000163</v>
          </cell>
          <cell r="AE271">
            <v>619.05000000000155</v>
          </cell>
          <cell r="AF271">
            <v>449.00999999999988</v>
          </cell>
          <cell r="AG271">
            <v>628.22000000000082</v>
          </cell>
          <cell r="AH271">
            <v>455.46999999999866</v>
          </cell>
          <cell r="AI271">
            <v>638.05999999999858</v>
          </cell>
          <cell r="AJ271">
            <v>462.5900000000006</v>
          </cell>
          <cell r="AK271">
            <v>647.23999999999728</v>
          </cell>
          <cell r="AL271">
            <v>469.04999999999939</v>
          </cell>
          <cell r="AM271">
            <v>657.07000000000176</v>
          </cell>
          <cell r="AN271">
            <v>476.17000000000132</v>
          </cell>
          <cell r="AO271">
            <v>666.9099999999994</v>
          </cell>
          <cell r="AP271">
            <v>482.63000000000017</v>
          </cell>
          <cell r="AQ271">
            <v>676.07999999999765</v>
          </cell>
          <cell r="AR271">
            <v>489.74999999999835</v>
          </cell>
          <cell r="AS271">
            <v>685.92000000000269</v>
          </cell>
          <cell r="AT271">
            <v>496.21000000000089</v>
          </cell>
          <cell r="AU271">
            <v>695.10000000000093</v>
          </cell>
          <cell r="AV271">
            <v>503.32999999999907</v>
          </cell>
          <cell r="AW271">
            <v>704.92999999999847</v>
          </cell>
        </row>
        <row r="272">
          <cell r="A272">
            <v>267</v>
          </cell>
          <cell r="B272">
            <v>347.47000000000077</v>
          </cell>
          <cell r="C272">
            <v>486.45999999999952</v>
          </cell>
          <cell r="D272">
            <v>354.61999999999892</v>
          </cell>
          <cell r="E272">
            <v>496.34000000000094</v>
          </cell>
          <cell r="F272">
            <v>361.1000000000015</v>
          </cell>
          <cell r="G272">
            <v>505.5499999999991</v>
          </cell>
          <cell r="H272">
            <v>368.24999999999972</v>
          </cell>
          <cell r="I272">
            <v>515.42000000000041</v>
          </cell>
          <cell r="J272">
            <v>375.40000000000168</v>
          </cell>
          <cell r="K272">
            <v>525.30000000000177</v>
          </cell>
          <cell r="L272">
            <v>381.88000000000045</v>
          </cell>
          <cell r="M272">
            <v>534.5</v>
          </cell>
          <cell r="N272">
            <v>389.02999999999861</v>
          </cell>
          <cell r="O272">
            <v>544.38000000000045</v>
          </cell>
          <cell r="P272">
            <v>395.51000000000124</v>
          </cell>
          <cell r="Q272">
            <v>553.59000000000071</v>
          </cell>
          <cell r="R272">
            <v>402.6599999999994</v>
          </cell>
          <cell r="S272">
            <v>563.46000000000083</v>
          </cell>
          <cell r="T272">
            <v>409.81000000000137</v>
          </cell>
          <cell r="U272">
            <v>573.33999999999855</v>
          </cell>
          <cell r="V272">
            <v>416.29000000000013</v>
          </cell>
          <cell r="W272">
            <v>582.5399999999986</v>
          </cell>
          <cell r="X272">
            <v>423.43999999999835</v>
          </cell>
          <cell r="Y272">
            <v>592.42000000000178</v>
          </cell>
          <cell r="Z272">
            <v>429.92000000000093</v>
          </cell>
          <cell r="AA272">
            <v>601.63</v>
          </cell>
          <cell r="AB272">
            <v>437.06999999999908</v>
          </cell>
          <cell r="AC272">
            <v>611.49999999999886</v>
          </cell>
          <cell r="AD272">
            <v>443.55000000000166</v>
          </cell>
          <cell r="AE272">
            <v>621.38000000000159</v>
          </cell>
          <cell r="AF272">
            <v>450.69999999999987</v>
          </cell>
          <cell r="AG272">
            <v>630.58000000000084</v>
          </cell>
          <cell r="AH272">
            <v>457.17999999999864</v>
          </cell>
          <cell r="AI272">
            <v>640.45999999999856</v>
          </cell>
          <cell r="AJ272">
            <v>464.33000000000061</v>
          </cell>
          <cell r="AK272">
            <v>649.66999999999723</v>
          </cell>
          <cell r="AL272">
            <v>470.80999999999938</v>
          </cell>
          <cell r="AM272">
            <v>659.54000000000178</v>
          </cell>
          <cell r="AN272">
            <v>477.96000000000134</v>
          </cell>
          <cell r="AO272">
            <v>669.41999999999939</v>
          </cell>
          <cell r="AP272">
            <v>484.44000000000017</v>
          </cell>
          <cell r="AQ272">
            <v>678.61999999999762</v>
          </cell>
          <cell r="AR272">
            <v>491.58999999999833</v>
          </cell>
          <cell r="AS272">
            <v>688.50000000000273</v>
          </cell>
          <cell r="AT272">
            <v>498.0700000000009</v>
          </cell>
          <cell r="AU272">
            <v>697.71000000000095</v>
          </cell>
          <cell r="AV272">
            <v>505.21999999999906</v>
          </cell>
          <cell r="AW272">
            <v>707.57999999999845</v>
          </cell>
        </row>
        <row r="273">
          <cell r="A273">
            <v>268</v>
          </cell>
          <cell r="B273">
            <v>348.77000000000078</v>
          </cell>
          <cell r="C273">
            <v>488.27999999999952</v>
          </cell>
          <cell r="D273">
            <v>355.94999999999891</v>
          </cell>
          <cell r="E273">
            <v>498.20000000000095</v>
          </cell>
          <cell r="F273">
            <v>362.45000000000152</v>
          </cell>
          <cell r="G273">
            <v>507.43999999999909</v>
          </cell>
          <cell r="H273">
            <v>369.62999999999971</v>
          </cell>
          <cell r="I273">
            <v>517.35000000000036</v>
          </cell>
          <cell r="J273">
            <v>376.81000000000171</v>
          </cell>
          <cell r="K273">
            <v>527.2700000000018</v>
          </cell>
          <cell r="L273">
            <v>383.31000000000046</v>
          </cell>
          <cell r="M273">
            <v>536.5</v>
          </cell>
          <cell r="N273">
            <v>390.48999999999859</v>
          </cell>
          <cell r="O273">
            <v>546.42000000000041</v>
          </cell>
          <cell r="P273">
            <v>396.99000000000126</v>
          </cell>
          <cell r="Q273">
            <v>555.66000000000076</v>
          </cell>
          <cell r="R273">
            <v>404.16999999999939</v>
          </cell>
          <cell r="S273">
            <v>565.57000000000085</v>
          </cell>
          <cell r="T273">
            <v>411.35000000000139</v>
          </cell>
          <cell r="U273">
            <v>575.48999999999853</v>
          </cell>
          <cell r="V273">
            <v>417.85000000000014</v>
          </cell>
          <cell r="W273">
            <v>584.71999999999855</v>
          </cell>
          <cell r="X273">
            <v>425.02999999999832</v>
          </cell>
          <cell r="Y273">
            <v>594.64000000000181</v>
          </cell>
          <cell r="Z273">
            <v>431.53000000000094</v>
          </cell>
          <cell r="AA273">
            <v>603.88</v>
          </cell>
          <cell r="AB273">
            <v>438.70999999999907</v>
          </cell>
          <cell r="AC273">
            <v>613.78999999999883</v>
          </cell>
          <cell r="AD273">
            <v>445.21000000000168</v>
          </cell>
          <cell r="AE273">
            <v>623.71000000000163</v>
          </cell>
          <cell r="AF273">
            <v>452.38999999999987</v>
          </cell>
          <cell r="AG273">
            <v>632.94000000000085</v>
          </cell>
          <cell r="AH273">
            <v>458.88999999999862</v>
          </cell>
          <cell r="AI273">
            <v>642.85999999999854</v>
          </cell>
          <cell r="AJ273">
            <v>466.07000000000062</v>
          </cell>
          <cell r="AK273">
            <v>652.09999999999718</v>
          </cell>
          <cell r="AL273">
            <v>472.56999999999937</v>
          </cell>
          <cell r="AM273">
            <v>662.01000000000181</v>
          </cell>
          <cell r="AN273">
            <v>479.75000000000136</v>
          </cell>
          <cell r="AO273">
            <v>671.92999999999938</v>
          </cell>
          <cell r="AP273">
            <v>486.25000000000017</v>
          </cell>
          <cell r="AQ273">
            <v>681.15999999999758</v>
          </cell>
          <cell r="AR273">
            <v>493.4299999999983</v>
          </cell>
          <cell r="AS273">
            <v>691.08000000000277</v>
          </cell>
          <cell r="AT273">
            <v>499.93000000000092</v>
          </cell>
          <cell r="AU273">
            <v>700.32000000000096</v>
          </cell>
          <cell r="AV273">
            <v>507.10999999999905</v>
          </cell>
          <cell r="AW273">
            <v>710.22999999999843</v>
          </cell>
        </row>
        <row r="274">
          <cell r="A274">
            <v>269</v>
          </cell>
          <cell r="B274">
            <v>350.07000000000079</v>
          </cell>
          <cell r="C274">
            <v>490.09999999999951</v>
          </cell>
          <cell r="D274">
            <v>357.27999999999889</v>
          </cell>
          <cell r="E274">
            <v>500.06000000000097</v>
          </cell>
          <cell r="F274">
            <v>363.80000000000155</v>
          </cell>
          <cell r="G274">
            <v>509.32999999999907</v>
          </cell>
          <cell r="H274">
            <v>371.00999999999971</v>
          </cell>
          <cell r="I274">
            <v>519.28000000000031</v>
          </cell>
          <cell r="J274">
            <v>378.22000000000173</v>
          </cell>
          <cell r="K274">
            <v>529.24000000000183</v>
          </cell>
          <cell r="L274">
            <v>384.74000000000046</v>
          </cell>
          <cell r="M274">
            <v>538.5</v>
          </cell>
          <cell r="N274">
            <v>391.94999999999857</v>
          </cell>
          <cell r="O274">
            <v>548.46000000000038</v>
          </cell>
          <cell r="P274">
            <v>398.47000000000128</v>
          </cell>
          <cell r="Q274">
            <v>557.73000000000081</v>
          </cell>
          <cell r="R274">
            <v>405.67999999999938</v>
          </cell>
          <cell r="S274">
            <v>567.68000000000086</v>
          </cell>
          <cell r="T274">
            <v>412.89000000000141</v>
          </cell>
          <cell r="U274">
            <v>577.63999999999851</v>
          </cell>
          <cell r="V274">
            <v>419.41000000000014</v>
          </cell>
          <cell r="W274">
            <v>586.8999999999985</v>
          </cell>
          <cell r="X274">
            <v>426.6199999999983</v>
          </cell>
          <cell r="Y274">
            <v>596.86000000000183</v>
          </cell>
          <cell r="Z274">
            <v>433.14000000000095</v>
          </cell>
          <cell r="AA274">
            <v>606.13</v>
          </cell>
          <cell r="AB274">
            <v>440.34999999999906</v>
          </cell>
          <cell r="AC274">
            <v>616.07999999999879</v>
          </cell>
          <cell r="AD274">
            <v>446.87000000000171</v>
          </cell>
          <cell r="AE274">
            <v>626.04000000000167</v>
          </cell>
          <cell r="AF274">
            <v>454.07999999999987</v>
          </cell>
          <cell r="AG274">
            <v>635.30000000000086</v>
          </cell>
          <cell r="AH274">
            <v>460.5999999999986</v>
          </cell>
          <cell r="AI274">
            <v>645.25999999999851</v>
          </cell>
          <cell r="AJ274">
            <v>467.81000000000063</v>
          </cell>
          <cell r="AK274">
            <v>654.52999999999713</v>
          </cell>
          <cell r="AL274">
            <v>474.32999999999936</v>
          </cell>
          <cell r="AM274">
            <v>664.48000000000184</v>
          </cell>
          <cell r="AN274">
            <v>481.54000000000138</v>
          </cell>
          <cell r="AO274">
            <v>674.43999999999937</v>
          </cell>
          <cell r="AP274">
            <v>488.06000000000017</v>
          </cell>
          <cell r="AQ274">
            <v>683.69999999999754</v>
          </cell>
          <cell r="AR274">
            <v>495.26999999999828</v>
          </cell>
          <cell r="AS274">
            <v>693.66000000000281</v>
          </cell>
          <cell r="AT274">
            <v>501.79000000000093</v>
          </cell>
          <cell r="AU274">
            <v>702.93000000000097</v>
          </cell>
          <cell r="AV274">
            <v>508.99999999999903</v>
          </cell>
          <cell r="AW274">
            <v>712.8799999999984</v>
          </cell>
        </row>
        <row r="275">
          <cell r="A275">
            <v>270</v>
          </cell>
          <cell r="B275">
            <v>351.3700000000008</v>
          </cell>
          <cell r="C275">
            <v>491.9199999999995</v>
          </cell>
          <cell r="D275">
            <v>358.60999999999888</v>
          </cell>
          <cell r="E275">
            <v>501.92000000000098</v>
          </cell>
          <cell r="F275">
            <v>365.15000000000157</v>
          </cell>
          <cell r="G275">
            <v>511.21999999999906</v>
          </cell>
          <cell r="H275">
            <v>372.3899999999997</v>
          </cell>
          <cell r="I275">
            <v>521.21000000000026</v>
          </cell>
          <cell r="J275">
            <v>379.63000000000176</v>
          </cell>
          <cell r="K275">
            <v>531.21000000000186</v>
          </cell>
          <cell r="L275">
            <v>386.17000000000047</v>
          </cell>
          <cell r="M275">
            <v>540.5</v>
          </cell>
          <cell r="N275">
            <v>393.40999999999855</v>
          </cell>
          <cell r="O275">
            <v>550.50000000000034</v>
          </cell>
          <cell r="P275">
            <v>399.9500000000013</v>
          </cell>
          <cell r="Q275">
            <v>559.80000000000086</v>
          </cell>
          <cell r="R275">
            <v>407.18999999999937</v>
          </cell>
          <cell r="S275">
            <v>569.79000000000087</v>
          </cell>
          <cell r="T275">
            <v>414.43000000000143</v>
          </cell>
          <cell r="U275">
            <v>579.78999999999849</v>
          </cell>
          <cell r="V275">
            <v>420.97000000000014</v>
          </cell>
          <cell r="W275">
            <v>589.07999999999845</v>
          </cell>
          <cell r="X275">
            <v>428.20999999999827</v>
          </cell>
          <cell r="Y275">
            <v>599.08000000000186</v>
          </cell>
          <cell r="Z275">
            <v>434.75000000000097</v>
          </cell>
          <cell r="AA275">
            <v>608.38</v>
          </cell>
          <cell r="AB275">
            <v>441.98999999999904</v>
          </cell>
          <cell r="AC275">
            <v>618.36999999999875</v>
          </cell>
          <cell r="AD275">
            <v>448.53000000000173</v>
          </cell>
          <cell r="AE275">
            <v>628.37000000000171</v>
          </cell>
          <cell r="AF275">
            <v>455.76999999999987</v>
          </cell>
          <cell r="AG275">
            <v>637.66000000000088</v>
          </cell>
          <cell r="AH275">
            <v>462.30999999999858</v>
          </cell>
          <cell r="AI275">
            <v>647.65999999999849</v>
          </cell>
          <cell r="AJ275">
            <v>469.55000000000064</v>
          </cell>
          <cell r="AK275">
            <v>656.95999999999708</v>
          </cell>
          <cell r="AL275">
            <v>476.08999999999935</v>
          </cell>
          <cell r="AM275">
            <v>666.95000000000186</v>
          </cell>
          <cell r="AN275">
            <v>483.33000000000141</v>
          </cell>
          <cell r="AO275">
            <v>676.94999999999936</v>
          </cell>
          <cell r="AP275">
            <v>489.87000000000018</v>
          </cell>
          <cell r="AQ275">
            <v>686.23999999999751</v>
          </cell>
          <cell r="AR275">
            <v>497.10999999999825</v>
          </cell>
          <cell r="AS275">
            <v>696.24000000000285</v>
          </cell>
          <cell r="AT275">
            <v>503.65000000000094</v>
          </cell>
          <cell r="AU275">
            <v>705.54000000000099</v>
          </cell>
          <cell r="AV275">
            <v>510.88999999999902</v>
          </cell>
          <cell r="AW275">
            <v>715.52999999999838</v>
          </cell>
        </row>
        <row r="276">
          <cell r="A276">
            <v>271</v>
          </cell>
          <cell r="B276">
            <v>352.67000000000081</v>
          </cell>
          <cell r="C276">
            <v>493.7399999999995</v>
          </cell>
          <cell r="D276">
            <v>359.93999999999886</v>
          </cell>
          <cell r="E276">
            <v>503.780000000001</v>
          </cell>
          <cell r="F276">
            <v>366.50000000000159</v>
          </cell>
          <cell r="G276">
            <v>513.1099999999991</v>
          </cell>
          <cell r="H276">
            <v>373.7699999999997</v>
          </cell>
          <cell r="I276">
            <v>523.14000000000021</v>
          </cell>
          <cell r="J276">
            <v>381.04000000000178</v>
          </cell>
          <cell r="K276">
            <v>533.18000000000188</v>
          </cell>
          <cell r="L276">
            <v>387.60000000000048</v>
          </cell>
          <cell r="M276">
            <v>542.5</v>
          </cell>
          <cell r="N276">
            <v>394.86999999999853</v>
          </cell>
          <cell r="O276">
            <v>552.5400000000003</v>
          </cell>
          <cell r="P276">
            <v>401.43000000000131</v>
          </cell>
          <cell r="Q276">
            <v>561.87000000000091</v>
          </cell>
          <cell r="R276">
            <v>408.69999999999936</v>
          </cell>
          <cell r="S276">
            <v>571.90000000000089</v>
          </cell>
          <cell r="T276">
            <v>415.97000000000145</v>
          </cell>
          <cell r="U276">
            <v>581.93999999999846</v>
          </cell>
          <cell r="V276">
            <v>422.53000000000014</v>
          </cell>
          <cell r="W276">
            <v>591.2599999999984</v>
          </cell>
          <cell r="X276">
            <v>429.79999999999825</v>
          </cell>
          <cell r="Y276">
            <v>601.30000000000189</v>
          </cell>
          <cell r="Z276">
            <v>436.36000000000098</v>
          </cell>
          <cell r="AA276">
            <v>610.63</v>
          </cell>
          <cell r="AB276">
            <v>443.62999999999903</v>
          </cell>
          <cell r="AC276">
            <v>620.65999999999872</v>
          </cell>
          <cell r="AD276">
            <v>450.19000000000176</v>
          </cell>
          <cell r="AE276">
            <v>630.70000000000175</v>
          </cell>
          <cell r="AF276">
            <v>457.45999999999987</v>
          </cell>
          <cell r="AG276">
            <v>640.02000000000089</v>
          </cell>
          <cell r="AH276">
            <v>464.01999999999856</v>
          </cell>
          <cell r="AI276">
            <v>650.05999999999847</v>
          </cell>
          <cell r="AJ276">
            <v>471.29000000000065</v>
          </cell>
          <cell r="AK276">
            <v>659.38999999999703</v>
          </cell>
          <cell r="AL276">
            <v>477.84999999999934</v>
          </cell>
          <cell r="AM276">
            <v>669.42000000000189</v>
          </cell>
          <cell r="AN276">
            <v>485.12000000000143</v>
          </cell>
          <cell r="AO276">
            <v>679.45999999999935</v>
          </cell>
          <cell r="AP276">
            <v>491.68000000000018</v>
          </cell>
          <cell r="AQ276">
            <v>688.77999999999747</v>
          </cell>
          <cell r="AR276">
            <v>498.94999999999823</v>
          </cell>
          <cell r="AS276">
            <v>698.82000000000289</v>
          </cell>
          <cell r="AT276">
            <v>505.51000000000096</v>
          </cell>
          <cell r="AU276">
            <v>708.150000000001</v>
          </cell>
          <cell r="AV276">
            <v>512.77999999999906</v>
          </cell>
          <cell r="AW276">
            <v>718.17999999999836</v>
          </cell>
        </row>
        <row r="277">
          <cell r="A277">
            <v>272</v>
          </cell>
          <cell r="B277">
            <v>353.97000000000082</v>
          </cell>
          <cell r="C277">
            <v>495.55999999999949</v>
          </cell>
          <cell r="D277">
            <v>361.26999999999884</v>
          </cell>
          <cell r="E277">
            <v>505.64000000000101</v>
          </cell>
          <cell r="F277">
            <v>367.85000000000161</v>
          </cell>
          <cell r="G277">
            <v>514.99999999999909</v>
          </cell>
          <cell r="H277">
            <v>375.14999999999969</v>
          </cell>
          <cell r="I277">
            <v>525.07000000000016</v>
          </cell>
          <cell r="J277">
            <v>382.45000000000181</v>
          </cell>
          <cell r="K277">
            <v>535.15000000000191</v>
          </cell>
          <cell r="L277">
            <v>389.03000000000048</v>
          </cell>
          <cell r="M277">
            <v>544.5</v>
          </cell>
          <cell r="N277">
            <v>396.32999999999851</v>
          </cell>
          <cell r="O277">
            <v>554.58000000000027</v>
          </cell>
          <cell r="P277">
            <v>402.91000000000133</v>
          </cell>
          <cell r="Q277">
            <v>563.94000000000096</v>
          </cell>
          <cell r="R277">
            <v>410.20999999999935</v>
          </cell>
          <cell r="S277">
            <v>574.0100000000009</v>
          </cell>
          <cell r="T277">
            <v>417.51000000000147</v>
          </cell>
          <cell r="U277">
            <v>584.08999999999844</v>
          </cell>
          <cell r="V277">
            <v>424.09000000000015</v>
          </cell>
          <cell r="W277">
            <v>593.43999999999835</v>
          </cell>
          <cell r="X277">
            <v>431.38999999999822</v>
          </cell>
          <cell r="Y277">
            <v>603.52000000000191</v>
          </cell>
          <cell r="Z277">
            <v>437.97000000000099</v>
          </cell>
          <cell r="AA277">
            <v>612.88</v>
          </cell>
          <cell r="AB277">
            <v>445.26999999999902</v>
          </cell>
          <cell r="AC277">
            <v>622.94999999999868</v>
          </cell>
          <cell r="AD277">
            <v>451.85000000000178</v>
          </cell>
          <cell r="AE277">
            <v>633.03000000000179</v>
          </cell>
          <cell r="AF277">
            <v>459.14999999999986</v>
          </cell>
          <cell r="AG277">
            <v>642.3800000000009</v>
          </cell>
          <cell r="AH277">
            <v>465.72999999999854</v>
          </cell>
          <cell r="AI277">
            <v>652.45999999999844</v>
          </cell>
          <cell r="AJ277">
            <v>473.03000000000065</v>
          </cell>
          <cell r="AK277">
            <v>661.81999999999698</v>
          </cell>
          <cell r="AL277">
            <v>479.60999999999933</v>
          </cell>
          <cell r="AM277">
            <v>671.89000000000192</v>
          </cell>
          <cell r="AN277">
            <v>486.91000000000145</v>
          </cell>
          <cell r="AO277">
            <v>681.96999999999935</v>
          </cell>
          <cell r="AP277">
            <v>493.49000000000018</v>
          </cell>
          <cell r="AQ277">
            <v>691.31999999999744</v>
          </cell>
          <cell r="AR277">
            <v>500.7899999999982</v>
          </cell>
          <cell r="AS277">
            <v>701.40000000000293</v>
          </cell>
          <cell r="AT277">
            <v>507.37000000000097</v>
          </cell>
          <cell r="AU277">
            <v>710.76000000000101</v>
          </cell>
          <cell r="AV277">
            <v>514.66999999999905</v>
          </cell>
          <cell r="AW277">
            <v>720.82999999999834</v>
          </cell>
        </row>
        <row r="278">
          <cell r="A278">
            <v>273</v>
          </cell>
          <cell r="B278">
            <v>355.27000000000083</v>
          </cell>
          <cell r="C278">
            <v>497.37999999999948</v>
          </cell>
          <cell r="D278">
            <v>362.59999999999883</v>
          </cell>
          <cell r="E278">
            <v>507.50000000000102</v>
          </cell>
          <cell r="F278">
            <v>369.20000000000164</v>
          </cell>
          <cell r="G278">
            <v>516.88999999999908</v>
          </cell>
          <cell r="H278">
            <v>376.52999999999969</v>
          </cell>
          <cell r="I278">
            <v>527.00000000000011</v>
          </cell>
          <cell r="J278">
            <v>383.86000000000183</v>
          </cell>
          <cell r="K278">
            <v>537.12000000000194</v>
          </cell>
          <cell r="L278">
            <v>390.46000000000049</v>
          </cell>
          <cell r="M278">
            <v>546.5</v>
          </cell>
          <cell r="N278">
            <v>397.78999999999849</v>
          </cell>
          <cell r="O278">
            <v>556.62000000000023</v>
          </cell>
          <cell r="P278">
            <v>404.39000000000135</v>
          </cell>
          <cell r="Q278">
            <v>566.01000000000101</v>
          </cell>
          <cell r="R278">
            <v>411.71999999999935</v>
          </cell>
          <cell r="S278">
            <v>576.12000000000091</v>
          </cell>
          <cell r="T278">
            <v>419.05000000000149</v>
          </cell>
          <cell r="U278">
            <v>586.23999999999842</v>
          </cell>
          <cell r="V278">
            <v>425.65000000000015</v>
          </cell>
          <cell r="W278">
            <v>595.6199999999983</v>
          </cell>
          <cell r="X278">
            <v>432.9799999999982</v>
          </cell>
          <cell r="Y278">
            <v>605.74000000000194</v>
          </cell>
          <cell r="Z278">
            <v>439.58000000000101</v>
          </cell>
          <cell r="AA278">
            <v>615.13</v>
          </cell>
          <cell r="AB278">
            <v>446.909999999999</v>
          </cell>
          <cell r="AC278">
            <v>625.23999999999864</v>
          </cell>
          <cell r="AD278">
            <v>453.51000000000181</v>
          </cell>
          <cell r="AE278">
            <v>635.36000000000183</v>
          </cell>
          <cell r="AF278">
            <v>460.83999999999986</v>
          </cell>
          <cell r="AG278">
            <v>644.74000000000092</v>
          </cell>
          <cell r="AH278">
            <v>467.43999999999852</v>
          </cell>
          <cell r="AI278">
            <v>654.85999999999842</v>
          </cell>
          <cell r="AJ278">
            <v>474.77000000000066</v>
          </cell>
          <cell r="AK278">
            <v>664.24999999999693</v>
          </cell>
          <cell r="AL278">
            <v>481.36999999999932</v>
          </cell>
          <cell r="AM278">
            <v>674.36000000000195</v>
          </cell>
          <cell r="AN278">
            <v>488.70000000000147</v>
          </cell>
          <cell r="AO278">
            <v>684.47999999999934</v>
          </cell>
          <cell r="AP278">
            <v>495.30000000000018</v>
          </cell>
          <cell r="AQ278">
            <v>693.8599999999974</v>
          </cell>
          <cell r="AR278">
            <v>502.62999999999818</v>
          </cell>
          <cell r="AS278">
            <v>703.98000000000297</v>
          </cell>
          <cell r="AT278">
            <v>509.23000000000098</v>
          </cell>
          <cell r="AU278">
            <v>713.37000000000103</v>
          </cell>
          <cell r="AV278">
            <v>516.55999999999904</v>
          </cell>
          <cell r="AW278">
            <v>723.47999999999831</v>
          </cell>
        </row>
        <row r="279">
          <cell r="A279">
            <v>274</v>
          </cell>
          <cell r="B279">
            <v>356.57000000000085</v>
          </cell>
          <cell r="C279">
            <v>499.19999999999948</v>
          </cell>
          <cell r="D279">
            <v>363.92999999999881</v>
          </cell>
          <cell r="E279">
            <v>509.36000000000104</v>
          </cell>
          <cell r="F279">
            <v>370.55000000000166</v>
          </cell>
          <cell r="G279">
            <v>518.77999999999906</v>
          </cell>
          <cell r="H279">
            <v>377.90999999999968</v>
          </cell>
          <cell r="I279">
            <v>528.93000000000006</v>
          </cell>
          <cell r="J279">
            <v>385.27000000000186</v>
          </cell>
          <cell r="K279">
            <v>539.09000000000196</v>
          </cell>
          <cell r="L279">
            <v>391.8900000000005</v>
          </cell>
          <cell r="M279">
            <v>548.5</v>
          </cell>
          <cell r="N279">
            <v>399.24999999999847</v>
          </cell>
          <cell r="O279">
            <v>558.6600000000002</v>
          </cell>
          <cell r="P279">
            <v>405.87000000000137</v>
          </cell>
          <cell r="Q279">
            <v>568.08000000000106</v>
          </cell>
          <cell r="R279">
            <v>413.22999999999934</v>
          </cell>
          <cell r="S279">
            <v>578.23000000000093</v>
          </cell>
          <cell r="T279">
            <v>420.59000000000151</v>
          </cell>
          <cell r="U279">
            <v>588.38999999999839</v>
          </cell>
          <cell r="V279">
            <v>427.21000000000015</v>
          </cell>
          <cell r="W279">
            <v>597.79999999999825</v>
          </cell>
          <cell r="X279">
            <v>434.56999999999817</v>
          </cell>
          <cell r="Y279">
            <v>607.96000000000197</v>
          </cell>
          <cell r="Z279">
            <v>441.19000000000102</v>
          </cell>
          <cell r="AA279">
            <v>617.38</v>
          </cell>
          <cell r="AB279">
            <v>448.54999999999899</v>
          </cell>
          <cell r="AC279">
            <v>627.52999999999861</v>
          </cell>
          <cell r="AD279">
            <v>455.17000000000183</v>
          </cell>
          <cell r="AE279">
            <v>637.69000000000187</v>
          </cell>
          <cell r="AF279">
            <v>462.52999999999986</v>
          </cell>
          <cell r="AG279">
            <v>647.10000000000093</v>
          </cell>
          <cell r="AH279">
            <v>469.1499999999985</v>
          </cell>
          <cell r="AI279">
            <v>657.2599999999984</v>
          </cell>
          <cell r="AJ279">
            <v>476.51000000000067</v>
          </cell>
          <cell r="AK279">
            <v>666.67999999999688</v>
          </cell>
          <cell r="AL279">
            <v>483.12999999999931</v>
          </cell>
          <cell r="AM279">
            <v>676.83000000000197</v>
          </cell>
          <cell r="AN279">
            <v>490.49000000000149</v>
          </cell>
          <cell r="AO279">
            <v>686.98999999999933</v>
          </cell>
          <cell r="AP279">
            <v>497.11000000000018</v>
          </cell>
          <cell r="AQ279">
            <v>696.39999999999736</v>
          </cell>
          <cell r="AR279">
            <v>504.46999999999815</v>
          </cell>
          <cell r="AS279">
            <v>706.56000000000301</v>
          </cell>
          <cell r="AT279">
            <v>511.090000000001</v>
          </cell>
          <cell r="AU279">
            <v>715.98000000000104</v>
          </cell>
          <cell r="AV279">
            <v>518.44999999999902</v>
          </cell>
          <cell r="AW279">
            <v>726.12999999999829</v>
          </cell>
        </row>
        <row r="280">
          <cell r="A280">
            <v>275</v>
          </cell>
          <cell r="B280">
            <v>357.87000000000086</v>
          </cell>
          <cell r="C280">
            <v>501.01999999999947</v>
          </cell>
          <cell r="D280">
            <v>365.2599999999988</v>
          </cell>
          <cell r="E280">
            <v>511.22000000000105</v>
          </cell>
          <cell r="F280">
            <v>371.90000000000168</v>
          </cell>
          <cell r="G280">
            <v>520.66999999999905</v>
          </cell>
          <cell r="H280">
            <v>379.28999999999968</v>
          </cell>
          <cell r="I280">
            <v>530.86</v>
          </cell>
          <cell r="J280">
            <v>386.68000000000188</v>
          </cell>
          <cell r="K280">
            <v>541.06000000000199</v>
          </cell>
          <cell r="L280">
            <v>393.3200000000005</v>
          </cell>
          <cell r="M280">
            <v>550.5</v>
          </cell>
          <cell r="N280">
            <v>400.70999999999844</v>
          </cell>
          <cell r="O280">
            <v>560.70000000000016</v>
          </cell>
          <cell r="P280">
            <v>407.35000000000139</v>
          </cell>
          <cell r="Q280">
            <v>570.15000000000111</v>
          </cell>
          <cell r="R280">
            <v>414.73999999999933</v>
          </cell>
          <cell r="S280">
            <v>580.34000000000094</v>
          </cell>
          <cell r="T280">
            <v>422.13000000000153</v>
          </cell>
          <cell r="U280">
            <v>590.53999999999837</v>
          </cell>
          <cell r="V280">
            <v>428.77000000000015</v>
          </cell>
          <cell r="W280">
            <v>599.9799999999982</v>
          </cell>
          <cell r="X280">
            <v>436.15999999999815</v>
          </cell>
          <cell r="Y280">
            <v>610.180000000002</v>
          </cell>
          <cell r="Z280">
            <v>442.80000000000103</v>
          </cell>
          <cell r="AA280">
            <v>619.63</v>
          </cell>
          <cell r="AB280">
            <v>450.18999999999897</v>
          </cell>
          <cell r="AC280">
            <v>629.81999999999857</v>
          </cell>
          <cell r="AD280">
            <v>456.83000000000186</v>
          </cell>
          <cell r="AE280">
            <v>640.02000000000191</v>
          </cell>
          <cell r="AF280">
            <v>464.21999999999986</v>
          </cell>
          <cell r="AG280">
            <v>649.46000000000095</v>
          </cell>
          <cell r="AH280">
            <v>470.85999999999848</v>
          </cell>
          <cell r="AI280">
            <v>659.65999999999838</v>
          </cell>
          <cell r="AJ280">
            <v>478.25000000000068</v>
          </cell>
          <cell r="AK280">
            <v>669.10999999999683</v>
          </cell>
          <cell r="AL280">
            <v>484.8899999999993</v>
          </cell>
          <cell r="AM280">
            <v>679.300000000002</v>
          </cell>
          <cell r="AN280">
            <v>492.28000000000151</v>
          </cell>
          <cell r="AO280">
            <v>689.49999999999932</v>
          </cell>
          <cell r="AP280">
            <v>498.92000000000019</v>
          </cell>
          <cell r="AQ280">
            <v>698.93999999999733</v>
          </cell>
          <cell r="AR280">
            <v>506.30999999999813</v>
          </cell>
          <cell r="AS280">
            <v>709.14000000000306</v>
          </cell>
          <cell r="AT280">
            <v>512.95000000000095</v>
          </cell>
          <cell r="AU280">
            <v>718.59000000000106</v>
          </cell>
          <cell r="AV280">
            <v>520.33999999999901</v>
          </cell>
          <cell r="AW280">
            <v>728.77999999999827</v>
          </cell>
        </row>
        <row r="281">
          <cell r="A281">
            <v>276</v>
          </cell>
          <cell r="B281">
            <v>359.17000000000087</v>
          </cell>
          <cell r="C281">
            <v>502.83999999999946</v>
          </cell>
          <cell r="D281">
            <v>366.58999999999878</v>
          </cell>
          <cell r="E281">
            <v>513.08000000000106</v>
          </cell>
          <cell r="F281">
            <v>373.25000000000171</v>
          </cell>
          <cell r="G281">
            <v>522.55999999999904</v>
          </cell>
          <cell r="H281">
            <v>380.66999999999967</v>
          </cell>
          <cell r="I281">
            <v>532.79</v>
          </cell>
          <cell r="J281">
            <v>388.09000000000191</v>
          </cell>
          <cell r="K281">
            <v>543.03000000000202</v>
          </cell>
          <cell r="L281">
            <v>394.75000000000051</v>
          </cell>
          <cell r="M281">
            <v>552.5</v>
          </cell>
          <cell r="N281">
            <v>402.16999999999842</v>
          </cell>
          <cell r="O281">
            <v>562.74000000000012</v>
          </cell>
          <cell r="P281">
            <v>408.83000000000141</v>
          </cell>
          <cell r="Q281">
            <v>572.22000000000116</v>
          </cell>
          <cell r="R281">
            <v>416.24999999999932</v>
          </cell>
          <cell r="S281">
            <v>582.45000000000095</v>
          </cell>
          <cell r="T281">
            <v>423.67000000000155</v>
          </cell>
          <cell r="U281">
            <v>592.68999999999835</v>
          </cell>
          <cell r="V281">
            <v>430.33000000000015</v>
          </cell>
          <cell r="W281">
            <v>602.15999999999815</v>
          </cell>
          <cell r="X281">
            <v>437.74999999999812</v>
          </cell>
          <cell r="Y281">
            <v>612.40000000000202</v>
          </cell>
          <cell r="Z281">
            <v>444.41000000000105</v>
          </cell>
          <cell r="AA281">
            <v>621.88</v>
          </cell>
          <cell r="AB281">
            <v>451.82999999999896</v>
          </cell>
          <cell r="AC281">
            <v>632.10999999999854</v>
          </cell>
          <cell r="AD281">
            <v>458.49000000000188</v>
          </cell>
          <cell r="AE281">
            <v>642.35000000000196</v>
          </cell>
          <cell r="AF281">
            <v>465.90999999999985</v>
          </cell>
          <cell r="AG281">
            <v>651.82000000000096</v>
          </cell>
          <cell r="AH281">
            <v>472.56999999999846</v>
          </cell>
          <cell r="AI281">
            <v>662.05999999999835</v>
          </cell>
          <cell r="AJ281">
            <v>479.99000000000069</v>
          </cell>
          <cell r="AK281">
            <v>671.53999999999678</v>
          </cell>
          <cell r="AL281">
            <v>486.6499999999993</v>
          </cell>
          <cell r="AM281">
            <v>681.77000000000203</v>
          </cell>
          <cell r="AN281">
            <v>494.07000000000153</v>
          </cell>
          <cell r="AO281">
            <v>692.00999999999931</v>
          </cell>
          <cell r="AP281">
            <v>500.73000000000019</v>
          </cell>
          <cell r="AQ281">
            <v>701.47999999999729</v>
          </cell>
          <cell r="AR281">
            <v>508.1499999999981</v>
          </cell>
          <cell r="AS281">
            <v>711.7200000000031</v>
          </cell>
          <cell r="AT281">
            <v>514.81000000000097</v>
          </cell>
          <cell r="AU281">
            <v>721.20000000000107</v>
          </cell>
          <cell r="AV281">
            <v>522.229999999999</v>
          </cell>
          <cell r="AW281">
            <v>731.42999999999824</v>
          </cell>
        </row>
        <row r="282">
          <cell r="A282">
            <v>277</v>
          </cell>
          <cell r="B282">
            <v>360.47000000000088</v>
          </cell>
          <cell r="C282">
            <v>504.65999999999946</v>
          </cell>
          <cell r="D282">
            <v>367.91999999999877</v>
          </cell>
          <cell r="E282">
            <v>514.94000000000108</v>
          </cell>
          <cell r="F282">
            <v>374.60000000000173</v>
          </cell>
          <cell r="G282">
            <v>524.44999999999902</v>
          </cell>
          <cell r="H282">
            <v>382.04999999999967</v>
          </cell>
          <cell r="I282">
            <v>534.71999999999991</v>
          </cell>
          <cell r="J282">
            <v>389.50000000000193</v>
          </cell>
          <cell r="K282">
            <v>545.00000000000205</v>
          </cell>
          <cell r="L282">
            <v>396.18000000000052</v>
          </cell>
          <cell r="M282">
            <v>554.5</v>
          </cell>
          <cell r="N282">
            <v>403.6299999999984</v>
          </cell>
          <cell r="O282">
            <v>564.78000000000009</v>
          </cell>
          <cell r="P282">
            <v>410.31000000000142</v>
          </cell>
          <cell r="Q282">
            <v>574.29000000000121</v>
          </cell>
          <cell r="R282">
            <v>417.75999999999931</v>
          </cell>
          <cell r="S282">
            <v>584.56000000000097</v>
          </cell>
          <cell r="T282">
            <v>425.21000000000157</v>
          </cell>
          <cell r="U282">
            <v>594.83999999999833</v>
          </cell>
          <cell r="V282">
            <v>431.89000000000016</v>
          </cell>
          <cell r="W282">
            <v>604.3399999999981</v>
          </cell>
          <cell r="X282">
            <v>439.3399999999981</v>
          </cell>
          <cell r="Y282">
            <v>614.62000000000205</v>
          </cell>
          <cell r="Z282">
            <v>446.02000000000106</v>
          </cell>
          <cell r="AA282">
            <v>624.13</v>
          </cell>
          <cell r="AB282">
            <v>453.46999999999895</v>
          </cell>
          <cell r="AC282">
            <v>634.3999999999985</v>
          </cell>
          <cell r="AD282">
            <v>460.15000000000191</v>
          </cell>
          <cell r="AE282">
            <v>644.680000000002</v>
          </cell>
          <cell r="AF282">
            <v>467.59999999999985</v>
          </cell>
          <cell r="AG282">
            <v>654.18000000000097</v>
          </cell>
          <cell r="AH282">
            <v>474.27999999999844</v>
          </cell>
          <cell r="AI282">
            <v>664.45999999999833</v>
          </cell>
          <cell r="AJ282">
            <v>481.7300000000007</v>
          </cell>
          <cell r="AK282">
            <v>673.96999999999673</v>
          </cell>
          <cell r="AL282">
            <v>488.40999999999929</v>
          </cell>
          <cell r="AM282">
            <v>684.24000000000206</v>
          </cell>
          <cell r="AN282">
            <v>495.86000000000155</v>
          </cell>
          <cell r="AO282">
            <v>694.5199999999993</v>
          </cell>
          <cell r="AP282">
            <v>502.54000000000019</v>
          </cell>
          <cell r="AQ282">
            <v>704.01999999999725</v>
          </cell>
          <cell r="AR282">
            <v>509.98999999999808</v>
          </cell>
          <cell r="AS282">
            <v>714.30000000000314</v>
          </cell>
          <cell r="AT282">
            <v>516.67000000000098</v>
          </cell>
          <cell r="AU282">
            <v>723.81000000000108</v>
          </cell>
          <cell r="AV282">
            <v>524.11999999999898</v>
          </cell>
          <cell r="AW282">
            <v>734.07999999999822</v>
          </cell>
        </row>
        <row r="283">
          <cell r="A283">
            <v>278</v>
          </cell>
          <cell r="B283">
            <v>361.77000000000089</v>
          </cell>
          <cell r="C283">
            <v>506.47999999999945</v>
          </cell>
          <cell r="D283">
            <v>369.24999999999875</v>
          </cell>
          <cell r="E283">
            <v>516.80000000000109</v>
          </cell>
          <cell r="F283">
            <v>375.95000000000175</v>
          </cell>
          <cell r="G283">
            <v>526.33999999999901</v>
          </cell>
          <cell r="H283">
            <v>383.42999999999967</v>
          </cell>
          <cell r="I283">
            <v>536.64999999999986</v>
          </cell>
          <cell r="J283">
            <v>390.91000000000196</v>
          </cell>
          <cell r="K283">
            <v>546.97000000000207</v>
          </cell>
          <cell r="L283">
            <v>397.61000000000053</v>
          </cell>
          <cell r="M283">
            <v>556.5</v>
          </cell>
          <cell r="N283">
            <v>405.08999999999838</v>
          </cell>
          <cell r="O283">
            <v>566.82000000000005</v>
          </cell>
          <cell r="P283">
            <v>411.79000000000144</v>
          </cell>
          <cell r="Q283">
            <v>576.36000000000126</v>
          </cell>
          <cell r="R283">
            <v>419.2699999999993</v>
          </cell>
          <cell r="S283">
            <v>586.67000000000098</v>
          </cell>
          <cell r="T283">
            <v>426.75000000000159</v>
          </cell>
          <cell r="U283">
            <v>596.9899999999983</v>
          </cell>
          <cell r="V283">
            <v>433.45000000000016</v>
          </cell>
          <cell r="W283">
            <v>606.51999999999805</v>
          </cell>
          <cell r="X283">
            <v>440.92999999999807</v>
          </cell>
          <cell r="Y283">
            <v>616.84000000000208</v>
          </cell>
          <cell r="Z283">
            <v>447.63000000000108</v>
          </cell>
          <cell r="AA283">
            <v>626.38</v>
          </cell>
          <cell r="AB283">
            <v>455.10999999999893</v>
          </cell>
          <cell r="AC283">
            <v>636.68999999999846</v>
          </cell>
          <cell r="AD283">
            <v>461.81000000000193</v>
          </cell>
          <cell r="AE283">
            <v>647.01000000000204</v>
          </cell>
          <cell r="AF283">
            <v>469.28999999999985</v>
          </cell>
          <cell r="AG283">
            <v>656.54000000000099</v>
          </cell>
          <cell r="AH283">
            <v>475.98999999999842</v>
          </cell>
          <cell r="AI283">
            <v>666.85999999999831</v>
          </cell>
          <cell r="AJ283">
            <v>483.47000000000071</v>
          </cell>
          <cell r="AK283">
            <v>676.39999999999668</v>
          </cell>
          <cell r="AL283">
            <v>490.16999999999928</v>
          </cell>
          <cell r="AM283">
            <v>686.71000000000208</v>
          </cell>
          <cell r="AN283">
            <v>497.65000000000157</v>
          </cell>
          <cell r="AO283">
            <v>697.02999999999929</v>
          </cell>
          <cell r="AP283">
            <v>504.35000000000019</v>
          </cell>
          <cell r="AQ283">
            <v>706.55999999999722</v>
          </cell>
          <cell r="AR283">
            <v>511.82999999999805</v>
          </cell>
          <cell r="AS283">
            <v>716.88000000000318</v>
          </cell>
          <cell r="AT283">
            <v>518.530000000001</v>
          </cell>
          <cell r="AU283">
            <v>726.4200000000011</v>
          </cell>
          <cell r="AV283">
            <v>526.00999999999897</v>
          </cell>
          <cell r="AW283">
            <v>736.7299999999982</v>
          </cell>
        </row>
        <row r="284">
          <cell r="A284">
            <v>279</v>
          </cell>
          <cell r="B284">
            <v>363.0700000000009</v>
          </cell>
          <cell r="C284">
            <v>508.29999999999944</v>
          </cell>
          <cell r="D284">
            <v>370.57999999999873</v>
          </cell>
          <cell r="E284">
            <v>518.66000000000111</v>
          </cell>
          <cell r="F284">
            <v>377.30000000000177</v>
          </cell>
          <cell r="G284">
            <v>528.229999999999</v>
          </cell>
          <cell r="H284">
            <v>384.80999999999966</v>
          </cell>
          <cell r="I284">
            <v>538.57999999999981</v>
          </cell>
          <cell r="J284">
            <v>392.32000000000198</v>
          </cell>
          <cell r="K284">
            <v>548.9400000000021</v>
          </cell>
          <cell r="L284">
            <v>399.04000000000053</v>
          </cell>
          <cell r="M284">
            <v>558.5</v>
          </cell>
          <cell r="N284">
            <v>406.54999999999836</v>
          </cell>
          <cell r="O284">
            <v>568.86</v>
          </cell>
          <cell r="P284">
            <v>413.27000000000146</v>
          </cell>
          <cell r="Q284">
            <v>578.43000000000131</v>
          </cell>
          <cell r="R284">
            <v>420.77999999999929</v>
          </cell>
          <cell r="S284">
            <v>588.780000000001</v>
          </cell>
          <cell r="T284">
            <v>428.29000000000161</v>
          </cell>
          <cell r="U284">
            <v>599.13999999999828</v>
          </cell>
          <cell r="V284">
            <v>435.01000000000016</v>
          </cell>
          <cell r="W284">
            <v>608.699999999998</v>
          </cell>
          <cell r="X284">
            <v>442.51999999999805</v>
          </cell>
          <cell r="Y284">
            <v>619.06000000000211</v>
          </cell>
          <cell r="Z284">
            <v>449.24000000000109</v>
          </cell>
          <cell r="AA284">
            <v>628.63</v>
          </cell>
          <cell r="AB284">
            <v>456.74999999999892</v>
          </cell>
          <cell r="AC284">
            <v>638.97999999999843</v>
          </cell>
          <cell r="AD284">
            <v>463.47000000000196</v>
          </cell>
          <cell r="AE284">
            <v>649.34000000000208</v>
          </cell>
          <cell r="AF284">
            <v>470.97999999999985</v>
          </cell>
          <cell r="AG284">
            <v>658.900000000001</v>
          </cell>
          <cell r="AH284">
            <v>477.6999999999984</v>
          </cell>
          <cell r="AI284">
            <v>669.25999999999829</v>
          </cell>
          <cell r="AJ284">
            <v>485.21000000000072</v>
          </cell>
          <cell r="AK284">
            <v>678.82999999999663</v>
          </cell>
          <cell r="AL284">
            <v>491.92999999999927</v>
          </cell>
          <cell r="AM284">
            <v>689.18000000000211</v>
          </cell>
          <cell r="AN284">
            <v>499.44000000000159</v>
          </cell>
          <cell r="AO284">
            <v>699.53999999999928</v>
          </cell>
          <cell r="AP284">
            <v>506.1600000000002</v>
          </cell>
          <cell r="AQ284">
            <v>709.09999999999718</v>
          </cell>
          <cell r="AR284">
            <v>513.66999999999803</v>
          </cell>
          <cell r="AS284">
            <v>719.46000000000322</v>
          </cell>
          <cell r="AT284">
            <v>520.39000000000101</v>
          </cell>
          <cell r="AU284">
            <v>729.03000000000111</v>
          </cell>
          <cell r="AV284">
            <v>527.89999999999895</v>
          </cell>
          <cell r="AW284">
            <v>739.37999999999818</v>
          </cell>
        </row>
        <row r="285">
          <cell r="A285">
            <v>280</v>
          </cell>
          <cell r="B285">
            <v>364.37000000000091</v>
          </cell>
          <cell r="C285">
            <v>510.11999999999944</v>
          </cell>
          <cell r="D285">
            <v>371.90999999999872</v>
          </cell>
          <cell r="E285">
            <v>520.52000000000112</v>
          </cell>
          <cell r="F285">
            <v>378.6500000000018</v>
          </cell>
          <cell r="G285">
            <v>530.11999999999898</v>
          </cell>
          <cell r="H285">
            <v>386.18999999999966</v>
          </cell>
          <cell r="I285">
            <v>540.50999999999976</v>
          </cell>
          <cell r="J285">
            <v>393.73000000000201</v>
          </cell>
          <cell r="K285">
            <v>550.91000000000213</v>
          </cell>
          <cell r="L285">
            <v>400.47000000000054</v>
          </cell>
          <cell r="M285">
            <v>560.5</v>
          </cell>
          <cell r="N285">
            <v>408.00999999999834</v>
          </cell>
          <cell r="O285">
            <v>570.9</v>
          </cell>
          <cell r="P285">
            <v>414.75000000000148</v>
          </cell>
          <cell r="Q285">
            <v>580.50000000000136</v>
          </cell>
          <cell r="R285">
            <v>422.28999999999928</v>
          </cell>
          <cell r="S285">
            <v>590.89000000000101</v>
          </cell>
          <cell r="T285">
            <v>429.83000000000163</v>
          </cell>
          <cell r="U285">
            <v>601.28999999999826</v>
          </cell>
          <cell r="V285">
            <v>436.57000000000016</v>
          </cell>
          <cell r="W285">
            <v>610.87999999999795</v>
          </cell>
          <cell r="X285">
            <v>444.10999999999802</v>
          </cell>
          <cell r="Y285">
            <v>621.28000000000213</v>
          </cell>
          <cell r="Z285">
            <v>450.8500000000011</v>
          </cell>
          <cell r="AA285">
            <v>630.88</v>
          </cell>
          <cell r="AB285">
            <v>458.38999999999891</v>
          </cell>
          <cell r="AC285">
            <v>641.26999999999839</v>
          </cell>
          <cell r="AD285">
            <v>465.13000000000198</v>
          </cell>
          <cell r="AE285">
            <v>651.67000000000212</v>
          </cell>
          <cell r="AF285">
            <v>472.66999999999985</v>
          </cell>
          <cell r="AG285">
            <v>661.26000000000101</v>
          </cell>
          <cell r="AH285">
            <v>479.40999999999838</v>
          </cell>
          <cell r="AI285">
            <v>671.65999999999826</v>
          </cell>
          <cell r="AJ285">
            <v>486.95000000000073</v>
          </cell>
          <cell r="AK285">
            <v>681.25999999999658</v>
          </cell>
          <cell r="AL285">
            <v>493.68999999999926</v>
          </cell>
          <cell r="AM285">
            <v>691.65000000000214</v>
          </cell>
          <cell r="AN285">
            <v>501.23000000000161</v>
          </cell>
          <cell r="AO285">
            <v>702.04999999999927</v>
          </cell>
          <cell r="AP285">
            <v>507.9700000000002</v>
          </cell>
          <cell r="AQ285">
            <v>711.63999999999714</v>
          </cell>
          <cell r="AR285">
            <v>515.50999999999806</v>
          </cell>
          <cell r="AS285">
            <v>722.04000000000326</v>
          </cell>
          <cell r="AT285">
            <v>522.25000000000102</v>
          </cell>
          <cell r="AU285">
            <v>731.64000000000112</v>
          </cell>
          <cell r="AV285">
            <v>529.78999999999894</v>
          </cell>
          <cell r="AW285">
            <v>742.02999999999815</v>
          </cell>
        </row>
        <row r="286">
          <cell r="A286">
            <v>281</v>
          </cell>
          <cell r="B286">
            <v>365.67000000000093</v>
          </cell>
          <cell r="C286">
            <v>511.93999999999943</v>
          </cell>
          <cell r="D286">
            <v>373.2399999999987</v>
          </cell>
          <cell r="E286">
            <v>522.38000000000113</v>
          </cell>
          <cell r="F286">
            <v>380.00000000000182</v>
          </cell>
          <cell r="G286">
            <v>532.00999999999897</v>
          </cell>
          <cell r="H286">
            <v>387.56999999999965</v>
          </cell>
          <cell r="I286">
            <v>542.43999999999971</v>
          </cell>
          <cell r="J286">
            <v>395.14000000000203</v>
          </cell>
          <cell r="K286">
            <v>552.88000000000216</v>
          </cell>
          <cell r="L286">
            <v>401.90000000000055</v>
          </cell>
          <cell r="M286">
            <v>562.5</v>
          </cell>
          <cell r="N286">
            <v>409.46999999999832</v>
          </cell>
          <cell r="O286">
            <v>572.93999999999994</v>
          </cell>
          <cell r="P286">
            <v>416.2300000000015</v>
          </cell>
          <cell r="Q286">
            <v>582.57000000000141</v>
          </cell>
          <cell r="R286">
            <v>423.79999999999927</v>
          </cell>
          <cell r="S286">
            <v>593.00000000000102</v>
          </cell>
          <cell r="T286">
            <v>431.37000000000165</v>
          </cell>
          <cell r="U286">
            <v>603.43999999999824</v>
          </cell>
          <cell r="V286">
            <v>438.13000000000017</v>
          </cell>
          <cell r="W286">
            <v>613.0599999999979</v>
          </cell>
          <cell r="X286">
            <v>445.699999999998</v>
          </cell>
          <cell r="Y286">
            <v>623.50000000000216</v>
          </cell>
          <cell r="Z286">
            <v>452.46000000000112</v>
          </cell>
          <cell r="AA286">
            <v>633.13</v>
          </cell>
          <cell r="AB286">
            <v>460.02999999999889</v>
          </cell>
          <cell r="AC286">
            <v>643.55999999999835</v>
          </cell>
          <cell r="AD286">
            <v>466.79000000000201</v>
          </cell>
          <cell r="AE286">
            <v>654.00000000000216</v>
          </cell>
          <cell r="AF286">
            <v>474.35999999999984</v>
          </cell>
          <cell r="AG286">
            <v>663.62000000000103</v>
          </cell>
          <cell r="AH286">
            <v>481.11999999999836</v>
          </cell>
          <cell r="AI286">
            <v>674.05999999999824</v>
          </cell>
          <cell r="AJ286">
            <v>488.69000000000074</v>
          </cell>
          <cell r="AK286">
            <v>683.68999999999653</v>
          </cell>
          <cell r="AL286">
            <v>495.44999999999925</v>
          </cell>
          <cell r="AM286">
            <v>694.12000000000216</v>
          </cell>
          <cell r="AN286">
            <v>503.02000000000163</v>
          </cell>
          <cell r="AO286">
            <v>704.55999999999926</v>
          </cell>
          <cell r="AP286">
            <v>509.7800000000002</v>
          </cell>
          <cell r="AQ286">
            <v>714.17999999999711</v>
          </cell>
          <cell r="AR286">
            <v>517.34999999999809</v>
          </cell>
          <cell r="AS286">
            <v>724.6200000000033</v>
          </cell>
          <cell r="AT286">
            <v>524.11000000000104</v>
          </cell>
          <cell r="AU286">
            <v>734.25000000000114</v>
          </cell>
          <cell r="AV286">
            <v>531.67999999999893</v>
          </cell>
          <cell r="AW286">
            <v>744.67999999999813</v>
          </cell>
        </row>
        <row r="287">
          <cell r="A287">
            <v>282</v>
          </cell>
          <cell r="B287">
            <v>366.97000000000094</v>
          </cell>
          <cell r="C287">
            <v>513.75999999999942</v>
          </cell>
          <cell r="D287">
            <v>374.56999999999869</v>
          </cell>
          <cell r="E287">
            <v>524.24000000000115</v>
          </cell>
          <cell r="F287">
            <v>381.35000000000184</v>
          </cell>
          <cell r="G287">
            <v>533.89999999999895</v>
          </cell>
          <cell r="H287">
            <v>388.94999999999965</v>
          </cell>
          <cell r="I287">
            <v>544.36999999999966</v>
          </cell>
          <cell r="J287">
            <v>396.55000000000206</v>
          </cell>
          <cell r="K287">
            <v>554.85000000000218</v>
          </cell>
          <cell r="L287">
            <v>403.33000000000055</v>
          </cell>
          <cell r="M287">
            <v>564.5</v>
          </cell>
          <cell r="N287">
            <v>410.9299999999983</v>
          </cell>
          <cell r="O287">
            <v>574.9799999999999</v>
          </cell>
          <cell r="P287">
            <v>417.71000000000151</v>
          </cell>
          <cell r="Q287">
            <v>584.64000000000146</v>
          </cell>
          <cell r="R287">
            <v>425.30999999999926</v>
          </cell>
          <cell r="S287">
            <v>595.11000000000104</v>
          </cell>
          <cell r="T287">
            <v>432.91000000000167</v>
          </cell>
          <cell r="U287">
            <v>605.58999999999821</v>
          </cell>
          <cell r="V287">
            <v>439.69000000000017</v>
          </cell>
          <cell r="W287">
            <v>615.23999999999785</v>
          </cell>
          <cell r="X287">
            <v>447.28999999999797</v>
          </cell>
          <cell r="Y287">
            <v>625.72000000000219</v>
          </cell>
          <cell r="Z287">
            <v>454.07000000000113</v>
          </cell>
          <cell r="AA287">
            <v>635.38</v>
          </cell>
          <cell r="AB287">
            <v>461.66999999999888</v>
          </cell>
          <cell r="AC287">
            <v>645.84999999999832</v>
          </cell>
          <cell r="AD287">
            <v>468.45000000000203</v>
          </cell>
          <cell r="AE287">
            <v>656.3300000000022</v>
          </cell>
          <cell r="AF287">
            <v>476.04999999999984</v>
          </cell>
          <cell r="AG287">
            <v>665.98000000000104</v>
          </cell>
          <cell r="AH287">
            <v>482.82999999999834</v>
          </cell>
          <cell r="AI287">
            <v>676.45999999999822</v>
          </cell>
          <cell r="AJ287">
            <v>490.43000000000075</v>
          </cell>
          <cell r="AK287">
            <v>686.11999999999648</v>
          </cell>
          <cell r="AL287">
            <v>497.20999999999924</v>
          </cell>
          <cell r="AM287">
            <v>696.59000000000219</v>
          </cell>
          <cell r="AN287">
            <v>504.81000000000165</v>
          </cell>
          <cell r="AO287">
            <v>707.06999999999925</v>
          </cell>
          <cell r="AP287">
            <v>511.5900000000002</v>
          </cell>
          <cell r="AQ287">
            <v>716.71999999999707</v>
          </cell>
          <cell r="AR287">
            <v>519.18999999999812</v>
          </cell>
          <cell r="AS287">
            <v>727.20000000000334</v>
          </cell>
          <cell r="AT287">
            <v>525.97000000000105</v>
          </cell>
          <cell r="AU287">
            <v>736.86000000000115</v>
          </cell>
          <cell r="AV287">
            <v>533.56999999999891</v>
          </cell>
          <cell r="AW287">
            <v>747.32999999999811</v>
          </cell>
        </row>
        <row r="288">
          <cell r="A288">
            <v>283</v>
          </cell>
          <cell r="B288">
            <v>368.27000000000095</v>
          </cell>
          <cell r="C288">
            <v>515.57999999999947</v>
          </cell>
          <cell r="D288">
            <v>375.89999999999867</v>
          </cell>
          <cell r="E288">
            <v>526.10000000000116</v>
          </cell>
          <cell r="F288">
            <v>382.70000000000186</v>
          </cell>
          <cell r="G288">
            <v>535.78999999999894</v>
          </cell>
          <cell r="H288">
            <v>390.32999999999964</v>
          </cell>
          <cell r="I288">
            <v>546.29999999999961</v>
          </cell>
          <cell r="J288">
            <v>397.96000000000208</v>
          </cell>
          <cell r="K288">
            <v>556.82000000000221</v>
          </cell>
          <cell r="L288">
            <v>404.76000000000056</v>
          </cell>
          <cell r="M288">
            <v>566.5</v>
          </cell>
          <cell r="N288">
            <v>412.38999999999828</v>
          </cell>
          <cell r="O288">
            <v>577.01999999999987</v>
          </cell>
          <cell r="P288">
            <v>419.19000000000153</v>
          </cell>
          <cell r="Q288">
            <v>586.71000000000151</v>
          </cell>
          <cell r="R288">
            <v>426.81999999999925</v>
          </cell>
          <cell r="S288">
            <v>597.22000000000105</v>
          </cell>
          <cell r="T288">
            <v>434.45000000000169</v>
          </cell>
          <cell r="U288">
            <v>607.73999999999819</v>
          </cell>
          <cell r="V288">
            <v>441.25000000000017</v>
          </cell>
          <cell r="W288">
            <v>617.4199999999978</v>
          </cell>
          <cell r="X288">
            <v>448.87999999999795</v>
          </cell>
          <cell r="Y288">
            <v>627.94000000000221</v>
          </cell>
          <cell r="Z288">
            <v>455.68000000000114</v>
          </cell>
          <cell r="AA288">
            <v>637.63</v>
          </cell>
          <cell r="AB288">
            <v>463.30999999999887</v>
          </cell>
          <cell r="AC288">
            <v>648.13999999999828</v>
          </cell>
          <cell r="AD288">
            <v>470.11000000000206</v>
          </cell>
          <cell r="AE288">
            <v>658.66000000000224</v>
          </cell>
          <cell r="AF288">
            <v>477.73999999999984</v>
          </cell>
          <cell r="AG288">
            <v>668.34000000000106</v>
          </cell>
          <cell r="AH288">
            <v>484.53999999999832</v>
          </cell>
          <cell r="AI288">
            <v>678.85999999999819</v>
          </cell>
          <cell r="AJ288">
            <v>492.17000000000075</v>
          </cell>
          <cell r="AK288">
            <v>688.54999999999643</v>
          </cell>
          <cell r="AL288">
            <v>498.96999999999923</v>
          </cell>
          <cell r="AM288">
            <v>699.06000000000222</v>
          </cell>
          <cell r="AN288">
            <v>506.60000000000167</v>
          </cell>
          <cell r="AO288">
            <v>709.57999999999925</v>
          </cell>
          <cell r="AP288">
            <v>513.4000000000002</v>
          </cell>
          <cell r="AQ288">
            <v>719.25999999999704</v>
          </cell>
          <cell r="AR288">
            <v>521.02999999999815</v>
          </cell>
          <cell r="AS288">
            <v>729.78000000000338</v>
          </cell>
          <cell r="AT288">
            <v>527.83000000000106</v>
          </cell>
          <cell r="AU288">
            <v>739.47000000000116</v>
          </cell>
          <cell r="AV288">
            <v>535.4599999999989</v>
          </cell>
          <cell r="AW288">
            <v>749.97999999999809</v>
          </cell>
        </row>
        <row r="289">
          <cell r="A289">
            <v>284</v>
          </cell>
          <cell r="B289">
            <v>369.57000000000096</v>
          </cell>
          <cell r="C289">
            <v>517.39999999999952</v>
          </cell>
          <cell r="D289">
            <v>377.22999999999865</v>
          </cell>
          <cell r="E289">
            <v>527.96000000000117</v>
          </cell>
          <cell r="F289">
            <v>384.05000000000189</v>
          </cell>
          <cell r="G289">
            <v>537.67999999999893</v>
          </cell>
          <cell r="H289">
            <v>391.70999999999964</v>
          </cell>
          <cell r="I289">
            <v>548.22999999999956</v>
          </cell>
          <cell r="J289">
            <v>399.37000000000211</v>
          </cell>
          <cell r="K289">
            <v>558.79000000000224</v>
          </cell>
          <cell r="L289">
            <v>406.19000000000057</v>
          </cell>
          <cell r="M289">
            <v>568.5</v>
          </cell>
          <cell r="N289">
            <v>413.84999999999826</v>
          </cell>
          <cell r="O289">
            <v>579.05999999999983</v>
          </cell>
          <cell r="P289">
            <v>420.67000000000155</v>
          </cell>
          <cell r="Q289">
            <v>588.78000000000156</v>
          </cell>
          <cell r="R289">
            <v>428.32999999999925</v>
          </cell>
          <cell r="S289">
            <v>599.33000000000106</v>
          </cell>
          <cell r="T289">
            <v>435.99000000000171</v>
          </cell>
          <cell r="U289">
            <v>609.88999999999817</v>
          </cell>
          <cell r="V289">
            <v>442.81000000000017</v>
          </cell>
          <cell r="W289">
            <v>619.59999999999775</v>
          </cell>
          <cell r="X289">
            <v>450.46999999999792</v>
          </cell>
          <cell r="Y289">
            <v>630.16000000000224</v>
          </cell>
          <cell r="Z289">
            <v>457.29000000000116</v>
          </cell>
          <cell r="AA289">
            <v>639.88</v>
          </cell>
          <cell r="AB289">
            <v>464.94999999999885</v>
          </cell>
          <cell r="AC289">
            <v>650.42999999999824</v>
          </cell>
          <cell r="AD289">
            <v>471.77000000000209</v>
          </cell>
          <cell r="AE289">
            <v>660.99000000000228</v>
          </cell>
          <cell r="AF289">
            <v>479.42999999999984</v>
          </cell>
          <cell r="AG289">
            <v>670.70000000000107</v>
          </cell>
          <cell r="AH289">
            <v>486.24999999999829</v>
          </cell>
          <cell r="AI289">
            <v>681.25999999999817</v>
          </cell>
          <cell r="AJ289">
            <v>493.91000000000076</v>
          </cell>
          <cell r="AK289">
            <v>690.97999999999638</v>
          </cell>
          <cell r="AL289">
            <v>500.72999999999922</v>
          </cell>
          <cell r="AM289">
            <v>701.53000000000225</v>
          </cell>
          <cell r="AN289">
            <v>508.39000000000169</v>
          </cell>
          <cell r="AO289">
            <v>712.08999999999924</v>
          </cell>
          <cell r="AP289">
            <v>515.21000000000015</v>
          </cell>
          <cell r="AQ289">
            <v>721.799999999997</v>
          </cell>
          <cell r="AR289">
            <v>522.86999999999819</v>
          </cell>
          <cell r="AS289">
            <v>732.36000000000342</v>
          </cell>
          <cell r="AT289">
            <v>529.69000000000108</v>
          </cell>
          <cell r="AU289">
            <v>742.08000000000118</v>
          </cell>
          <cell r="AV289">
            <v>537.34999999999889</v>
          </cell>
          <cell r="AW289">
            <v>752.62999999999806</v>
          </cell>
        </row>
        <row r="290">
          <cell r="A290">
            <v>285</v>
          </cell>
          <cell r="B290">
            <v>370.87000000000097</v>
          </cell>
          <cell r="C290">
            <v>519.21999999999957</v>
          </cell>
          <cell r="D290">
            <v>378.55999999999864</v>
          </cell>
          <cell r="E290">
            <v>529.82000000000119</v>
          </cell>
          <cell r="F290">
            <v>385.40000000000191</v>
          </cell>
          <cell r="G290">
            <v>539.56999999999891</v>
          </cell>
          <cell r="H290">
            <v>393.08999999999963</v>
          </cell>
          <cell r="I290">
            <v>550.15999999999951</v>
          </cell>
          <cell r="J290">
            <v>400.78000000000213</v>
          </cell>
          <cell r="K290">
            <v>560.76000000000226</v>
          </cell>
          <cell r="L290">
            <v>407.62000000000057</v>
          </cell>
          <cell r="M290">
            <v>570.5</v>
          </cell>
          <cell r="N290">
            <v>415.30999999999824</v>
          </cell>
          <cell r="O290">
            <v>581.0999999999998</v>
          </cell>
          <cell r="P290">
            <v>422.15000000000157</v>
          </cell>
          <cell r="Q290">
            <v>590.85000000000161</v>
          </cell>
          <cell r="R290">
            <v>429.83999999999924</v>
          </cell>
          <cell r="S290">
            <v>601.44000000000108</v>
          </cell>
          <cell r="T290">
            <v>437.53000000000173</v>
          </cell>
          <cell r="U290">
            <v>612.03999999999814</v>
          </cell>
          <cell r="V290">
            <v>444.37000000000018</v>
          </cell>
          <cell r="W290">
            <v>621.7799999999977</v>
          </cell>
          <cell r="X290">
            <v>452.0599999999979</v>
          </cell>
          <cell r="Y290">
            <v>632.38000000000227</v>
          </cell>
          <cell r="Z290">
            <v>458.90000000000117</v>
          </cell>
          <cell r="AA290">
            <v>642.13</v>
          </cell>
          <cell r="AB290">
            <v>466.58999999999884</v>
          </cell>
          <cell r="AC290">
            <v>652.71999999999821</v>
          </cell>
          <cell r="AD290">
            <v>473.43000000000211</v>
          </cell>
          <cell r="AE290">
            <v>663.32000000000232</v>
          </cell>
          <cell r="AF290">
            <v>481.11999999999983</v>
          </cell>
          <cell r="AG290">
            <v>673.06000000000108</v>
          </cell>
          <cell r="AH290">
            <v>487.95999999999827</v>
          </cell>
          <cell r="AI290">
            <v>683.65999999999815</v>
          </cell>
          <cell r="AJ290">
            <v>495.65000000000077</v>
          </cell>
          <cell r="AK290">
            <v>693.40999999999633</v>
          </cell>
          <cell r="AL290">
            <v>502.48999999999921</v>
          </cell>
          <cell r="AM290">
            <v>704.00000000000227</v>
          </cell>
          <cell r="AN290">
            <v>510.18000000000171</v>
          </cell>
          <cell r="AO290">
            <v>714.59999999999923</v>
          </cell>
          <cell r="AP290">
            <v>517.0200000000001</v>
          </cell>
          <cell r="AQ290">
            <v>724.33999999999696</v>
          </cell>
          <cell r="AR290">
            <v>524.70999999999822</v>
          </cell>
          <cell r="AS290">
            <v>734.94000000000347</v>
          </cell>
          <cell r="AT290">
            <v>531.55000000000109</v>
          </cell>
          <cell r="AU290">
            <v>744.69000000000119</v>
          </cell>
          <cell r="AV290">
            <v>539.23999999999887</v>
          </cell>
          <cell r="AW290">
            <v>755.27999999999804</v>
          </cell>
        </row>
        <row r="291">
          <cell r="A291">
            <v>286</v>
          </cell>
          <cell r="B291">
            <v>372.17000000000098</v>
          </cell>
          <cell r="C291">
            <v>521.03999999999962</v>
          </cell>
          <cell r="D291">
            <v>379.88999999999862</v>
          </cell>
          <cell r="E291">
            <v>531.6800000000012</v>
          </cell>
          <cell r="F291">
            <v>386.75000000000193</v>
          </cell>
          <cell r="G291">
            <v>541.4599999999989</v>
          </cell>
          <cell r="H291">
            <v>394.46999999999963</v>
          </cell>
          <cell r="I291">
            <v>552.08999999999946</v>
          </cell>
          <cell r="J291">
            <v>402.19000000000216</v>
          </cell>
          <cell r="K291">
            <v>562.73000000000229</v>
          </cell>
          <cell r="L291">
            <v>409.05000000000058</v>
          </cell>
          <cell r="M291">
            <v>572.5</v>
          </cell>
          <cell r="N291">
            <v>416.76999999999822</v>
          </cell>
          <cell r="O291">
            <v>583.13999999999976</v>
          </cell>
          <cell r="P291">
            <v>423.63000000000159</v>
          </cell>
          <cell r="Q291">
            <v>592.92000000000166</v>
          </cell>
          <cell r="R291">
            <v>431.34999999999923</v>
          </cell>
          <cell r="S291">
            <v>603.55000000000109</v>
          </cell>
          <cell r="T291">
            <v>439.07000000000176</v>
          </cell>
          <cell r="U291">
            <v>614.18999999999812</v>
          </cell>
          <cell r="V291">
            <v>445.93000000000018</v>
          </cell>
          <cell r="W291">
            <v>623.95999999999765</v>
          </cell>
          <cell r="X291">
            <v>453.64999999999787</v>
          </cell>
          <cell r="Y291">
            <v>634.6000000000023</v>
          </cell>
          <cell r="Z291">
            <v>460.51000000000118</v>
          </cell>
          <cell r="AA291">
            <v>644.38</v>
          </cell>
          <cell r="AB291">
            <v>468.22999999999882</v>
          </cell>
          <cell r="AC291">
            <v>655.00999999999817</v>
          </cell>
          <cell r="AD291">
            <v>475.09000000000214</v>
          </cell>
          <cell r="AE291">
            <v>665.65000000000236</v>
          </cell>
          <cell r="AF291">
            <v>482.80999999999983</v>
          </cell>
          <cell r="AG291">
            <v>675.4200000000011</v>
          </cell>
          <cell r="AH291">
            <v>489.66999999999825</v>
          </cell>
          <cell r="AI291">
            <v>686.05999999999813</v>
          </cell>
          <cell r="AJ291">
            <v>497.39000000000078</v>
          </cell>
          <cell r="AK291">
            <v>695.83999999999628</v>
          </cell>
          <cell r="AL291">
            <v>504.2499999999992</v>
          </cell>
          <cell r="AM291">
            <v>706.4700000000023</v>
          </cell>
          <cell r="AN291">
            <v>511.97000000000173</v>
          </cell>
          <cell r="AO291">
            <v>717.10999999999922</v>
          </cell>
          <cell r="AP291">
            <v>518.83000000000004</v>
          </cell>
          <cell r="AQ291">
            <v>726.87999999999693</v>
          </cell>
          <cell r="AR291">
            <v>526.54999999999825</v>
          </cell>
          <cell r="AS291">
            <v>737.52000000000351</v>
          </cell>
          <cell r="AT291">
            <v>533.41000000000111</v>
          </cell>
          <cell r="AU291">
            <v>747.30000000000121</v>
          </cell>
          <cell r="AV291">
            <v>541.12999999999886</v>
          </cell>
          <cell r="AW291">
            <v>757.92999999999802</v>
          </cell>
        </row>
        <row r="292">
          <cell r="A292">
            <v>287</v>
          </cell>
          <cell r="B292">
            <v>373.47000000000099</v>
          </cell>
          <cell r="C292">
            <v>522.85999999999967</v>
          </cell>
          <cell r="D292">
            <v>381.21999999999861</v>
          </cell>
          <cell r="E292">
            <v>533.54000000000121</v>
          </cell>
          <cell r="F292">
            <v>388.10000000000196</v>
          </cell>
          <cell r="G292">
            <v>543.34999999999889</v>
          </cell>
          <cell r="H292">
            <v>395.84999999999962</v>
          </cell>
          <cell r="I292">
            <v>554.01999999999941</v>
          </cell>
          <cell r="J292">
            <v>403.60000000000218</v>
          </cell>
          <cell r="K292">
            <v>564.70000000000232</v>
          </cell>
          <cell r="L292">
            <v>410.48000000000059</v>
          </cell>
          <cell r="M292">
            <v>574.5</v>
          </cell>
          <cell r="N292">
            <v>418.2299999999982</v>
          </cell>
          <cell r="O292">
            <v>585.17999999999972</v>
          </cell>
          <cell r="P292">
            <v>425.11000000000161</v>
          </cell>
          <cell r="Q292">
            <v>594.99000000000171</v>
          </cell>
          <cell r="R292">
            <v>432.85999999999922</v>
          </cell>
          <cell r="S292">
            <v>605.66000000000111</v>
          </cell>
          <cell r="T292">
            <v>440.61000000000178</v>
          </cell>
          <cell r="U292">
            <v>616.3399999999981</v>
          </cell>
          <cell r="V292">
            <v>447.49000000000018</v>
          </cell>
          <cell r="W292">
            <v>626.1399999999976</v>
          </cell>
          <cell r="X292">
            <v>455.23999999999785</v>
          </cell>
          <cell r="Y292">
            <v>636.82000000000232</v>
          </cell>
          <cell r="Z292">
            <v>462.1200000000012</v>
          </cell>
          <cell r="AA292">
            <v>646.63</v>
          </cell>
          <cell r="AB292">
            <v>469.86999999999881</v>
          </cell>
          <cell r="AC292">
            <v>657.29999999999814</v>
          </cell>
          <cell r="AD292">
            <v>476.75000000000216</v>
          </cell>
          <cell r="AE292">
            <v>667.98000000000241</v>
          </cell>
          <cell r="AF292">
            <v>484.49999999999983</v>
          </cell>
          <cell r="AG292">
            <v>677.78000000000111</v>
          </cell>
          <cell r="AH292">
            <v>491.37999999999823</v>
          </cell>
          <cell r="AI292">
            <v>688.4599999999981</v>
          </cell>
          <cell r="AJ292">
            <v>499.13000000000079</v>
          </cell>
          <cell r="AK292">
            <v>698.26999999999623</v>
          </cell>
          <cell r="AL292">
            <v>506.0099999999992</v>
          </cell>
          <cell r="AM292">
            <v>708.94000000000233</v>
          </cell>
          <cell r="AN292">
            <v>513.7600000000017</v>
          </cell>
          <cell r="AO292">
            <v>719.61999999999921</v>
          </cell>
          <cell r="AP292">
            <v>520.64</v>
          </cell>
          <cell r="AQ292">
            <v>729.41999999999689</v>
          </cell>
          <cell r="AR292">
            <v>528.38999999999828</v>
          </cell>
          <cell r="AS292">
            <v>740.10000000000355</v>
          </cell>
          <cell r="AT292">
            <v>535.27000000000112</v>
          </cell>
          <cell r="AU292">
            <v>749.91000000000122</v>
          </cell>
          <cell r="AV292">
            <v>543.01999999999884</v>
          </cell>
          <cell r="AW292">
            <v>760.57999999999799</v>
          </cell>
        </row>
        <row r="293">
          <cell r="A293">
            <v>288</v>
          </cell>
          <cell r="B293">
            <v>374.770000000001</v>
          </cell>
          <cell r="C293">
            <v>524.67999999999972</v>
          </cell>
          <cell r="D293">
            <v>382.54999999999859</v>
          </cell>
          <cell r="E293">
            <v>535.40000000000123</v>
          </cell>
          <cell r="F293">
            <v>389.45000000000198</v>
          </cell>
          <cell r="G293">
            <v>545.23999999999887</v>
          </cell>
          <cell r="H293">
            <v>397.22999999999962</v>
          </cell>
          <cell r="I293">
            <v>555.94999999999936</v>
          </cell>
          <cell r="J293">
            <v>405.01000000000221</v>
          </cell>
          <cell r="K293">
            <v>566.67000000000235</v>
          </cell>
          <cell r="L293">
            <v>411.91000000000059</v>
          </cell>
          <cell r="M293">
            <v>576.5</v>
          </cell>
          <cell r="N293">
            <v>419.68999999999818</v>
          </cell>
          <cell r="O293">
            <v>587.21999999999969</v>
          </cell>
          <cell r="P293">
            <v>426.59000000000162</v>
          </cell>
          <cell r="Q293">
            <v>597.06000000000176</v>
          </cell>
          <cell r="R293">
            <v>434.36999999999921</v>
          </cell>
          <cell r="S293">
            <v>607.77000000000112</v>
          </cell>
          <cell r="T293">
            <v>442.1500000000018</v>
          </cell>
          <cell r="U293">
            <v>618.48999999999808</v>
          </cell>
          <cell r="V293">
            <v>449.05000000000018</v>
          </cell>
          <cell r="W293">
            <v>628.31999999999755</v>
          </cell>
          <cell r="X293">
            <v>456.82999999999782</v>
          </cell>
          <cell r="Y293">
            <v>639.04000000000235</v>
          </cell>
          <cell r="Z293">
            <v>463.73000000000121</v>
          </cell>
          <cell r="AA293">
            <v>648.88</v>
          </cell>
          <cell r="AB293">
            <v>471.5099999999988</v>
          </cell>
          <cell r="AC293">
            <v>659.5899999999981</v>
          </cell>
          <cell r="AD293">
            <v>478.41000000000219</v>
          </cell>
          <cell r="AE293">
            <v>670.31000000000245</v>
          </cell>
          <cell r="AF293">
            <v>486.18999999999983</v>
          </cell>
          <cell r="AG293">
            <v>680.14000000000112</v>
          </cell>
          <cell r="AH293">
            <v>493.08999999999821</v>
          </cell>
          <cell r="AI293">
            <v>690.85999999999808</v>
          </cell>
          <cell r="AJ293">
            <v>500.8700000000008</v>
          </cell>
          <cell r="AK293">
            <v>700.69999999999618</v>
          </cell>
          <cell r="AL293">
            <v>507.76999999999919</v>
          </cell>
          <cell r="AM293">
            <v>711.41000000000236</v>
          </cell>
          <cell r="AN293">
            <v>515.55000000000166</v>
          </cell>
          <cell r="AO293">
            <v>722.1299999999992</v>
          </cell>
          <cell r="AP293">
            <v>522.44999999999993</v>
          </cell>
          <cell r="AQ293">
            <v>731.95999999999685</v>
          </cell>
          <cell r="AR293">
            <v>530.22999999999831</v>
          </cell>
          <cell r="AS293">
            <v>742.68000000000359</v>
          </cell>
          <cell r="AT293">
            <v>537.13000000000113</v>
          </cell>
          <cell r="AU293">
            <v>752.52000000000123</v>
          </cell>
          <cell r="AV293">
            <v>544.90999999999883</v>
          </cell>
          <cell r="AW293">
            <v>763.22999999999797</v>
          </cell>
        </row>
        <row r="294">
          <cell r="A294">
            <v>289</v>
          </cell>
          <cell r="B294">
            <v>376.07000000000102</v>
          </cell>
          <cell r="C294">
            <v>526.49999999999977</v>
          </cell>
          <cell r="D294">
            <v>383.87999999999857</v>
          </cell>
          <cell r="E294">
            <v>537.26000000000124</v>
          </cell>
          <cell r="F294">
            <v>390.800000000002</v>
          </cell>
          <cell r="G294">
            <v>547.12999999999886</v>
          </cell>
          <cell r="H294">
            <v>398.60999999999962</v>
          </cell>
          <cell r="I294">
            <v>557.87999999999931</v>
          </cell>
          <cell r="J294">
            <v>406.42000000000223</v>
          </cell>
          <cell r="K294">
            <v>568.64000000000237</v>
          </cell>
          <cell r="L294">
            <v>413.3400000000006</v>
          </cell>
          <cell r="M294">
            <v>578.5</v>
          </cell>
          <cell r="N294">
            <v>421.14999999999816</v>
          </cell>
          <cell r="O294">
            <v>589.25999999999965</v>
          </cell>
          <cell r="P294">
            <v>428.07000000000164</v>
          </cell>
          <cell r="Q294">
            <v>599.13000000000181</v>
          </cell>
          <cell r="R294">
            <v>435.8799999999992</v>
          </cell>
          <cell r="S294">
            <v>609.88000000000113</v>
          </cell>
          <cell r="T294">
            <v>443.69000000000182</v>
          </cell>
          <cell r="U294">
            <v>620.63999999999805</v>
          </cell>
          <cell r="V294">
            <v>450.61000000000018</v>
          </cell>
          <cell r="W294">
            <v>630.4999999999975</v>
          </cell>
          <cell r="X294">
            <v>458.4199999999978</v>
          </cell>
          <cell r="Y294">
            <v>641.26000000000238</v>
          </cell>
          <cell r="Z294">
            <v>465.34000000000123</v>
          </cell>
          <cell r="AA294">
            <v>651.13</v>
          </cell>
          <cell r="AB294">
            <v>473.14999999999878</v>
          </cell>
          <cell r="AC294">
            <v>661.87999999999806</v>
          </cell>
          <cell r="AD294">
            <v>480.07000000000221</v>
          </cell>
          <cell r="AE294">
            <v>672.64000000000249</v>
          </cell>
          <cell r="AF294">
            <v>487.87999999999982</v>
          </cell>
          <cell r="AG294">
            <v>682.50000000000114</v>
          </cell>
          <cell r="AH294">
            <v>494.79999999999819</v>
          </cell>
          <cell r="AI294">
            <v>693.25999999999806</v>
          </cell>
          <cell r="AJ294">
            <v>502.61000000000081</v>
          </cell>
          <cell r="AK294">
            <v>703.12999999999613</v>
          </cell>
          <cell r="AL294">
            <v>509.52999999999918</v>
          </cell>
          <cell r="AM294">
            <v>713.88000000000238</v>
          </cell>
          <cell r="AN294">
            <v>517.34000000000162</v>
          </cell>
          <cell r="AO294">
            <v>724.63999999999919</v>
          </cell>
          <cell r="AP294">
            <v>524.25999999999988</v>
          </cell>
          <cell r="AQ294">
            <v>734.49999999999682</v>
          </cell>
          <cell r="AR294">
            <v>532.06999999999834</v>
          </cell>
          <cell r="AS294">
            <v>745.26000000000363</v>
          </cell>
          <cell r="AT294">
            <v>538.99000000000115</v>
          </cell>
          <cell r="AU294">
            <v>755.13000000000125</v>
          </cell>
          <cell r="AV294">
            <v>546.79999999999882</v>
          </cell>
          <cell r="AW294">
            <v>765.87999999999795</v>
          </cell>
        </row>
        <row r="295">
          <cell r="A295">
            <v>290</v>
          </cell>
          <cell r="B295">
            <v>377.37000000000103</v>
          </cell>
          <cell r="C295">
            <v>528.31999999999982</v>
          </cell>
          <cell r="D295">
            <v>385.20999999999856</v>
          </cell>
          <cell r="E295">
            <v>539.12000000000126</v>
          </cell>
          <cell r="F295">
            <v>392.15000000000202</v>
          </cell>
          <cell r="G295">
            <v>549.01999999999884</v>
          </cell>
          <cell r="H295">
            <v>399.98999999999961</v>
          </cell>
          <cell r="I295">
            <v>559.80999999999926</v>
          </cell>
          <cell r="J295">
            <v>407.83000000000226</v>
          </cell>
          <cell r="K295">
            <v>570.6100000000024</v>
          </cell>
          <cell r="L295">
            <v>414.77000000000061</v>
          </cell>
          <cell r="M295">
            <v>580.5</v>
          </cell>
          <cell r="N295">
            <v>422.60999999999814</v>
          </cell>
          <cell r="O295">
            <v>591.29999999999961</v>
          </cell>
          <cell r="P295">
            <v>429.55000000000166</v>
          </cell>
          <cell r="Q295">
            <v>601.20000000000186</v>
          </cell>
          <cell r="R295">
            <v>437.38999999999919</v>
          </cell>
          <cell r="S295">
            <v>611.99000000000115</v>
          </cell>
          <cell r="T295">
            <v>445.23000000000184</v>
          </cell>
          <cell r="U295">
            <v>622.78999999999803</v>
          </cell>
          <cell r="V295">
            <v>452.17000000000019</v>
          </cell>
          <cell r="W295">
            <v>632.67999999999745</v>
          </cell>
          <cell r="X295">
            <v>460.00999999999777</v>
          </cell>
          <cell r="Y295">
            <v>643.48000000000241</v>
          </cell>
          <cell r="Z295">
            <v>466.95000000000124</v>
          </cell>
          <cell r="AA295">
            <v>653.38</v>
          </cell>
          <cell r="AB295">
            <v>474.78999999999877</v>
          </cell>
          <cell r="AC295">
            <v>664.16999999999803</v>
          </cell>
          <cell r="AD295">
            <v>481.73000000000224</v>
          </cell>
          <cell r="AE295">
            <v>674.97000000000253</v>
          </cell>
          <cell r="AF295">
            <v>489.56999999999982</v>
          </cell>
          <cell r="AG295">
            <v>684.86000000000115</v>
          </cell>
          <cell r="AH295">
            <v>496.50999999999817</v>
          </cell>
          <cell r="AI295">
            <v>695.65999999999804</v>
          </cell>
          <cell r="AJ295">
            <v>504.35000000000082</v>
          </cell>
          <cell r="AK295">
            <v>705.55999999999608</v>
          </cell>
          <cell r="AL295">
            <v>511.28999999999917</v>
          </cell>
          <cell r="AM295">
            <v>716.35000000000241</v>
          </cell>
          <cell r="AN295">
            <v>519.13000000000159</v>
          </cell>
          <cell r="AO295">
            <v>727.14999999999918</v>
          </cell>
          <cell r="AP295">
            <v>526.06999999999982</v>
          </cell>
          <cell r="AQ295">
            <v>737.03999999999678</v>
          </cell>
          <cell r="AR295">
            <v>533.90999999999838</v>
          </cell>
          <cell r="AS295">
            <v>747.84000000000367</v>
          </cell>
          <cell r="AT295">
            <v>540.85000000000116</v>
          </cell>
          <cell r="AU295">
            <v>757.74000000000126</v>
          </cell>
          <cell r="AV295">
            <v>548.6899999999988</v>
          </cell>
          <cell r="AW295">
            <v>768.52999999999793</v>
          </cell>
        </row>
        <row r="296">
          <cell r="A296">
            <v>291</v>
          </cell>
          <cell r="B296">
            <v>378.67000000000104</v>
          </cell>
          <cell r="C296">
            <v>530.13999999999987</v>
          </cell>
          <cell r="D296">
            <v>386.53999999999854</v>
          </cell>
          <cell r="E296">
            <v>540.98000000000127</v>
          </cell>
          <cell r="F296">
            <v>393.50000000000205</v>
          </cell>
          <cell r="G296">
            <v>550.90999999999883</v>
          </cell>
          <cell r="H296">
            <v>401.36999999999961</v>
          </cell>
          <cell r="I296">
            <v>561.73999999999921</v>
          </cell>
          <cell r="J296">
            <v>409.24000000000228</v>
          </cell>
          <cell r="K296">
            <v>572.58000000000243</v>
          </cell>
          <cell r="L296">
            <v>416.20000000000061</v>
          </cell>
          <cell r="M296">
            <v>582.5</v>
          </cell>
          <cell r="N296">
            <v>424.06999999999812</v>
          </cell>
          <cell r="O296">
            <v>593.33999999999958</v>
          </cell>
          <cell r="P296">
            <v>431.03000000000168</v>
          </cell>
          <cell r="Q296">
            <v>603.27000000000191</v>
          </cell>
          <cell r="R296">
            <v>438.89999999999918</v>
          </cell>
          <cell r="S296">
            <v>614.10000000000116</v>
          </cell>
          <cell r="T296">
            <v>446.77000000000186</v>
          </cell>
          <cell r="U296">
            <v>624.93999999999801</v>
          </cell>
          <cell r="V296">
            <v>453.73000000000019</v>
          </cell>
          <cell r="W296">
            <v>634.8599999999974</v>
          </cell>
          <cell r="X296">
            <v>461.59999999999775</v>
          </cell>
          <cell r="Y296">
            <v>645.70000000000243</v>
          </cell>
          <cell r="Z296">
            <v>468.56000000000125</v>
          </cell>
          <cell r="AA296">
            <v>655.63</v>
          </cell>
          <cell r="AB296">
            <v>476.42999999999876</v>
          </cell>
          <cell r="AC296">
            <v>666.45999999999799</v>
          </cell>
          <cell r="AD296">
            <v>483.39000000000226</v>
          </cell>
          <cell r="AE296">
            <v>677.30000000000257</v>
          </cell>
          <cell r="AF296">
            <v>491.25999999999982</v>
          </cell>
          <cell r="AG296">
            <v>687.22000000000116</v>
          </cell>
          <cell r="AH296">
            <v>498.21999999999815</v>
          </cell>
          <cell r="AI296">
            <v>698.05999999999801</v>
          </cell>
          <cell r="AJ296">
            <v>506.09000000000083</v>
          </cell>
          <cell r="AK296">
            <v>707.98999999999603</v>
          </cell>
          <cell r="AL296">
            <v>513.04999999999916</v>
          </cell>
          <cell r="AM296">
            <v>718.82000000000244</v>
          </cell>
          <cell r="AN296">
            <v>520.92000000000155</v>
          </cell>
          <cell r="AO296">
            <v>729.65999999999917</v>
          </cell>
          <cell r="AP296">
            <v>527.87999999999977</v>
          </cell>
          <cell r="AQ296">
            <v>739.57999999999674</v>
          </cell>
          <cell r="AR296">
            <v>535.74999999999841</v>
          </cell>
          <cell r="AS296">
            <v>750.42000000000371</v>
          </cell>
          <cell r="AT296">
            <v>542.71000000000117</v>
          </cell>
          <cell r="AU296">
            <v>760.35000000000127</v>
          </cell>
          <cell r="AV296">
            <v>550.57999999999879</v>
          </cell>
          <cell r="AW296">
            <v>771.1799999999979</v>
          </cell>
        </row>
        <row r="297">
          <cell r="A297">
            <v>292</v>
          </cell>
          <cell r="B297">
            <v>379.97000000000105</v>
          </cell>
          <cell r="C297">
            <v>531.95999999999992</v>
          </cell>
          <cell r="D297">
            <v>387.86999999999853</v>
          </cell>
          <cell r="E297">
            <v>542.84000000000128</v>
          </cell>
          <cell r="F297">
            <v>394.85000000000207</v>
          </cell>
          <cell r="G297">
            <v>552.79999999999882</v>
          </cell>
          <cell r="H297">
            <v>402.7499999999996</v>
          </cell>
          <cell r="I297">
            <v>563.66999999999916</v>
          </cell>
          <cell r="J297">
            <v>410.65000000000231</v>
          </cell>
          <cell r="K297">
            <v>574.55000000000246</v>
          </cell>
          <cell r="L297">
            <v>417.63000000000062</v>
          </cell>
          <cell r="M297">
            <v>584.5</v>
          </cell>
          <cell r="N297">
            <v>425.5299999999981</v>
          </cell>
          <cell r="O297">
            <v>595.37999999999954</v>
          </cell>
          <cell r="P297">
            <v>432.5100000000017</v>
          </cell>
          <cell r="Q297">
            <v>605.34000000000196</v>
          </cell>
          <cell r="R297">
            <v>440.40999999999917</v>
          </cell>
          <cell r="S297">
            <v>616.21000000000117</v>
          </cell>
          <cell r="T297">
            <v>448.31000000000188</v>
          </cell>
          <cell r="U297">
            <v>627.08999999999799</v>
          </cell>
          <cell r="V297">
            <v>455.29000000000019</v>
          </cell>
          <cell r="W297">
            <v>637.03999999999735</v>
          </cell>
          <cell r="X297">
            <v>463.18999999999772</v>
          </cell>
          <cell r="Y297">
            <v>647.92000000000246</v>
          </cell>
          <cell r="Z297">
            <v>470.17000000000127</v>
          </cell>
          <cell r="AA297">
            <v>657.88</v>
          </cell>
          <cell r="AB297">
            <v>478.06999999999874</v>
          </cell>
          <cell r="AC297">
            <v>668.74999999999795</v>
          </cell>
          <cell r="AD297">
            <v>485.05000000000229</v>
          </cell>
          <cell r="AE297">
            <v>679.63000000000261</v>
          </cell>
          <cell r="AF297">
            <v>492.94999999999982</v>
          </cell>
          <cell r="AG297">
            <v>689.58000000000118</v>
          </cell>
          <cell r="AH297">
            <v>499.92999999999813</v>
          </cell>
          <cell r="AI297">
            <v>700.45999999999799</v>
          </cell>
          <cell r="AJ297">
            <v>507.83000000000084</v>
          </cell>
          <cell r="AK297">
            <v>710.41999999999598</v>
          </cell>
          <cell r="AL297">
            <v>514.80999999999915</v>
          </cell>
          <cell r="AM297">
            <v>721.29000000000246</v>
          </cell>
          <cell r="AN297">
            <v>522.71000000000151</v>
          </cell>
          <cell r="AO297">
            <v>732.16999999999916</v>
          </cell>
          <cell r="AP297">
            <v>529.68999999999971</v>
          </cell>
          <cell r="AQ297">
            <v>742.11999999999671</v>
          </cell>
          <cell r="AR297">
            <v>537.58999999999844</v>
          </cell>
          <cell r="AS297">
            <v>753.00000000000375</v>
          </cell>
          <cell r="AT297">
            <v>544.57000000000119</v>
          </cell>
          <cell r="AU297">
            <v>762.96000000000129</v>
          </cell>
          <cell r="AV297">
            <v>552.46999999999878</v>
          </cell>
          <cell r="AW297">
            <v>773.82999999999788</v>
          </cell>
        </row>
        <row r="298">
          <cell r="A298">
            <v>293</v>
          </cell>
          <cell r="B298">
            <v>381.27000000000106</v>
          </cell>
          <cell r="C298">
            <v>533.78</v>
          </cell>
          <cell r="D298">
            <v>389.19999999999851</v>
          </cell>
          <cell r="E298">
            <v>544.7000000000013</v>
          </cell>
          <cell r="F298">
            <v>396.20000000000209</v>
          </cell>
          <cell r="G298">
            <v>554.6899999999988</v>
          </cell>
          <cell r="H298">
            <v>404.1299999999996</v>
          </cell>
          <cell r="I298">
            <v>565.59999999999911</v>
          </cell>
          <cell r="J298">
            <v>412.06000000000233</v>
          </cell>
          <cell r="K298">
            <v>576.52000000000248</v>
          </cell>
          <cell r="L298">
            <v>419.06000000000063</v>
          </cell>
          <cell r="M298">
            <v>586.5</v>
          </cell>
          <cell r="N298">
            <v>426.98999999999808</v>
          </cell>
          <cell r="O298">
            <v>597.4199999999995</v>
          </cell>
          <cell r="P298">
            <v>433.99000000000171</v>
          </cell>
          <cell r="Q298">
            <v>607.41000000000201</v>
          </cell>
          <cell r="R298">
            <v>441.91999999999916</v>
          </cell>
          <cell r="S298">
            <v>618.32000000000119</v>
          </cell>
          <cell r="T298">
            <v>449.8500000000019</v>
          </cell>
          <cell r="U298">
            <v>629.23999999999796</v>
          </cell>
          <cell r="V298">
            <v>456.85000000000019</v>
          </cell>
          <cell r="W298">
            <v>639.2199999999973</v>
          </cell>
          <cell r="X298">
            <v>464.7799999999977</v>
          </cell>
          <cell r="Y298">
            <v>650.14000000000249</v>
          </cell>
          <cell r="Z298">
            <v>471.78000000000128</v>
          </cell>
          <cell r="AA298">
            <v>660.13</v>
          </cell>
          <cell r="AB298">
            <v>479.70999999999873</v>
          </cell>
          <cell r="AC298">
            <v>671.03999999999792</v>
          </cell>
          <cell r="AD298">
            <v>486.71000000000231</v>
          </cell>
          <cell r="AE298">
            <v>681.96000000000265</v>
          </cell>
          <cell r="AF298">
            <v>494.63999999999982</v>
          </cell>
          <cell r="AG298">
            <v>691.94000000000119</v>
          </cell>
          <cell r="AH298">
            <v>501.63999999999811</v>
          </cell>
          <cell r="AI298">
            <v>702.85999999999797</v>
          </cell>
          <cell r="AJ298">
            <v>509.57000000000085</v>
          </cell>
          <cell r="AK298">
            <v>712.84999999999593</v>
          </cell>
          <cell r="AL298">
            <v>516.56999999999914</v>
          </cell>
          <cell r="AM298">
            <v>723.76000000000249</v>
          </cell>
          <cell r="AN298">
            <v>524.50000000000148</v>
          </cell>
          <cell r="AO298">
            <v>734.67999999999915</v>
          </cell>
          <cell r="AP298">
            <v>531.49999999999966</v>
          </cell>
          <cell r="AQ298">
            <v>744.65999999999667</v>
          </cell>
          <cell r="AR298">
            <v>539.42999999999847</v>
          </cell>
          <cell r="AS298">
            <v>755.58000000000379</v>
          </cell>
          <cell r="AT298">
            <v>546.4300000000012</v>
          </cell>
          <cell r="AU298">
            <v>765.5700000000013</v>
          </cell>
          <cell r="AV298">
            <v>554.35999999999876</v>
          </cell>
          <cell r="AW298">
            <v>776.47999999999786</v>
          </cell>
        </row>
        <row r="299">
          <cell r="A299">
            <v>294</v>
          </cell>
          <cell r="B299">
            <v>382.57000000000107</v>
          </cell>
          <cell r="C299">
            <v>535.6</v>
          </cell>
          <cell r="D299">
            <v>390.52999999999849</v>
          </cell>
          <cell r="E299">
            <v>546.56000000000131</v>
          </cell>
          <cell r="F299">
            <v>397.55000000000211</v>
          </cell>
          <cell r="G299">
            <v>556.57999999999879</v>
          </cell>
          <cell r="H299">
            <v>405.50999999999959</v>
          </cell>
          <cell r="I299">
            <v>567.52999999999906</v>
          </cell>
          <cell r="J299">
            <v>413.47000000000236</v>
          </cell>
          <cell r="K299">
            <v>578.49000000000251</v>
          </cell>
          <cell r="L299">
            <v>420.49000000000063</v>
          </cell>
          <cell r="M299">
            <v>588.5</v>
          </cell>
          <cell r="N299">
            <v>428.44999999999806</v>
          </cell>
          <cell r="O299">
            <v>599.45999999999947</v>
          </cell>
          <cell r="P299">
            <v>435.47000000000173</v>
          </cell>
          <cell r="Q299">
            <v>609.48000000000206</v>
          </cell>
          <cell r="R299">
            <v>443.42999999999915</v>
          </cell>
          <cell r="S299">
            <v>620.4300000000012</v>
          </cell>
          <cell r="T299">
            <v>451.39000000000192</v>
          </cell>
          <cell r="U299">
            <v>631.38999999999794</v>
          </cell>
          <cell r="V299">
            <v>458.4100000000002</v>
          </cell>
          <cell r="W299">
            <v>641.39999999999725</v>
          </cell>
          <cell r="X299">
            <v>466.36999999999767</v>
          </cell>
          <cell r="Y299">
            <v>652.36000000000251</v>
          </cell>
          <cell r="Z299">
            <v>473.39000000000129</v>
          </cell>
          <cell r="AA299">
            <v>662.38</v>
          </cell>
          <cell r="AB299">
            <v>481.34999999999872</v>
          </cell>
          <cell r="AC299">
            <v>673.32999999999788</v>
          </cell>
          <cell r="AD299">
            <v>488.37000000000234</v>
          </cell>
          <cell r="AE299">
            <v>684.29000000000269</v>
          </cell>
          <cell r="AF299">
            <v>496.32999999999981</v>
          </cell>
          <cell r="AG299">
            <v>694.30000000000121</v>
          </cell>
          <cell r="AH299">
            <v>503.34999999999809</v>
          </cell>
          <cell r="AI299">
            <v>705.25999999999794</v>
          </cell>
          <cell r="AJ299">
            <v>511.31000000000085</v>
          </cell>
          <cell r="AK299">
            <v>715.27999999999588</v>
          </cell>
          <cell r="AL299">
            <v>518.32999999999913</v>
          </cell>
          <cell r="AM299">
            <v>726.23000000000252</v>
          </cell>
          <cell r="AN299">
            <v>526.29000000000144</v>
          </cell>
          <cell r="AO299">
            <v>737.18999999999915</v>
          </cell>
          <cell r="AP299">
            <v>533.3099999999996</v>
          </cell>
          <cell r="AQ299">
            <v>747.19999999999663</v>
          </cell>
          <cell r="AR299">
            <v>541.2699999999985</v>
          </cell>
          <cell r="AS299">
            <v>758.16000000000383</v>
          </cell>
          <cell r="AT299">
            <v>548.29000000000121</v>
          </cell>
          <cell r="AU299">
            <v>768.18000000000131</v>
          </cell>
          <cell r="AV299">
            <v>556.24999999999875</v>
          </cell>
          <cell r="AW299">
            <v>779.12999999999784</v>
          </cell>
        </row>
        <row r="300">
          <cell r="A300">
            <v>295</v>
          </cell>
          <cell r="B300">
            <v>383.87000000000108</v>
          </cell>
          <cell r="C300">
            <v>537.42000000000007</v>
          </cell>
          <cell r="D300">
            <v>391.85999999999848</v>
          </cell>
          <cell r="E300">
            <v>548.42000000000132</v>
          </cell>
          <cell r="F300">
            <v>398.90000000000214</v>
          </cell>
          <cell r="G300">
            <v>558.46999999999878</v>
          </cell>
          <cell r="H300">
            <v>406.88999999999959</v>
          </cell>
          <cell r="I300">
            <v>569.45999999999901</v>
          </cell>
          <cell r="J300">
            <v>414.88000000000238</v>
          </cell>
          <cell r="K300">
            <v>580.46000000000254</v>
          </cell>
          <cell r="L300">
            <v>421.92000000000064</v>
          </cell>
          <cell r="M300">
            <v>590.5</v>
          </cell>
          <cell r="N300">
            <v>429.90999999999804</v>
          </cell>
          <cell r="O300">
            <v>601.49999999999943</v>
          </cell>
          <cell r="P300">
            <v>436.95000000000175</v>
          </cell>
          <cell r="Q300">
            <v>611.55000000000211</v>
          </cell>
          <cell r="R300">
            <v>444.93999999999915</v>
          </cell>
          <cell r="S300">
            <v>622.54000000000121</v>
          </cell>
          <cell r="T300">
            <v>452.93000000000194</v>
          </cell>
          <cell r="U300">
            <v>633.53999999999792</v>
          </cell>
          <cell r="V300">
            <v>459.9700000000002</v>
          </cell>
          <cell r="W300">
            <v>643.5799999999972</v>
          </cell>
          <cell r="X300">
            <v>467.95999999999765</v>
          </cell>
          <cell r="Y300">
            <v>654.58000000000254</v>
          </cell>
          <cell r="Z300">
            <v>475.00000000000131</v>
          </cell>
          <cell r="AA300">
            <v>664.63</v>
          </cell>
          <cell r="AB300">
            <v>482.9899999999987</v>
          </cell>
          <cell r="AC300">
            <v>675.61999999999784</v>
          </cell>
          <cell r="AD300">
            <v>490.03000000000236</v>
          </cell>
          <cell r="AE300">
            <v>686.62000000000273</v>
          </cell>
          <cell r="AF300">
            <v>498.01999999999981</v>
          </cell>
          <cell r="AG300">
            <v>696.66000000000122</v>
          </cell>
          <cell r="AH300">
            <v>505.05999999999807</v>
          </cell>
          <cell r="AI300">
            <v>707.65999999999792</v>
          </cell>
          <cell r="AJ300">
            <v>513.05000000000086</v>
          </cell>
          <cell r="AK300">
            <v>717.70999999999583</v>
          </cell>
          <cell r="AL300">
            <v>520.08999999999912</v>
          </cell>
          <cell r="AM300">
            <v>728.70000000000255</v>
          </cell>
          <cell r="AN300">
            <v>528.08000000000141</v>
          </cell>
          <cell r="AO300">
            <v>739.69999999999914</v>
          </cell>
          <cell r="AP300">
            <v>535.11999999999955</v>
          </cell>
          <cell r="AQ300">
            <v>749.7399999999966</v>
          </cell>
          <cell r="AR300">
            <v>543.10999999999854</v>
          </cell>
          <cell r="AS300">
            <v>760.74000000000387</v>
          </cell>
          <cell r="AT300">
            <v>550.15000000000123</v>
          </cell>
          <cell r="AU300">
            <v>770.79000000000133</v>
          </cell>
          <cell r="AV300">
            <v>558.13999999999874</v>
          </cell>
          <cell r="AW300">
            <v>781.77999999999781</v>
          </cell>
        </row>
        <row r="301">
          <cell r="A301">
            <v>296</v>
          </cell>
          <cell r="B301">
            <v>385.1700000000011</v>
          </cell>
          <cell r="C301">
            <v>539.24000000000012</v>
          </cell>
          <cell r="D301">
            <v>393.18999999999846</v>
          </cell>
          <cell r="E301">
            <v>550.28000000000134</v>
          </cell>
          <cell r="F301">
            <v>400.25000000000216</v>
          </cell>
          <cell r="G301">
            <v>560.35999999999876</v>
          </cell>
          <cell r="H301">
            <v>408.26999999999958</v>
          </cell>
          <cell r="I301">
            <v>571.38999999999896</v>
          </cell>
          <cell r="J301">
            <v>416.29000000000241</v>
          </cell>
          <cell r="K301">
            <v>582.43000000000256</v>
          </cell>
          <cell r="L301">
            <v>423.35000000000065</v>
          </cell>
          <cell r="M301">
            <v>592.5</v>
          </cell>
          <cell r="N301">
            <v>431.36999999999802</v>
          </cell>
          <cell r="O301">
            <v>603.5399999999994</v>
          </cell>
          <cell r="P301">
            <v>438.43000000000177</v>
          </cell>
          <cell r="Q301">
            <v>613.62000000000216</v>
          </cell>
          <cell r="R301">
            <v>446.44999999999914</v>
          </cell>
          <cell r="S301">
            <v>624.65000000000123</v>
          </cell>
          <cell r="T301">
            <v>454.47000000000196</v>
          </cell>
          <cell r="U301">
            <v>635.68999999999789</v>
          </cell>
          <cell r="V301">
            <v>461.5300000000002</v>
          </cell>
          <cell r="W301">
            <v>645.75999999999715</v>
          </cell>
          <cell r="X301">
            <v>469.54999999999762</v>
          </cell>
          <cell r="Y301">
            <v>656.80000000000257</v>
          </cell>
          <cell r="Z301">
            <v>476.61000000000132</v>
          </cell>
          <cell r="AA301">
            <v>666.88</v>
          </cell>
          <cell r="AB301">
            <v>484.62999999999869</v>
          </cell>
          <cell r="AC301">
            <v>677.90999999999781</v>
          </cell>
          <cell r="AD301">
            <v>491.69000000000239</v>
          </cell>
          <cell r="AE301">
            <v>688.95000000000277</v>
          </cell>
          <cell r="AF301">
            <v>499.70999999999981</v>
          </cell>
          <cell r="AG301">
            <v>699.02000000000123</v>
          </cell>
          <cell r="AH301">
            <v>506.76999999999805</v>
          </cell>
          <cell r="AI301">
            <v>710.0599999999979</v>
          </cell>
          <cell r="AJ301">
            <v>514.79000000000087</v>
          </cell>
          <cell r="AK301">
            <v>720.13999999999578</v>
          </cell>
          <cell r="AL301">
            <v>521.84999999999911</v>
          </cell>
          <cell r="AM301">
            <v>731.17000000000257</v>
          </cell>
          <cell r="AN301">
            <v>529.87000000000137</v>
          </cell>
          <cell r="AO301">
            <v>742.20999999999913</v>
          </cell>
          <cell r="AP301">
            <v>536.9299999999995</v>
          </cell>
          <cell r="AQ301">
            <v>752.27999999999656</v>
          </cell>
          <cell r="AR301">
            <v>544.94999999999857</v>
          </cell>
          <cell r="AS301">
            <v>763.32000000000392</v>
          </cell>
          <cell r="AT301">
            <v>552.01000000000124</v>
          </cell>
          <cell r="AU301">
            <v>773.40000000000134</v>
          </cell>
          <cell r="AV301">
            <v>560.02999999999872</v>
          </cell>
          <cell r="AW301">
            <v>784.42999999999779</v>
          </cell>
        </row>
        <row r="302">
          <cell r="A302">
            <v>297</v>
          </cell>
          <cell r="B302">
            <v>386.47000000000111</v>
          </cell>
          <cell r="C302">
            <v>541.06000000000017</v>
          </cell>
          <cell r="D302">
            <v>394.51999999999845</v>
          </cell>
          <cell r="E302">
            <v>552.14000000000135</v>
          </cell>
          <cell r="F302">
            <v>401.60000000000218</v>
          </cell>
          <cell r="G302">
            <v>562.24999999999875</v>
          </cell>
          <cell r="H302">
            <v>409.64999999999958</v>
          </cell>
          <cell r="I302">
            <v>573.31999999999891</v>
          </cell>
          <cell r="J302">
            <v>417.70000000000243</v>
          </cell>
          <cell r="K302">
            <v>584.40000000000259</v>
          </cell>
          <cell r="L302">
            <v>424.78000000000065</v>
          </cell>
          <cell r="M302">
            <v>594.5</v>
          </cell>
          <cell r="N302">
            <v>432.82999999999799</v>
          </cell>
          <cell r="O302">
            <v>605.57999999999936</v>
          </cell>
          <cell r="P302">
            <v>439.91000000000179</v>
          </cell>
          <cell r="Q302">
            <v>615.69000000000221</v>
          </cell>
          <cell r="R302">
            <v>447.95999999999913</v>
          </cell>
          <cell r="S302">
            <v>626.76000000000124</v>
          </cell>
          <cell r="T302">
            <v>456.01000000000198</v>
          </cell>
          <cell r="U302">
            <v>637.83999999999787</v>
          </cell>
          <cell r="V302">
            <v>463.0900000000002</v>
          </cell>
          <cell r="W302">
            <v>647.9399999999971</v>
          </cell>
          <cell r="X302">
            <v>471.1399999999976</v>
          </cell>
          <cell r="Y302">
            <v>659.0200000000026</v>
          </cell>
          <cell r="Z302">
            <v>478.22000000000133</v>
          </cell>
          <cell r="AA302">
            <v>669.13</v>
          </cell>
          <cell r="AB302">
            <v>486.26999999999867</v>
          </cell>
          <cell r="AC302">
            <v>680.19999999999777</v>
          </cell>
          <cell r="AD302">
            <v>493.35000000000241</v>
          </cell>
          <cell r="AE302">
            <v>691.28000000000281</v>
          </cell>
          <cell r="AF302">
            <v>501.39999999999981</v>
          </cell>
          <cell r="AG302">
            <v>701.38000000000125</v>
          </cell>
          <cell r="AH302">
            <v>508.47999999999803</v>
          </cell>
          <cell r="AI302">
            <v>712.45999999999788</v>
          </cell>
          <cell r="AJ302">
            <v>516.53000000000088</v>
          </cell>
          <cell r="AK302">
            <v>722.56999999999573</v>
          </cell>
          <cell r="AL302">
            <v>523.6099999999991</v>
          </cell>
          <cell r="AM302">
            <v>733.6400000000026</v>
          </cell>
          <cell r="AN302">
            <v>531.66000000000133</v>
          </cell>
          <cell r="AO302">
            <v>744.71999999999912</v>
          </cell>
          <cell r="AP302">
            <v>538.73999999999944</v>
          </cell>
          <cell r="AQ302">
            <v>754.81999999999653</v>
          </cell>
          <cell r="AR302">
            <v>546.7899999999986</v>
          </cell>
          <cell r="AS302">
            <v>765.90000000000396</v>
          </cell>
          <cell r="AT302">
            <v>553.87000000000126</v>
          </cell>
          <cell r="AU302">
            <v>776.01000000000136</v>
          </cell>
          <cell r="AV302">
            <v>561.91999999999871</v>
          </cell>
          <cell r="AW302">
            <v>787.07999999999777</v>
          </cell>
        </row>
        <row r="303">
          <cell r="A303">
            <v>298</v>
          </cell>
          <cell r="B303">
            <v>387.77000000000112</v>
          </cell>
          <cell r="C303">
            <v>542.88000000000022</v>
          </cell>
          <cell r="D303">
            <v>395.84999999999843</v>
          </cell>
          <cell r="E303">
            <v>554.00000000000136</v>
          </cell>
          <cell r="F303">
            <v>402.95000000000221</v>
          </cell>
          <cell r="G303">
            <v>564.13999999999874</v>
          </cell>
          <cell r="H303">
            <v>411.02999999999957</v>
          </cell>
          <cell r="I303">
            <v>575.24999999999886</v>
          </cell>
          <cell r="J303">
            <v>419.11000000000246</v>
          </cell>
          <cell r="K303">
            <v>586.37000000000262</v>
          </cell>
          <cell r="L303">
            <v>426.21000000000066</v>
          </cell>
          <cell r="M303">
            <v>596.5</v>
          </cell>
          <cell r="N303">
            <v>434.28999999999797</v>
          </cell>
          <cell r="O303">
            <v>607.61999999999932</v>
          </cell>
          <cell r="P303">
            <v>441.39000000000181</v>
          </cell>
          <cell r="Q303">
            <v>617.76000000000226</v>
          </cell>
          <cell r="R303">
            <v>449.46999999999912</v>
          </cell>
          <cell r="S303">
            <v>628.87000000000126</v>
          </cell>
          <cell r="T303">
            <v>457.550000000002</v>
          </cell>
          <cell r="U303">
            <v>639.98999999999785</v>
          </cell>
          <cell r="V303">
            <v>464.6500000000002</v>
          </cell>
          <cell r="W303">
            <v>650.11999999999705</v>
          </cell>
          <cell r="X303">
            <v>472.72999999999757</v>
          </cell>
          <cell r="Y303">
            <v>661.24000000000262</v>
          </cell>
          <cell r="Z303">
            <v>479.83000000000135</v>
          </cell>
          <cell r="AA303">
            <v>671.38</v>
          </cell>
          <cell r="AB303">
            <v>487.90999999999866</v>
          </cell>
          <cell r="AC303">
            <v>682.48999999999774</v>
          </cell>
          <cell r="AD303">
            <v>495.01000000000244</v>
          </cell>
          <cell r="AE303">
            <v>693.61000000000286</v>
          </cell>
          <cell r="AF303">
            <v>503.0899999999998</v>
          </cell>
          <cell r="AG303">
            <v>703.74000000000126</v>
          </cell>
          <cell r="AH303">
            <v>510.18999999999801</v>
          </cell>
          <cell r="AI303">
            <v>714.85999999999785</v>
          </cell>
          <cell r="AJ303">
            <v>518.27000000000089</v>
          </cell>
          <cell r="AK303">
            <v>724.99999999999568</v>
          </cell>
          <cell r="AL303">
            <v>525.3699999999991</v>
          </cell>
          <cell r="AM303">
            <v>736.11000000000263</v>
          </cell>
          <cell r="AN303">
            <v>533.4500000000013</v>
          </cell>
          <cell r="AO303">
            <v>747.22999999999911</v>
          </cell>
          <cell r="AP303">
            <v>540.54999999999939</v>
          </cell>
          <cell r="AQ303">
            <v>757.35999999999649</v>
          </cell>
          <cell r="AR303">
            <v>548.62999999999863</v>
          </cell>
          <cell r="AS303">
            <v>768.480000000004</v>
          </cell>
          <cell r="AT303">
            <v>555.73000000000127</v>
          </cell>
          <cell r="AU303">
            <v>778.62000000000137</v>
          </cell>
          <cell r="AV303">
            <v>563.80999999999869</v>
          </cell>
          <cell r="AW303">
            <v>789.72999999999774</v>
          </cell>
        </row>
        <row r="304">
          <cell r="A304">
            <v>299</v>
          </cell>
          <cell r="B304">
            <v>389.07000000000113</v>
          </cell>
          <cell r="C304">
            <v>544.70000000000027</v>
          </cell>
          <cell r="D304">
            <v>397.17999999999842</v>
          </cell>
          <cell r="E304">
            <v>555.86000000000138</v>
          </cell>
          <cell r="F304">
            <v>404.30000000000223</v>
          </cell>
          <cell r="G304">
            <v>566.02999999999872</v>
          </cell>
          <cell r="H304">
            <v>412.40999999999957</v>
          </cell>
          <cell r="I304">
            <v>577.17999999999881</v>
          </cell>
          <cell r="J304">
            <v>420.52000000000248</v>
          </cell>
          <cell r="K304">
            <v>588.34000000000265</v>
          </cell>
          <cell r="L304">
            <v>427.64000000000067</v>
          </cell>
          <cell r="M304">
            <v>598.5</v>
          </cell>
          <cell r="N304">
            <v>435.74999999999795</v>
          </cell>
          <cell r="O304">
            <v>609.65999999999929</v>
          </cell>
          <cell r="P304">
            <v>442.87000000000182</v>
          </cell>
          <cell r="Q304">
            <v>619.83000000000231</v>
          </cell>
          <cell r="R304">
            <v>450.97999999999911</v>
          </cell>
          <cell r="S304">
            <v>630.98000000000127</v>
          </cell>
          <cell r="T304">
            <v>459.09000000000202</v>
          </cell>
          <cell r="U304">
            <v>642.13999999999783</v>
          </cell>
          <cell r="V304">
            <v>466.21000000000021</v>
          </cell>
          <cell r="W304">
            <v>652.299999999997</v>
          </cell>
          <cell r="X304">
            <v>474.31999999999755</v>
          </cell>
          <cell r="Y304">
            <v>663.46000000000265</v>
          </cell>
          <cell r="Z304">
            <v>481.44000000000136</v>
          </cell>
          <cell r="AA304">
            <v>673.63</v>
          </cell>
          <cell r="AB304">
            <v>489.54999999999865</v>
          </cell>
          <cell r="AC304">
            <v>684.7799999999977</v>
          </cell>
          <cell r="AD304">
            <v>496.67000000000246</v>
          </cell>
          <cell r="AE304">
            <v>695.9400000000029</v>
          </cell>
          <cell r="AF304">
            <v>504.7799999999998</v>
          </cell>
          <cell r="AG304">
            <v>706.10000000000127</v>
          </cell>
          <cell r="AH304">
            <v>511.89999999999799</v>
          </cell>
          <cell r="AI304">
            <v>717.25999999999783</v>
          </cell>
          <cell r="AJ304">
            <v>520.0100000000009</v>
          </cell>
          <cell r="AK304">
            <v>727.42999999999563</v>
          </cell>
          <cell r="AL304">
            <v>527.12999999999909</v>
          </cell>
          <cell r="AM304">
            <v>738.58000000000266</v>
          </cell>
          <cell r="AN304">
            <v>535.24000000000126</v>
          </cell>
          <cell r="AO304">
            <v>749.7399999999991</v>
          </cell>
          <cell r="AP304">
            <v>542.35999999999933</v>
          </cell>
          <cell r="AQ304">
            <v>759.89999999999645</v>
          </cell>
          <cell r="AR304">
            <v>550.46999999999866</v>
          </cell>
          <cell r="AS304">
            <v>771.06000000000404</v>
          </cell>
          <cell r="AT304">
            <v>557.59000000000128</v>
          </cell>
          <cell r="AU304">
            <v>781.23000000000138</v>
          </cell>
          <cell r="AV304">
            <v>565.69999999999868</v>
          </cell>
          <cell r="AW304">
            <v>792.37999999999772</v>
          </cell>
        </row>
        <row r="305">
          <cell r="A305">
            <v>300</v>
          </cell>
          <cell r="B305">
            <v>390.37000000000114</v>
          </cell>
          <cell r="C305">
            <v>546.52000000000032</v>
          </cell>
          <cell r="D305">
            <v>398.5099999999984</v>
          </cell>
          <cell r="E305">
            <v>557.72000000000139</v>
          </cell>
          <cell r="F305">
            <v>405.65000000000225</v>
          </cell>
          <cell r="G305">
            <v>567.91999999999871</v>
          </cell>
          <cell r="H305">
            <v>413.78999999999957</v>
          </cell>
          <cell r="I305">
            <v>579.10999999999876</v>
          </cell>
          <cell r="J305">
            <v>421.93000000000251</v>
          </cell>
          <cell r="K305">
            <v>590.31000000000267</v>
          </cell>
          <cell r="L305">
            <v>429.07000000000068</v>
          </cell>
          <cell r="M305">
            <v>600.5</v>
          </cell>
          <cell r="N305">
            <v>437.20999999999793</v>
          </cell>
          <cell r="O305">
            <v>611.69999999999925</v>
          </cell>
          <cell r="P305">
            <v>444.35000000000184</v>
          </cell>
          <cell r="Q305">
            <v>621.90000000000236</v>
          </cell>
          <cell r="R305">
            <v>452.4899999999991</v>
          </cell>
          <cell r="S305">
            <v>633.09000000000128</v>
          </cell>
          <cell r="T305">
            <v>460.63000000000204</v>
          </cell>
          <cell r="U305">
            <v>644.2899999999978</v>
          </cell>
          <cell r="V305">
            <v>467.77000000000021</v>
          </cell>
          <cell r="W305">
            <v>654.47999999999695</v>
          </cell>
          <cell r="X305">
            <v>475.90999999999752</v>
          </cell>
          <cell r="Y305">
            <v>665.68000000000268</v>
          </cell>
          <cell r="Z305">
            <v>483.05000000000138</v>
          </cell>
          <cell r="AA305">
            <v>675.88</v>
          </cell>
          <cell r="AB305">
            <v>491.18999999999863</v>
          </cell>
          <cell r="AC305">
            <v>687.06999999999766</v>
          </cell>
          <cell r="AD305">
            <v>498.33000000000249</v>
          </cell>
          <cell r="AE305">
            <v>698.27000000000294</v>
          </cell>
          <cell r="AF305">
            <v>506.4699999999998</v>
          </cell>
          <cell r="AG305">
            <v>708.46000000000129</v>
          </cell>
          <cell r="AH305">
            <v>513.60999999999797</v>
          </cell>
          <cell r="AI305">
            <v>719.65999999999781</v>
          </cell>
          <cell r="AJ305">
            <v>521.75000000000091</v>
          </cell>
          <cell r="AK305">
            <v>729.85999999999558</v>
          </cell>
          <cell r="AL305">
            <v>528.88999999999908</v>
          </cell>
          <cell r="AM305">
            <v>741.05000000000268</v>
          </cell>
          <cell r="AN305">
            <v>537.03000000000122</v>
          </cell>
          <cell r="AO305">
            <v>752.24999999999909</v>
          </cell>
          <cell r="AP305">
            <v>544.16999999999928</v>
          </cell>
          <cell r="AQ305">
            <v>762.43999999999642</v>
          </cell>
          <cell r="AR305">
            <v>552.30999999999869</v>
          </cell>
          <cell r="AS305">
            <v>773.64000000000408</v>
          </cell>
          <cell r="AT305">
            <v>559.4500000000013</v>
          </cell>
          <cell r="AU305">
            <v>783.8400000000014</v>
          </cell>
          <cell r="AV305">
            <v>567.58999999999867</v>
          </cell>
          <cell r="AW305">
            <v>795.0299999999977</v>
          </cell>
        </row>
        <row r="306">
          <cell r="A306">
            <v>301</v>
          </cell>
          <cell r="B306">
            <v>391.67000000000115</v>
          </cell>
          <cell r="C306">
            <v>548.34000000000037</v>
          </cell>
          <cell r="D306">
            <v>399.83999999999838</v>
          </cell>
          <cell r="E306">
            <v>559.58000000000141</v>
          </cell>
          <cell r="F306">
            <v>407.00000000000227</v>
          </cell>
          <cell r="G306">
            <v>569.80999999999869</v>
          </cell>
          <cell r="H306">
            <v>415.16999999999956</v>
          </cell>
          <cell r="I306">
            <v>581.03999999999871</v>
          </cell>
          <cell r="J306">
            <v>423.34000000000253</v>
          </cell>
          <cell r="K306">
            <v>592.2800000000027</v>
          </cell>
          <cell r="L306">
            <v>430.50000000000068</v>
          </cell>
          <cell r="M306">
            <v>602.5</v>
          </cell>
          <cell r="N306">
            <v>438.66999999999791</v>
          </cell>
          <cell r="O306">
            <v>613.73999999999921</v>
          </cell>
          <cell r="P306">
            <v>445.83000000000186</v>
          </cell>
          <cell r="Q306">
            <v>623.97000000000241</v>
          </cell>
          <cell r="R306">
            <v>453.99999999999909</v>
          </cell>
          <cell r="S306">
            <v>635.2000000000013</v>
          </cell>
          <cell r="T306">
            <v>462.17000000000206</v>
          </cell>
          <cell r="U306">
            <v>646.43999999999778</v>
          </cell>
          <cell r="V306">
            <v>469.33000000000021</v>
          </cell>
          <cell r="W306">
            <v>656.6599999999969</v>
          </cell>
          <cell r="X306">
            <v>477.4999999999975</v>
          </cell>
          <cell r="Y306">
            <v>667.90000000000271</v>
          </cell>
          <cell r="Z306">
            <v>484.66000000000139</v>
          </cell>
          <cell r="AA306">
            <v>678.13</v>
          </cell>
          <cell r="AB306">
            <v>492.82999999999862</v>
          </cell>
          <cell r="AC306">
            <v>689.35999999999763</v>
          </cell>
          <cell r="AD306">
            <v>499.99000000000251</v>
          </cell>
          <cell r="AE306">
            <v>700.60000000000298</v>
          </cell>
          <cell r="AF306">
            <v>508.1599999999998</v>
          </cell>
          <cell r="AG306">
            <v>710.8200000000013</v>
          </cell>
          <cell r="AH306">
            <v>515.319999999998</v>
          </cell>
          <cell r="AI306">
            <v>722.05999999999779</v>
          </cell>
          <cell r="AJ306">
            <v>523.49000000000092</v>
          </cell>
          <cell r="AK306">
            <v>732.28999999999553</v>
          </cell>
          <cell r="AL306">
            <v>530.64999999999907</v>
          </cell>
          <cell r="AM306">
            <v>743.52000000000271</v>
          </cell>
          <cell r="AN306">
            <v>538.82000000000119</v>
          </cell>
          <cell r="AO306">
            <v>754.75999999999908</v>
          </cell>
          <cell r="AP306">
            <v>545.97999999999922</v>
          </cell>
          <cell r="AQ306">
            <v>764.97999999999638</v>
          </cell>
          <cell r="AR306">
            <v>554.14999999999873</v>
          </cell>
          <cell r="AS306">
            <v>776.22000000000412</v>
          </cell>
          <cell r="AT306">
            <v>561.31000000000131</v>
          </cell>
          <cell r="AU306">
            <v>786.45000000000141</v>
          </cell>
          <cell r="AV306">
            <v>569.47999999999865</v>
          </cell>
          <cell r="AW306">
            <v>797.67999999999768</v>
          </cell>
        </row>
        <row r="307">
          <cell r="A307">
            <v>302</v>
          </cell>
          <cell r="B307">
            <v>392.97000000000116</v>
          </cell>
          <cell r="C307">
            <v>550.16000000000042</v>
          </cell>
          <cell r="D307">
            <v>401.16999999999837</v>
          </cell>
          <cell r="E307">
            <v>561.44000000000142</v>
          </cell>
          <cell r="F307">
            <v>408.3500000000023</v>
          </cell>
          <cell r="G307">
            <v>571.69999999999868</v>
          </cell>
          <cell r="H307">
            <v>416.54999999999956</v>
          </cell>
          <cell r="I307">
            <v>582.96999999999866</v>
          </cell>
          <cell r="J307">
            <v>424.75000000000256</v>
          </cell>
          <cell r="K307">
            <v>594.25000000000273</v>
          </cell>
          <cell r="L307">
            <v>431.93000000000069</v>
          </cell>
          <cell r="M307">
            <v>604.5</v>
          </cell>
          <cell r="N307">
            <v>440.12999999999789</v>
          </cell>
          <cell r="O307">
            <v>615.77999999999918</v>
          </cell>
          <cell r="P307">
            <v>447.31000000000188</v>
          </cell>
          <cell r="Q307">
            <v>626.04000000000246</v>
          </cell>
          <cell r="R307">
            <v>455.50999999999908</v>
          </cell>
          <cell r="S307">
            <v>637.31000000000131</v>
          </cell>
          <cell r="T307">
            <v>463.71000000000208</v>
          </cell>
          <cell r="U307">
            <v>648.58999999999776</v>
          </cell>
          <cell r="V307">
            <v>470.89000000000021</v>
          </cell>
          <cell r="W307">
            <v>658.83999999999685</v>
          </cell>
          <cell r="X307">
            <v>479.08999999999747</v>
          </cell>
          <cell r="Y307">
            <v>670.12000000000273</v>
          </cell>
          <cell r="Z307">
            <v>486.2700000000014</v>
          </cell>
          <cell r="AA307">
            <v>680.38</v>
          </cell>
          <cell r="AB307">
            <v>494.46999999999861</v>
          </cell>
          <cell r="AC307">
            <v>691.64999999999759</v>
          </cell>
          <cell r="AD307">
            <v>501.65000000000254</v>
          </cell>
          <cell r="AE307">
            <v>702.93000000000302</v>
          </cell>
          <cell r="AF307">
            <v>509.8499999999998</v>
          </cell>
          <cell r="AG307">
            <v>713.18000000000131</v>
          </cell>
          <cell r="AH307">
            <v>517.02999999999804</v>
          </cell>
          <cell r="AI307">
            <v>724.45999999999776</v>
          </cell>
          <cell r="AJ307">
            <v>525.23000000000093</v>
          </cell>
          <cell r="AK307">
            <v>734.71999999999548</v>
          </cell>
          <cell r="AL307">
            <v>532.40999999999906</v>
          </cell>
          <cell r="AM307">
            <v>745.99000000000274</v>
          </cell>
          <cell r="AN307">
            <v>540.61000000000115</v>
          </cell>
          <cell r="AO307">
            <v>757.26999999999907</v>
          </cell>
          <cell r="AP307">
            <v>547.78999999999917</v>
          </cell>
          <cell r="AQ307">
            <v>767.51999999999634</v>
          </cell>
          <cell r="AR307">
            <v>555.98999999999876</v>
          </cell>
          <cell r="AS307">
            <v>778.80000000000416</v>
          </cell>
          <cell r="AT307">
            <v>563.17000000000132</v>
          </cell>
          <cell r="AU307">
            <v>789.06000000000142</v>
          </cell>
          <cell r="AV307">
            <v>571.36999999999864</v>
          </cell>
          <cell r="AW307">
            <v>800.32999999999765</v>
          </cell>
        </row>
        <row r="308">
          <cell r="A308">
            <v>303</v>
          </cell>
          <cell r="B308">
            <v>394.27000000000118</v>
          </cell>
          <cell r="C308">
            <v>551.98000000000047</v>
          </cell>
          <cell r="D308">
            <v>402.49999999999835</v>
          </cell>
          <cell r="E308">
            <v>563.30000000000143</v>
          </cell>
          <cell r="F308">
            <v>409.70000000000232</v>
          </cell>
          <cell r="G308">
            <v>573.58999999999867</v>
          </cell>
          <cell r="H308">
            <v>417.92999999999955</v>
          </cell>
          <cell r="I308">
            <v>584.89999999999861</v>
          </cell>
          <cell r="J308">
            <v>426.16000000000258</v>
          </cell>
          <cell r="K308">
            <v>596.22000000000276</v>
          </cell>
          <cell r="L308">
            <v>433.3600000000007</v>
          </cell>
          <cell r="M308">
            <v>606.5</v>
          </cell>
          <cell r="N308">
            <v>441.58999999999787</v>
          </cell>
          <cell r="O308">
            <v>617.81999999999914</v>
          </cell>
          <cell r="P308">
            <v>448.7900000000019</v>
          </cell>
          <cell r="Q308">
            <v>628.11000000000251</v>
          </cell>
          <cell r="R308">
            <v>457.01999999999907</v>
          </cell>
          <cell r="S308">
            <v>639.42000000000132</v>
          </cell>
          <cell r="T308">
            <v>465.2500000000021</v>
          </cell>
          <cell r="U308">
            <v>650.73999999999774</v>
          </cell>
          <cell r="V308">
            <v>472.45000000000022</v>
          </cell>
          <cell r="W308">
            <v>661.0199999999968</v>
          </cell>
          <cell r="X308">
            <v>480.67999999999745</v>
          </cell>
          <cell r="Y308">
            <v>672.34000000000276</v>
          </cell>
          <cell r="Z308">
            <v>487.88000000000142</v>
          </cell>
          <cell r="AA308">
            <v>682.63</v>
          </cell>
          <cell r="AB308">
            <v>496.10999999999859</v>
          </cell>
          <cell r="AC308">
            <v>693.93999999999755</v>
          </cell>
          <cell r="AD308">
            <v>503.31000000000256</v>
          </cell>
          <cell r="AE308">
            <v>705.26000000000306</v>
          </cell>
          <cell r="AF308">
            <v>511.53999999999979</v>
          </cell>
          <cell r="AG308">
            <v>715.54000000000133</v>
          </cell>
          <cell r="AH308">
            <v>518.73999999999808</v>
          </cell>
          <cell r="AI308">
            <v>726.85999999999774</v>
          </cell>
          <cell r="AJ308">
            <v>526.97000000000094</v>
          </cell>
          <cell r="AK308">
            <v>737.14999999999543</v>
          </cell>
          <cell r="AL308">
            <v>534.16999999999905</v>
          </cell>
          <cell r="AM308">
            <v>748.46000000000276</v>
          </cell>
          <cell r="AN308">
            <v>542.40000000000111</v>
          </cell>
          <cell r="AO308">
            <v>759.77999999999906</v>
          </cell>
          <cell r="AP308">
            <v>549.59999999999911</v>
          </cell>
          <cell r="AQ308">
            <v>770.05999999999631</v>
          </cell>
          <cell r="AR308">
            <v>557.82999999999879</v>
          </cell>
          <cell r="AS308">
            <v>781.3800000000042</v>
          </cell>
          <cell r="AT308">
            <v>565.03000000000134</v>
          </cell>
          <cell r="AU308">
            <v>791.67000000000144</v>
          </cell>
          <cell r="AV308">
            <v>573.25999999999863</v>
          </cell>
          <cell r="AW308">
            <v>802.97999999999763</v>
          </cell>
        </row>
        <row r="309">
          <cell r="A309">
            <v>304</v>
          </cell>
          <cell r="B309">
            <v>395.57000000000119</v>
          </cell>
          <cell r="C309">
            <v>553.80000000000052</v>
          </cell>
          <cell r="D309">
            <v>403.82999999999834</v>
          </cell>
          <cell r="E309">
            <v>565.16000000000145</v>
          </cell>
          <cell r="F309">
            <v>411.05000000000234</v>
          </cell>
          <cell r="G309">
            <v>575.47999999999865</v>
          </cell>
          <cell r="H309">
            <v>419.30999999999955</v>
          </cell>
          <cell r="I309">
            <v>586.82999999999856</v>
          </cell>
          <cell r="J309">
            <v>427.57000000000261</v>
          </cell>
          <cell r="K309">
            <v>598.19000000000278</v>
          </cell>
          <cell r="L309">
            <v>434.7900000000007</v>
          </cell>
          <cell r="M309">
            <v>608.5</v>
          </cell>
          <cell r="N309">
            <v>443.04999999999785</v>
          </cell>
          <cell r="O309">
            <v>619.8599999999991</v>
          </cell>
          <cell r="P309">
            <v>450.27000000000191</v>
          </cell>
          <cell r="Q309">
            <v>630.18000000000256</v>
          </cell>
          <cell r="R309">
            <v>458.52999999999906</v>
          </cell>
          <cell r="S309">
            <v>641.53000000000134</v>
          </cell>
          <cell r="T309">
            <v>466.79000000000212</v>
          </cell>
          <cell r="U309">
            <v>652.88999999999771</v>
          </cell>
          <cell r="V309">
            <v>474.01000000000022</v>
          </cell>
          <cell r="W309">
            <v>663.19999999999675</v>
          </cell>
          <cell r="X309">
            <v>482.26999999999742</v>
          </cell>
          <cell r="Y309">
            <v>674.56000000000279</v>
          </cell>
          <cell r="Z309">
            <v>489.49000000000143</v>
          </cell>
          <cell r="AA309">
            <v>684.88</v>
          </cell>
          <cell r="AB309">
            <v>497.74999999999858</v>
          </cell>
          <cell r="AC309">
            <v>696.22999999999752</v>
          </cell>
          <cell r="AD309">
            <v>504.97000000000259</v>
          </cell>
          <cell r="AE309">
            <v>707.5900000000031</v>
          </cell>
          <cell r="AF309">
            <v>513.22999999999979</v>
          </cell>
          <cell r="AG309">
            <v>717.90000000000134</v>
          </cell>
          <cell r="AH309">
            <v>520.44999999999811</v>
          </cell>
          <cell r="AI309">
            <v>729.25999999999772</v>
          </cell>
          <cell r="AJ309">
            <v>528.71000000000095</v>
          </cell>
          <cell r="AK309">
            <v>739.57999999999538</v>
          </cell>
          <cell r="AL309">
            <v>535.92999999999904</v>
          </cell>
          <cell r="AM309">
            <v>750.93000000000279</v>
          </cell>
          <cell r="AN309">
            <v>544.19000000000108</v>
          </cell>
          <cell r="AO309">
            <v>762.28999999999905</v>
          </cell>
          <cell r="AP309">
            <v>551.40999999999906</v>
          </cell>
          <cell r="AQ309">
            <v>772.59999999999627</v>
          </cell>
          <cell r="AR309">
            <v>559.66999999999882</v>
          </cell>
          <cell r="AS309">
            <v>783.96000000000424</v>
          </cell>
          <cell r="AT309">
            <v>566.89000000000135</v>
          </cell>
          <cell r="AU309">
            <v>794.28000000000145</v>
          </cell>
          <cell r="AV309">
            <v>575.14999999999861</v>
          </cell>
          <cell r="AW309">
            <v>805.62999999999761</v>
          </cell>
        </row>
        <row r="310">
          <cell r="A310">
            <v>305</v>
          </cell>
          <cell r="B310">
            <v>396.8700000000012</v>
          </cell>
          <cell r="C310">
            <v>555.62000000000057</v>
          </cell>
          <cell r="D310">
            <v>405.15999999999832</v>
          </cell>
          <cell r="E310">
            <v>567.02000000000146</v>
          </cell>
          <cell r="F310">
            <v>412.40000000000236</v>
          </cell>
          <cell r="G310">
            <v>577.36999999999864</v>
          </cell>
          <cell r="H310">
            <v>420.68999999999954</v>
          </cell>
          <cell r="I310">
            <v>588.75999999999851</v>
          </cell>
          <cell r="J310">
            <v>428.98000000000263</v>
          </cell>
          <cell r="K310">
            <v>600.16000000000281</v>
          </cell>
          <cell r="L310">
            <v>436.22000000000071</v>
          </cell>
          <cell r="M310">
            <v>610.5</v>
          </cell>
          <cell r="N310">
            <v>444.50999999999783</v>
          </cell>
          <cell r="O310">
            <v>621.89999999999907</v>
          </cell>
          <cell r="P310">
            <v>451.75000000000193</v>
          </cell>
          <cell r="Q310">
            <v>632.25000000000261</v>
          </cell>
          <cell r="R310">
            <v>460.03999999999905</v>
          </cell>
          <cell r="S310">
            <v>643.64000000000135</v>
          </cell>
          <cell r="T310">
            <v>468.33000000000214</v>
          </cell>
          <cell r="U310">
            <v>655.03999999999769</v>
          </cell>
          <cell r="V310">
            <v>475.57000000000022</v>
          </cell>
          <cell r="W310">
            <v>665.3799999999967</v>
          </cell>
          <cell r="X310">
            <v>483.8599999999974</v>
          </cell>
          <cell r="Y310">
            <v>676.78000000000281</v>
          </cell>
          <cell r="Z310">
            <v>491.10000000000144</v>
          </cell>
          <cell r="AA310">
            <v>687.13</v>
          </cell>
          <cell r="AB310">
            <v>499.38999999999857</v>
          </cell>
          <cell r="AC310">
            <v>698.51999999999748</v>
          </cell>
          <cell r="AD310">
            <v>506.63000000000261</v>
          </cell>
          <cell r="AE310">
            <v>709.92000000000314</v>
          </cell>
          <cell r="AF310">
            <v>514.91999999999985</v>
          </cell>
          <cell r="AG310">
            <v>720.26000000000136</v>
          </cell>
          <cell r="AH310">
            <v>522.15999999999815</v>
          </cell>
          <cell r="AI310">
            <v>731.65999999999769</v>
          </cell>
          <cell r="AJ310">
            <v>530.45000000000095</v>
          </cell>
          <cell r="AK310">
            <v>742.00999999999533</v>
          </cell>
          <cell r="AL310">
            <v>537.68999999999903</v>
          </cell>
          <cell r="AM310">
            <v>753.40000000000282</v>
          </cell>
          <cell r="AN310">
            <v>545.98000000000104</v>
          </cell>
          <cell r="AO310">
            <v>764.79999999999905</v>
          </cell>
          <cell r="AP310">
            <v>553.219999999999</v>
          </cell>
          <cell r="AQ310">
            <v>775.13999999999623</v>
          </cell>
          <cell r="AR310">
            <v>561.50999999999885</v>
          </cell>
          <cell r="AS310">
            <v>786.54000000000428</v>
          </cell>
          <cell r="AT310">
            <v>568.75000000000136</v>
          </cell>
          <cell r="AU310">
            <v>796.89000000000146</v>
          </cell>
          <cell r="AV310">
            <v>577.0399999999986</v>
          </cell>
          <cell r="AW310">
            <v>808.27999999999759</v>
          </cell>
        </row>
        <row r="311">
          <cell r="A311">
            <v>306</v>
          </cell>
          <cell r="B311">
            <v>398.17000000000121</v>
          </cell>
          <cell r="C311">
            <v>557.44000000000062</v>
          </cell>
          <cell r="D311">
            <v>406.4899999999983</v>
          </cell>
          <cell r="E311">
            <v>568.88000000000147</v>
          </cell>
          <cell r="F311">
            <v>413.75000000000239</v>
          </cell>
          <cell r="G311">
            <v>579.25999999999863</v>
          </cell>
          <cell r="H311">
            <v>422.06999999999954</v>
          </cell>
          <cell r="I311">
            <v>590.68999999999846</v>
          </cell>
          <cell r="J311">
            <v>430.39000000000266</v>
          </cell>
          <cell r="K311">
            <v>602.13000000000284</v>
          </cell>
          <cell r="L311">
            <v>437.65000000000072</v>
          </cell>
          <cell r="M311">
            <v>612.5</v>
          </cell>
          <cell r="N311">
            <v>445.96999999999781</v>
          </cell>
          <cell r="O311">
            <v>623.93999999999903</v>
          </cell>
          <cell r="P311">
            <v>453.23000000000195</v>
          </cell>
          <cell r="Q311">
            <v>634.32000000000266</v>
          </cell>
          <cell r="R311">
            <v>461.54999999999905</v>
          </cell>
          <cell r="S311">
            <v>645.75000000000136</v>
          </cell>
          <cell r="T311">
            <v>469.87000000000216</v>
          </cell>
          <cell r="U311">
            <v>657.18999999999767</v>
          </cell>
          <cell r="V311">
            <v>477.13000000000022</v>
          </cell>
          <cell r="W311">
            <v>667.55999999999665</v>
          </cell>
          <cell r="X311">
            <v>485.44999999999737</v>
          </cell>
          <cell r="Y311">
            <v>679.00000000000284</v>
          </cell>
          <cell r="Z311">
            <v>492.71000000000146</v>
          </cell>
          <cell r="AA311">
            <v>689.38</v>
          </cell>
          <cell r="AB311">
            <v>501.02999999999855</v>
          </cell>
          <cell r="AC311">
            <v>700.80999999999744</v>
          </cell>
          <cell r="AD311">
            <v>508.29000000000264</v>
          </cell>
          <cell r="AE311">
            <v>712.25000000000318</v>
          </cell>
          <cell r="AF311">
            <v>516.6099999999999</v>
          </cell>
          <cell r="AG311">
            <v>722.62000000000137</v>
          </cell>
          <cell r="AH311">
            <v>523.86999999999819</v>
          </cell>
          <cell r="AI311">
            <v>734.05999999999767</v>
          </cell>
          <cell r="AJ311">
            <v>532.19000000000096</v>
          </cell>
          <cell r="AK311">
            <v>744.43999999999528</v>
          </cell>
          <cell r="AL311">
            <v>539.44999999999902</v>
          </cell>
          <cell r="AM311">
            <v>755.87000000000285</v>
          </cell>
          <cell r="AN311">
            <v>547.770000000001</v>
          </cell>
          <cell r="AO311">
            <v>767.30999999999904</v>
          </cell>
          <cell r="AP311">
            <v>555.02999999999895</v>
          </cell>
          <cell r="AQ311">
            <v>777.6799999999962</v>
          </cell>
          <cell r="AR311">
            <v>563.34999999999889</v>
          </cell>
          <cell r="AS311">
            <v>789.12000000000432</v>
          </cell>
          <cell r="AT311">
            <v>570.61000000000138</v>
          </cell>
          <cell r="AU311">
            <v>799.50000000000148</v>
          </cell>
          <cell r="AV311">
            <v>578.92999999999859</v>
          </cell>
          <cell r="AW311">
            <v>810.92999999999756</v>
          </cell>
        </row>
        <row r="312">
          <cell r="A312">
            <v>307</v>
          </cell>
          <cell r="B312">
            <v>399.47000000000122</v>
          </cell>
          <cell r="C312">
            <v>559.26000000000067</v>
          </cell>
          <cell r="D312">
            <v>407.81999999999829</v>
          </cell>
          <cell r="E312">
            <v>570.74000000000149</v>
          </cell>
          <cell r="F312">
            <v>415.10000000000241</v>
          </cell>
          <cell r="G312">
            <v>581.14999999999861</v>
          </cell>
          <cell r="H312">
            <v>423.44999999999953</v>
          </cell>
          <cell r="I312">
            <v>592.61999999999841</v>
          </cell>
          <cell r="J312">
            <v>431.80000000000268</v>
          </cell>
          <cell r="K312">
            <v>604.10000000000286</v>
          </cell>
          <cell r="L312">
            <v>439.08000000000072</v>
          </cell>
          <cell r="M312">
            <v>614.5</v>
          </cell>
          <cell r="N312">
            <v>447.42999999999779</v>
          </cell>
          <cell r="O312">
            <v>625.979999999999</v>
          </cell>
          <cell r="P312">
            <v>454.71000000000197</v>
          </cell>
          <cell r="Q312">
            <v>636.39000000000271</v>
          </cell>
          <cell r="R312">
            <v>463.05999999999904</v>
          </cell>
          <cell r="S312">
            <v>647.86000000000138</v>
          </cell>
          <cell r="T312">
            <v>471.41000000000219</v>
          </cell>
          <cell r="U312">
            <v>659.33999999999764</v>
          </cell>
          <cell r="V312">
            <v>478.69000000000023</v>
          </cell>
          <cell r="W312">
            <v>669.7399999999966</v>
          </cell>
          <cell r="X312">
            <v>487.03999999999735</v>
          </cell>
          <cell r="Y312">
            <v>681.22000000000287</v>
          </cell>
          <cell r="Z312">
            <v>494.32000000000147</v>
          </cell>
          <cell r="AA312">
            <v>691.63</v>
          </cell>
          <cell r="AB312">
            <v>502.66999999999854</v>
          </cell>
          <cell r="AC312">
            <v>703.09999999999741</v>
          </cell>
          <cell r="AD312">
            <v>509.95000000000266</v>
          </cell>
          <cell r="AE312">
            <v>714.58000000000322</v>
          </cell>
          <cell r="AF312">
            <v>518.29999999999995</v>
          </cell>
          <cell r="AG312">
            <v>724.98000000000138</v>
          </cell>
          <cell r="AH312">
            <v>525.57999999999822</v>
          </cell>
          <cell r="AI312">
            <v>736.45999999999765</v>
          </cell>
          <cell r="AJ312">
            <v>533.93000000000097</v>
          </cell>
          <cell r="AK312">
            <v>746.86999999999523</v>
          </cell>
          <cell r="AL312">
            <v>541.20999999999901</v>
          </cell>
          <cell r="AM312">
            <v>758.34000000000287</v>
          </cell>
          <cell r="AN312">
            <v>549.56000000000097</v>
          </cell>
          <cell r="AO312">
            <v>769.81999999999903</v>
          </cell>
          <cell r="AP312">
            <v>556.83999999999889</v>
          </cell>
          <cell r="AQ312">
            <v>780.21999999999616</v>
          </cell>
          <cell r="AR312">
            <v>565.18999999999892</v>
          </cell>
          <cell r="AS312">
            <v>791.70000000000437</v>
          </cell>
          <cell r="AT312">
            <v>572.47000000000139</v>
          </cell>
          <cell r="AU312">
            <v>802.11000000000149</v>
          </cell>
          <cell r="AV312">
            <v>580.81999999999857</v>
          </cell>
          <cell r="AW312">
            <v>813.57999999999754</v>
          </cell>
        </row>
        <row r="313">
          <cell r="A313">
            <v>308</v>
          </cell>
          <cell r="B313">
            <v>400.77000000000123</v>
          </cell>
          <cell r="C313">
            <v>561.08000000000072</v>
          </cell>
          <cell r="D313">
            <v>409.14999999999827</v>
          </cell>
          <cell r="E313">
            <v>572.6000000000015</v>
          </cell>
          <cell r="F313">
            <v>416.45000000000243</v>
          </cell>
          <cell r="G313">
            <v>583.0399999999986</v>
          </cell>
          <cell r="H313">
            <v>424.82999999999953</v>
          </cell>
          <cell r="I313">
            <v>594.54999999999836</v>
          </cell>
          <cell r="J313">
            <v>433.21000000000271</v>
          </cell>
          <cell r="K313">
            <v>606.07000000000289</v>
          </cell>
          <cell r="L313">
            <v>440.51000000000073</v>
          </cell>
          <cell r="M313">
            <v>616.5</v>
          </cell>
          <cell r="N313">
            <v>448.88999999999777</v>
          </cell>
          <cell r="O313">
            <v>628.01999999999896</v>
          </cell>
          <cell r="P313">
            <v>456.19000000000199</v>
          </cell>
          <cell r="Q313">
            <v>638.46000000000276</v>
          </cell>
          <cell r="R313">
            <v>464.56999999999903</v>
          </cell>
          <cell r="S313">
            <v>649.97000000000139</v>
          </cell>
          <cell r="T313">
            <v>472.95000000000221</v>
          </cell>
          <cell r="U313">
            <v>661.48999999999762</v>
          </cell>
          <cell r="V313">
            <v>480.25000000000023</v>
          </cell>
          <cell r="W313">
            <v>671.91999999999655</v>
          </cell>
          <cell r="X313">
            <v>488.62999999999732</v>
          </cell>
          <cell r="Y313">
            <v>683.4400000000029</v>
          </cell>
          <cell r="Z313">
            <v>495.93000000000148</v>
          </cell>
          <cell r="AA313">
            <v>693.88</v>
          </cell>
          <cell r="AB313">
            <v>504.30999999999852</v>
          </cell>
          <cell r="AC313">
            <v>705.38999999999737</v>
          </cell>
          <cell r="AD313">
            <v>511.61000000000269</v>
          </cell>
          <cell r="AE313">
            <v>716.91000000000327</v>
          </cell>
          <cell r="AF313">
            <v>519.99</v>
          </cell>
          <cell r="AG313">
            <v>727.3400000000014</v>
          </cell>
          <cell r="AH313">
            <v>527.28999999999826</v>
          </cell>
          <cell r="AI313">
            <v>738.85999999999763</v>
          </cell>
          <cell r="AJ313">
            <v>535.67000000000098</v>
          </cell>
          <cell r="AK313">
            <v>749.29999999999518</v>
          </cell>
          <cell r="AL313">
            <v>542.969999999999</v>
          </cell>
          <cell r="AM313">
            <v>760.8100000000029</v>
          </cell>
          <cell r="AN313">
            <v>551.35000000000093</v>
          </cell>
          <cell r="AO313">
            <v>772.32999999999902</v>
          </cell>
          <cell r="AP313">
            <v>558.64999999999884</v>
          </cell>
          <cell r="AQ313">
            <v>782.75999999999613</v>
          </cell>
          <cell r="AR313">
            <v>567.02999999999895</v>
          </cell>
          <cell r="AS313">
            <v>794.28000000000441</v>
          </cell>
          <cell r="AT313">
            <v>574.33000000000141</v>
          </cell>
          <cell r="AU313">
            <v>804.72000000000151</v>
          </cell>
          <cell r="AV313">
            <v>582.70999999999856</v>
          </cell>
          <cell r="AW313">
            <v>816.22999999999752</v>
          </cell>
        </row>
        <row r="314">
          <cell r="A314">
            <v>309</v>
          </cell>
          <cell r="B314">
            <v>402.07000000000124</v>
          </cell>
          <cell r="C314">
            <v>562.90000000000077</v>
          </cell>
          <cell r="D314">
            <v>410.47999999999826</v>
          </cell>
          <cell r="E314">
            <v>574.46000000000151</v>
          </cell>
          <cell r="F314">
            <v>417.80000000000246</v>
          </cell>
          <cell r="G314">
            <v>584.92999999999859</v>
          </cell>
          <cell r="H314">
            <v>426.20999999999952</v>
          </cell>
          <cell r="I314">
            <v>596.47999999999831</v>
          </cell>
          <cell r="J314">
            <v>434.62000000000273</v>
          </cell>
          <cell r="K314">
            <v>608.04000000000292</v>
          </cell>
          <cell r="L314">
            <v>441.94000000000074</v>
          </cell>
          <cell r="M314">
            <v>618.5</v>
          </cell>
          <cell r="N314">
            <v>450.34999999999775</v>
          </cell>
          <cell r="O314">
            <v>630.05999999999892</v>
          </cell>
          <cell r="P314">
            <v>457.67000000000201</v>
          </cell>
          <cell r="Q314">
            <v>640.53000000000281</v>
          </cell>
          <cell r="R314">
            <v>466.07999999999902</v>
          </cell>
          <cell r="S314">
            <v>652.08000000000141</v>
          </cell>
          <cell r="T314">
            <v>474.49000000000223</v>
          </cell>
          <cell r="U314">
            <v>663.6399999999976</v>
          </cell>
          <cell r="V314">
            <v>481.81000000000023</v>
          </cell>
          <cell r="W314">
            <v>674.0999999999965</v>
          </cell>
          <cell r="X314">
            <v>490.2199999999973</v>
          </cell>
          <cell r="Y314">
            <v>685.66000000000292</v>
          </cell>
          <cell r="Z314">
            <v>497.5400000000015</v>
          </cell>
          <cell r="AA314">
            <v>696.13</v>
          </cell>
          <cell r="AB314">
            <v>505.94999999999851</v>
          </cell>
          <cell r="AC314">
            <v>707.67999999999734</v>
          </cell>
          <cell r="AD314">
            <v>513.27000000000271</v>
          </cell>
          <cell r="AE314">
            <v>719.24000000000331</v>
          </cell>
          <cell r="AF314">
            <v>521.68000000000006</v>
          </cell>
          <cell r="AG314">
            <v>729.70000000000141</v>
          </cell>
          <cell r="AH314">
            <v>528.99999999999829</v>
          </cell>
          <cell r="AI314">
            <v>741.2599999999976</v>
          </cell>
          <cell r="AJ314">
            <v>537.41000000000099</v>
          </cell>
          <cell r="AK314">
            <v>751.72999999999513</v>
          </cell>
          <cell r="AL314">
            <v>544.729999999999</v>
          </cell>
          <cell r="AM314">
            <v>763.28000000000293</v>
          </cell>
          <cell r="AN314">
            <v>553.1400000000009</v>
          </cell>
          <cell r="AO314">
            <v>774.83999999999901</v>
          </cell>
          <cell r="AP314">
            <v>560.45999999999879</v>
          </cell>
          <cell r="AQ314">
            <v>785.29999999999609</v>
          </cell>
          <cell r="AR314">
            <v>568.86999999999898</v>
          </cell>
          <cell r="AS314">
            <v>796.86000000000445</v>
          </cell>
          <cell r="AT314">
            <v>576.19000000000142</v>
          </cell>
          <cell r="AU314">
            <v>807.33000000000152</v>
          </cell>
          <cell r="AV314">
            <v>584.59999999999854</v>
          </cell>
          <cell r="AW314">
            <v>818.87999999999749</v>
          </cell>
        </row>
        <row r="315">
          <cell r="A315">
            <v>310</v>
          </cell>
          <cell r="B315">
            <v>403.37000000000126</v>
          </cell>
          <cell r="C315">
            <v>564.72000000000082</v>
          </cell>
          <cell r="D315">
            <v>411.80999999999824</v>
          </cell>
          <cell r="E315">
            <v>576.32000000000153</v>
          </cell>
          <cell r="F315">
            <v>419.15000000000248</v>
          </cell>
          <cell r="G315">
            <v>586.81999999999857</v>
          </cell>
          <cell r="H315">
            <v>427.58999999999952</v>
          </cell>
          <cell r="I315">
            <v>598.40999999999826</v>
          </cell>
          <cell r="J315">
            <v>436.03000000000276</v>
          </cell>
          <cell r="K315">
            <v>610.01000000000295</v>
          </cell>
          <cell r="L315">
            <v>443.37000000000074</v>
          </cell>
          <cell r="M315">
            <v>620.5</v>
          </cell>
          <cell r="N315">
            <v>451.80999999999773</v>
          </cell>
          <cell r="O315">
            <v>632.09999999999889</v>
          </cell>
          <cell r="P315">
            <v>459.15000000000202</v>
          </cell>
          <cell r="Q315">
            <v>642.60000000000286</v>
          </cell>
          <cell r="R315">
            <v>467.58999999999901</v>
          </cell>
          <cell r="S315">
            <v>654.19000000000142</v>
          </cell>
          <cell r="T315">
            <v>476.03000000000225</v>
          </cell>
          <cell r="U315">
            <v>665.78999999999758</v>
          </cell>
          <cell r="V315">
            <v>483.37000000000023</v>
          </cell>
          <cell r="W315">
            <v>676.27999999999645</v>
          </cell>
          <cell r="X315">
            <v>491.80999999999727</v>
          </cell>
          <cell r="Y315">
            <v>687.88000000000295</v>
          </cell>
          <cell r="Z315">
            <v>499.15000000000151</v>
          </cell>
          <cell r="AA315">
            <v>698.38</v>
          </cell>
          <cell r="AB315">
            <v>507.5899999999985</v>
          </cell>
          <cell r="AC315">
            <v>709.9699999999973</v>
          </cell>
          <cell r="AD315">
            <v>514.93000000000268</v>
          </cell>
          <cell r="AE315">
            <v>721.57000000000335</v>
          </cell>
          <cell r="AF315">
            <v>523.37000000000012</v>
          </cell>
          <cell r="AG315">
            <v>732.06000000000142</v>
          </cell>
          <cell r="AH315">
            <v>530.70999999999833</v>
          </cell>
          <cell r="AI315">
            <v>743.65999999999758</v>
          </cell>
          <cell r="AJ315">
            <v>539.150000000001</v>
          </cell>
          <cell r="AK315">
            <v>754.15999999999508</v>
          </cell>
          <cell r="AL315">
            <v>546.48999999999899</v>
          </cell>
          <cell r="AM315">
            <v>765.75000000000296</v>
          </cell>
          <cell r="AN315">
            <v>554.93000000000086</v>
          </cell>
          <cell r="AO315">
            <v>777.349999999999</v>
          </cell>
          <cell r="AP315">
            <v>562.26999999999873</v>
          </cell>
          <cell r="AQ315">
            <v>787.83999999999605</v>
          </cell>
          <cell r="AR315">
            <v>570.70999999999901</v>
          </cell>
          <cell r="AS315">
            <v>799.44000000000449</v>
          </cell>
          <cell r="AT315">
            <v>578.05000000000143</v>
          </cell>
          <cell r="AU315">
            <v>809.94000000000153</v>
          </cell>
          <cell r="AV315">
            <v>586.48999999999853</v>
          </cell>
          <cell r="AW315">
            <v>821.52999999999747</v>
          </cell>
        </row>
        <row r="316">
          <cell r="A316">
            <v>311</v>
          </cell>
          <cell r="B316">
            <v>404.67000000000127</v>
          </cell>
          <cell r="C316">
            <v>566.54000000000087</v>
          </cell>
          <cell r="D316">
            <v>413.13999999999822</v>
          </cell>
          <cell r="E316">
            <v>578.18000000000154</v>
          </cell>
          <cell r="F316">
            <v>420.5000000000025</v>
          </cell>
          <cell r="G316">
            <v>588.70999999999856</v>
          </cell>
          <cell r="H316">
            <v>428.96999999999952</v>
          </cell>
          <cell r="I316">
            <v>600.33999999999821</v>
          </cell>
          <cell r="J316">
            <v>437.44000000000278</v>
          </cell>
          <cell r="K316">
            <v>611.98000000000297</v>
          </cell>
          <cell r="L316">
            <v>444.80000000000075</v>
          </cell>
          <cell r="M316">
            <v>622.5</v>
          </cell>
          <cell r="N316">
            <v>453.26999999999771</v>
          </cell>
          <cell r="O316">
            <v>634.13999999999885</v>
          </cell>
          <cell r="P316">
            <v>460.63000000000204</v>
          </cell>
          <cell r="Q316">
            <v>644.67000000000291</v>
          </cell>
          <cell r="R316">
            <v>469.099999999999</v>
          </cell>
          <cell r="S316">
            <v>656.30000000000143</v>
          </cell>
          <cell r="T316">
            <v>477.57000000000227</v>
          </cell>
          <cell r="U316">
            <v>667.93999999999755</v>
          </cell>
          <cell r="V316">
            <v>484.93000000000023</v>
          </cell>
          <cell r="W316">
            <v>678.4599999999964</v>
          </cell>
          <cell r="X316">
            <v>493.39999999999725</v>
          </cell>
          <cell r="Y316">
            <v>690.10000000000298</v>
          </cell>
          <cell r="Z316">
            <v>500.76000000000153</v>
          </cell>
          <cell r="AA316">
            <v>700.63</v>
          </cell>
          <cell r="AB316">
            <v>509.22999999999848</v>
          </cell>
          <cell r="AC316">
            <v>712.25999999999726</v>
          </cell>
          <cell r="AD316">
            <v>516.59000000000265</v>
          </cell>
          <cell r="AE316">
            <v>723.90000000000339</v>
          </cell>
          <cell r="AF316">
            <v>525.06000000000017</v>
          </cell>
          <cell r="AG316">
            <v>734.42000000000144</v>
          </cell>
          <cell r="AH316">
            <v>532.41999999999837</v>
          </cell>
          <cell r="AI316">
            <v>746.05999999999756</v>
          </cell>
          <cell r="AJ316">
            <v>540.89000000000101</v>
          </cell>
          <cell r="AK316">
            <v>756.58999999999503</v>
          </cell>
          <cell r="AL316">
            <v>548.24999999999898</v>
          </cell>
          <cell r="AM316">
            <v>768.22000000000298</v>
          </cell>
          <cell r="AN316">
            <v>556.72000000000082</v>
          </cell>
          <cell r="AO316">
            <v>779.85999999999899</v>
          </cell>
          <cell r="AP316">
            <v>564.07999999999868</v>
          </cell>
          <cell r="AQ316">
            <v>790.37999999999602</v>
          </cell>
          <cell r="AR316">
            <v>572.54999999999905</v>
          </cell>
          <cell r="AS316">
            <v>802.02000000000453</v>
          </cell>
          <cell r="AT316">
            <v>579.91000000000145</v>
          </cell>
          <cell r="AU316">
            <v>812.55000000000155</v>
          </cell>
          <cell r="AV316">
            <v>588.37999999999852</v>
          </cell>
          <cell r="AW316">
            <v>824.17999999999745</v>
          </cell>
        </row>
        <row r="317">
          <cell r="A317">
            <v>312</v>
          </cell>
          <cell r="B317">
            <v>405.97000000000128</v>
          </cell>
          <cell r="C317">
            <v>568.36000000000092</v>
          </cell>
          <cell r="D317">
            <v>414.46999999999821</v>
          </cell>
          <cell r="E317">
            <v>580.04000000000156</v>
          </cell>
          <cell r="F317">
            <v>421.85000000000252</v>
          </cell>
          <cell r="G317">
            <v>590.59999999999854</v>
          </cell>
          <cell r="H317">
            <v>430.34999999999951</v>
          </cell>
          <cell r="I317">
            <v>602.26999999999816</v>
          </cell>
          <cell r="J317">
            <v>438.85000000000281</v>
          </cell>
          <cell r="K317">
            <v>613.950000000003</v>
          </cell>
          <cell r="L317">
            <v>446.23000000000076</v>
          </cell>
          <cell r="M317">
            <v>624.5</v>
          </cell>
          <cell r="N317">
            <v>454.72999999999769</v>
          </cell>
          <cell r="O317">
            <v>636.17999999999881</v>
          </cell>
          <cell r="P317">
            <v>462.11000000000206</v>
          </cell>
          <cell r="Q317">
            <v>646.74000000000296</v>
          </cell>
          <cell r="R317">
            <v>470.60999999999899</v>
          </cell>
          <cell r="S317">
            <v>658.41000000000145</v>
          </cell>
          <cell r="T317">
            <v>479.11000000000229</v>
          </cell>
          <cell r="U317">
            <v>670.08999999999753</v>
          </cell>
          <cell r="V317">
            <v>486.49000000000024</v>
          </cell>
          <cell r="W317">
            <v>680.63999999999635</v>
          </cell>
          <cell r="X317">
            <v>494.98999999999722</v>
          </cell>
          <cell r="Y317">
            <v>692.32000000000301</v>
          </cell>
          <cell r="Z317">
            <v>502.37000000000154</v>
          </cell>
          <cell r="AA317">
            <v>702.88</v>
          </cell>
          <cell r="AB317">
            <v>510.86999999999847</v>
          </cell>
          <cell r="AC317">
            <v>714.54999999999723</v>
          </cell>
          <cell r="AD317">
            <v>518.25000000000261</v>
          </cell>
          <cell r="AE317">
            <v>726.23000000000343</v>
          </cell>
          <cell r="AF317">
            <v>526.75000000000023</v>
          </cell>
          <cell r="AG317">
            <v>736.78000000000145</v>
          </cell>
          <cell r="AH317">
            <v>534.1299999999984</v>
          </cell>
          <cell r="AI317">
            <v>748.45999999999754</v>
          </cell>
          <cell r="AJ317">
            <v>542.63000000000102</v>
          </cell>
          <cell r="AK317">
            <v>759.01999999999498</v>
          </cell>
          <cell r="AL317">
            <v>550.00999999999897</v>
          </cell>
          <cell r="AM317">
            <v>770.69000000000301</v>
          </cell>
          <cell r="AN317">
            <v>558.51000000000079</v>
          </cell>
          <cell r="AO317">
            <v>782.36999999999898</v>
          </cell>
          <cell r="AP317">
            <v>565.88999999999862</v>
          </cell>
          <cell r="AQ317">
            <v>792.91999999999598</v>
          </cell>
          <cell r="AR317">
            <v>574.38999999999908</v>
          </cell>
          <cell r="AS317">
            <v>804.60000000000457</v>
          </cell>
          <cell r="AT317">
            <v>581.77000000000146</v>
          </cell>
          <cell r="AU317">
            <v>815.16000000000156</v>
          </cell>
          <cell r="AV317">
            <v>590.2699999999985</v>
          </cell>
          <cell r="AW317">
            <v>826.82999999999743</v>
          </cell>
        </row>
        <row r="318">
          <cell r="A318">
            <v>313</v>
          </cell>
          <cell r="B318">
            <v>407.27000000000129</v>
          </cell>
          <cell r="C318">
            <v>570.18000000000097</v>
          </cell>
          <cell r="D318">
            <v>415.79999999999819</v>
          </cell>
          <cell r="E318">
            <v>581.90000000000157</v>
          </cell>
          <cell r="F318">
            <v>423.20000000000255</v>
          </cell>
          <cell r="G318">
            <v>592.48999999999853</v>
          </cell>
          <cell r="H318">
            <v>431.72999999999951</v>
          </cell>
          <cell r="I318">
            <v>604.19999999999811</v>
          </cell>
          <cell r="J318">
            <v>440.26000000000283</v>
          </cell>
          <cell r="K318">
            <v>615.92000000000303</v>
          </cell>
          <cell r="L318">
            <v>447.66000000000076</v>
          </cell>
          <cell r="M318">
            <v>626.5</v>
          </cell>
          <cell r="N318">
            <v>456.18999999999767</v>
          </cell>
          <cell r="O318">
            <v>638.21999999999878</v>
          </cell>
          <cell r="P318">
            <v>463.59000000000208</v>
          </cell>
          <cell r="Q318">
            <v>648.81000000000301</v>
          </cell>
          <cell r="R318">
            <v>472.11999999999898</v>
          </cell>
          <cell r="S318">
            <v>660.52000000000146</v>
          </cell>
          <cell r="T318">
            <v>480.65000000000231</v>
          </cell>
          <cell r="U318">
            <v>672.23999999999751</v>
          </cell>
          <cell r="V318">
            <v>488.05000000000024</v>
          </cell>
          <cell r="W318">
            <v>682.8199999999963</v>
          </cell>
          <cell r="X318">
            <v>496.5799999999972</v>
          </cell>
          <cell r="Y318">
            <v>694.54000000000303</v>
          </cell>
          <cell r="Z318">
            <v>503.98000000000155</v>
          </cell>
          <cell r="AA318">
            <v>705.13</v>
          </cell>
          <cell r="AB318">
            <v>512.50999999999851</v>
          </cell>
          <cell r="AC318">
            <v>716.83999999999719</v>
          </cell>
          <cell r="AD318">
            <v>519.91000000000258</v>
          </cell>
          <cell r="AE318">
            <v>728.56000000000347</v>
          </cell>
          <cell r="AF318">
            <v>528.44000000000028</v>
          </cell>
          <cell r="AG318">
            <v>739.14000000000146</v>
          </cell>
          <cell r="AH318">
            <v>535.83999999999844</v>
          </cell>
          <cell r="AI318">
            <v>750.85999999999751</v>
          </cell>
          <cell r="AJ318">
            <v>544.37000000000103</v>
          </cell>
          <cell r="AK318">
            <v>761.44999999999493</v>
          </cell>
          <cell r="AL318">
            <v>551.76999999999896</v>
          </cell>
          <cell r="AM318">
            <v>773.16000000000304</v>
          </cell>
          <cell r="AN318">
            <v>560.30000000000075</v>
          </cell>
          <cell r="AO318">
            <v>784.87999999999897</v>
          </cell>
          <cell r="AP318">
            <v>567.69999999999857</v>
          </cell>
          <cell r="AQ318">
            <v>795.45999999999594</v>
          </cell>
          <cell r="AR318">
            <v>576.22999999999911</v>
          </cell>
          <cell r="AS318">
            <v>807.18000000000461</v>
          </cell>
          <cell r="AT318">
            <v>583.63000000000147</v>
          </cell>
          <cell r="AU318">
            <v>817.77000000000157</v>
          </cell>
          <cell r="AV318">
            <v>592.15999999999849</v>
          </cell>
          <cell r="AW318">
            <v>829.4799999999974</v>
          </cell>
        </row>
        <row r="319">
          <cell r="A319">
            <v>314</v>
          </cell>
          <cell r="B319">
            <v>408.5700000000013</v>
          </cell>
          <cell r="C319">
            <v>572.00000000000102</v>
          </cell>
          <cell r="D319">
            <v>417.12999999999818</v>
          </cell>
          <cell r="E319">
            <v>583.76000000000158</v>
          </cell>
          <cell r="F319">
            <v>424.55000000000257</v>
          </cell>
          <cell r="G319">
            <v>594.37999999999852</v>
          </cell>
          <cell r="H319">
            <v>433.1099999999995</v>
          </cell>
          <cell r="I319">
            <v>606.12999999999806</v>
          </cell>
          <cell r="J319">
            <v>441.67000000000286</v>
          </cell>
          <cell r="K319">
            <v>617.89000000000306</v>
          </cell>
          <cell r="L319">
            <v>449.09000000000077</v>
          </cell>
          <cell r="M319">
            <v>628.5</v>
          </cell>
          <cell r="N319">
            <v>457.64999999999765</v>
          </cell>
          <cell r="O319">
            <v>640.25999999999874</v>
          </cell>
          <cell r="P319">
            <v>465.0700000000021</v>
          </cell>
          <cell r="Q319">
            <v>650.88000000000306</v>
          </cell>
          <cell r="R319">
            <v>473.62999999999897</v>
          </cell>
          <cell r="S319">
            <v>662.63000000000147</v>
          </cell>
          <cell r="T319">
            <v>482.19000000000233</v>
          </cell>
          <cell r="U319">
            <v>674.38999999999749</v>
          </cell>
          <cell r="V319">
            <v>489.61000000000024</v>
          </cell>
          <cell r="W319">
            <v>684.99999999999625</v>
          </cell>
          <cell r="X319">
            <v>498.16999999999717</v>
          </cell>
          <cell r="Y319">
            <v>696.76000000000306</v>
          </cell>
          <cell r="Z319">
            <v>505.59000000000157</v>
          </cell>
          <cell r="AA319">
            <v>707.38</v>
          </cell>
          <cell r="AB319">
            <v>514.1499999999985</v>
          </cell>
          <cell r="AC319">
            <v>719.12999999999715</v>
          </cell>
          <cell r="AD319">
            <v>521.57000000000255</v>
          </cell>
          <cell r="AE319">
            <v>730.89000000000351</v>
          </cell>
          <cell r="AF319">
            <v>530.13000000000034</v>
          </cell>
          <cell r="AG319">
            <v>741.50000000000148</v>
          </cell>
          <cell r="AH319">
            <v>537.54999999999848</v>
          </cell>
          <cell r="AI319">
            <v>753.25999999999749</v>
          </cell>
          <cell r="AJ319">
            <v>546.11000000000104</v>
          </cell>
          <cell r="AK319">
            <v>763.87999999999488</v>
          </cell>
          <cell r="AL319">
            <v>553.52999999999895</v>
          </cell>
          <cell r="AM319">
            <v>775.63000000000306</v>
          </cell>
          <cell r="AN319">
            <v>562.09000000000071</v>
          </cell>
          <cell r="AO319">
            <v>787.38999999999896</v>
          </cell>
          <cell r="AP319">
            <v>569.50999999999851</v>
          </cell>
          <cell r="AQ319">
            <v>797.99999999999591</v>
          </cell>
          <cell r="AR319">
            <v>578.06999999999914</v>
          </cell>
          <cell r="AS319">
            <v>809.76000000000465</v>
          </cell>
          <cell r="AT319">
            <v>585.49000000000149</v>
          </cell>
          <cell r="AU319">
            <v>820.38000000000159</v>
          </cell>
          <cell r="AV319">
            <v>594.04999999999848</v>
          </cell>
          <cell r="AW319">
            <v>832.12999999999738</v>
          </cell>
        </row>
        <row r="320">
          <cell r="A320">
            <v>315</v>
          </cell>
          <cell r="B320">
            <v>409.87000000000131</v>
          </cell>
          <cell r="C320">
            <v>573.82000000000107</v>
          </cell>
          <cell r="D320">
            <v>418.45999999999816</v>
          </cell>
          <cell r="E320">
            <v>585.6200000000016</v>
          </cell>
          <cell r="F320">
            <v>425.90000000000259</v>
          </cell>
          <cell r="G320">
            <v>596.2699999999985</v>
          </cell>
          <cell r="H320">
            <v>434.4899999999995</v>
          </cell>
          <cell r="I320">
            <v>608.05999999999801</v>
          </cell>
          <cell r="J320">
            <v>443.08000000000288</v>
          </cell>
          <cell r="K320">
            <v>619.86000000000308</v>
          </cell>
          <cell r="L320">
            <v>450.52000000000078</v>
          </cell>
          <cell r="M320">
            <v>630.5</v>
          </cell>
          <cell r="N320">
            <v>459.10999999999763</v>
          </cell>
          <cell r="O320">
            <v>642.2999999999987</v>
          </cell>
          <cell r="P320">
            <v>466.55000000000211</v>
          </cell>
          <cell r="Q320">
            <v>652.95000000000312</v>
          </cell>
          <cell r="R320">
            <v>475.13999999999896</v>
          </cell>
          <cell r="S320">
            <v>664.74000000000149</v>
          </cell>
          <cell r="T320">
            <v>483.73000000000235</v>
          </cell>
          <cell r="U320">
            <v>676.53999999999746</v>
          </cell>
          <cell r="V320">
            <v>491.17000000000024</v>
          </cell>
          <cell r="W320">
            <v>687.1799999999962</v>
          </cell>
          <cell r="X320">
            <v>499.75999999999715</v>
          </cell>
          <cell r="Y320">
            <v>698.98000000000309</v>
          </cell>
          <cell r="Z320">
            <v>507.20000000000158</v>
          </cell>
          <cell r="AA320">
            <v>709.63</v>
          </cell>
          <cell r="AB320">
            <v>515.78999999999849</v>
          </cell>
          <cell r="AC320">
            <v>721.41999999999712</v>
          </cell>
          <cell r="AD320">
            <v>523.23000000000252</v>
          </cell>
          <cell r="AE320">
            <v>733.22000000000355</v>
          </cell>
          <cell r="AF320">
            <v>531.82000000000039</v>
          </cell>
          <cell r="AG320">
            <v>743.86000000000149</v>
          </cell>
          <cell r="AH320">
            <v>539.25999999999851</v>
          </cell>
          <cell r="AI320">
            <v>755.65999999999747</v>
          </cell>
          <cell r="AJ320">
            <v>547.85000000000105</v>
          </cell>
          <cell r="AK320">
            <v>766.30999999999483</v>
          </cell>
          <cell r="AL320">
            <v>555.28999999999894</v>
          </cell>
          <cell r="AM320">
            <v>778.10000000000309</v>
          </cell>
          <cell r="AN320">
            <v>563.88000000000068</v>
          </cell>
          <cell r="AO320">
            <v>789.89999999999895</v>
          </cell>
          <cell r="AP320">
            <v>571.31999999999846</v>
          </cell>
          <cell r="AQ320">
            <v>800.53999999999587</v>
          </cell>
          <cell r="AR320">
            <v>579.90999999999917</v>
          </cell>
          <cell r="AS320">
            <v>812.34000000000469</v>
          </cell>
          <cell r="AT320">
            <v>587.3500000000015</v>
          </cell>
          <cell r="AU320">
            <v>822.9900000000016</v>
          </cell>
          <cell r="AV320">
            <v>595.93999999999846</v>
          </cell>
          <cell r="AW320">
            <v>834.77999999999736</v>
          </cell>
        </row>
        <row r="321">
          <cell r="A321">
            <v>316</v>
          </cell>
          <cell r="B321">
            <v>411.17000000000132</v>
          </cell>
          <cell r="C321">
            <v>575.64000000000112</v>
          </cell>
          <cell r="D321">
            <v>419.78999999999814</v>
          </cell>
          <cell r="E321">
            <v>587.48000000000161</v>
          </cell>
          <cell r="F321">
            <v>427.25000000000261</v>
          </cell>
          <cell r="G321">
            <v>598.15999999999849</v>
          </cell>
          <cell r="H321">
            <v>435.86999999999949</v>
          </cell>
          <cell r="I321">
            <v>609.98999999999796</v>
          </cell>
          <cell r="J321">
            <v>444.49000000000291</v>
          </cell>
          <cell r="K321">
            <v>621.83000000000311</v>
          </cell>
          <cell r="L321">
            <v>451.95000000000078</v>
          </cell>
          <cell r="M321">
            <v>632.5</v>
          </cell>
          <cell r="N321">
            <v>460.56999999999761</v>
          </cell>
          <cell r="O321">
            <v>644.33999999999867</v>
          </cell>
          <cell r="P321">
            <v>468.03000000000213</v>
          </cell>
          <cell r="Q321">
            <v>655.02000000000317</v>
          </cell>
          <cell r="R321">
            <v>476.64999999999895</v>
          </cell>
          <cell r="S321">
            <v>666.8500000000015</v>
          </cell>
          <cell r="T321">
            <v>485.27000000000237</v>
          </cell>
          <cell r="U321">
            <v>678.68999999999744</v>
          </cell>
          <cell r="V321">
            <v>492.73000000000025</v>
          </cell>
          <cell r="W321">
            <v>689.35999999999615</v>
          </cell>
          <cell r="X321">
            <v>501.34999999999712</v>
          </cell>
          <cell r="Y321">
            <v>701.20000000000312</v>
          </cell>
          <cell r="Z321">
            <v>508.81000000000159</v>
          </cell>
          <cell r="AA321">
            <v>711.88</v>
          </cell>
          <cell r="AB321">
            <v>517.42999999999847</v>
          </cell>
          <cell r="AC321">
            <v>723.70999999999708</v>
          </cell>
          <cell r="AD321">
            <v>524.89000000000249</v>
          </cell>
          <cell r="AE321">
            <v>735.55000000000359</v>
          </cell>
          <cell r="AF321">
            <v>533.51000000000045</v>
          </cell>
          <cell r="AG321">
            <v>746.22000000000151</v>
          </cell>
          <cell r="AH321">
            <v>540.96999999999855</v>
          </cell>
          <cell r="AI321">
            <v>758.05999999999744</v>
          </cell>
          <cell r="AJ321">
            <v>549.59000000000106</v>
          </cell>
          <cell r="AK321">
            <v>768.73999999999478</v>
          </cell>
          <cell r="AL321">
            <v>557.04999999999893</v>
          </cell>
          <cell r="AM321">
            <v>780.57000000000312</v>
          </cell>
          <cell r="AN321">
            <v>565.67000000000064</v>
          </cell>
          <cell r="AO321">
            <v>792.40999999999894</v>
          </cell>
          <cell r="AP321">
            <v>573.1299999999984</v>
          </cell>
          <cell r="AQ321">
            <v>803.07999999999583</v>
          </cell>
          <cell r="AR321">
            <v>581.7499999999992</v>
          </cell>
          <cell r="AS321">
            <v>814.92000000000473</v>
          </cell>
          <cell r="AT321">
            <v>589.21000000000151</v>
          </cell>
          <cell r="AU321">
            <v>825.60000000000161</v>
          </cell>
          <cell r="AV321">
            <v>597.82999999999845</v>
          </cell>
          <cell r="AW321">
            <v>837.42999999999734</v>
          </cell>
        </row>
        <row r="322">
          <cell r="A322">
            <v>317</v>
          </cell>
          <cell r="B322">
            <v>412.47000000000133</v>
          </cell>
          <cell r="C322">
            <v>577.46000000000117</v>
          </cell>
          <cell r="D322">
            <v>421.11999999999813</v>
          </cell>
          <cell r="E322">
            <v>589.34000000000162</v>
          </cell>
          <cell r="F322">
            <v>428.60000000000264</v>
          </cell>
          <cell r="G322">
            <v>600.04999999999848</v>
          </cell>
          <cell r="H322">
            <v>437.24999999999949</v>
          </cell>
          <cell r="I322">
            <v>611.91999999999791</v>
          </cell>
          <cell r="J322">
            <v>445.90000000000293</v>
          </cell>
          <cell r="K322">
            <v>623.80000000000314</v>
          </cell>
          <cell r="L322">
            <v>453.38000000000079</v>
          </cell>
          <cell r="M322">
            <v>634.5</v>
          </cell>
          <cell r="N322">
            <v>462.02999999999759</v>
          </cell>
          <cell r="O322">
            <v>646.37999999999863</v>
          </cell>
          <cell r="P322">
            <v>469.51000000000215</v>
          </cell>
          <cell r="Q322">
            <v>657.09000000000322</v>
          </cell>
          <cell r="R322">
            <v>478.15999999999894</v>
          </cell>
          <cell r="S322">
            <v>668.96000000000151</v>
          </cell>
          <cell r="T322">
            <v>486.81000000000239</v>
          </cell>
          <cell r="U322">
            <v>680.83999999999742</v>
          </cell>
          <cell r="V322">
            <v>494.29000000000025</v>
          </cell>
          <cell r="W322">
            <v>691.5399999999961</v>
          </cell>
          <cell r="X322">
            <v>502.9399999999971</v>
          </cell>
          <cell r="Y322">
            <v>703.42000000000314</v>
          </cell>
          <cell r="Z322">
            <v>510.42000000000161</v>
          </cell>
          <cell r="AA322">
            <v>714.13</v>
          </cell>
          <cell r="AB322">
            <v>519.06999999999846</v>
          </cell>
          <cell r="AC322">
            <v>725.99999999999704</v>
          </cell>
          <cell r="AD322">
            <v>526.55000000000246</v>
          </cell>
          <cell r="AE322">
            <v>737.88000000000363</v>
          </cell>
          <cell r="AF322">
            <v>535.2000000000005</v>
          </cell>
          <cell r="AG322">
            <v>748.58000000000152</v>
          </cell>
          <cell r="AH322">
            <v>542.67999999999859</v>
          </cell>
          <cell r="AI322">
            <v>760.45999999999742</v>
          </cell>
          <cell r="AJ322">
            <v>551.33000000000106</v>
          </cell>
          <cell r="AK322">
            <v>771.16999999999473</v>
          </cell>
          <cell r="AL322">
            <v>558.80999999999892</v>
          </cell>
          <cell r="AM322">
            <v>783.04000000000315</v>
          </cell>
          <cell r="AN322">
            <v>567.4600000000006</v>
          </cell>
          <cell r="AO322">
            <v>794.91999999999894</v>
          </cell>
          <cell r="AP322">
            <v>574.93999999999835</v>
          </cell>
          <cell r="AQ322">
            <v>805.6199999999958</v>
          </cell>
          <cell r="AR322">
            <v>583.58999999999924</v>
          </cell>
          <cell r="AS322">
            <v>817.50000000000477</v>
          </cell>
          <cell r="AT322">
            <v>591.07000000000153</v>
          </cell>
          <cell r="AU322">
            <v>828.21000000000163</v>
          </cell>
          <cell r="AV322">
            <v>599.71999999999844</v>
          </cell>
          <cell r="AW322">
            <v>840.07999999999731</v>
          </cell>
        </row>
        <row r="323">
          <cell r="A323">
            <v>318</v>
          </cell>
          <cell r="B323">
            <v>413.77000000000135</v>
          </cell>
          <cell r="C323">
            <v>579.28000000000122</v>
          </cell>
          <cell r="D323">
            <v>422.44999999999811</v>
          </cell>
          <cell r="E323">
            <v>591.20000000000164</v>
          </cell>
          <cell r="F323">
            <v>429.95000000000266</v>
          </cell>
          <cell r="G323">
            <v>601.93999999999846</v>
          </cell>
          <cell r="H323">
            <v>438.62999999999948</v>
          </cell>
          <cell r="I323">
            <v>613.84999999999786</v>
          </cell>
          <cell r="J323">
            <v>447.31000000000296</v>
          </cell>
          <cell r="K323">
            <v>625.77000000000317</v>
          </cell>
          <cell r="L323">
            <v>454.8100000000008</v>
          </cell>
          <cell r="M323">
            <v>636.5</v>
          </cell>
          <cell r="N323">
            <v>463.48999999999756</v>
          </cell>
          <cell r="O323">
            <v>648.41999999999859</v>
          </cell>
          <cell r="P323">
            <v>470.99000000000217</v>
          </cell>
          <cell r="Q323">
            <v>659.16000000000327</v>
          </cell>
          <cell r="R323">
            <v>479.66999999999894</v>
          </cell>
          <cell r="S323">
            <v>671.07000000000153</v>
          </cell>
          <cell r="T323">
            <v>488.35000000000241</v>
          </cell>
          <cell r="U323">
            <v>682.98999999999739</v>
          </cell>
          <cell r="V323">
            <v>495.85000000000025</v>
          </cell>
          <cell r="W323">
            <v>693.71999999999605</v>
          </cell>
          <cell r="X323">
            <v>504.52999999999707</v>
          </cell>
          <cell r="Y323">
            <v>705.64000000000317</v>
          </cell>
          <cell r="Z323">
            <v>512.03000000000156</v>
          </cell>
          <cell r="AA323">
            <v>716.38</v>
          </cell>
          <cell r="AB323">
            <v>520.70999999999844</v>
          </cell>
          <cell r="AC323">
            <v>728.28999999999701</v>
          </cell>
          <cell r="AD323">
            <v>528.21000000000242</v>
          </cell>
          <cell r="AE323">
            <v>740.21000000000367</v>
          </cell>
          <cell r="AF323">
            <v>536.89000000000055</v>
          </cell>
          <cell r="AG323">
            <v>750.94000000000153</v>
          </cell>
          <cell r="AH323">
            <v>544.38999999999862</v>
          </cell>
          <cell r="AI323">
            <v>762.8599999999974</v>
          </cell>
          <cell r="AJ323">
            <v>553.07000000000107</v>
          </cell>
          <cell r="AK323">
            <v>773.59999999999468</v>
          </cell>
          <cell r="AL323">
            <v>560.56999999999891</v>
          </cell>
          <cell r="AM323">
            <v>785.51000000000317</v>
          </cell>
          <cell r="AN323">
            <v>569.25000000000057</v>
          </cell>
          <cell r="AO323">
            <v>797.42999999999893</v>
          </cell>
          <cell r="AP323">
            <v>576.74999999999829</v>
          </cell>
          <cell r="AQ323">
            <v>808.15999999999576</v>
          </cell>
          <cell r="AR323">
            <v>585.42999999999927</v>
          </cell>
          <cell r="AS323">
            <v>820.08000000000482</v>
          </cell>
          <cell r="AT323">
            <v>592.93000000000154</v>
          </cell>
          <cell r="AU323">
            <v>830.82000000000164</v>
          </cell>
          <cell r="AV323">
            <v>601.60999999999842</v>
          </cell>
          <cell r="AW323">
            <v>842.72999999999729</v>
          </cell>
        </row>
        <row r="324">
          <cell r="A324">
            <v>319</v>
          </cell>
          <cell r="B324">
            <v>415.07000000000136</v>
          </cell>
          <cell r="C324">
            <v>581.10000000000127</v>
          </cell>
          <cell r="D324">
            <v>423.7799999999981</v>
          </cell>
          <cell r="E324">
            <v>593.06000000000165</v>
          </cell>
          <cell r="F324">
            <v>431.30000000000268</v>
          </cell>
          <cell r="G324">
            <v>603.82999999999845</v>
          </cell>
          <cell r="H324">
            <v>440.00999999999948</v>
          </cell>
          <cell r="I324">
            <v>615.77999999999781</v>
          </cell>
          <cell r="J324">
            <v>448.72000000000298</v>
          </cell>
          <cell r="K324">
            <v>627.74000000000319</v>
          </cell>
          <cell r="L324">
            <v>456.2400000000008</v>
          </cell>
          <cell r="M324">
            <v>638.5</v>
          </cell>
          <cell r="N324">
            <v>464.94999999999754</v>
          </cell>
          <cell r="O324">
            <v>650.45999999999856</v>
          </cell>
          <cell r="P324">
            <v>472.47000000000219</v>
          </cell>
          <cell r="Q324">
            <v>661.23000000000332</v>
          </cell>
          <cell r="R324">
            <v>481.17999999999893</v>
          </cell>
          <cell r="S324">
            <v>673.18000000000154</v>
          </cell>
          <cell r="T324">
            <v>489.89000000000243</v>
          </cell>
          <cell r="U324">
            <v>685.13999999999737</v>
          </cell>
          <cell r="V324">
            <v>497.41000000000025</v>
          </cell>
          <cell r="W324">
            <v>695.899999999996</v>
          </cell>
          <cell r="X324">
            <v>506.11999999999705</v>
          </cell>
          <cell r="Y324">
            <v>707.8600000000032</v>
          </cell>
          <cell r="Z324">
            <v>513.64000000000158</v>
          </cell>
          <cell r="AA324">
            <v>718.63</v>
          </cell>
          <cell r="AB324">
            <v>522.34999999999843</v>
          </cell>
          <cell r="AC324">
            <v>730.57999999999697</v>
          </cell>
          <cell r="AD324">
            <v>529.87000000000239</v>
          </cell>
          <cell r="AE324">
            <v>742.54000000000372</v>
          </cell>
          <cell r="AF324">
            <v>538.58000000000061</v>
          </cell>
          <cell r="AG324">
            <v>753.30000000000155</v>
          </cell>
          <cell r="AH324">
            <v>546.09999999999866</v>
          </cell>
          <cell r="AI324">
            <v>765.25999999999738</v>
          </cell>
          <cell r="AJ324">
            <v>554.81000000000108</v>
          </cell>
          <cell r="AK324">
            <v>776.02999999999463</v>
          </cell>
          <cell r="AL324">
            <v>562.3299999999989</v>
          </cell>
          <cell r="AM324">
            <v>787.9800000000032</v>
          </cell>
          <cell r="AN324">
            <v>571.04000000000053</v>
          </cell>
          <cell r="AO324">
            <v>799.93999999999892</v>
          </cell>
          <cell r="AP324">
            <v>578.55999999999824</v>
          </cell>
          <cell r="AQ324">
            <v>810.69999999999573</v>
          </cell>
          <cell r="AR324">
            <v>587.2699999999993</v>
          </cell>
          <cell r="AS324">
            <v>822.66000000000486</v>
          </cell>
          <cell r="AT324">
            <v>594.79000000000156</v>
          </cell>
          <cell r="AU324">
            <v>833.43000000000166</v>
          </cell>
          <cell r="AV324">
            <v>603.49999999999841</v>
          </cell>
          <cell r="AW324">
            <v>845.37999999999727</v>
          </cell>
        </row>
        <row r="325">
          <cell r="A325">
            <v>320</v>
          </cell>
          <cell r="B325">
            <v>416.37000000000137</v>
          </cell>
          <cell r="C325">
            <v>582.92000000000132</v>
          </cell>
          <cell r="D325">
            <v>425.10999999999808</v>
          </cell>
          <cell r="E325">
            <v>594.92000000000166</v>
          </cell>
          <cell r="F325">
            <v>432.65000000000271</v>
          </cell>
          <cell r="G325">
            <v>605.71999999999844</v>
          </cell>
          <cell r="H325">
            <v>441.38999999999947</v>
          </cell>
          <cell r="I325">
            <v>617.70999999999776</v>
          </cell>
          <cell r="J325">
            <v>450.13000000000301</v>
          </cell>
          <cell r="K325">
            <v>629.71000000000322</v>
          </cell>
          <cell r="L325">
            <v>457.67000000000081</v>
          </cell>
          <cell r="M325">
            <v>640.5</v>
          </cell>
          <cell r="N325">
            <v>466.40999999999752</v>
          </cell>
          <cell r="O325">
            <v>652.49999999999852</v>
          </cell>
          <cell r="P325">
            <v>473.95000000000221</v>
          </cell>
          <cell r="Q325">
            <v>663.30000000000337</v>
          </cell>
          <cell r="R325">
            <v>482.68999999999892</v>
          </cell>
          <cell r="S325">
            <v>675.29000000000156</v>
          </cell>
          <cell r="T325">
            <v>491.43000000000245</v>
          </cell>
          <cell r="U325">
            <v>687.28999999999735</v>
          </cell>
          <cell r="V325">
            <v>498.97000000000025</v>
          </cell>
          <cell r="W325">
            <v>698.07999999999595</v>
          </cell>
          <cell r="X325">
            <v>507.70999999999702</v>
          </cell>
          <cell r="Y325">
            <v>710.08000000000322</v>
          </cell>
          <cell r="Z325">
            <v>515.25000000000159</v>
          </cell>
          <cell r="AA325">
            <v>720.88</v>
          </cell>
          <cell r="AB325">
            <v>523.98999999999842</v>
          </cell>
          <cell r="AC325">
            <v>732.86999999999694</v>
          </cell>
          <cell r="AD325">
            <v>531.53000000000236</v>
          </cell>
          <cell r="AE325">
            <v>744.87000000000376</v>
          </cell>
          <cell r="AF325">
            <v>540.27000000000066</v>
          </cell>
          <cell r="AG325">
            <v>755.66000000000156</v>
          </cell>
          <cell r="AH325">
            <v>547.80999999999869</v>
          </cell>
          <cell r="AI325">
            <v>767.65999999999735</v>
          </cell>
          <cell r="AJ325">
            <v>556.55000000000109</v>
          </cell>
          <cell r="AK325">
            <v>778.45999999999458</v>
          </cell>
          <cell r="AL325">
            <v>564.08999999999889</v>
          </cell>
          <cell r="AM325">
            <v>790.45000000000323</v>
          </cell>
          <cell r="AN325">
            <v>572.8300000000005</v>
          </cell>
          <cell r="AO325">
            <v>802.44999999999891</v>
          </cell>
          <cell r="AP325">
            <v>580.36999999999819</v>
          </cell>
          <cell r="AQ325">
            <v>813.23999999999569</v>
          </cell>
          <cell r="AR325">
            <v>589.10999999999933</v>
          </cell>
          <cell r="AS325">
            <v>825.2400000000049</v>
          </cell>
          <cell r="AT325">
            <v>596.65000000000157</v>
          </cell>
          <cell r="AU325">
            <v>836.04000000000167</v>
          </cell>
          <cell r="AV325">
            <v>605.38999999999839</v>
          </cell>
          <cell r="AW325">
            <v>848.02999999999724</v>
          </cell>
        </row>
        <row r="326">
          <cell r="A326">
            <v>321</v>
          </cell>
          <cell r="B326">
            <v>417.67000000000138</v>
          </cell>
          <cell r="C326">
            <v>584.74000000000137</v>
          </cell>
          <cell r="D326">
            <v>426.43999999999807</v>
          </cell>
          <cell r="E326">
            <v>596.78000000000168</v>
          </cell>
          <cell r="F326">
            <v>434.00000000000273</v>
          </cell>
          <cell r="G326">
            <v>607.60999999999842</v>
          </cell>
          <cell r="H326">
            <v>442.76999999999947</v>
          </cell>
          <cell r="I326">
            <v>619.63999999999771</v>
          </cell>
          <cell r="J326">
            <v>451.54000000000303</v>
          </cell>
          <cell r="K326">
            <v>631.68000000000325</v>
          </cell>
          <cell r="L326">
            <v>459.10000000000082</v>
          </cell>
          <cell r="M326">
            <v>642.5</v>
          </cell>
          <cell r="N326">
            <v>467.8699999999975</v>
          </cell>
          <cell r="O326">
            <v>654.53999999999849</v>
          </cell>
          <cell r="P326">
            <v>475.43000000000222</v>
          </cell>
          <cell r="Q326">
            <v>665.37000000000342</v>
          </cell>
          <cell r="R326">
            <v>484.19999999999891</v>
          </cell>
          <cell r="S326">
            <v>677.40000000000157</v>
          </cell>
          <cell r="T326">
            <v>492.97000000000247</v>
          </cell>
          <cell r="U326">
            <v>689.43999999999733</v>
          </cell>
          <cell r="V326">
            <v>500.53000000000026</v>
          </cell>
          <cell r="W326">
            <v>700.2599999999959</v>
          </cell>
          <cell r="X326">
            <v>509.299999999997</v>
          </cell>
          <cell r="Y326">
            <v>712.30000000000325</v>
          </cell>
          <cell r="Z326">
            <v>516.86000000000161</v>
          </cell>
          <cell r="AA326">
            <v>723.13</v>
          </cell>
          <cell r="AB326">
            <v>525.6299999999984</v>
          </cell>
          <cell r="AC326">
            <v>735.1599999999969</v>
          </cell>
          <cell r="AD326">
            <v>533.19000000000233</v>
          </cell>
          <cell r="AE326">
            <v>747.2000000000038</v>
          </cell>
          <cell r="AF326">
            <v>541.96000000000072</v>
          </cell>
          <cell r="AG326">
            <v>758.02000000000157</v>
          </cell>
          <cell r="AH326">
            <v>549.51999999999873</v>
          </cell>
          <cell r="AI326">
            <v>770.05999999999733</v>
          </cell>
          <cell r="AJ326">
            <v>558.2900000000011</v>
          </cell>
          <cell r="AK326">
            <v>780.88999999999453</v>
          </cell>
          <cell r="AL326">
            <v>565.84999999999889</v>
          </cell>
          <cell r="AM326">
            <v>792.92000000000326</v>
          </cell>
          <cell r="AN326">
            <v>574.62000000000046</v>
          </cell>
          <cell r="AO326">
            <v>804.9599999999989</v>
          </cell>
          <cell r="AP326">
            <v>582.17999999999813</v>
          </cell>
          <cell r="AQ326">
            <v>815.77999999999565</v>
          </cell>
          <cell r="AR326">
            <v>590.94999999999936</v>
          </cell>
          <cell r="AS326">
            <v>827.82000000000494</v>
          </cell>
          <cell r="AT326">
            <v>598.51000000000158</v>
          </cell>
          <cell r="AU326">
            <v>838.65000000000168</v>
          </cell>
          <cell r="AV326">
            <v>607.27999999999838</v>
          </cell>
          <cell r="AW326">
            <v>850.67999999999722</v>
          </cell>
        </row>
        <row r="327">
          <cell r="A327">
            <v>322</v>
          </cell>
          <cell r="B327">
            <v>418.97000000000139</v>
          </cell>
          <cell r="C327">
            <v>586.56000000000142</v>
          </cell>
          <cell r="D327">
            <v>427.76999999999805</v>
          </cell>
          <cell r="E327">
            <v>598.64000000000169</v>
          </cell>
          <cell r="F327">
            <v>435.35000000000275</v>
          </cell>
          <cell r="G327">
            <v>609.49999999999841</v>
          </cell>
          <cell r="H327">
            <v>444.14999999999947</v>
          </cell>
          <cell r="I327">
            <v>621.56999999999766</v>
          </cell>
          <cell r="J327">
            <v>452.95000000000306</v>
          </cell>
          <cell r="K327">
            <v>633.65000000000327</v>
          </cell>
          <cell r="L327">
            <v>460.53000000000083</v>
          </cell>
          <cell r="M327">
            <v>644.5</v>
          </cell>
          <cell r="N327">
            <v>469.32999999999748</v>
          </cell>
          <cell r="O327">
            <v>656.57999999999845</v>
          </cell>
          <cell r="P327">
            <v>476.91000000000224</v>
          </cell>
          <cell r="Q327">
            <v>667.44000000000347</v>
          </cell>
          <cell r="R327">
            <v>485.7099999999989</v>
          </cell>
          <cell r="S327">
            <v>679.51000000000158</v>
          </cell>
          <cell r="T327">
            <v>494.51000000000249</v>
          </cell>
          <cell r="U327">
            <v>691.5899999999973</v>
          </cell>
          <cell r="V327">
            <v>502.09000000000026</v>
          </cell>
          <cell r="W327">
            <v>702.43999999999585</v>
          </cell>
          <cell r="X327">
            <v>510.88999999999697</v>
          </cell>
          <cell r="Y327">
            <v>714.52000000000328</v>
          </cell>
          <cell r="Z327">
            <v>518.47000000000162</v>
          </cell>
          <cell r="AA327">
            <v>725.38</v>
          </cell>
          <cell r="AB327">
            <v>527.26999999999839</v>
          </cell>
          <cell r="AC327">
            <v>737.44999999999686</v>
          </cell>
          <cell r="AD327">
            <v>534.8500000000023</v>
          </cell>
          <cell r="AE327">
            <v>749.53000000000384</v>
          </cell>
          <cell r="AF327">
            <v>543.65000000000077</v>
          </cell>
          <cell r="AG327">
            <v>760.38000000000159</v>
          </cell>
          <cell r="AH327">
            <v>551.22999999999877</v>
          </cell>
          <cell r="AI327">
            <v>772.45999999999731</v>
          </cell>
          <cell r="AJ327">
            <v>560.03000000000111</v>
          </cell>
          <cell r="AK327">
            <v>783.31999999999448</v>
          </cell>
          <cell r="AL327">
            <v>567.60999999999888</v>
          </cell>
          <cell r="AM327">
            <v>795.39000000000328</v>
          </cell>
          <cell r="AN327">
            <v>576.41000000000042</v>
          </cell>
          <cell r="AO327">
            <v>807.46999999999889</v>
          </cell>
          <cell r="AP327">
            <v>583.98999999999808</v>
          </cell>
          <cell r="AQ327">
            <v>818.31999999999562</v>
          </cell>
          <cell r="AR327">
            <v>592.7899999999994</v>
          </cell>
          <cell r="AS327">
            <v>830.40000000000498</v>
          </cell>
          <cell r="AT327">
            <v>600.3700000000016</v>
          </cell>
          <cell r="AU327">
            <v>841.2600000000017</v>
          </cell>
          <cell r="AV327">
            <v>609.16999999999837</v>
          </cell>
          <cell r="AW327">
            <v>853.3299999999972</v>
          </cell>
        </row>
        <row r="328">
          <cell r="A328">
            <v>323</v>
          </cell>
          <cell r="B328">
            <v>420.2700000000014</v>
          </cell>
          <cell r="C328">
            <v>588.38000000000147</v>
          </cell>
          <cell r="D328">
            <v>429.09999999999803</v>
          </cell>
          <cell r="E328">
            <v>600.50000000000171</v>
          </cell>
          <cell r="F328">
            <v>436.70000000000277</v>
          </cell>
          <cell r="G328">
            <v>611.38999999999839</v>
          </cell>
          <cell r="H328">
            <v>445.52999999999946</v>
          </cell>
          <cell r="I328">
            <v>623.49999999999761</v>
          </cell>
          <cell r="J328">
            <v>454.36000000000308</v>
          </cell>
          <cell r="K328">
            <v>635.6200000000033</v>
          </cell>
          <cell r="L328">
            <v>461.96000000000083</v>
          </cell>
          <cell r="M328">
            <v>646.5</v>
          </cell>
          <cell r="N328">
            <v>470.78999999999746</v>
          </cell>
          <cell r="O328">
            <v>658.61999999999841</v>
          </cell>
          <cell r="P328">
            <v>478.39000000000226</v>
          </cell>
          <cell r="Q328">
            <v>669.51000000000352</v>
          </cell>
          <cell r="R328">
            <v>487.21999999999889</v>
          </cell>
          <cell r="S328">
            <v>681.6200000000016</v>
          </cell>
          <cell r="T328">
            <v>496.05000000000251</v>
          </cell>
          <cell r="U328">
            <v>693.73999999999728</v>
          </cell>
          <cell r="V328">
            <v>503.65000000000026</v>
          </cell>
          <cell r="W328">
            <v>704.6199999999958</v>
          </cell>
          <cell r="X328">
            <v>512.47999999999695</v>
          </cell>
          <cell r="Y328">
            <v>716.74000000000331</v>
          </cell>
          <cell r="Z328">
            <v>520.08000000000163</v>
          </cell>
          <cell r="AA328">
            <v>727.63</v>
          </cell>
          <cell r="AB328">
            <v>528.90999999999838</v>
          </cell>
          <cell r="AC328">
            <v>739.73999999999683</v>
          </cell>
          <cell r="AD328">
            <v>536.51000000000226</v>
          </cell>
          <cell r="AE328">
            <v>751.86000000000388</v>
          </cell>
          <cell r="AF328">
            <v>545.34000000000083</v>
          </cell>
          <cell r="AG328">
            <v>762.7400000000016</v>
          </cell>
          <cell r="AH328">
            <v>552.9399999999988</v>
          </cell>
          <cell r="AI328">
            <v>774.85999999999729</v>
          </cell>
          <cell r="AJ328">
            <v>561.77000000000112</v>
          </cell>
          <cell r="AK328">
            <v>785.74999999999443</v>
          </cell>
          <cell r="AL328">
            <v>569.36999999999887</v>
          </cell>
          <cell r="AM328">
            <v>797.86000000000331</v>
          </cell>
          <cell r="AN328">
            <v>578.20000000000039</v>
          </cell>
          <cell r="AO328">
            <v>809.97999999999888</v>
          </cell>
          <cell r="AP328">
            <v>585.79999999999802</v>
          </cell>
          <cell r="AQ328">
            <v>820.85999999999558</v>
          </cell>
          <cell r="AR328">
            <v>594.62999999999943</v>
          </cell>
          <cell r="AS328">
            <v>832.98000000000502</v>
          </cell>
          <cell r="AT328">
            <v>602.23000000000161</v>
          </cell>
          <cell r="AU328">
            <v>843.87000000000171</v>
          </cell>
          <cell r="AV328">
            <v>611.05999999999835</v>
          </cell>
          <cell r="AW328">
            <v>855.97999999999718</v>
          </cell>
        </row>
        <row r="329">
          <cell r="A329">
            <v>324</v>
          </cell>
          <cell r="B329">
            <v>421.57000000000141</v>
          </cell>
          <cell r="C329">
            <v>590.20000000000152</v>
          </cell>
          <cell r="D329">
            <v>430.42999999999802</v>
          </cell>
          <cell r="E329">
            <v>602.36000000000172</v>
          </cell>
          <cell r="F329">
            <v>438.0500000000028</v>
          </cell>
          <cell r="G329">
            <v>613.27999999999838</v>
          </cell>
          <cell r="H329">
            <v>446.90999999999946</v>
          </cell>
          <cell r="I329">
            <v>625.42999999999756</v>
          </cell>
          <cell r="J329">
            <v>455.77000000000311</v>
          </cell>
          <cell r="K329">
            <v>637.59000000000333</v>
          </cell>
          <cell r="L329">
            <v>463.39000000000084</v>
          </cell>
          <cell r="M329">
            <v>648.5</v>
          </cell>
          <cell r="N329">
            <v>472.24999999999744</v>
          </cell>
          <cell r="O329">
            <v>660.65999999999838</v>
          </cell>
          <cell r="P329">
            <v>479.87000000000228</v>
          </cell>
          <cell r="Q329">
            <v>671.58000000000357</v>
          </cell>
          <cell r="R329">
            <v>488.72999999999888</v>
          </cell>
          <cell r="S329">
            <v>683.73000000000161</v>
          </cell>
          <cell r="T329">
            <v>497.59000000000253</v>
          </cell>
          <cell r="U329">
            <v>695.88999999999726</v>
          </cell>
          <cell r="V329">
            <v>505.21000000000026</v>
          </cell>
          <cell r="W329">
            <v>706.79999999999575</v>
          </cell>
          <cell r="X329">
            <v>514.06999999999698</v>
          </cell>
          <cell r="Y329">
            <v>718.96000000000333</v>
          </cell>
          <cell r="Z329">
            <v>521.69000000000165</v>
          </cell>
          <cell r="AA329">
            <v>729.88</v>
          </cell>
          <cell r="AB329">
            <v>530.54999999999836</v>
          </cell>
          <cell r="AC329">
            <v>742.02999999999679</v>
          </cell>
          <cell r="AD329">
            <v>538.17000000000223</v>
          </cell>
          <cell r="AE329">
            <v>754.19000000000392</v>
          </cell>
          <cell r="AF329">
            <v>547.03000000000088</v>
          </cell>
          <cell r="AG329">
            <v>765.10000000000161</v>
          </cell>
          <cell r="AH329">
            <v>554.64999999999884</v>
          </cell>
          <cell r="AI329">
            <v>777.25999999999726</v>
          </cell>
          <cell r="AJ329">
            <v>563.51000000000113</v>
          </cell>
          <cell r="AK329">
            <v>788.17999999999438</v>
          </cell>
          <cell r="AL329">
            <v>571.12999999999886</v>
          </cell>
          <cell r="AM329">
            <v>800.33000000000334</v>
          </cell>
          <cell r="AN329">
            <v>579.99000000000035</v>
          </cell>
          <cell r="AO329">
            <v>812.48999999999887</v>
          </cell>
          <cell r="AP329">
            <v>587.60999999999797</v>
          </cell>
          <cell r="AQ329">
            <v>823.39999999999554</v>
          </cell>
          <cell r="AR329">
            <v>596.46999999999946</v>
          </cell>
          <cell r="AS329">
            <v>835.56000000000506</v>
          </cell>
          <cell r="AT329">
            <v>604.09000000000162</v>
          </cell>
          <cell r="AU329">
            <v>846.48000000000172</v>
          </cell>
          <cell r="AV329">
            <v>612.94999999999834</v>
          </cell>
          <cell r="AW329">
            <v>858.62999999999715</v>
          </cell>
        </row>
        <row r="330">
          <cell r="A330">
            <v>325</v>
          </cell>
          <cell r="B330">
            <v>422.87000000000143</v>
          </cell>
          <cell r="C330">
            <v>592.02000000000157</v>
          </cell>
          <cell r="D330">
            <v>431.759999999998</v>
          </cell>
          <cell r="E330">
            <v>604.22000000000173</v>
          </cell>
          <cell r="F330">
            <v>439.40000000000282</v>
          </cell>
          <cell r="G330">
            <v>615.16999999999837</v>
          </cell>
          <cell r="H330">
            <v>448.28999999999945</v>
          </cell>
          <cell r="I330">
            <v>627.35999999999751</v>
          </cell>
          <cell r="J330">
            <v>457.18000000000313</v>
          </cell>
          <cell r="K330">
            <v>639.56000000000336</v>
          </cell>
          <cell r="L330">
            <v>464.82000000000085</v>
          </cell>
          <cell r="M330">
            <v>650.5</v>
          </cell>
          <cell r="N330">
            <v>473.70999999999742</v>
          </cell>
          <cell r="O330">
            <v>662.69999999999834</v>
          </cell>
          <cell r="P330">
            <v>481.3500000000023</v>
          </cell>
          <cell r="Q330">
            <v>673.65000000000362</v>
          </cell>
          <cell r="R330">
            <v>490.23999999999887</v>
          </cell>
          <cell r="S330">
            <v>685.84000000000162</v>
          </cell>
          <cell r="T330">
            <v>499.13000000000255</v>
          </cell>
          <cell r="U330">
            <v>698.03999999999724</v>
          </cell>
          <cell r="V330">
            <v>506.77000000000027</v>
          </cell>
          <cell r="W330">
            <v>708.9799999999957</v>
          </cell>
          <cell r="X330">
            <v>515.65999999999701</v>
          </cell>
          <cell r="Y330">
            <v>721.18000000000336</v>
          </cell>
          <cell r="Z330">
            <v>523.30000000000166</v>
          </cell>
          <cell r="AA330">
            <v>732.13</v>
          </cell>
          <cell r="AB330">
            <v>532.18999999999835</v>
          </cell>
          <cell r="AC330">
            <v>744.31999999999675</v>
          </cell>
          <cell r="AD330">
            <v>539.8300000000022</v>
          </cell>
          <cell r="AE330">
            <v>756.52000000000396</v>
          </cell>
          <cell r="AF330">
            <v>548.72000000000094</v>
          </cell>
          <cell r="AG330">
            <v>767.46000000000163</v>
          </cell>
          <cell r="AH330">
            <v>556.35999999999888</v>
          </cell>
          <cell r="AI330">
            <v>779.65999999999724</v>
          </cell>
          <cell r="AJ330">
            <v>565.25000000000114</v>
          </cell>
          <cell r="AK330">
            <v>790.60999999999433</v>
          </cell>
          <cell r="AL330">
            <v>572.88999999999885</v>
          </cell>
          <cell r="AM330">
            <v>802.80000000000337</v>
          </cell>
          <cell r="AN330">
            <v>581.78000000000031</v>
          </cell>
          <cell r="AO330">
            <v>814.99999999999886</v>
          </cell>
          <cell r="AP330">
            <v>589.41999999999791</v>
          </cell>
          <cell r="AQ330">
            <v>825.93999999999551</v>
          </cell>
          <cell r="AR330">
            <v>598.30999999999949</v>
          </cell>
          <cell r="AS330">
            <v>838.1400000000051</v>
          </cell>
          <cell r="AT330">
            <v>605.95000000000164</v>
          </cell>
          <cell r="AU330">
            <v>849.09000000000174</v>
          </cell>
          <cell r="AV330">
            <v>614.83999999999833</v>
          </cell>
          <cell r="AW330">
            <v>861.27999999999713</v>
          </cell>
        </row>
        <row r="331">
          <cell r="A331">
            <v>326</v>
          </cell>
          <cell r="B331">
            <v>424.17000000000144</v>
          </cell>
          <cell r="C331">
            <v>593.84000000000162</v>
          </cell>
          <cell r="D331">
            <v>433.08999999999799</v>
          </cell>
          <cell r="E331">
            <v>606.08000000000175</v>
          </cell>
          <cell r="F331">
            <v>440.75000000000284</v>
          </cell>
          <cell r="G331">
            <v>617.05999999999835</v>
          </cell>
          <cell r="H331">
            <v>449.66999999999945</v>
          </cell>
          <cell r="I331">
            <v>629.28999999999746</v>
          </cell>
          <cell r="J331">
            <v>458.59000000000316</v>
          </cell>
          <cell r="K331">
            <v>641.53000000000338</v>
          </cell>
          <cell r="L331">
            <v>466.25000000000085</v>
          </cell>
          <cell r="M331">
            <v>652.5</v>
          </cell>
          <cell r="N331">
            <v>475.1699999999974</v>
          </cell>
          <cell r="O331">
            <v>664.7399999999983</v>
          </cell>
          <cell r="P331">
            <v>482.83000000000231</v>
          </cell>
          <cell r="Q331">
            <v>675.72000000000367</v>
          </cell>
          <cell r="R331">
            <v>491.74999999999886</v>
          </cell>
          <cell r="S331">
            <v>687.95000000000164</v>
          </cell>
          <cell r="T331">
            <v>500.67000000000257</v>
          </cell>
          <cell r="U331">
            <v>700.18999999999721</v>
          </cell>
          <cell r="V331">
            <v>508.33000000000027</v>
          </cell>
          <cell r="W331">
            <v>711.15999999999565</v>
          </cell>
          <cell r="X331">
            <v>517.24999999999704</v>
          </cell>
          <cell r="Y331">
            <v>723.40000000000339</v>
          </cell>
          <cell r="Z331">
            <v>524.91000000000167</v>
          </cell>
          <cell r="AA331">
            <v>734.38</v>
          </cell>
          <cell r="AB331">
            <v>533.82999999999834</v>
          </cell>
          <cell r="AC331">
            <v>746.60999999999672</v>
          </cell>
          <cell r="AD331">
            <v>541.49000000000217</v>
          </cell>
          <cell r="AE331">
            <v>758.850000000004</v>
          </cell>
          <cell r="AF331">
            <v>550.41000000000099</v>
          </cell>
          <cell r="AG331">
            <v>769.82000000000164</v>
          </cell>
          <cell r="AH331">
            <v>558.06999999999891</v>
          </cell>
          <cell r="AI331">
            <v>782.05999999999722</v>
          </cell>
          <cell r="AJ331">
            <v>566.99000000000115</v>
          </cell>
          <cell r="AK331">
            <v>793.03999999999428</v>
          </cell>
          <cell r="AL331">
            <v>574.64999999999884</v>
          </cell>
          <cell r="AM331">
            <v>805.27000000000339</v>
          </cell>
          <cell r="AN331">
            <v>583.57000000000028</v>
          </cell>
          <cell r="AO331">
            <v>817.50999999999885</v>
          </cell>
          <cell r="AP331">
            <v>591.22999999999786</v>
          </cell>
          <cell r="AQ331">
            <v>828.47999999999547</v>
          </cell>
          <cell r="AR331">
            <v>600.14999999999952</v>
          </cell>
          <cell r="AS331">
            <v>840.72000000000514</v>
          </cell>
          <cell r="AT331">
            <v>607.81000000000165</v>
          </cell>
          <cell r="AU331">
            <v>851.70000000000175</v>
          </cell>
          <cell r="AV331">
            <v>616.72999999999831</v>
          </cell>
          <cell r="AW331">
            <v>863.92999999999711</v>
          </cell>
        </row>
        <row r="332">
          <cell r="A332">
            <v>327</v>
          </cell>
          <cell r="B332">
            <v>425.47000000000145</v>
          </cell>
          <cell r="C332">
            <v>595.66000000000167</v>
          </cell>
          <cell r="D332">
            <v>434.41999999999797</v>
          </cell>
          <cell r="E332">
            <v>607.94000000000176</v>
          </cell>
          <cell r="F332">
            <v>442.10000000000286</v>
          </cell>
          <cell r="G332">
            <v>618.94999999999834</v>
          </cell>
          <cell r="H332">
            <v>451.04999999999944</v>
          </cell>
          <cell r="I332">
            <v>631.21999999999741</v>
          </cell>
          <cell r="J332">
            <v>460.00000000000318</v>
          </cell>
          <cell r="K332">
            <v>643.50000000000341</v>
          </cell>
          <cell r="L332">
            <v>467.68000000000086</v>
          </cell>
          <cell r="M332">
            <v>654.5</v>
          </cell>
          <cell r="N332">
            <v>476.62999999999738</v>
          </cell>
          <cell r="O332">
            <v>666.77999999999827</v>
          </cell>
          <cell r="P332">
            <v>484.31000000000233</v>
          </cell>
          <cell r="Q332">
            <v>677.79000000000372</v>
          </cell>
          <cell r="R332">
            <v>493.25999999999885</v>
          </cell>
          <cell r="S332">
            <v>690.06000000000165</v>
          </cell>
          <cell r="T332">
            <v>502.21000000000259</v>
          </cell>
          <cell r="U332">
            <v>702.33999999999719</v>
          </cell>
          <cell r="V332">
            <v>509.89000000000027</v>
          </cell>
          <cell r="W332">
            <v>713.3399999999956</v>
          </cell>
          <cell r="X332">
            <v>518.83999999999708</v>
          </cell>
          <cell r="Y332">
            <v>725.62000000000342</v>
          </cell>
          <cell r="Z332">
            <v>526.52000000000169</v>
          </cell>
          <cell r="AA332">
            <v>736.63</v>
          </cell>
          <cell r="AB332">
            <v>535.46999999999832</v>
          </cell>
          <cell r="AC332">
            <v>748.89999999999668</v>
          </cell>
          <cell r="AD332">
            <v>543.15000000000214</v>
          </cell>
          <cell r="AE332">
            <v>761.18000000000404</v>
          </cell>
          <cell r="AF332">
            <v>552.10000000000105</v>
          </cell>
          <cell r="AG332">
            <v>772.18000000000166</v>
          </cell>
          <cell r="AH332">
            <v>559.77999999999895</v>
          </cell>
          <cell r="AI332">
            <v>784.45999999999719</v>
          </cell>
          <cell r="AJ332">
            <v>568.73000000000116</v>
          </cell>
          <cell r="AK332">
            <v>795.46999999999423</v>
          </cell>
          <cell r="AL332">
            <v>576.40999999999883</v>
          </cell>
          <cell r="AM332">
            <v>807.74000000000342</v>
          </cell>
          <cell r="AN332">
            <v>585.36000000000024</v>
          </cell>
          <cell r="AO332">
            <v>820.01999999999884</v>
          </cell>
          <cell r="AP332">
            <v>593.0399999999978</v>
          </cell>
          <cell r="AQ332">
            <v>831.01999999999543</v>
          </cell>
          <cell r="AR332">
            <v>601.98999999999955</v>
          </cell>
          <cell r="AS332">
            <v>843.30000000000518</v>
          </cell>
          <cell r="AT332">
            <v>609.67000000000166</v>
          </cell>
          <cell r="AU332">
            <v>854.31000000000176</v>
          </cell>
          <cell r="AV332">
            <v>618.6199999999983</v>
          </cell>
          <cell r="AW332">
            <v>866.57999999999709</v>
          </cell>
        </row>
        <row r="333">
          <cell r="A333">
            <v>328</v>
          </cell>
          <cell r="B333">
            <v>426.77000000000146</v>
          </cell>
          <cell r="C333">
            <v>597.48000000000172</v>
          </cell>
          <cell r="D333">
            <v>435.74999999999795</v>
          </cell>
          <cell r="E333">
            <v>609.80000000000177</v>
          </cell>
          <cell r="F333">
            <v>443.45000000000289</v>
          </cell>
          <cell r="G333">
            <v>620.83999999999833</v>
          </cell>
          <cell r="H333">
            <v>452.42999999999944</v>
          </cell>
          <cell r="I333">
            <v>633.14999999999736</v>
          </cell>
          <cell r="J333">
            <v>461.41000000000321</v>
          </cell>
          <cell r="K333">
            <v>645.47000000000344</v>
          </cell>
          <cell r="L333">
            <v>469.11000000000087</v>
          </cell>
          <cell r="M333">
            <v>656.5</v>
          </cell>
          <cell r="N333">
            <v>478.08999999999736</v>
          </cell>
          <cell r="O333">
            <v>668.81999999999823</v>
          </cell>
          <cell r="P333">
            <v>485.79000000000235</v>
          </cell>
          <cell r="Q333">
            <v>679.86000000000377</v>
          </cell>
          <cell r="R333">
            <v>494.76999999999884</v>
          </cell>
          <cell r="S333">
            <v>692.17000000000166</v>
          </cell>
          <cell r="T333">
            <v>503.75000000000261</v>
          </cell>
          <cell r="U333">
            <v>704.48999999999717</v>
          </cell>
          <cell r="V333">
            <v>511.45000000000027</v>
          </cell>
          <cell r="W333">
            <v>715.51999999999555</v>
          </cell>
          <cell r="X333">
            <v>520.42999999999711</v>
          </cell>
          <cell r="Y333">
            <v>727.84000000000344</v>
          </cell>
          <cell r="Z333">
            <v>528.1300000000017</v>
          </cell>
          <cell r="AA333">
            <v>738.88</v>
          </cell>
          <cell r="AB333">
            <v>537.10999999999831</v>
          </cell>
          <cell r="AC333">
            <v>751.18999999999664</v>
          </cell>
          <cell r="AD333">
            <v>544.81000000000211</v>
          </cell>
          <cell r="AE333">
            <v>763.51000000000408</v>
          </cell>
          <cell r="AF333">
            <v>553.7900000000011</v>
          </cell>
          <cell r="AG333">
            <v>774.54000000000167</v>
          </cell>
          <cell r="AH333">
            <v>561.48999999999899</v>
          </cell>
          <cell r="AI333">
            <v>786.85999999999717</v>
          </cell>
          <cell r="AJ333">
            <v>570.47000000000116</v>
          </cell>
          <cell r="AK333">
            <v>797.89999999999418</v>
          </cell>
          <cell r="AL333">
            <v>578.16999999999882</v>
          </cell>
          <cell r="AM333">
            <v>810.21000000000345</v>
          </cell>
          <cell r="AN333">
            <v>587.1500000000002</v>
          </cell>
          <cell r="AO333">
            <v>822.52999999999884</v>
          </cell>
          <cell r="AP333">
            <v>594.84999999999775</v>
          </cell>
          <cell r="AQ333">
            <v>833.5599999999954</v>
          </cell>
          <cell r="AR333">
            <v>603.82999999999959</v>
          </cell>
          <cell r="AS333">
            <v>845.88000000000523</v>
          </cell>
          <cell r="AT333">
            <v>611.53000000000168</v>
          </cell>
          <cell r="AU333">
            <v>856.92000000000178</v>
          </cell>
          <cell r="AV333">
            <v>620.50999999999829</v>
          </cell>
          <cell r="AW333">
            <v>869.22999999999706</v>
          </cell>
        </row>
        <row r="334">
          <cell r="A334">
            <v>329</v>
          </cell>
          <cell r="B334">
            <v>428.07000000000147</v>
          </cell>
          <cell r="C334">
            <v>599.30000000000177</v>
          </cell>
          <cell r="D334">
            <v>437.07999999999794</v>
          </cell>
          <cell r="E334">
            <v>611.66000000000179</v>
          </cell>
          <cell r="F334">
            <v>444.80000000000291</v>
          </cell>
          <cell r="G334">
            <v>622.72999999999831</v>
          </cell>
          <cell r="H334">
            <v>453.80999999999943</v>
          </cell>
          <cell r="I334">
            <v>635.07999999999731</v>
          </cell>
          <cell r="J334">
            <v>462.82000000000323</v>
          </cell>
          <cell r="K334">
            <v>647.44000000000347</v>
          </cell>
          <cell r="L334">
            <v>470.54000000000087</v>
          </cell>
          <cell r="M334">
            <v>658.5</v>
          </cell>
          <cell r="N334">
            <v>479.54999999999734</v>
          </cell>
          <cell r="O334">
            <v>670.85999999999819</v>
          </cell>
          <cell r="P334">
            <v>487.27000000000237</v>
          </cell>
          <cell r="Q334">
            <v>681.93000000000382</v>
          </cell>
          <cell r="R334">
            <v>496.27999999999884</v>
          </cell>
          <cell r="S334">
            <v>694.28000000000168</v>
          </cell>
          <cell r="T334">
            <v>505.29000000000264</v>
          </cell>
          <cell r="U334">
            <v>706.63999999999714</v>
          </cell>
          <cell r="V334">
            <v>513.01000000000022</v>
          </cell>
          <cell r="W334">
            <v>717.6999999999955</v>
          </cell>
          <cell r="X334">
            <v>522.01999999999714</v>
          </cell>
          <cell r="Y334">
            <v>730.06000000000347</v>
          </cell>
          <cell r="Z334">
            <v>529.74000000000171</v>
          </cell>
          <cell r="AA334">
            <v>741.13</v>
          </cell>
          <cell r="AB334">
            <v>538.74999999999829</v>
          </cell>
          <cell r="AC334">
            <v>753.47999999999661</v>
          </cell>
          <cell r="AD334">
            <v>546.47000000000207</v>
          </cell>
          <cell r="AE334">
            <v>765.84000000000412</v>
          </cell>
          <cell r="AF334">
            <v>555.48000000000116</v>
          </cell>
          <cell r="AG334">
            <v>776.90000000000168</v>
          </cell>
          <cell r="AH334">
            <v>563.19999999999902</v>
          </cell>
          <cell r="AI334">
            <v>789.25999999999715</v>
          </cell>
          <cell r="AJ334">
            <v>572.21000000000117</v>
          </cell>
          <cell r="AK334">
            <v>800.32999999999413</v>
          </cell>
          <cell r="AL334">
            <v>579.92999999999881</v>
          </cell>
          <cell r="AM334">
            <v>812.68000000000347</v>
          </cell>
          <cell r="AN334">
            <v>588.94000000000017</v>
          </cell>
          <cell r="AO334">
            <v>825.03999999999883</v>
          </cell>
          <cell r="AP334">
            <v>596.65999999999769</v>
          </cell>
          <cell r="AQ334">
            <v>836.09999999999536</v>
          </cell>
          <cell r="AR334">
            <v>605.66999999999962</v>
          </cell>
          <cell r="AS334">
            <v>848.46000000000527</v>
          </cell>
          <cell r="AT334">
            <v>613.39000000000169</v>
          </cell>
          <cell r="AU334">
            <v>859.53000000000179</v>
          </cell>
          <cell r="AV334">
            <v>622.39999999999827</v>
          </cell>
          <cell r="AW334">
            <v>871.87999999999704</v>
          </cell>
        </row>
        <row r="335">
          <cell r="A335">
            <v>330</v>
          </cell>
          <cell r="B335">
            <v>429.37000000000148</v>
          </cell>
          <cell r="C335">
            <v>601.12000000000182</v>
          </cell>
          <cell r="D335">
            <v>438.40999999999792</v>
          </cell>
          <cell r="E335">
            <v>613.5200000000018</v>
          </cell>
          <cell r="F335">
            <v>446.15000000000293</v>
          </cell>
          <cell r="G335">
            <v>624.6199999999983</v>
          </cell>
          <cell r="H335">
            <v>455.18999999999943</v>
          </cell>
          <cell r="I335">
            <v>637.00999999999726</v>
          </cell>
          <cell r="J335">
            <v>464.23000000000326</v>
          </cell>
          <cell r="K335">
            <v>649.41000000000349</v>
          </cell>
          <cell r="L335">
            <v>471.97000000000088</v>
          </cell>
          <cell r="M335">
            <v>660.5</v>
          </cell>
          <cell r="N335">
            <v>481.00999999999732</v>
          </cell>
          <cell r="O335">
            <v>672.89999999999816</v>
          </cell>
          <cell r="P335">
            <v>488.75000000000239</v>
          </cell>
          <cell r="Q335">
            <v>684.00000000000387</v>
          </cell>
          <cell r="R335">
            <v>497.78999999999883</v>
          </cell>
          <cell r="S335">
            <v>696.39000000000169</v>
          </cell>
          <cell r="T335">
            <v>506.83000000000266</v>
          </cell>
          <cell r="U335">
            <v>708.78999999999712</v>
          </cell>
          <cell r="V335">
            <v>514.57000000000016</v>
          </cell>
          <cell r="W335">
            <v>719.87999999999545</v>
          </cell>
          <cell r="X335">
            <v>523.60999999999717</v>
          </cell>
          <cell r="Y335">
            <v>732.2800000000035</v>
          </cell>
          <cell r="Z335">
            <v>531.35000000000173</v>
          </cell>
          <cell r="AA335">
            <v>743.38</v>
          </cell>
          <cell r="AB335">
            <v>540.38999999999828</v>
          </cell>
          <cell r="AC335">
            <v>755.76999999999657</v>
          </cell>
          <cell r="AD335">
            <v>548.13000000000204</v>
          </cell>
          <cell r="AE335">
            <v>768.17000000000417</v>
          </cell>
          <cell r="AF335">
            <v>557.17000000000121</v>
          </cell>
          <cell r="AG335">
            <v>779.2600000000017</v>
          </cell>
          <cell r="AH335">
            <v>564.90999999999906</v>
          </cell>
          <cell r="AI335">
            <v>791.65999999999713</v>
          </cell>
          <cell r="AJ335">
            <v>573.95000000000118</v>
          </cell>
          <cell r="AK335">
            <v>802.75999999999408</v>
          </cell>
          <cell r="AL335">
            <v>581.6899999999988</v>
          </cell>
          <cell r="AM335">
            <v>815.1500000000035</v>
          </cell>
          <cell r="AN335">
            <v>590.73000000000013</v>
          </cell>
          <cell r="AO335">
            <v>827.54999999999882</v>
          </cell>
          <cell r="AP335">
            <v>598.46999999999764</v>
          </cell>
          <cell r="AQ335">
            <v>838.63999999999533</v>
          </cell>
          <cell r="AR335">
            <v>607.50999999999965</v>
          </cell>
          <cell r="AS335">
            <v>851.04000000000531</v>
          </cell>
          <cell r="AT335">
            <v>615.25000000000171</v>
          </cell>
          <cell r="AU335">
            <v>862.14000000000181</v>
          </cell>
          <cell r="AV335">
            <v>624.28999999999826</v>
          </cell>
          <cell r="AW335">
            <v>874.52999999999702</v>
          </cell>
        </row>
        <row r="336">
          <cell r="A336">
            <v>331</v>
          </cell>
          <cell r="B336">
            <v>430.67000000000149</v>
          </cell>
          <cell r="C336">
            <v>602.94000000000187</v>
          </cell>
          <cell r="D336">
            <v>439.73999999999791</v>
          </cell>
          <cell r="E336">
            <v>615.38000000000181</v>
          </cell>
          <cell r="F336">
            <v>447.50000000000296</v>
          </cell>
          <cell r="G336">
            <v>626.50999999999829</v>
          </cell>
          <cell r="H336">
            <v>456.56999999999942</v>
          </cell>
          <cell r="I336">
            <v>638.93999999999721</v>
          </cell>
          <cell r="J336">
            <v>465.64000000000328</v>
          </cell>
          <cell r="K336">
            <v>651.38000000000352</v>
          </cell>
          <cell r="L336">
            <v>473.40000000000089</v>
          </cell>
          <cell r="M336">
            <v>662.5</v>
          </cell>
          <cell r="N336">
            <v>482.4699999999973</v>
          </cell>
          <cell r="O336">
            <v>674.93999999999812</v>
          </cell>
          <cell r="P336">
            <v>490.23000000000241</v>
          </cell>
          <cell r="Q336">
            <v>686.07000000000392</v>
          </cell>
          <cell r="R336">
            <v>499.29999999999882</v>
          </cell>
          <cell r="S336">
            <v>698.50000000000171</v>
          </cell>
          <cell r="T336">
            <v>508.37000000000268</v>
          </cell>
          <cell r="U336">
            <v>710.9399999999971</v>
          </cell>
          <cell r="V336">
            <v>516.13000000000011</v>
          </cell>
          <cell r="W336">
            <v>722.0599999999954</v>
          </cell>
          <cell r="X336">
            <v>525.1999999999972</v>
          </cell>
          <cell r="Y336">
            <v>734.50000000000352</v>
          </cell>
          <cell r="Z336">
            <v>532.96000000000174</v>
          </cell>
          <cell r="AA336">
            <v>745.63</v>
          </cell>
          <cell r="AB336">
            <v>542.02999999999827</v>
          </cell>
          <cell r="AC336">
            <v>758.05999999999653</v>
          </cell>
          <cell r="AD336">
            <v>549.79000000000201</v>
          </cell>
          <cell r="AE336">
            <v>770.50000000000421</v>
          </cell>
          <cell r="AF336">
            <v>558.86000000000126</v>
          </cell>
          <cell r="AG336">
            <v>781.62000000000171</v>
          </cell>
          <cell r="AH336">
            <v>566.6199999999991</v>
          </cell>
          <cell r="AI336">
            <v>794.0599999999971</v>
          </cell>
          <cell r="AJ336">
            <v>575.69000000000119</v>
          </cell>
          <cell r="AK336">
            <v>805.18999999999403</v>
          </cell>
          <cell r="AL336">
            <v>583.44999999999879</v>
          </cell>
          <cell r="AM336">
            <v>817.62000000000353</v>
          </cell>
          <cell r="AN336">
            <v>592.5200000000001</v>
          </cell>
          <cell r="AO336">
            <v>830.05999999999881</v>
          </cell>
          <cell r="AP336">
            <v>600.27999999999759</v>
          </cell>
          <cell r="AQ336">
            <v>841.17999999999529</v>
          </cell>
          <cell r="AR336">
            <v>609.34999999999968</v>
          </cell>
          <cell r="AS336">
            <v>853.62000000000535</v>
          </cell>
          <cell r="AT336">
            <v>617.11000000000172</v>
          </cell>
          <cell r="AU336">
            <v>864.75000000000182</v>
          </cell>
          <cell r="AV336">
            <v>626.17999999999824</v>
          </cell>
          <cell r="AW336">
            <v>877.17999999999699</v>
          </cell>
        </row>
        <row r="337">
          <cell r="A337">
            <v>332</v>
          </cell>
          <cell r="B337">
            <v>431.97000000000151</v>
          </cell>
          <cell r="C337">
            <v>604.76000000000192</v>
          </cell>
          <cell r="D337">
            <v>441.06999999999789</v>
          </cell>
          <cell r="E337">
            <v>617.24000000000183</v>
          </cell>
          <cell r="F337">
            <v>448.85000000000298</v>
          </cell>
          <cell r="G337">
            <v>628.39999999999827</v>
          </cell>
          <cell r="H337">
            <v>457.94999999999942</v>
          </cell>
          <cell r="I337">
            <v>640.86999999999716</v>
          </cell>
          <cell r="J337">
            <v>467.05000000000331</v>
          </cell>
          <cell r="K337">
            <v>653.35000000000355</v>
          </cell>
          <cell r="L337">
            <v>474.83000000000089</v>
          </cell>
          <cell r="M337">
            <v>664.5</v>
          </cell>
          <cell r="N337">
            <v>483.92999999999728</v>
          </cell>
          <cell r="O337">
            <v>676.97999999999809</v>
          </cell>
          <cell r="P337">
            <v>491.71000000000242</v>
          </cell>
          <cell r="Q337">
            <v>688.14000000000397</v>
          </cell>
          <cell r="R337">
            <v>500.80999999999881</v>
          </cell>
          <cell r="S337">
            <v>700.61000000000172</v>
          </cell>
          <cell r="T337">
            <v>509.9100000000027</v>
          </cell>
          <cell r="U337">
            <v>713.08999999999708</v>
          </cell>
          <cell r="V337">
            <v>517.69000000000005</v>
          </cell>
          <cell r="W337">
            <v>724.23999999999535</v>
          </cell>
          <cell r="X337">
            <v>526.78999999999724</v>
          </cell>
          <cell r="Y337">
            <v>736.72000000000355</v>
          </cell>
          <cell r="Z337">
            <v>534.57000000000176</v>
          </cell>
          <cell r="AA337">
            <v>747.88</v>
          </cell>
          <cell r="AB337">
            <v>543.66999999999825</v>
          </cell>
          <cell r="AC337">
            <v>760.3499999999965</v>
          </cell>
          <cell r="AD337">
            <v>551.45000000000198</v>
          </cell>
          <cell r="AE337">
            <v>772.83000000000425</v>
          </cell>
          <cell r="AF337">
            <v>560.55000000000132</v>
          </cell>
          <cell r="AG337">
            <v>783.98000000000172</v>
          </cell>
          <cell r="AH337">
            <v>568.32999999999913</v>
          </cell>
          <cell r="AI337">
            <v>796.45999999999708</v>
          </cell>
          <cell r="AJ337">
            <v>577.4300000000012</v>
          </cell>
          <cell r="AK337">
            <v>807.61999999999398</v>
          </cell>
          <cell r="AL337">
            <v>585.20999999999879</v>
          </cell>
          <cell r="AM337">
            <v>820.09000000000356</v>
          </cell>
          <cell r="AN337">
            <v>594.31000000000006</v>
          </cell>
          <cell r="AO337">
            <v>832.5699999999988</v>
          </cell>
          <cell r="AP337">
            <v>602.08999999999753</v>
          </cell>
          <cell r="AQ337">
            <v>843.71999999999525</v>
          </cell>
          <cell r="AR337">
            <v>611.18999999999971</v>
          </cell>
          <cell r="AS337">
            <v>856.20000000000539</v>
          </cell>
          <cell r="AT337">
            <v>618.97000000000173</v>
          </cell>
          <cell r="AU337">
            <v>867.36000000000183</v>
          </cell>
          <cell r="AV337">
            <v>628.06999999999823</v>
          </cell>
          <cell r="AW337">
            <v>879.82999999999697</v>
          </cell>
        </row>
        <row r="338">
          <cell r="A338">
            <v>333</v>
          </cell>
          <cell r="B338">
            <v>433.27000000000152</v>
          </cell>
          <cell r="C338">
            <v>606.58000000000197</v>
          </cell>
          <cell r="D338">
            <v>442.39999999999787</v>
          </cell>
          <cell r="E338">
            <v>619.10000000000184</v>
          </cell>
          <cell r="F338">
            <v>450.200000000003</v>
          </cell>
          <cell r="G338">
            <v>630.28999999999826</v>
          </cell>
          <cell r="H338">
            <v>459.32999999999942</v>
          </cell>
          <cell r="I338">
            <v>642.79999999999711</v>
          </cell>
          <cell r="J338">
            <v>468.46000000000333</v>
          </cell>
          <cell r="K338">
            <v>655.32000000000357</v>
          </cell>
          <cell r="L338">
            <v>476.2600000000009</v>
          </cell>
          <cell r="M338">
            <v>666.5</v>
          </cell>
          <cell r="N338">
            <v>485.38999999999726</v>
          </cell>
          <cell r="O338">
            <v>679.01999999999805</v>
          </cell>
          <cell r="P338">
            <v>493.19000000000244</v>
          </cell>
          <cell r="Q338">
            <v>690.21000000000402</v>
          </cell>
          <cell r="R338">
            <v>502.3199999999988</v>
          </cell>
          <cell r="S338">
            <v>702.72000000000173</v>
          </cell>
          <cell r="T338">
            <v>511.45000000000272</v>
          </cell>
          <cell r="U338">
            <v>715.23999999999705</v>
          </cell>
          <cell r="V338">
            <v>519.25</v>
          </cell>
          <cell r="W338">
            <v>726.4199999999953</v>
          </cell>
          <cell r="X338">
            <v>528.37999999999727</v>
          </cell>
          <cell r="Y338">
            <v>738.94000000000358</v>
          </cell>
          <cell r="Z338">
            <v>536.18000000000177</v>
          </cell>
          <cell r="AA338">
            <v>750.13</v>
          </cell>
          <cell r="AB338">
            <v>545.30999999999824</v>
          </cell>
          <cell r="AC338">
            <v>762.63999999999646</v>
          </cell>
          <cell r="AD338">
            <v>553.11000000000195</v>
          </cell>
          <cell r="AE338">
            <v>775.16000000000429</v>
          </cell>
          <cell r="AF338">
            <v>562.24000000000137</v>
          </cell>
          <cell r="AG338">
            <v>786.34000000000174</v>
          </cell>
          <cell r="AH338">
            <v>570.03999999999917</v>
          </cell>
          <cell r="AI338">
            <v>798.85999999999706</v>
          </cell>
          <cell r="AJ338">
            <v>579.17000000000121</v>
          </cell>
          <cell r="AK338">
            <v>810.04999999999393</v>
          </cell>
          <cell r="AL338">
            <v>586.96999999999878</v>
          </cell>
          <cell r="AM338">
            <v>822.56000000000358</v>
          </cell>
          <cell r="AN338">
            <v>596.1</v>
          </cell>
          <cell r="AO338">
            <v>835.07999999999879</v>
          </cell>
          <cell r="AP338">
            <v>603.89999999999748</v>
          </cell>
          <cell r="AQ338">
            <v>846.25999999999522</v>
          </cell>
          <cell r="AR338">
            <v>613.02999999999975</v>
          </cell>
          <cell r="AS338">
            <v>858.78000000000543</v>
          </cell>
          <cell r="AT338">
            <v>620.83000000000175</v>
          </cell>
          <cell r="AU338">
            <v>869.97000000000185</v>
          </cell>
          <cell r="AV338">
            <v>629.95999999999822</v>
          </cell>
          <cell r="AW338">
            <v>882.47999999999695</v>
          </cell>
        </row>
        <row r="339">
          <cell r="A339">
            <v>334</v>
          </cell>
          <cell r="B339">
            <v>434.57000000000153</v>
          </cell>
          <cell r="C339">
            <v>608.40000000000202</v>
          </cell>
          <cell r="D339">
            <v>443.72999999999786</v>
          </cell>
          <cell r="E339">
            <v>620.96000000000186</v>
          </cell>
          <cell r="F339">
            <v>451.55000000000302</v>
          </cell>
          <cell r="G339">
            <v>632.17999999999824</v>
          </cell>
          <cell r="H339">
            <v>460.70999999999941</v>
          </cell>
          <cell r="I339">
            <v>644.72999999999706</v>
          </cell>
          <cell r="J339">
            <v>469.87000000000336</v>
          </cell>
          <cell r="K339">
            <v>657.2900000000036</v>
          </cell>
          <cell r="L339">
            <v>477.69000000000091</v>
          </cell>
          <cell r="M339">
            <v>668.5</v>
          </cell>
          <cell r="N339">
            <v>486.84999999999724</v>
          </cell>
          <cell r="O339">
            <v>681.05999999999801</v>
          </cell>
          <cell r="P339">
            <v>494.67000000000246</v>
          </cell>
          <cell r="Q339">
            <v>692.28000000000407</v>
          </cell>
          <cell r="R339">
            <v>503.82999999999879</v>
          </cell>
          <cell r="S339">
            <v>704.83000000000175</v>
          </cell>
          <cell r="T339">
            <v>512.99000000000274</v>
          </cell>
          <cell r="U339">
            <v>717.38999999999703</v>
          </cell>
          <cell r="V339">
            <v>520.80999999999995</v>
          </cell>
          <cell r="W339">
            <v>728.59999999999525</v>
          </cell>
          <cell r="X339">
            <v>529.9699999999973</v>
          </cell>
          <cell r="Y339">
            <v>741.16000000000361</v>
          </cell>
          <cell r="Z339">
            <v>537.79000000000178</v>
          </cell>
          <cell r="AA339">
            <v>752.38</v>
          </cell>
          <cell r="AB339">
            <v>546.94999999999823</v>
          </cell>
          <cell r="AC339">
            <v>764.92999999999643</v>
          </cell>
          <cell r="AD339">
            <v>554.77000000000191</v>
          </cell>
          <cell r="AE339">
            <v>777.49000000000433</v>
          </cell>
          <cell r="AF339">
            <v>563.93000000000143</v>
          </cell>
          <cell r="AG339">
            <v>788.70000000000175</v>
          </cell>
          <cell r="AH339">
            <v>571.7499999999992</v>
          </cell>
          <cell r="AI339">
            <v>801.25999999999704</v>
          </cell>
          <cell r="AJ339">
            <v>580.91000000000122</v>
          </cell>
          <cell r="AK339">
            <v>812.47999999999388</v>
          </cell>
          <cell r="AL339">
            <v>588.72999999999877</v>
          </cell>
          <cell r="AM339">
            <v>825.03000000000361</v>
          </cell>
          <cell r="AN339">
            <v>597.89</v>
          </cell>
          <cell r="AO339">
            <v>837.58999999999878</v>
          </cell>
          <cell r="AP339">
            <v>605.70999999999742</v>
          </cell>
          <cell r="AQ339">
            <v>848.79999999999518</v>
          </cell>
          <cell r="AR339">
            <v>614.86999999999978</v>
          </cell>
          <cell r="AS339">
            <v>861.36000000000547</v>
          </cell>
          <cell r="AT339">
            <v>622.69000000000176</v>
          </cell>
          <cell r="AU339">
            <v>872.58000000000186</v>
          </cell>
          <cell r="AV339">
            <v>631.8499999999982</v>
          </cell>
          <cell r="AW339">
            <v>885.12999999999693</v>
          </cell>
        </row>
        <row r="340">
          <cell r="A340">
            <v>335</v>
          </cell>
          <cell r="B340">
            <v>435.87000000000154</v>
          </cell>
          <cell r="C340">
            <v>610.22000000000207</v>
          </cell>
          <cell r="D340">
            <v>445.05999999999784</v>
          </cell>
          <cell r="E340">
            <v>622.82000000000187</v>
          </cell>
          <cell r="F340">
            <v>452.90000000000305</v>
          </cell>
          <cell r="G340">
            <v>634.06999999999823</v>
          </cell>
          <cell r="H340">
            <v>462.08999999999941</v>
          </cell>
          <cell r="I340">
            <v>646.65999999999701</v>
          </cell>
          <cell r="J340">
            <v>471.28000000000338</v>
          </cell>
          <cell r="K340">
            <v>659.26000000000363</v>
          </cell>
          <cell r="L340">
            <v>479.12000000000091</v>
          </cell>
          <cell r="M340">
            <v>670.5</v>
          </cell>
          <cell r="N340">
            <v>488.30999999999722</v>
          </cell>
          <cell r="O340">
            <v>683.09999999999798</v>
          </cell>
          <cell r="P340">
            <v>496.15000000000248</v>
          </cell>
          <cell r="Q340">
            <v>694.35000000000412</v>
          </cell>
          <cell r="R340">
            <v>505.33999999999878</v>
          </cell>
          <cell r="S340">
            <v>706.94000000000176</v>
          </cell>
          <cell r="T340">
            <v>514.5300000000027</v>
          </cell>
          <cell r="U340">
            <v>719.53999999999701</v>
          </cell>
          <cell r="V340">
            <v>522.36999999999989</v>
          </cell>
          <cell r="W340">
            <v>730.7799999999952</v>
          </cell>
          <cell r="X340">
            <v>531.55999999999733</v>
          </cell>
          <cell r="Y340">
            <v>743.38000000000363</v>
          </cell>
          <cell r="Z340">
            <v>539.4000000000018</v>
          </cell>
          <cell r="AA340">
            <v>754.63</v>
          </cell>
          <cell r="AB340">
            <v>548.58999999999821</v>
          </cell>
          <cell r="AC340">
            <v>767.21999999999639</v>
          </cell>
          <cell r="AD340">
            <v>556.43000000000188</v>
          </cell>
          <cell r="AE340">
            <v>779.82000000000437</v>
          </cell>
          <cell r="AF340">
            <v>565.62000000000148</v>
          </cell>
          <cell r="AG340">
            <v>791.06000000000176</v>
          </cell>
          <cell r="AH340">
            <v>573.45999999999924</v>
          </cell>
          <cell r="AI340">
            <v>803.65999999999701</v>
          </cell>
          <cell r="AJ340">
            <v>582.65000000000123</v>
          </cell>
          <cell r="AK340">
            <v>814.90999999999383</v>
          </cell>
          <cell r="AL340">
            <v>590.48999999999876</v>
          </cell>
          <cell r="AM340">
            <v>827.50000000000364</v>
          </cell>
          <cell r="AN340">
            <v>599.67999999999995</v>
          </cell>
          <cell r="AO340">
            <v>840.09999999999877</v>
          </cell>
          <cell r="AP340">
            <v>607.51999999999737</v>
          </cell>
          <cell r="AQ340">
            <v>851.33999999999514</v>
          </cell>
          <cell r="AR340">
            <v>616.70999999999981</v>
          </cell>
          <cell r="AS340">
            <v>863.94000000000551</v>
          </cell>
          <cell r="AT340">
            <v>624.55000000000177</v>
          </cell>
          <cell r="AU340">
            <v>875.19000000000187</v>
          </cell>
          <cell r="AV340">
            <v>633.73999999999819</v>
          </cell>
          <cell r="AW340">
            <v>887.7799999999969</v>
          </cell>
        </row>
        <row r="341">
          <cell r="A341">
            <v>336</v>
          </cell>
          <cell r="B341">
            <v>437.17000000000155</v>
          </cell>
          <cell r="C341">
            <v>612.04000000000212</v>
          </cell>
          <cell r="D341">
            <v>446.38999999999783</v>
          </cell>
          <cell r="E341">
            <v>624.68000000000188</v>
          </cell>
          <cell r="F341">
            <v>454.25000000000307</v>
          </cell>
          <cell r="G341">
            <v>635.95999999999822</v>
          </cell>
          <cell r="H341">
            <v>463.4699999999994</v>
          </cell>
          <cell r="I341">
            <v>648.58999999999696</v>
          </cell>
          <cell r="J341">
            <v>472.69000000000341</v>
          </cell>
          <cell r="K341">
            <v>661.23000000000366</v>
          </cell>
          <cell r="L341">
            <v>480.55000000000092</v>
          </cell>
          <cell r="M341">
            <v>672.5</v>
          </cell>
          <cell r="N341">
            <v>489.7699999999972</v>
          </cell>
          <cell r="O341">
            <v>685.13999999999794</v>
          </cell>
          <cell r="P341">
            <v>497.6300000000025</v>
          </cell>
          <cell r="Q341">
            <v>696.42000000000417</v>
          </cell>
          <cell r="R341">
            <v>506.84999999999877</v>
          </cell>
          <cell r="S341">
            <v>709.05000000000177</v>
          </cell>
          <cell r="T341">
            <v>516.07000000000266</v>
          </cell>
          <cell r="U341">
            <v>721.68999999999699</v>
          </cell>
          <cell r="V341">
            <v>523.92999999999984</v>
          </cell>
          <cell r="W341">
            <v>732.95999999999515</v>
          </cell>
          <cell r="X341">
            <v>533.14999999999736</v>
          </cell>
          <cell r="Y341">
            <v>745.60000000000366</v>
          </cell>
          <cell r="Z341">
            <v>541.01000000000181</v>
          </cell>
          <cell r="AA341">
            <v>756.88</v>
          </cell>
          <cell r="AB341">
            <v>550.2299999999982</v>
          </cell>
          <cell r="AC341">
            <v>769.50999999999635</v>
          </cell>
          <cell r="AD341">
            <v>558.09000000000185</v>
          </cell>
          <cell r="AE341">
            <v>782.15000000000441</v>
          </cell>
          <cell r="AF341">
            <v>567.31000000000154</v>
          </cell>
          <cell r="AG341">
            <v>793.42000000000178</v>
          </cell>
          <cell r="AH341">
            <v>575.16999999999928</v>
          </cell>
          <cell r="AI341">
            <v>806.05999999999699</v>
          </cell>
          <cell r="AJ341">
            <v>584.39000000000124</v>
          </cell>
          <cell r="AK341">
            <v>817.33999999999378</v>
          </cell>
          <cell r="AL341">
            <v>592.24999999999875</v>
          </cell>
          <cell r="AM341">
            <v>829.97000000000367</v>
          </cell>
          <cell r="AN341">
            <v>601.46999999999991</v>
          </cell>
          <cell r="AO341">
            <v>842.60999999999876</v>
          </cell>
          <cell r="AP341">
            <v>609.32999999999731</v>
          </cell>
          <cell r="AQ341">
            <v>853.87999999999511</v>
          </cell>
          <cell r="AR341">
            <v>618.54999999999984</v>
          </cell>
          <cell r="AS341">
            <v>866.52000000000555</v>
          </cell>
          <cell r="AT341">
            <v>626.41000000000179</v>
          </cell>
          <cell r="AU341">
            <v>877.80000000000189</v>
          </cell>
          <cell r="AV341">
            <v>635.62999999999818</v>
          </cell>
          <cell r="AW341">
            <v>890.42999999999688</v>
          </cell>
        </row>
        <row r="342">
          <cell r="A342">
            <v>337</v>
          </cell>
          <cell r="B342">
            <v>438.47000000000156</v>
          </cell>
          <cell r="C342">
            <v>613.86000000000217</v>
          </cell>
          <cell r="D342">
            <v>447.71999999999781</v>
          </cell>
          <cell r="E342">
            <v>626.5400000000019</v>
          </cell>
          <cell r="F342">
            <v>455.60000000000309</v>
          </cell>
          <cell r="G342">
            <v>637.8499999999982</v>
          </cell>
          <cell r="H342">
            <v>464.8499999999994</v>
          </cell>
          <cell r="I342">
            <v>650.51999999999691</v>
          </cell>
          <cell r="J342">
            <v>474.10000000000343</v>
          </cell>
          <cell r="K342">
            <v>663.20000000000368</v>
          </cell>
          <cell r="L342">
            <v>481.98000000000093</v>
          </cell>
          <cell r="M342">
            <v>674.5</v>
          </cell>
          <cell r="N342">
            <v>491.22999999999718</v>
          </cell>
          <cell r="O342">
            <v>687.1799999999979</v>
          </cell>
          <cell r="P342">
            <v>499.11000000000251</v>
          </cell>
          <cell r="Q342">
            <v>698.49000000000422</v>
          </cell>
          <cell r="R342">
            <v>508.35999999999876</v>
          </cell>
          <cell r="S342">
            <v>711.16000000000179</v>
          </cell>
          <cell r="T342">
            <v>517.61000000000263</v>
          </cell>
          <cell r="U342">
            <v>723.83999999999696</v>
          </cell>
          <cell r="V342">
            <v>525.48999999999978</v>
          </cell>
          <cell r="W342">
            <v>735.1399999999951</v>
          </cell>
          <cell r="X342">
            <v>534.73999999999739</v>
          </cell>
          <cell r="Y342">
            <v>747.82000000000369</v>
          </cell>
          <cell r="Z342">
            <v>542.62000000000182</v>
          </cell>
          <cell r="AA342">
            <v>759.13</v>
          </cell>
          <cell r="AB342">
            <v>551.86999999999819</v>
          </cell>
          <cell r="AC342">
            <v>771.79999999999632</v>
          </cell>
          <cell r="AD342">
            <v>559.75000000000182</v>
          </cell>
          <cell r="AE342">
            <v>784.48000000000445</v>
          </cell>
          <cell r="AF342">
            <v>569.00000000000159</v>
          </cell>
          <cell r="AG342">
            <v>795.78000000000179</v>
          </cell>
          <cell r="AH342">
            <v>576.87999999999931</v>
          </cell>
          <cell r="AI342">
            <v>808.45999999999697</v>
          </cell>
          <cell r="AJ342">
            <v>586.13000000000125</v>
          </cell>
          <cell r="AK342">
            <v>819.76999999999373</v>
          </cell>
          <cell r="AL342">
            <v>594.00999999999874</v>
          </cell>
          <cell r="AM342">
            <v>832.44000000000369</v>
          </cell>
          <cell r="AN342">
            <v>603.25999999999988</v>
          </cell>
          <cell r="AO342">
            <v>845.11999999999875</v>
          </cell>
          <cell r="AP342">
            <v>611.13999999999726</v>
          </cell>
          <cell r="AQ342">
            <v>856.41999999999507</v>
          </cell>
          <cell r="AR342">
            <v>620.38999999999987</v>
          </cell>
          <cell r="AS342">
            <v>869.10000000000559</v>
          </cell>
          <cell r="AT342">
            <v>628.2700000000018</v>
          </cell>
          <cell r="AU342">
            <v>880.4100000000019</v>
          </cell>
          <cell r="AV342">
            <v>637.51999999999816</v>
          </cell>
          <cell r="AW342">
            <v>893.07999999999686</v>
          </cell>
        </row>
        <row r="343">
          <cell r="A343">
            <v>338</v>
          </cell>
          <cell r="B343">
            <v>439.77000000000157</v>
          </cell>
          <cell r="C343">
            <v>615.68000000000222</v>
          </cell>
          <cell r="D343">
            <v>449.04999999999779</v>
          </cell>
          <cell r="E343">
            <v>628.40000000000191</v>
          </cell>
          <cell r="F343">
            <v>456.95000000000312</v>
          </cell>
          <cell r="G343">
            <v>639.73999999999819</v>
          </cell>
          <cell r="H343">
            <v>466.22999999999939</v>
          </cell>
          <cell r="I343">
            <v>652.44999999999686</v>
          </cell>
          <cell r="J343">
            <v>475.51000000000346</v>
          </cell>
          <cell r="K343">
            <v>665.17000000000371</v>
          </cell>
          <cell r="L343">
            <v>483.41000000000093</v>
          </cell>
          <cell r="M343">
            <v>676.5</v>
          </cell>
          <cell r="N343">
            <v>492.68999999999716</v>
          </cell>
          <cell r="O343">
            <v>689.21999999999787</v>
          </cell>
          <cell r="P343">
            <v>500.59000000000253</v>
          </cell>
          <cell r="Q343">
            <v>700.56000000000427</v>
          </cell>
          <cell r="R343">
            <v>509.86999999999875</v>
          </cell>
          <cell r="S343">
            <v>713.2700000000018</v>
          </cell>
          <cell r="T343">
            <v>519.15000000000259</v>
          </cell>
          <cell r="U343">
            <v>725.98999999999694</v>
          </cell>
          <cell r="V343">
            <v>527.04999999999973</v>
          </cell>
          <cell r="W343">
            <v>737.31999999999505</v>
          </cell>
          <cell r="X343">
            <v>536.32999999999743</v>
          </cell>
          <cell r="Y343">
            <v>750.04000000000372</v>
          </cell>
          <cell r="Z343">
            <v>544.23000000000184</v>
          </cell>
          <cell r="AA343">
            <v>761.38</v>
          </cell>
          <cell r="AB343">
            <v>553.50999999999817</v>
          </cell>
          <cell r="AC343">
            <v>774.08999999999628</v>
          </cell>
          <cell r="AD343">
            <v>561.41000000000179</v>
          </cell>
          <cell r="AE343">
            <v>786.81000000000449</v>
          </cell>
          <cell r="AF343">
            <v>570.69000000000165</v>
          </cell>
          <cell r="AG343">
            <v>798.14000000000181</v>
          </cell>
          <cell r="AH343">
            <v>578.58999999999935</v>
          </cell>
          <cell r="AI343">
            <v>810.85999999999694</v>
          </cell>
          <cell r="AJ343">
            <v>587.87000000000126</v>
          </cell>
          <cell r="AK343">
            <v>822.19999999999368</v>
          </cell>
          <cell r="AL343">
            <v>595.76999999999873</v>
          </cell>
          <cell r="AM343">
            <v>834.91000000000372</v>
          </cell>
          <cell r="AN343">
            <v>605.04999999999984</v>
          </cell>
          <cell r="AO343">
            <v>847.62999999999874</v>
          </cell>
          <cell r="AP343">
            <v>612.9499999999972</v>
          </cell>
          <cell r="AQ343">
            <v>858.95999999999503</v>
          </cell>
          <cell r="AR343">
            <v>622.2299999999999</v>
          </cell>
          <cell r="AS343">
            <v>871.68000000000563</v>
          </cell>
          <cell r="AT343">
            <v>630.13000000000181</v>
          </cell>
          <cell r="AU343">
            <v>883.02000000000191</v>
          </cell>
          <cell r="AV343">
            <v>639.40999999999815</v>
          </cell>
          <cell r="AW343">
            <v>895.72999999999683</v>
          </cell>
        </row>
        <row r="344">
          <cell r="A344">
            <v>339</v>
          </cell>
          <cell r="B344">
            <v>441.07000000000158</v>
          </cell>
          <cell r="C344">
            <v>617.50000000000227</v>
          </cell>
          <cell r="D344">
            <v>450.37999999999778</v>
          </cell>
          <cell r="E344">
            <v>630.26000000000192</v>
          </cell>
          <cell r="F344">
            <v>458.30000000000314</v>
          </cell>
          <cell r="G344">
            <v>641.62999999999818</v>
          </cell>
          <cell r="H344">
            <v>467.60999999999939</v>
          </cell>
          <cell r="I344">
            <v>654.37999999999681</v>
          </cell>
          <cell r="J344">
            <v>476.92000000000348</v>
          </cell>
          <cell r="K344">
            <v>667.14000000000374</v>
          </cell>
          <cell r="L344">
            <v>484.84000000000094</v>
          </cell>
          <cell r="M344">
            <v>678.5</v>
          </cell>
          <cell r="N344">
            <v>494.14999999999714</v>
          </cell>
          <cell r="O344">
            <v>691.25999999999783</v>
          </cell>
          <cell r="P344">
            <v>502.07000000000255</v>
          </cell>
          <cell r="Q344">
            <v>702.63000000000432</v>
          </cell>
          <cell r="R344">
            <v>511.37999999999874</v>
          </cell>
          <cell r="S344">
            <v>715.38000000000181</v>
          </cell>
          <cell r="T344">
            <v>520.69000000000256</v>
          </cell>
          <cell r="U344">
            <v>728.13999999999692</v>
          </cell>
          <cell r="V344">
            <v>528.60999999999967</v>
          </cell>
          <cell r="W344">
            <v>739.499999999995</v>
          </cell>
          <cell r="X344">
            <v>537.91999999999746</v>
          </cell>
          <cell r="Y344">
            <v>752.26000000000374</v>
          </cell>
          <cell r="Z344">
            <v>545.84000000000185</v>
          </cell>
          <cell r="AA344">
            <v>763.63</v>
          </cell>
          <cell r="AB344">
            <v>555.14999999999816</v>
          </cell>
          <cell r="AC344">
            <v>776.37999999999624</v>
          </cell>
          <cell r="AD344">
            <v>563.07000000000176</v>
          </cell>
          <cell r="AE344">
            <v>789.14000000000453</v>
          </cell>
          <cell r="AF344">
            <v>572.3800000000017</v>
          </cell>
          <cell r="AG344">
            <v>800.50000000000182</v>
          </cell>
          <cell r="AH344">
            <v>580.29999999999939</v>
          </cell>
          <cell r="AI344">
            <v>813.25999999999692</v>
          </cell>
          <cell r="AJ344">
            <v>589.61000000000126</v>
          </cell>
          <cell r="AK344">
            <v>824.62999999999363</v>
          </cell>
          <cell r="AL344">
            <v>597.52999999999872</v>
          </cell>
          <cell r="AM344">
            <v>837.38000000000375</v>
          </cell>
          <cell r="AN344">
            <v>606.8399999999998</v>
          </cell>
          <cell r="AO344">
            <v>850.13999999999874</v>
          </cell>
          <cell r="AP344">
            <v>614.75999999999715</v>
          </cell>
          <cell r="AQ344">
            <v>861.499999999995</v>
          </cell>
          <cell r="AR344">
            <v>624.06999999999994</v>
          </cell>
          <cell r="AS344">
            <v>874.26000000000568</v>
          </cell>
          <cell r="AT344">
            <v>631.99000000000183</v>
          </cell>
          <cell r="AU344">
            <v>885.63000000000193</v>
          </cell>
          <cell r="AV344">
            <v>641.29999999999814</v>
          </cell>
          <cell r="AW344">
            <v>898.37999999999681</v>
          </cell>
        </row>
        <row r="345">
          <cell r="A345">
            <v>340</v>
          </cell>
          <cell r="B345">
            <v>442.3700000000016</v>
          </cell>
          <cell r="C345">
            <v>619.32000000000232</v>
          </cell>
          <cell r="D345">
            <v>451.70999999999776</v>
          </cell>
          <cell r="E345">
            <v>632.12000000000194</v>
          </cell>
          <cell r="F345">
            <v>459.65000000000316</v>
          </cell>
          <cell r="G345">
            <v>643.51999999999816</v>
          </cell>
          <cell r="H345">
            <v>468.98999999999938</v>
          </cell>
          <cell r="I345">
            <v>656.30999999999676</v>
          </cell>
          <cell r="J345">
            <v>478.33000000000351</v>
          </cell>
          <cell r="K345">
            <v>669.11000000000377</v>
          </cell>
          <cell r="L345">
            <v>486.27000000000095</v>
          </cell>
          <cell r="M345">
            <v>680.5</v>
          </cell>
          <cell r="N345">
            <v>495.60999999999711</v>
          </cell>
          <cell r="O345">
            <v>693.29999999999779</v>
          </cell>
          <cell r="P345">
            <v>503.55000000000257</v>
          </cell>
          <cell r="Q345">
            <v>704.70000000000437</v>
          </cell>
          <cell r="R345">
            <v>512.88999999999874</v>
          </cell>
          <cell r="S345">
            <v>717.49000000000183</v>
          </cell>
          <cell r="T345">
            <v>522.23000000000252</v>
          </cell>
          <cell r="U345">
            <v>730.28999999999689</v>
          </cell>
          <cell r="V345">
            <v>530.16999999999962</v>
          </cell>
          <cell r="W345">
            <v>741.67999999999495</v>
          </cell>
          <cell r="X345">
            <v>539.50999999999749</v>
          </cell>
          <cell r="Y345">
            <v>754.48000000000377</v>
          </cell>
          <cell r="Z345">
            <v>547.45000000000186</v>
          </cell>
          <cell r="AA345">
            <v>765.88</v>
          </cell>
          <cell r="AB345">
            <v>556.78999999999814</v>
          </cell>
          <cell r="AC345">
            <v>778.66999999999621</v>
          </cell>
          <cell r="AD345">
            <v>564.73000000000172</v>
          </cell>
          <cell r="AE345">
            <v>791.47000000000457</v>
          </cell>
          <cell r="AF345">
            <v>574.07000000000176</v>
          </cell>
          <cell r="AG345">
            <v>802.86000000000183</v>
          </cell>
          <cell r="AH345">
            <v>582.00999999999942</v>
          </cell>
          <cell r="AI345">
            <v>815.6599999999969</v>
          </cell>
          <cell r="AJ345">
            <v>591.35000000000127</v>
          </cell>
          <cell r="AK345">
            <v>827.05999999999358</v>
          </cell>
          <cell r="AL345">
            <v>599.28999999999871</v>
          </cell>
          <cell r="AM345">
            <v>839.85000000000377</v>
          </cell>
          <cell r="AN345">
            <v>608.62999999999977</v>
          </cell>
          <cell r="AO345">
            <v>852.64999999999873</v>
          </cell>
          <cell r="AP345">
            <v>616.56999999999709</v>
          </cell>
          <cell r="AQ345">
            <v>864.03999999999496</v>
          </cell>
          <cell r="AR345">
            <v>625.91</v>
          </cell>
          <cell r="AS345">
            <v>876.84000000000572</v>
          </cell>
          <cell r="AT345">
            <v>633.85000000000184</v>
          </cell>
          <cell r="AU345">
            <v>888.24000000000194</v>
          </cell>
          <cell r="AV345">
            <v>643.18999999999812</v>
          </cell>
          <cell r="AW345">
            <v>901.02999999999679</v>
          </cell>
        </row>
        <row r="346">
          <cell r="A346">
            <v>341</v>
          </cell>
          <cell r="B346">
            <v>443.67000000000161</v>
          </cell>
          <cell r="C346">
            <v>621.14000000000237</v>
          </cell>
          <cell r="D346">
            <v>453.03999999999775</v>
          </cell>
          <cell r="E346">
            <v>633.98000000000195</v>
          </cell>
          <cell r="F346">
            <v>461.00000000000318</v>
          </cell>
          <cell r="G346">
            <v>645.40999999999815</v>
          </cell>
          <cell r="H346">
            <v>470.36999999999938</v>
          </cell>
          <cell r="I346">
            <v>658.23999999999671</v>
          </cell>
          <cell r="J346">
            <v>479.74000000000353</v>
          </cell>
          <cell r="K346">
            <v>671.08000000000379</v>
          </cell>
          <cell r="L346">
            <v>487.70000000000095</v>
          </cell>
          <cell r="M346">
            <v>682.5</v>
          </cell>
          <cell r="N346">
            <v>497.06999999999709</v>
          </cell>
          <cell r="O346">
            <v>695.33999999999776</v>
          </cell>
          <cell r="P346">
            <v>505.03000000000259</v>
          </cell>
          <cell r="Q346">
            <v>706.77000000000442</v>
          </cell>
          <cell r="R346">
            <v>514.39999999999873</v>
          </cell>
          <cell r="S346">
            <v>719.60000000000184</v>
          </cell>
          <cell r="T346">
            <v>523.77000000000248</v>
          </cell>
          <cell r="U346">
            <v>732.43999999999687</v>
          </cell>
          <cell r="V346">
            <v>531.72999999999956</v>
          </cell>
          <cell r="W346">
            <v>743.8599999999949</v>
          </cell>
          <cell r="X346">
            <v>541.09999999999752</v>
          </cell>
          <cell r="Y346">
            <v>756.7000000000038</v>
          </cell>
          <cell r="Z346">
            <v>549.06000000000188</v>
          </cell>
          <cell r="AA346">
            <v>768.13</v>
          </cell>
          <cell r="AB346">
            <v>558.42999999999813</v>
          </cell>
          <cell r="AC346">
            <v>780.95999999999617</v>
          </cell>
          <cell r="AD346">
            <v>566.39000000000169</v>
          </cell>
          <cell r="AE346">
            <v>793.80000000000462</v>
          </cell>
          <cell r="AF346">
            <v>575.76000000000181</v>
          </cell>
          <cell r="AG346">
            <v>805.22000000000185</v>
          </cell>
          <cell r="AH346">
            <v>583.71999999999946</v>
          </cell>
          <cell r="AI346">
            <v>818.05999999999688</v>
          </cell>
          <cell r="AJ346">
            <v>593.09000000000128</v>
          </cell>
          <cell r="AK346">
            <v>829.48999999999353</v>
          </cell>
          <cell r="AL346">
            <v>601.0499999999987</v>
          </cell>
          <cell r="AM346">
            <v>842.3200000000038</v>
          </cell>
          <cell r="AN346">
            <v>610.41999999999973</v>
          </cell>
          <cell r="AO346">
            <v>855.15999999999872</v>
          </cell>
          <cell r="AP346">
            <v>618.37999999999704</v>
          </cell>
          <cell r="AQ346">
            <v>866.57999999999493</v>
          </cell>
          <cell r="AR346">
            <v>627.75</v>
          </cell>
          <cell r="AS346">
            <v>879.42000000000576</v>
          </cell>
          <cell r="AT346">
            <v>635.71000000000186</v>
          </cell>
          <cell r="AU346">
            <v>890.85000000000196</v>
          </cell>
          <cell r="AV346">
            <v>645.07999999999811</v>
          </cell>
          <cell r="AW346">
            <v>903.67999999999677</v>
          </cell>
        </row>
        <row r="347">
          <cell r="A347">
            <v>342</v>
          </cell>
          <cell r="B347">
            <v>444.97000000000162</v>
          </cell>
          <cell r="C347">
            <v>622.96000000000242</v>
          </cell>
          <cell r="D347">
            <v>454.36999999999773</v>
          </cell>
          <cell r="E347">
            <v>635.84000000000196</v>
          </cell>
          <cell r="F347">
            <v>462.35000000000321</v>
          </cell>
          <cell r="G347">
            <v>647.29999999999814</v>
          </cell>
          <cell r="H347">
            <v>471.74999999999937</v>
          </cell>
          <cell r="I347">
            <v>660.16999999999666</v>
          </cell>
          <cell r="J347">
            <v>481.15000000000356</v>
          </cell>
          <cell r="K347">
            <v>673.05000000000382</v>
          </cell>
          <cell r="L347">
            <v>489.13000000000096</v>
          </cell>
          <cell r="M347">
            <v>684.5</v>
          </cell>
          <cell r="N347">
            <v>498.52999999999707</v>
          </cell>
          <cell r="O347">
            <v>697.37999999999772</v>
          </cell>
          <cell r="P347">
            <v>506.51000000000261</v>
          </cell>
          <cell r="Q347">
            <v>708.84000000000447</v>
          </cell>
          <cell r="R347">
            <v>515.90999999999872</v>
          </cell>
          <cell r="S347">
            <v>721.71000000000186</v>
          </cell>
          <cell r="T347">
            <v>525.31000000000245</v>
          </cell>
          <cell r="U347">
            <v>734.58999999999685</v>
          </cell>
          <cell r="V347">
            <v>533.28999999999951</v>
          </cell>
          <cell r="W347">
            <v>746.03999999999485</v>
          </cell>
          <cell r="X347">
            <v>542.68999999999755</v>
          </cell>
          <cell r="Y347">
            <v>758.92000000000382</v>
          </cell>
          <cell r="Z347">
            <v>550.67000000000189</v>
          </cell>
          <cell r="AA347">
            <v>770.38</v>
          </cell>
          <cell r="AB347">
            <v>560.06999999999812</v>
          </cell>
          <cell r="AC347">
            <v>783.24999999999613</v>
          </cell>
          <cell r="AD347">
            <v>568.05000000000166</v>
          </cell>
          <cell r="AE347">
            <v>796.13000000000466</v>
          </cell>
          <cell r="AF347">
            <v>577.45000000000186</v>
          </cell>
          <cell r="AG347">
            <v>807.58000000000186</v>
          </cell>
          <cell r="AH347">
            <v>585.4299999999995</v>
          </cell>
          <cell r="AI347">
            <v>820.45999999999685</v>
          </cell>
          <cell r="AJ347">
            <v>594.83000000000129</v>
          </cell>
          <cell r="AK347">
            <v>831.91999999999348</v>
          </cell>
          <cell r="AL347">
            <v>602.80999999999869</v>
          </cell>
          <cell r="AM347">
            <v>844.79000000000383</v>
          </cell>
          <cell r="AN347">
            <v>612.2099999999997</v>
          </cell>
          <cell r="AO347">
            <v>857.66999999999871</v>
          </cell>
          <cell r="AP347">
            <v>620.18999999999699</v>
          </cell>
          <cell r="AQ347">
            <v>869.11999999999489</v>
          </cell>
          <cell r="AR347">
            <v>629.59</v>
          </cell>
          <cell r="AS347">
            <v>882.0000000000058</v>
          </cell>
          <cell r="AT347">
            <v>637.57000000000187</v>
          </cell>
          <cell r="AU347">
            <v>893.46000000000197</v>
          </cell>
          <cell r="AV347">
            <v>646.96999999999809</v>
          </cell>
          <cell r="AW347">
            <v>906.32999999999674</v>
          </cell>
        </row>
        <row r="348">
          <cell r="A348">
            <v>343</v>
          </cell>
          <cell r="B348">
            <v>446.27000000000163</v>
          </cell>
          <cell r="C348">
            <v>624.78000000000247</v>
          </cell>
          <cell r="D348">
            <v>455.69999999999771</v>
          </cell>
          <cell r="E348">
            <v>637.70000000000198</v>
          </cell>
          <cell r="F348">
            <v>463.70000000000323</v>
          </cell>
          <cell r="G348">
            <v>649.18999999999812</v>
          </cell>
          <cell r="H348">
            <v>473.12999999999937</v>
          </cell>
          <cell r="I348">
            <v>662.09999999999661</v>
          </cell>
          <cell r="J348">
            <v>482.56000000000358</v>
          </cell>
          <cell r="K348">
            <v>675.02000000000385</v>
          </cell>
          <cell r="L348">
            <v>490.56000000000097</v>
          </cell>
          <cell r="M348">
            <v>686.5</v>
          </cell>
          <cell r="N348">
            <v>499.98999999999705</v>
          </cell>
          <cell r="O348">
            <v>699.41999999999769</v>
          </cell>
          <cell r="P348">
            <v>507.99000000000262</v>
          </cell>
          <cell r="Q348">
            <v>710.91000000000452</v>
          </cell>
          <cell r="R348">
            <v>517.41999999999871</v>
          </cell>
          <cell r="S348">
            <v>723.82000000000187</v>
          </cell>
          <cell r="T348">
            <v>526.85000000000241</v>
          </cell>
          <cell r="U348">
            <v>736.73999999999683</v>
          </cell>
          <cell r="V348">
            <v>534.84999999999945</v>
          </cell>
          <cell r="W348">
            <v>748.2199999999948</v>
          </cell>
          <cell r="X348">
            <v>544.27999999999759</v>
          </cell>
          <cell r="Y348">
            <v>761.14000000000385</v>
          </cell>
          <cell r="Z348">
            <v>552.28000000000191</v>
          </cell>
          <cell r="AA348">
            <v>772.63</v>
          </cell>
          <cell r="AB348">
            <v>561.7099999999981</v>
          </cell>
          <cell r="AC348">
            <v>785.5399999999961</v>
          </cell>
          <cell r="AD348">
            <v>569.71000000000163</v>
          </cell>
          <cell r="AE348">
            <v>798.4600000000047</v>
          </cell>
          <cell r="AF348">
            <v>579.14000000000192</v>
          </cell>
          <cell r="AG348">
            <v>809.94000000000187</v>
          </cell>
          <cell r="AH348">
            <v>587.13999999999953</v>
          </cell>
          <cell r="AI348">
            <v>822.85999999999683</v>
          </cell>
          <cell r="AJ348">
            <v>596.5700000000013</v>
          </cell>
          <cell r="AK348">
            <v>834.34999999999343</v>
          </cell>
          <cell r="AL348">
            <v>604.56999999999869</v>
          </cell>
          <cell r="AM348">
            <v>847.26000000000386</v>
          </cell>
          <cell r="AN348">
            <v>613.99999999999966</v>
          </cell>
          <cell r="AO348">
            <v>860.1799999999987</v>
          </cell>
          <cell r="AP348">
            <v>621.99999999999693</v>
          </cell>
          <cell r="AQ348">
            <v>871.65999999999485</v>
          </cell>
          <cell r="AR348">
            <v>631.43000000000006</v>
          </cell>
          <cell r="AS348">
            <v>884.58000000000584</v>
          </cell>
          <cell r="AT348">
            <v>639.43000000000188</v>
          </cell>
          <cell r="AU348">
            <v>896.07000000000198</v>
          </cell>
          <cell r="AV348">
            <v>648.85999999999808</v>
          </cell>
          <cell r="AW348">
            <v>908.97999999999672</v>
          </cell>
        </row>
        <row r="349">
          <cell r="A349">
            <v>344</v>
          </cell>
          <cell r="B349">
            <v>447.57000000000164</v>
          </cell>
          <cell r="C349">
            <v>626.60000000000252</v>
          </cell>
          <cell r="D349">
            <v>457.0299999999977</v>
          </cell>
          <cell r="E349">
            <v>639.56000000000199</v>
          </cell>
          <cell r="F349">
            <v>465.05000000000325</v>
          </cell>
          <cell r="G349">
            <v>651.07999999999811</v>
          </cell>
          <cell r="H349">
            <v>474.50999999999937</v>
          </cell>
          <cell r="I349">
            <v>664.02999999999656</v>
          </cell>
          <cell r="J349">
            <v>483.97000000000361</v>
          </cell>
          <cell r="K349">
            <v>676.99000000000387</v>
          </cell>
          <cell r="L349">
            <v>491.99000000000098</v>
          </cell>
          <cell r="M349">
            <v>688.5</v>
          </cell>
          <cell r="N349">
            <v>501.44999999999703</v>
          </cell>
          <cell r="O349">
            <v>701.45999999999765</v>
          </cell>
          <cell r="P349">
            <v>509.47000000000264</v>
          </cell>
          <cell r="Q349">
            <v>712.98000000000457</v>
          </cell>
          <cell r="R349">
            <v>518.9299999999987</v>
          </cell>
          <cell r="S349">
            <v>725.93000000000188</v>
          </cell>
          <cell r="T349">
            <v>528.39000000000237</v>
          </cell>
          <cell r="U349">
            <v>738.8899999999968</v>
          </cell>
          <cell r="V349">
            <v>536.4099999999994</v>
          </cell>
          <cell r="W349">
            <v>750.39999999999475</v>
          </cell>
          <cell r="X349">
            <v>545.86999999999762</v>
          </cell>
          <cell r="Y349">
            <v>763.36000000000388</v>
          </cell>
          <cell r="Z349">
            <v>553.89000000000192</v>
          </cell>
          <cell r="AA349">
            <v>774.88</v>
          </cell>
          <cell r="AB349">
            <v>563.34999999999809</v>
          </cell>
          <cell r="AC349">
            <v>787.82999999999606</v>
          </cell>
          <cell r="AD349">
            <v>571.3700000000016</v>
          </cell>
          <cell r="AE349">
            <v>800.79000000000474</v>
          </cell>
          <cell r="AF349">
            <v>580.83000000000197</v>
          </cell>
          <cell r="AG349">
            <v>812.30000000000189</v>
          </cell>
          <cell r="AH349">
            <v>588.84999999999957</v>
          </cell>
          <cell r="AI349">
            <v>825.25999999999681</v>
          </cell>
          <cell r="AJ349">
            <v>598.31000000000131</v>
          </cell>
          <cell r="AK349">
            <v>836.77999999999338</v>
          </cell>
          <cell r="AL349">
            <v>606.32999999999868</v>
          </cell>
          <cell r="AM349">
            <v>849.73000000000388</v>
          </cell>
          <cell r="AN349">
            <v>615.78999999999962</v>
          </cell>
          <cell r="AO349">
            <v>862.68999999999869</v>
          </cell>
          <cell r="AP349">
            <v>623.80999999999688</v>
          </cell>
          <cell r="AQ349">
            <v>874.19999999999482</v>
          </cell>
          <cell r="AR349">
            <v>633.2700000000001</v>
          </cell>
          <cell r="AS349">
            <v>887.16000000000588</v>
          </cell>
          <cell r="AT349">
            <v>641.2900000000019</v>
          </cell>
          <cell r="AU349">
            <v>898.680000000002</v>
          </cell>
          <cell r="AV349">
            <v>650.74999999999807</v>
          </cell>
          <cell r="AW349">
            <v>911.6299999999967</v>
          </cell>
        </row>
        <row r="350">
          <cell r="A350">
            <v>345</v>
          </cell>
          <cell r="B350">
            <v>448.87000000000165</v>
          </cell>
          <cell r="C350">
            <v>628.42000000000257</v>
          </cell>
          <cell r="D350">
            <v>458.35999999999768</v>
          </cell>
          <cell r="E350">
            <v>641.42000000000201</v>
          </cell>
          <cell r="F350">
            <v>466.40000000000327</v>
          </cell>
          <cell r="G350">
            <v>652.96999999999809</v>
          </cell>
          <cell r="H350">
            <v>475.88999999999936</v>
          </cell>
          <cell r="I350">
            <v>665.95999999999651</v>
          </cell>
          <cell r="J350">
            <v>485.38000000000363</v>
          </cell>
          <cell r="K350">
            <v>678.9600000000039</v>
          </cell>
          <cell r="L350">
            <v>493.42000000000098</v>
          </cell>
          <cell r="M350">
            <v>690.5</v>
          </cell>
          <cell r="N350">
            <v>502.90999999999701</v>
          </cell>
          <cell r="O350">
            <v>703.49999999999761</v>
          </cell>
          <cell r="P350">
            <v>510.95000000000266</v>
          </cell>
          <cell r="Q350">
            <v>715.05000000000462</v>
          </cell>
          <cell r="R350">
            <v>520.43999999999869</v>
          </cell>
          <cell r="S350">
            <v>728.0400000000019</v>
          </cell>
          <cell r="T350">
            <v>529.93000000000234</v>
          </cell>
          <cell r="U350">
            <v>741.03999999999678</v>
          </cell>
          <cell r="V350">
            <v>537.96999999999935</v>
          </cell>
          <cell r="W350">
            <v>752.5799999999947</v>
          </cell>
          <cell r="X350">
            <v>547.45999999999765</v>
          </cell>
          <cell r="Y350">
            <v>765.58000000000391</v>
          </cell>
          <cell r="Z350">
            <v>555.50000000000193</v>
          </cell>
          <cell r="AA350">
            <v>777.13</v>
          </cell>
          <cell r="AB350">
            <v>564.98999999999808</v>
          </cell>
          <cell r="AC350">
            <v>790.11999999999603</v>
          </cell>
          <cell r="AD350">
            <v>573.03000000000156</v>
          </cell>
          <cell r="AE350">
            <v>803.12000000000478</v>
          </cell>
          <cell r="AF350">
            <v>582.52000000000203</v>
          </cell>
          <cell r="AG350">
            <v>814.6600000000019</v>
          </cell>
          <cell r="AH350">
            <v>590.5599999999996</v>
          </cell>
          <cell r="AI350">
            <v>827.65999999999678</v>
          </cell>
          <cell r="AJ350">
            <v>600.05000000000132</v>
          </cell>
          <cell r="AK350">
            <v>839.20999999999333</v>
          </cell>
          <cell r="AL350">
            <v>608.08999999999867</v>
          </cell>
          <cell r="AM350">
            <v>852.20000000000391</v>
          </cell>
          <cell r="AN350">
            <v>617.57999999999959</v>
          </cell>
          <cell r="AO350">
            <v>865.19999999999868</v>
          </cell>
          <cell r="AP350">
            <v>625.61999999999682</v>
          </cell>
          <cell r="AQ350">
            <v>876.73999999999478</v>
          </cell>
          <cell r="AR350">
            <v>635.11000000000013</v>
          </cell>
          <cell r="AS350">
            <v>889.74000000000592</v>
          </cell>
          <cell r="AT350">
            <v>643.15000000000191</v>
          </cell>
          <cell r="AU350">
            <v>901.29000000000201</v>
          </cell>
          <cell r="AV350">
            <v>652.63999999999805</v>
          </cell>
          <cell r="AW350">
            <v>914.27999999999668</v>
          </cell>
        </row>
        <row r="351">
          <cell r="A351">
            <v>346</v>
          </cell>
          <cell r="B351">
            <v>450.17000000000166</v>
          </cell>
          <cell r="C351">
            <v>630.24000000000262</v>
          </cell>
          <cell r="D351">
            <v>459.68999999999767</v>
          </cell>
          <cell r="E351">
            <v>643.28000000000202</v>
          </cell>
          <cell r="F351">
            <v>467.7500000000033</v>
          </cell>
          <cell r="G351">
            <v>654.85999999999808</v>
          </cell>
          <cell r="H351">
            <v>477.26999999999936</v>
          </cell>
          <cell r="I351">
            <v>667.88999999999646</v>
          </cell>
          <cell r="J351">
            <v>486.79000000000366</v>
          </cell>
          <cell r="K351">
            <v>680.93000000000393</v>
          </cell>
          <cell r="L351">
            <v>494.85000000000099</v>
          </cell>
          <cell r="M351">
            <v>692.5</v>
          </cell>
          <cell r="N351">
            <v>504.36999999999699</v>
          </cell>
          <cell r="O351">
            <v>705.53999999999758</v>
          </cell>
          <cell r="P351">
            <v>512.43000000000268</v>
          </cell>
          <cell r="Q351">
            <v>717.12000000000467</v>
          </cell>
          <cell r="R351">
            <v>521.94999999999868</v>
          </cell>
          <cell r="S351">
            <v>730.15000000000191</v>
          </cell>
          <cell r="T351">
            <v>531.4700000000023</v>
          </cell>
          <cell r="U351">
            <v>743.18999999999676</v>
          </cell>
          <cell r="V351">
            <v>539.52999999999929</v>
          </cell>
          <cell r="W351">
            <v>754.75999999999465</v>
          </cell>
          <cell r="X351">
            <v>549.04999999999768</v>
          </cell>
          <cell r="Y351">
            <v>767.80000000000393</v>
          </cell>
          <cell r="Z351">
            <v>557.11000000000195</v>
          </cell>
          <cell r="AA351">
            <v>779.38</v>
          </cell>
          <cell r="AB351">
            <v>566.62999999999806</v>
          </cell>
          <cell r="AC351">
            <v>792.40999999999599</v>
          </cell>
          <cell r="AD351">
            <v>574.69000000000153</v>
          </cell>
          <cell r="AE351">
            <v>805.45000000000482</v>
          </cell>
          <cell r="AF351">
            <v>584.21000000000208</v>
          </cell>
          <cell r="AG351">
            <v>817.02000000000191</v>
          </cell>
          <cell r="AH351">
            <v>592.26999999999964</v>
          </cell>
          <cell r="AI351">
            <v>830.05999999999676</v>
          </cell>
          <cell r="AJ351">
            <v>601.79000000000133</v>
          </cell>
          <cell r="AK351">
            <v>841.63999999999328</v>
          </cell>
          <cell r="AL351">
            <v>609.84999999999866</v>
          </cell>
          <cell r="AM351">
            <v>854.67000000000394</v>
          </cell>
          <cell r="AN351">
            <v>619.36999999999955</v>
          </cell>
          <cell r="AO351">
            <v>867.70999999999867</v>
          </cell>
          <cell r="AP351">
            <v>627.42999999999677</v>
          </cell>
          <cell r="AQ351">
            <v>879.27999999999474</v>
          </cell>
          <cell r="AR351">
            <v>636.95000000000016</v>
          </cell>
          <cell r="AS351">
            <v>892.32000000000596</v>
          </cell>
          <cell r="AT351">
            <v>645.01000000000192</v>
          </cell>
          <cell r="AU351">
            <v>903.90000000000202</v>
          </cell>
          <cell r="AV351">
            <v>654.52999999999804</v>
          </cell>
          <cell r="AW351">
            <v>916.92999999999665</v>
          </cell>
        </row>
        <row r="352">
          <cell r="A352">
            <v>347</v>
          </cell>
          <cell r="B352">
            <v>451.47000000000168</v>
          </cell>
          <cell r="C352">
            <v>632.06000000000267</v>
          </cell>
          <cell r="D352">
            <v>461.01999999999765</v>
          </cell>
          <cell r="E352">
            <v>645.14000000000203</v>
          </cell>
          <cell r="F352">
            <v>469.10000000000332</v>
          </cell>
          <cell r="G352">
            <v>656.74999999999807</v>
          </cell>
          <cell r="H352">
            <v>478.64999999999935</v>
          </cell>
          <cell r="I352">
            <v>669.81999999999641</v>
          </cell>
          <cell r="J352">
            <v>488.20000000000368</v>
          </cell>
          <cell r="K352">
            <v>682.90000000000396</v>
          </cell>
          <cell r="L352">
            <v>496.280000000001</v>
          </cell>
          <cell r="M352">
            <v>694.5</v>
          </cell>
          <cell r="N352">
            <v>505.82999999999697</v>
          </cell>
          <cell r="O352">
            <v>707.57999999999754</v>
          </cell>
          <cell r="P352">
            <v>513.9100000000027</v>
          </cell>
          <cell r="Q352">
            <v>719.19000000000472</v>
          </cell>
          <cell r="R352">
            <v>523.45999999999867</v>
          </cell>
          <cell r="S352">
            <v>732.26000000000192</v>
          </cell>
          <cell r="T352">
            <v>533.01000000000226</v>
          </cell>
          <cell r="U352">
            <v>745.33999999999673</v>
          </cell>
          <cell r="V352">
            <v>541.08999999999924</v>
          </cell>
          <cell r="W352">
            <v>756.9399999999946</v>
          </cell>
          <cell r="X352">
            <v>550.63999999999771</v>
          </cell>
          <cell r="Y352">
            <v>770.02000000000396</v>
          </cell>
          <cell r="Z352">
            <v>558.72000000000196</v>
          </cell>
          <cell r="AA352">
            <v>781.63</v>
          </cell>
          <cell r="AB352">
            <v>568.26999999999805</v>
          </cell>
          <cell r="AC352">
            <v>794.69999999999595</v>
          </cell>
          <cell r="AD352">
            <v>576.3500000000015</v>
          </cell>
          <cell r="AE352">
            <v>807.78000000000486</v>
          </cell>
          <cell r="AF352">
            <v>585.90000000000214</v>
          </cell>
          <cell r="AG352">
            <v>819.38000000000193</v>
          </cell>
          <cell r="AH352">
            <v>593.97999999999968</v>
          </cell>
          <cell r="AI352">
            <v>832.45999999999674</v>
          </cell>
          <cell r="AJ352">
            <v>603.53000000000134</v>
          </cell>
          <cell r="AK352">
            <v>844.06999999999323</v>
          </cell>
          <cell r="AL352">
            <v>611.60999999999865</v>
          </cell>
          <cell r="AM352">
            <v>857.14000000000397</v>
          </cell>
          <cell r="AN352">
            <v>621.15999999999951</v>
          </cell>
          <cell r="AO352">
            <v>870.21999999999866</v>
          </cell>
          <cell r="AP352">
            <v>629.23999999999671</v>
          </cell>
          <cell r="AQ352">
            <v>881.81999999999471</v>
          </cell>
          <cell r="AR352">
            <v>638.79000000000019</v>
          </cell>
          <cell r="AS352">
            <v>894.900000000006</v>
          </cell>
          <cell r="AT352">
            <v>646.87000000000194</v>
          </cell>
          <cell r="AU352">
            <v>906.51000000000204</v>
          </cell>
          <cell r="AV352">
            <v>656.41999999999803</v>
          </cell>
          <cell r="AW352">
            <v>919.57999999999663</v>
          </cell>
        </row>
        <row r="353">
          <cell r="A353">
            <v>348</v>
          </cell>
          <cell r="B353">
            <v>452.77000000000169</v>
          </cell>
          <cell r="C353">
            <v>633.88000000000272</v>
          </cell>
          <cell r="D353">
            <v>462.34999999999764</v>
          </cell>
          <cell r="E353">
            <v>647.00000000000205</v>
          </cell>
          <cell r="F353">
            <v>470.45000000000334</v>
          </cell>
          <cell r="G353">
            <v>658.63999999999805</v>
          </cell>
          <cell r="H353">
            <v>480.02999999999935</v>
          </cell>
          <cell r="I353">
            <v>671.74999999999636</v>
          </cell>
          <cell r="J353">
            <v>489.61000000000371</v>
          </cell>
          <cell r="K353">
            <v>684.87000000000398</v>
          </cell>
          <cell r="L353">
            <v>497.710000000001</v>
          </cell>
          <cell r="M353">
            <v>696.5</v>
          </cell>
          <cell r="N353">
            <v>507.28999999999695</v>
          </cell>
          <cell r="O353">
            <v>709.6199999999975</v>
          </cell>
          <cell r="P353">
            <v>515.39000000000271</v>
          </cell>
          <cell r="Q353">
            <v>721.26000000000477</v>
          </cell>
          <cell r="R353">
            <v>524.96999999999866</v>
          </cell>
          <cell r="S353">
            <v>734.37000000000194</v>
          </cell>
          <cell r="T353">
            <v>534.55000000000223</v>
          </cell>
          <cell r="U353">
            <v>747.48999999999671</v>
          </cell>
          <cell r="V353">
            <v>542.64999999999918</v>
          </cell>
          <cell r="W353">
            <v>759.11999999999455</v>
          </cell>
          <cell r="X353">
            <v>552.22999999999774</v>
          </cell>
          <cell r="Y353">
            <v>772.24000000000399</v>
          </cell>
          <cell r="Z353">
            <v>560.33000000000197</v>
          </cell>
          <cell r="AA353">
            <v>783.88</v>
          </cell>
          <cell r="AB353">
            <v>569.90999999999804</v>
          </cell>
          <cell r="AC353">
            <v>796.98999999999592</v>
          </cell>
          <cell r="AD353">
            <v>578.01000000000147</v>
          </cell>
          <cell r="AE353">
            <v>810.1100000000049</v>
          </cell>
          <cell r="AF353">
            <v>587.59000000000219</v>
          </cell>
          <cell r="AG353">
            <v>821.74000000000194</v>
          </cell>
          <cell r="AH353">
            <v>595.68999999999971</v>
          </cell>
          <cell r="AI353">
            <v>834.85999999999672</v>
          </cell>
          <cell r="AJ353">
            <v>605.27000000000135</v>
          </cell>
          <cell r="AK353">
            <v>846.49999999999318</v>
          </cell>
          <cell r="AL353">
            <v>613.36999999999864</v>
          </cell>
          <cell r="AM353">
            <v>859.61000000000399</v>
          </cell>
          <cell r="AN353">
            <v>622.94999999999948</v>
          </cell>
          <cell r="AO353">
            <v>872.72999999999865</v>
          </cell>
          <cell r="AP353">
            <v>631.04999999999666</v>
          </cell>
          <cell r="AQ353">
            <v>884.35999999999467</v>
          </cell>
          <cell r="AR353">
            <v>640.63000000000022</v>
          </cell>
          <cell r="AS353">
            <v>897.48000000000604</v>
          </cell>
          <cell r="AT353">
            <v>648.73000000000195</v>
          </cell>
          <cell r="AU353">
            <v>909.12000000000205</v>
          </cell>
          <cell r="AV353">
            <v>658.30999999999801</v>
          </cell>
          <cell r="AW353">
            <v>922.22999999999661</v>
          </cell>
        </row>
        <row r="354">
          <cell r="A354">
            <v>349</v>
          </cell>
          <cell r="B354">
            <v>454.0700000000017</v>
          </cell>
          <cell r="C354">
            <v>635.70000000000277</v>
          </cell>
          <cell r="D354">
            <v>463.67999999999762</v>
          </cell>
          <cell r="E354">
            <v>648.86000000000206</v>
          </cell>
          <cell r="F354">
            <v>471.80000000000337</v>
          </cell>
          <cell r="G354">
            <v>660.52999999999804</v>
          </cell>
          <cell r="H354">
            <v>481.40999999999934</v>
          </cell>
          <cell r="I354">
            <v>673.67999999999631</v>
          </cell>
          <cell r="J354">
            <v>491.02000000000373</v>
          </cell>
          <cell r="K354">
            <v>686.84000000000401</v>
          </cell>
          <cell r="L354">
            <v>499.14000000000101</v>
          </cell>
          <cell r="M354">
            <v>698.5</v>
          </cell>
          <cell r="N354">
            <v>508.74999999999693</v>
          </cell>
          <cell r="O354">
            <v>711.65999999999747</v>
          </cell>
          <cell r="P354">
            <v>516.87000000000273</v>
          </cell>
          <cell r="Q354">
            <v>723.33000000000482</v>
          </cell>
          <cell r="R354">
            <v>526.47999999999865</v>
          </cell>
          <cell r="S354">
            <v>736.48000000000195</v>
          </cell>
          <cell r="T354">
            <v>536.09000000000219</v>
          </cell>
          <cell r="U354">
            <v>749.63999999999669</v>
          </cell>
          <cell r="V354">
            <v>544.20999999999913</v>
          </cell>
          <cell r="W354">
            <v>761.2999999999945</v>
          </cell>
          <cell r="X354">
            <v>553.81999999999778</v>
          </cell>
          <cell r="Y354">
            <v>774.46000000000402</v>
          </cell>
          <cell r="Z354">
            <v>561.94000000000199</v>
          </cell>
          <cell r="AA354">
            <v>786.13</v>
          </cell>
          <cell r="AB354">
            <v>571.54999999999802</v>
          </cell>
          <cell r="AC354">
            <v>799.27999999999588</v>
          </cell>
          <cell r="AD354">
            <v>579.67000000000144</v>
          </cell>
          <cell r="AE354">
            <v>812.44000000000494</v>
          </cell>
          <cell r="AF354">
            <v>589.28000000000225</v>
          </cell>
          <cell r="AG354">
            <v>824.10000000000196</v>
          </cell>
          <cell r="AH354">
            <v>597.39999999999975</v>
          </cell>
          <cell r="AI354">
            <v>837.25999999999669</v>
          </cell>
          <cell r="AJ354">
            <v>607.01000000000136</v>
          </cell>
          <cell r="AK354">
            <v>848.92999999999313</v>
          </cell>
          <cell r="AL354">
            <v>615.12999999999863</v>
          </cell>
          <cell r="AM354">
            <v>862.08000000000402</v>
          </cell>
          <cell r="AN354">
            <v>624.73999999999944</v>
          </cell>
          <cell r="AO354">
            <v>875.23999999999864</v>
          </cell>
          <cell r="AP354">
            <v>632.8599999999966</v>
          </cell>
          <cell r="AQ354">
            <v>886.89999999999463</v>
          </cell>
          <cell r="AR354">
            <v>642.47000000000025</v>
          </cell>
          <cell r="AS354">
            <v>900.06000000000608</v>
          </cell>
          <cell r="AT354">
            <v>650.59000000000196</v>
          </cell>
          <cell r="AU354">
            <v>911.73000000000206</v>
          </cell>
          <cell r="AV354">
            <v>660.199999999998</v>
          </cell>
          <cell r="AW354">
            <v>924.87999999999658</v>
          </cell>
        </row>
        <row r="355">
          <cell r="A355">
            <v>350</v>
          </cell>
          <cell r="B355">
            <v>455.37000000000171</v>
          </cell>
          <cell r="C355">
            <v>637.52000000000282</v>
          </cell>
          <cell r="D355">
            <v>465.0099999999976</v>
          </cell>
          <cell r="E355">
            <v>650.72000000000207</v>
          </cell>
          <cell r="F355">
            <v>473.15000000000339</v>
          </cell>
          <cell r="G355">
            <v>662.41999999999803</v>
          </cell>
          <cell r="H355">
            <v>482.78999999999934</v>
          </cell>
          <cell r="I355">
            <v>675.60999999999626</v>
          </cell>
          <cell r="J355">
            <v>492.43000000000376</v>
          </cell>
          <cell r="K355">
            <v>688.81000000000404</v>
          </cell>
          <cell r="L355">
            <v>500.57000000000102</v>
          </cell>
          <cell r="M355">
            <v>700.5</v>
          </cell>
          <cell r="N355">
            <v>510.20999999999691</v>
          </cell>
          <cell r="O355">
            <v>713.69999999999743</v>
          </cell>
          <cell r="P355">
            <v>518.35000000000275</v>
          </cell>
          <cell r="Q355">
            <v>725.40000000000487</v>
          </cell>
          <cell r="R355">
            <v>527.98999999999864</v>
          </cell>
          <cell r="S355">
            <v>738.59000000000196</v>
          </cell>
          <cell r="T355">
            <v>537.63000000000216</v>
          </cell>
          <cell r="U355">
            <v>751.78999999999667</v>
          </cell>
          <cell r="V355">
            <v>545.76999999999907</v>
          </cell>
          <cell r="W355">
            <v>763.47999999999445</v>
          </cell>
          <cell r="X355">
            <v>555.40999999999781</v>
          </cell>
          <cell r="Y355">
            <v>776.68000000000404</v>
          </cell>
          <cell r="Z355">
            <v>563.550000000002</v>
          </cell>
          <cell r="AA355">
            <v>788.38</v>
          </cell>
          <cell r="AB355">
            <v>573.18999999999801</v>
          </cell>
          <cell r="AC355">
            <v>801.56999999999584</v>
          </cell>
          <cell r="AD355">
            <v>581.33000000000141</v>
          </cell>
          <cell r="AE355">
            <v>814.77000000000498</v>
          </cell>
          <cell r="AF355">
            <v>590.9700000000023</v>
          </cell>
          <cell r="AG355">
            <v>826.46000000000197</v>
          </cell>
          <cell r="AH355">
            <v>599.10999999999979</v>
          </cell>
          <cell r="AI355">
            <v>839.65999999999667</v>
          </cell>
          <cell r="AJ355">
            <v>608.75000000000136</v>
          </cell>
          <cell r="AK355">
            <v>851.35999999999308</v>
          </cell>
          <cell r="AL355">
            <v>616.88999999999862</v>
          </cell>
          <cell r="AM355">
            <v>864.55000000000405</v>
          </cell>
          <cell r="AN355">
            <v>626.5299999999994</v>
          </cell>
          <cell r="AO355">
            <v>877.74999999999864</v>
          </cell>
          <cell r="AP355">
            <v>634.66999999999655</v>
          </cell>
          <cell r="AQ355">
            <v>889.4399999999946</v>
          </cell>
          <cell r="AR355">
            <v>644.31000000000029</v>
          </cell>
          <cell r="AS355">
            <v>902.64000000000613</v>
          </cell>
          <cell r="AT355">
            <v>652.45000000000198</v>
          </cell>
          <cell r="AU355">
            <v>914.34000000000208</v>
          </cell>
          <cell r="AV355">
            <v>662.08999999999799</v>
          </cell>
          <cell r="AW355">
            <v>927.52999999999656</v>
          </cell>
        </row>
        <row r="356">
          <cell r="A356">
            <v>351</v>
          </cell>
          <cell r="B356">
            <v>456.67000000000172</v>
          </cell>
          <cell r="C356">
            <v>639.34000000000287</v>
          </cell>
          <cell r="D356">
            <v>466.33999999999759</v>
          </cell>
          <cell r="E356">
            <v>652.58000000000209</v>
          </cell>
          <cell r="F356">
            <v>474.50000000000341</v>
          </cell>
          <cell r="G356">
            <v>664.30999999999801</v>
          </cell>
          <cell r="H356">
            <v>484.16999999999933</v>
          </cell>
          <cell r="I356">
            <v>677.53999999999621</v>
          </cell>
          <cell r="J356">
            <v>493.84000000000378</v>
          </cell>
          <cell r="K356">
            <v>690.78000000000407</v>
          </cell>
          <cell r="L356">
            <v>502.00000000000102</v>
          </cell>
          <cell r="M356">
            <v>702.5</v>
          </cell>
          <cell r="N356">
            <v>511.66999999999689</v>
          </cell>
          <cell r="O356">
            <v>715.73999999999739</v>
          </cell>
          <cell r="P356">
            <v>519.83000000000277</v>
          </cell>
          <cell r="Q356">
            <v>727.47000000000492</v>
          </cell>
          <cell r="R356">
            <v>529.49999999999864</v>
          </cell>
          <cell r="S356">
            <v>740.70000000000198</v>
          </cell>
          <cell r="T356">
            <v>539.17000000000212</v>
          </cell>
          <cell r="U356">
            <v>753.93999999999664</v>
          </cell>
          <cell r="V356">
            <v>547.32999999999902</v>
          </cell>
          <cell r="W356">
            <v>765.6599999999944</v>
          </cell>
          <cell r="X356">
            <v>556.99999999999784</v>
          </cell>
          <cell r="Y356">
            <v>778.90000000000407</v>
          </cell>
          <cell r="Z356">
            <v>565.16000000000201</v>
          </cell>
          <cell r="AA356">
            <v>790.63</v>
          </cell>
          <cell r="AB356">
            <v>574.82999999999799</v>
          </cell>
          <cell r="AC356">
            <v>803.85999999999581</v>
          </cell>
          <cell r="AD356">
            <v>582.99000000000137</v>
          </cell>
          <cell r="AE356">
            <v>817.10000000000502</v>
          </cell>
          <cell r="AF356">
            <v>592.66000000000236</v>
          </cell>
          <cell r="AG356">
            <v>828.82000000000198</v>
          </cell>
          <cell r="AH356">
            <v>600.81999999999982</v>
          </cell>
          <cell r="AI356">
            <v>842.05999999999665</v>
          </cell>
          <cell r="AJ356">
            <v>610.49000000000137</v>
          </cell>
          <cell r="AK356">
            <v>853.78999999999303</v>
          </cell>
          <cell r="AL356">
            <v>618.64999999999861</v>
          </cell>
          <cell r="AM356">
            <v>867.02000000000407</v>
          </cell>
          <cell r="AN356">
            <v>628.31999999999937</v>
          </cell>
          <cell r="AO356">
            <v>880.25999999999863</v>
          </cell>
          <cell r="AP356">
            <v>636.47999999999649</v>
          </cell>
          <cell r="AQ356">
            <v>891.97999999999456</v>
          </cell>
          <cell r="AR356">
            <v>646.15000000000032</v>
          </cell>
          <cell r="AS356">
            <v>905.22000000000617</v>
          </cell>
          <cell r="AT356">
            <v>654.31000000000199</v>
          </cell>
          <cell r="AU356">
            <v>916.95000000000209</v>
          </cell>
          <cell r="AV356">
            <v>663.97999999999797</v>
          </cell>
          <cell r="AW356">
            <v>930.17999999999654</v>
          </cell>
        </row>
        <row r="357">
          <cell r="A357">
            <v>352</v>
          </cell>
          <cell r="B357">
            <v>457.97000000000173</v>
          </cell>
          <cell r="C357">
            <v>641.16000000000292</v>
          </cell>
          <cell r="D357">
            <v>467.66999999999757</v>
          </cell>
          <cell r="E357">
            <v>654.4400000000021</v>
          </cell>
          <cell r="F357">
            <v>475.85000000000343</v>
          </cell>
          <cell r="G357">
            <v>666.199999999998</v>
          </cell>
          <cell r="H357">
            <v>485.54999999999933</v>
          </cell>
          <cell r="I357">
            <v>679.46999999999616</v>
          </cell>
          <cell r="J357">
            <v>495.25000000000381</v>
          </cell>
          <cell r="K357">
            <v>692.75000000000409</v>
          </cell>
          <cell r="L357">
            <v>503.43000000000103</v>
          </cell>
          <cell r="M357">
            <v>704.5</v>
          </cell>
          <cell r="N357">
            <v>513.12999999999693</v>
          </cell>
          <cell r="O357">
            <v>717.77999999999736</v>
          </cell>
          <cell r="P357">
            <v>521.31000000000279</v>
          </cell>
          <cell r="Q357">
            <v>729.54000000000497</v>
          </cell>
          <cell r="R357">
            <v>531.00999999999863</v>
          </cell>
          <cell r="S357">
            <v>742.81000000000199</v>
          </cell>
          <cell r="T357">
            <v>540.71000000000208</v>
          </cell>
          <cell r="U357">
            <v>756.08999999999662</v>
          </cell>
          <cell r="V357">
            <v>548.88999999999896</v>
          </cell>
          <cell r="W357">
            <v>767.83999999999435</v>
          </cell>
          <cell r="X357">
            <v>558.58999999999787</v>
          </cell>
          <cell r="Y357">
            <v>781.1200000000041</v>
          </cell>
          <cell r="Z357">
            <v>566.77000000000203</v>
          </cell>
          <cell r="AA357">
            <v>792.88</v>
          </cell>
          <cell r="AB357">
            <v>576.46999999999798</v>
          </cell>
          <cell r="AC357">
            <v>806.14999999999577</v>
          </cell>
          <cell r="AD357">
            <v>584.65000000000134</v>
          </cell>
          <cell r="AE357">
            <v>819.43000000000507</v>
          </cell>
          <cell r="AF357">
            <v>594.35000000000241</v>
          </cell>
          <cell r="AG357">
            <v>831.180000000002</v>
          </cell>
          <cell r="AH357">
            <v>602.52999999999986</v>
          </cell>
          <cell r="AI357">
            <v>844.45999999999663</v>
          </cell>
          <cell r="AJ357">
            <v>612.23000000000138</v>
          </cell>
          <cell r="AK357">
            <v>856.21999999999298</v>
          </cell>
          <cell r="AL357">
            <v>620.4099999999986</v>
          </cell>
          <cell r="AM357">
            <v>869.4900000000041</v>
          </cell>
          <cell r="AN357">
            <v>630.10999999999933</v>
          </cell>
          <cell r="AO357">
            <v>882.76999999999862</v>
          </cell>
          <cell r="AP357">
            <v>638.28999999999644</v>
          </cell>
          <cell r="AQ357">
            <v>894.51999999999452</v>
          </cell>
          <cell r="AR357">
            <v>647.99000000000035</v>
          </cell>
          <cell r="AS357">
            <v>907.80000000000621</v>
          </cell>
          <cell r="AT357">
            <v>656.17000000000201</v>
          </cell>
          <cell r="AU357">
            <v>919.56000000000211</v>
          </cell>
          <cell r="AV357">
            <v>665.86999999999796</v>
          </cell>
          <cell r="AW357">
            <v>932.82999999999652</v>
          </cell>
        </row>
        <row r="358">
          <cell r="A358">
            <v>353</v>
          </cell>
          <cell r="B358">
            <v>459.27000000000174</v>
          </cell>
          <cell r="C358">
            <v>642.98000000000297</v>
          </cell>
          <cell r="D358">
            <v>468.99999999999756</v>
          </cell>
          <cell r="E358">
            <v>656.30000000000211</v>
          </cell>
          <cell r="F358">
            <v>477.20000000000346</v>
          </cell>
          <cell r="G358">
            <v>668.08999999999799</v>
          </cell>
          <cell r="H358">
            <v>486.92999999999932</v>
          </cell>
          <cell r="I358">
            <v>681.39999999999611</v>
          </cell>
          <cell r="J358">
            <v>496.66000000000383</v>
          </cell>
          <cell r="K358">
            <v>694.72000000000412</v>
          </cell>
          <cell r="L358">
            <v>504.86000000000104</v>
          </cell>
          <cell r="M358">
            <v>706.5</v>
          </cell>
          <cell r="N358">
            <v>514.58999999999696</v>
          </cell>
          <cell r="O358">
            <v>719.81999999999732</v>
          </cell>
          <cell r="P358">
            <v>522.79000000000281</v>
          </cell>
          <cell r="Q358">
            <v>731.61000000000502</v>
          </cell>
          <cell r="R358">
            <v>532.51999999999862</v>
          </cell>
          <cell r="S358">
            <v>744.92000000000201</v>
          </cell>
          <cell r="T358">
            <v>542.25000000000205</v>
          </cell>
          <cell r="U358">
            <v>758.2399999999966</v>
          </cell>
          <cell r="V358">
            <v>550.44999999999891</v>
          </cell>
          <cell r="W358">
            <v>770.0199999999943</v>
          </cell>
          <cell r="X358">
            <v>560.1799999999979</v>
          </cell>
          <cell r="Y358">
            <v>783.34000000000412</v>
          </cell>
          <cell r="Z358">
            <v>568.38000000000204</v>
          </cell>
          <cell r="AA358">
            <v>795.13</v>
          </cell>
          <cell r="AB358">
            <v>578.10999999999797</v>
          </cell>
          <cell r="AC358">
            <v>808.43999999999573</v>
          </cell>
          <cell r="AD358">
            <v>586.31000000000131</v>
          </cell>
          <cell r="AE358">
            <v>821.76000000000511</v>
          </cell>
          <cell r="AF358">
            <v>596.04000000000246</v>
          </cell>
          <cell r="AG358">
            <v>833.54000000000201</v>
          </cell>
          <cell r="AH358">
            <v>604.2399999999999</v>
          </cell>
          <cell r="AI358">
            <v>846.8599999999966</v>
          </cell>
          <cell r="AJ358">
            <v>613.97000000000139</v>
          </cell>
          <cell r="AK358">
            <v>858.64999999999293</v>
          </cell>
          <cell r="AL358">
            <v>622.16999999999859</v>
          </cell>
          <cell r="AM358">
            <v>871.96000000000413</v>
          </cell>
          <cell r="AN358">
            <v>631.8999999999993</v>
          </cell>
          <cell r="AO358">
            <v>885.27999999999861</v>
          </cell>
          <cell r="AP358">
            <v>640.09999999999638</v>
          </cell>
          <cell r="AQ358">
            <v>897.05999999999449</v>
          </cell>
          <cell r="AR358">
            <v>649.83000000000038</v>
          </cell>
          <cell r="AS358">
            <v>910.38000000000625</v>
          </cell>
          <cell r="AT358">
            <v>658.03000000000202</v>
          </cell>
          <cell r="AU358">
            <v>922.17000000000212</v>
          </cell>
          <cell r="AV358">
            <v>667.75999999999794</v>
          </cell>
          <cell r="AW358">
            <v>935.47999999999649</v>
          </cell>
        </row>
        <row r="359">
          <cell r="A359">
            <v>354</v>
          </cell>
          <cell r="B359">
            <v>460.57000000000176</v>
          </cell>
          <cell r="C359">
            <v>644.80000000000302</v>
          </cell>
          <cell r="D359">
            <v>470.32999999999754</v>
          </cell>
          <cell r="E359">
            <v>658.16000000000213</v>
          </cell>
          <cell r="F359">
            <v>478.55000000000348</v>
          </cell>
          <cell r="G359">
            <v>669.97999999999797</v>
          </cell>
          <cell r="H359">
            <v>488.30999999999932</v>
          </cell>
          <cell r="I359">
            <v>683.32999999999606</v>
          </cell>
          <cell r="J359">
            <v>498.07000000000386</v>
          </cell>
          <cell r="K359">
            <v>696.69000000000415</v>
          </cell>
          <cell r="L359">
            <v>506.29000000000104</v>
          </cell>
          <cell r="M359">
            <v>708.5</v>
          </cell>
          <cell r="N359">
            <v>516.049999999997</v>
          </cell>
          <cell r="O359">
            <v>721.85999999999729</v>
          </cell>
          <cell r="P359">
            <v>524.27000000000282</v>
          </cell>
          <cell r="Q359">
            <v>733.68000000000507</v>
          </cell>
          <cell r="R359">
            <v>534.02999999999861</v>
          </cell>
          <cell r="S359">
            <v>747.03000000000202</v>
          </cell>
          <cell r="T359">
            <v>543.79000000000201</v>
          </cell>
          <cell r="U359">
            <v>760.38999999999658</v>
          </cell>
          <cell r="V359">
            <v>552.00999999999885</v>
          </cell>
          <cell r="W359">
            <v>772.19999999999425</v>
          </cell>
          <cell r="X359">
            <v>561.76999999999794</v>
          </cell>
          <cell r="Y359">
            <v>785.56000000000415</v>
          </cell>
          <cell r="Z359">
            <v>569.99000000000206</v>
          </cell>
          <cell r="AA359">
            <v>797.38</v>
          </cell>
          <cell r="AB359">
            <v>579.74999999999795</v>
          </cell>
          <cell r="AC359">
            <v>810.7299999999957</v>
          </cell>
          <cell r="AD359">
            <v>587.97000000000128</v>
          </cell>
          <cell r="AE359">
            <v>824.09000000000515</v>
          </cell>
          <cell r="AF359">
            <v>597.73000000000252</v>
          </cell>
          <cell r="AG359">
            <v>835.90000000000202</v>
          </cell>
          <cell r="AH359">
            <v>605.94999999999993</v>
          </cell>
          <cell r="AI359">
            <v>849.25999999999658</v>
          </cell>
          <cell r="AJ359">
            <v>615.7100000000014</v>
          </cell>
          <cell r="AK359">
            <v>861.07999999999288</v>
          </cell>
          <cell r="AL359">
            <v>623.92999999999859</v>
          </cell>
          <cell r="AM359">
            <v>874.43000000000416</v>
          </cell>
          <cell r="AN359">
            <v>633.68999999999926</v>
          </cell>
          <cell r="AO359">
            <v>887.7899999999986</v>
          </cell>
          <cell r="AP359">
            <v>641.90999999999633</v>
          </cell>
          <cell r="AQ359">
            <v>899.59999999999445</v>
          </cell>
          <cell r="AR359">
            <v>651.67000000000041</v>
          </cell>
          <cell r="AS359">
            <v>912.96000000000629</v>
          </cell>
          <cell r="AT359">
            <v>659.89000000000203</v>
          </cell>
          <cell r="AU359">
            <v>924.78000000000213</v>
          </cell>
          <cell r="AV359">
            <v>669.64999999999793</v>
          </cell>
          <cell r="AW359">
            <v>938.12999999999647</v>
          </cell>
        </row>
        <row r="360">
          <cell r="A360">
            <v>355</v>
          </cell>
          <cell r="B360">
            <v>461.87000000000177</v>
          </cell>
          <cell r="C360">
            <v>646.62000000000307</v>
          </cell>
          <cell r="D360">
            <v>471.65999999999752</v>
          </cell>
          <cell r="E360">
            <v>660.02000000000214</v>
          </cell>
          <cell r="F360">
            <v>479.9000000000035</v>
          </cell>
          <cell r="G360">
            <v>671.86999999999796</v>
          </cell>
          <cell r="H360">
            <v>489.68999999999932</v>
          </cell>
          <cell r="I360">
            <v>685.25999999999601</v>
          </cell>
          <cell r="J360">
            <v>499.48000000000388</v>
          </cell>
          <cell r="K360">
            <v>698.66000000000417</v>
          </cell>
          <cell r="L360">
            <v>507.72000000000105</v>
          </cell>
          <cell r="M360">
            <v>710.5</v>
          </cell>
          <cell r="N360">
            <v>517.50999999999704</v>
          </cell>
          <cell r="O360">
            <v>723.89999999999725</v>
          </cell>
          <cell r="P360">
            <v>525.75000000000284</v>
          </cell>
          <cell r="Q360">
            <v>735.75000000000512</v>
          </cell>
          <cell r="R360">
            <v>535.5399999999986</v>
          </cell>
          <cell r="S360">
            <v>749.14000000000203</v>
          </cell>
          <cell r="T360">
            <v>545.33000000000197</v>
          </cell>
          <cell r="U360">
            <v>762.53999999999655</v>
          </cell>
          <cell r="V360">
            <v>553.5699999999988</v>
          </cell>
          <cell r="W360">
            <v>774.3799999999942</v>
          </cell>
          <cell r="X360">
            <v>563.35999999999797</v>
          </cell>
          <cell r="Y360">
            <v>787.78000000000418</v>
          </cell>
          <cell r="Z360">
            <v>571.60000000000207</v>
          </cell>
          <cell r="AA360">
            <v>799.63</v>
          </cell>
          <cell r="AB360">
            <v>581.38999999999794</v>
          </cell>
          <cell r="AC360">
            <v>813.01999999999566</v>
          </cell>
          <cell r="AD360">
            <v>589.63000000000125</v>
          </cell>
          <cell r="AE360">
            <v>826.42000000000519</v>
          </cell>
          <cell r="AF360">
            <v>599.42000000000257</v>
          </cell>
          <cell r="AG360">
            <v>838.26000000000204</v>
          </cell>
          <cell r="AH360">
            <v>607.66</v>
          </cell>
          <cell r="AI360">
            <v>851.65999999999656</v>
          </cell>
          <cell r="AJ360">
            <v>617.45000000000141</v>
          </cell>
          <cell r="AK360">
            <v>863.50999999999283</v>
          </cell>
          <cell r="AL360">
            <v>625.68999999999858</v>
          </cell>
          <cell r="AM360">
            <v>876.90000000000418</v>
          </cell>
          <cell r="AN360">
            <v>635.47999999999922</v>
          </cell>
          <cell r="AO360">
            <v>890.29999999999859</v>
          </cell>
          <cell r="AP360">
            <v>643.71999999999628</v>
          </cell>
          <cell r="AQ360">
            <v>902.13999999999442</v>
          </cell>
          <cell r="AR360">
            <v>653.51000000000045</v>
          </cell>
          <cell r="AS360">
            <v>915.54000000000633</v>
          </cell>
          <cell r="AT360">
            <v>661.75000000000205</v>
          </cell>
          <cell r="AU360">
            <v>927.39000000000215</v>
          </cell>
          <cell r="AV360">
            <v>671.53999999999792</v>
          </cell>
          <cell r="AW360">
            <v>940.77999999999645</v>
          </cell>
        </row>
        <row r="361">
          <cell r="A361">
            <v>356</v>
          </cell>
          <cell r="B361">
            <v>463.17000000000178</v>
          </cell>
          <cell r="C361">
            <v>648.44000000000312</v>
          </cell>
          <cell r="D361">
            <v>472.98999999999751</v>
          </cell>
          <cell r="E361">
            <v>661.88000000000216</v>
          </cell>
          <cell r="F361">
            <v>481.25000000000352</v>
          </cell>
          <cell r="G361">
            <v>673.75999999999794</v>
          </cell>
          <cell r="H361">
            <v>491.06999999999931</v>
          </cell>
          <cell r="I361">
            <v>687.18999999999596</v>
          </cell>
          <cell r="J361">
            <v>500.89000000000391</v>
          </cell>
          <cell r="K361">
            <v>700.6300000000042</v>
          </cell>
          <cell r="L361">
            <v>509.15000000000106</v>
          </cell>
          <cell r="M361">
            <v>712.5</v>
          </cell>
          <cell r="N361">
            <v>518.96999999999707</v>
          </cell>
          <cell r="O361">
            <v>725.93999999999721</v>
          </cell>
          <cell r="P361">
            <v>527.23000000000286</v>
          </cell>
          <cell r="Q361">
            <v>737.82000000000517</v>
          </cell>
          <cell r="R361">
            <v>537.04999999999859</v>
          </cell>
          <cell r="S361">
            <v>751.25000000000205</v>
          </cell>
          <cell r="T361">
            <v>546.87000000000194</v>
          </cell>
          <cell r="U361">
            <v>764.68999999999653</v>
          </cell>
          <cell r="V361">
            <v>555.12999999999874</v>
          </cell>
          <cell r="W361">
            <v>776.55999999999415</v>
          </cell>
          <cell r="X361">
            <v>564.949999999998</v>
          </cell>
          <cell r="Y361">
            <v>790.00000000000421</v>
          </cell>
          <cell r="Z361">
            <v>573.21000000000208</v>
          </cell>
          <cell r="AA361">
            <v>801.88</v>
          </cell>
          <cell r="AB361">
            <v>583.02999999999793</v>
          </cell>
          <cell r="AC361">
            <v>815.30999999999563</v>
          </cell>
          <cell r="AD361">
            <v>591.29000000000121</v>
          </cell>
          <cell r="AE361">
            <v>828.75000000000523</v>
          </cell>
          <cell r="AF361">
            <v>601.11000000000263</v>
          </cell>
          <cell r="AG361">
            <v>840.62000000000205</v>
          </cell>
          <cell r="AH361">
            <v>609.37</v>
          </cell>
          <cell r="AI361">
            <v>854.05999999999653</v>
          </cell>
          <cell r="AJ361">
            <v>619.19000000000142</v>
          </cell>
          <cell r="AK361">
            <v>865.93999999999278</v>
          </cell>
          <cell r="AL361">
            <v>627.44999999999857</v>
          </cell>
          <cell r="AM361">
            <v>879.37000000000421</v>
          </cell>
          <cell r="AN361">
            <v>637.26999999999919</v>
          </cell>
          <cell r="AO361">
            <v>892.80999999999858</v>
          </cell>
          <cell r="AP361">
            <v>645.52999999999622</v>
          </cell>
          <cell r="AQ361">
            <v>904.67999999999438</v>
          </cell>
          <cell r="AR361">
            <v>655.35000000000048</v>
          </cell>
          <cell r="AS361">
            <v>918.12000000000637</v>
          </cell>
          <cell r="AT361">
            <v>663.61000000000206</v>
          </cell>
          <cell r="AU361">
            <v>930.00000000000216</v>
          </cell>
          <cell r="AV361">
            <v>673.4299999999979</v>
          </cell>
          <cell r="AW361">
            <v>943.42999999999643</v>
          </cell>
        </row>
        <row r="362">
          <cell r="A362">
            <v>357</v>
          </cell>
          <cell r="B362">
            <v>464.47000000000179</v>
          </cell>
          <cell r="C362">
            <v>650.26000000000317</v>
          </cell>
          <cell r="D362">
            <v>474.31999999999749</v>
          </cell>
          <cell r="E362">
            <v>663.74000000000217</v>
          </cell>
          <cell r="F362">
            <v>482.60000000000355</v>
          </cell>
          <cell r="G362">
            <v>675.64999999999793</v>
          </cell>
          <cell r="H362">
            <v>492.44999999999931</v>
          </cell>
          <cell r="I362">
            <v>689.11999999999591</v>
          </cell>
          <cell r="J362">
            <v>502.30000000000393</v>
          </cell>
          <cell r="K362">
            <v>702.60000000000423</v>
          </cell>
          <cell r="L362">
            <v>510.58000000000106</v>
          </cell>
          <cell r="M362">
            <v>714.5</v>
          </cell>
          <cell r="N362">
            <v>520.42999999999711</v>
          </cell>
          <cell r="O362">
            <v>727.97999999999718</v>
          </cell>
          <cell r="P362">
            <v>528.71000000000288</v>
          </cell>
          <cell r="Q362">
            <v>739.89000000000522</v>
          </cell>
          <cell r="R362">
            <v>538.55999999999858</v>
          </cell>
          <cell r="S362">
            <v>753.36000000000206</v>
          </cell>
          <cell r="T362">
            <v>548.4100000000019</v>
          </cell>
          <cell r="U362">
            <v>766.83999999999651</v>
          </cell>
          <cell r="V362">
            <v>556.68999999999869</v>
          </cell>
          <cell r="W362">
            <v>778.7399999999941</v>
          </cell>
          <cell r="X362">
            <v>566.53999999999803</v>
          </cell>
          <cell r="Y362">
            <v>792.22000000000423</v>
          </cell>
          <cell r="Z362">
            <v>574.8200000000021</v>
          </cell>
          <cell r="AA362">
            <v>804.13</v>
          </cell>
          <cell r="AB362">
            <v>584.66999999999791</v>
          </cell>
          <cell r="AC362">
            <v>817.59999999999559</v>
          </cell>
          <cell r="AD362">
            <v>592.95000000000118</v>
          </cell>
          <cell r="AE362">
            <v>831.08000000000527</v>
          </cell>
          <cell r="AF362">
            <v>602.80000000000268</v>
          </cell>
          <cell r="AG362">
            <v>842.98000000000206</v>
          </cell>
          <cell r="AH362">
            <v>611.08000000000004</v>
          </cell>
          <cell r="AI362">
            <v>856.45999999999651</v>
          </cell>
          <cell r="AJ362">
            <v>620.93000000000143</v>
          </cell>
          <cell r="AK362">
            <v>868.36999999999273</v>
          </cell>
          <cell r="AL362">
            <v>629.20999999999856</v>
          </cell>
          <cell r="AM362">
            <v>881.84000000000424</v>
          </cell>
          <cell r="AN362">
            <v>639.05999999999915</v>
          </cell>
          <cell r="AO362">
            <v>895.31999999999857</v>
          </cell>
          <cell r="AP362">
            <v>647.33999999999617</v>
          </cell>
          <cell r="AQ362">
            <v>907.21999999999434</v>
          </cell>
          <cell r="AR362">
            <v>657.19000000000051</v>
          </cell>
          <cell r="AS362">
            <v>920.70000000000641</v>
          </cell>
          <cell r="AT362">
            <v>665.47000000000207</v>
          </cell>
          <cell r="AU362">
            <v>932.61000000000217</v>
          </cell>
          <cell r="AV362">
            <v>675.31999999999789</v>
          </cell>
          <cell r="AW362">
            <v>946.0799999999964</v>
          </cell>
        </row>
        <row r="363">
          <cell r="A363">
            <v>358</v>
          </cell>
          <cell r="B363">
            <v>465.7700000000018</v>
          </cell>
          <cell r="C363">
            <v>652.08000000000322</v>
          </cell>
          <cell r="D363">
            <v>475.64999999999748</v>
          </cell>
          <cell r="E363">
            <v>665.60000000000218</v>
          </cell>
          <cell r="F363">
            <v>483.95000000000357</v>
          </cell>
          <cell r="G363">
            <v>677.53999999999792</v>
          </cell>
          <cell r="H363">
            <v>493.8299999999993</v>
          </cell>
          <cell r="I363">
            <v>691.04999999999586</v>
          </cell>
          <cell r="J363">
            <v>503.71000000000396</v>
          </cell>
          <cell r="K363">
            <v>704.57000000000426</v>
          </cell>
          <cell r="L363">
            <v>512.01000000000101</v>
          </cell>
          <cell r="M363">
            <v>716.5</v>
          </cell>
          <cell r="N363">
            <v>521.88999999999714</v>
          </cell>
          <cell r="O363">
            <v>730.01999999999714</v>
          </cell>
          <cell r="P363">
            <v>530.1900000000029</v>
          </cell>
          <cell r="Q363">
            <v>741.96000000000527</v>
          </cell>
          <cell r="R363">
            <v>540.06999999999857</v>
          </cell>
          <cell r="S363">
            <v>755.47000000000207</v>
          </cell>
          <cell r="T363">
            <v>549.95000000000186</v>
          </cell>
          <cell r="U363">
            <v>768.98999999999648</v>
          </cell>
          <cell r="V363">
            <v>558.24999999999864</v>
          </cell>
          <cell r="W363">
            <v>780.91999999999405</v>
          </cell>
          <cell r="X363">
            <v>568.12999999999806</v>
          </cell>
          <cell r="Y363">
            <v>794.44000000000426</v>
          </cell>
          <cell r="Z363">
            <v>576.43000000000211</v>
          </cell>
          <cell r="AA363">
            <v>806.38</v>
          </cell>
          <cell r="AB363">
            <v>586.3099999999979</v>
          </cell>
          <cell r="AC363">
            <v>819.88999999999555</v>
          </cell>
          <cell r="AD363">
            <v>594.61000000000115</v>
          </cell>
          <cell r="AE363">
            <v>833.41000000000531</v>
          </cell>
          <cell r="AF363">
            <v>604.49000000000274</v>
          </cell>
          <cell r="AG363">
            <v>845.34000000000208</v>
          </cell>
          <cell r="AH363">
            <v>612.79000000000008</v>
          </cell>
          <cell r="AI363">
            <v>858.85999999999649</v>
          </cell>
          <cell r="AJ363">
            <v>622.67000000000144</v>
          </cell>
          <cell r="AK363">
            <v>870.79999999999268</v>
          </cell>
          <cell r="AL363">
            <v>630.96999999999855</v>
          </cell>
          <cell r="AM363">
            <v>884.31000000000427</v>
          </cell>
          <cell r="AN363">
            <v>640.84999999999911</v>
          </cell>
          <cell r="AO363">
            <v>897.82999999999856</v>
          </cell>
          <cell r="AP363">
            <v>649.14999999999611</v>
          </cell>
          <cell r="AQ363">
            <v>909.75999999999431</v>
          </cell>
          <cell r="AR363">
            <v>659.03000000000054</v>
          </cell>
          <cell r="AS363">
            <v>923.28000000000645</v>
          </cell>
          <cell r="AT363">
            <v>667.33000000000209</v>
          </cell>
          <cell r="AU363">
            <v>935.22000000000219</v>
          </cell>
          <cell r="AV363">
            <v>677.20999999999788</v>
          </cell>
          <cell r="AW363">
            <v>948.72999999999638</v>
          </cell>
        </row>
        <row r="364">
          <cell r="A364">
            <v>359</v>
          </cell>
          <cell r="B364">
            <v>467.07000000000181</v>
          </cell>
          <cell r="C364">
            <v>653.90000000000327</v>
          </cell>
          <cell r="D364">
            <v>476.97999999999746</v>
          </cell>
          <cell r="E364">
            <v>667.4600000000022</v>
          </cell>
          <cell r="F364">
            <v>485.30000000000359</v>
          </cell>
          <cell r="G364">
            <v>679.4299999999979</v>
          </cell>
          <cell r="H364">
            <v>495.2099999999993</v>
          </cell>
          <cell r="I364">
            <v>692.97999999999581</v>
          </cell>
          <cell r="J364">
            <v>505.12000000000398</v>
          </cell>
          <cell r="K364">
            <v>706.54000000000428</v>
          </cell>
          <cell r="L364">
            <v>513.44000000000096</v>
          </cell>
          <cell r="M364">
            <v>718.5</v>
          </cell>
          <cell r="N364">
            <v>523.34999999999718</v>
          </cell>
          <cell r="O364">
            <v>732.0599999999971</v>
          </cell>
          <cell r="P364">
            <v>531.67000000000291</v>
          </cell>
          <cell r="Q364">
            <v>744.03000000000532</v>
          </cell>
          <cell r="R364">
            <v>541.57999999999856</v>
          </cell>
          <cell r="S364">
            <v>757.58000000000209</v>
          </cell>
          <cell r="T364">
            <v>551.49000000000183</v>
          </cell>
          <cell r="U364">
            <v>771.13999999999646</v>
          </cell>
          <cell r="V364">
            <v>559.80999999999858</v>
          </cell>
          <cell r="W364">
            <v>783.099999999994</v>
          </cell>
          <cell r="X364">
            <v>569.71999999999809</v>
          </cell>
          <cell r="Y364">
            <v>796.66000000000429</v>
          </cell>
          <cell r="Z364">
            <v>578.04000000000212</v>
          </cell>
          <cell r="AA364">
            <v>808.63</v>
          </cell>
          <cell r="AB364">
            <v>587.94999999999789</v>
          </cell>
          <cell r="AC364">
            <v>822.17999999999552</v>
          </cell>
          <cell r="AD364">
            <v>596.27000000000112</v>
          </cell>
          <cell r="AE364">
            <v>835.74000000000535</v>
          </cell>
          <cell r="AF364">
            <v>606.18000000000279</v>
          </cell>
          <cell r="AG364">
            <v>847.70000000000209</v>
          </cell>
          <cell r="AH364">
            <v>614.50000000000011</v>
          </cell>
          <cell r="AI364">
            <v>861.25999999999647</v>
          </cell>
          <cell r="AJ364">
            <v>624.41000000000145</v>
          </cell>
          <cell r="AK364">
            <v>873.22999999999263</v>
          </cell>
          <cell r="AL364">
            <v>632.72999999999854</v>
          </cell>
          <cell r="AM364">
            <v>886.78000000000429</v>
          </cell>
          <cell r="AN364">
            <v>642.63999999999908</v>
          </cell>
          <cell r="AO364">
            <v>900.33999999999855</v>
          </cell>
          <cell r="AP364">
            <v>650.95999999999606</v>
          </cell>
          <cell r="AQ364">
            <v>912.29999999999427</v>
          </cell>
          <cell r="AR364">
            <v>660.87000000000057</v>
          </cell>
          <cell r="AS364">
            <v>925.86000000000649</v>
          </cell>
          <cell r="AT364">
            <v>669.1900000000021</v>
          </cell>
          <cell r="AU364">
            <v>937.8300000000022</v>
          </cell>
          <cell r="AV364">
            <v>679.09999999999786</v>
          </cell>
          <cell r="AW364">
            <v>951.37999999999636</v>
          </cell>
        </row>
        <row r="365">
          <cell r="A365">
            <v>360</v>
          </cell>
          <cell r="B365">
            <v>468.37000000000182</v>
          </cell>
          <cell r="C365">
            <v>655.72000000000332</v>
          </cell>
          <cell r="D365">
            <v>478.30999999999744</v>
          </cell>
          <cell r="E365">
            <v>669.32000000000221</v>
          </cell>
          <cell r="F365">
            <v>486.65000000000362</v>
          </cell>
          <cell r="G365">
            <v>681.31999999999789</v>
          </cell>
          <cell r="H365">
            <v>496.58999999999929</v>
          </cell>
          <cell r="I365">
            <v>694.90999999999576</v>
          </cell>
          <cell r="J365">
            <v>506.53000000000401</v>
          </cell>
          <cell r="K365">
            <v>708.51000000000431</v>
          </cell>
          <cell r="L365">
            <v>514.87000000000091</v>
          </cell>
          <cell r="M365">
            <v>720.5</v>
          </cell>
          <cell r="N365">
            <v>524.80999999999722</v>
          </cell>
          <cell r="O365">
            <v>734.09999999999707</v>
          </cell>
          <cell r="P365">
            <v>533.15000000000293</v>
          </cell>
          <cell r="Q365">
            <v>746.10000000000537</v>
          </cell>
          <cell r="R365">
            <v>543.08999999999855</v>
          </cell>
          <cell r="S365">
            <v>759.6900000000021</v>
          </cell>
          <cell r="T365">
            <v>553.03000000000179</v>
          </cell>
          <cell r="U365">
            <v>773.28999999999644</v>
          </cell>
          <cell r="V365">
            <v>561.36999999999853</v>
          </cell>
          <cell r="W365">
            <v>785.27999999999395</v>
          </cell>
          <cell r="X365">
            <v>571.30999999999813</v>
          </cell>
          <cell r="Y365">
            <v>798.88000000000432</v>
          </cell>
          <cell r="Z365">
            <v>579.65000000000214</v>
          </cell>
          <cell r="AA365">
            <v>810.88</v>
          </cell>
          <cell r="AB365">
            <v>589.58999999999787</v>
          </cell>
          <cell r="AC365">
            <v>824.46999999999548</v>
          </cell>
          <cell r="AD365">
            <v>597.93000000000109</v>
          </cell>
          <cell r="AE365">
            <v>838.07000000000539</v>
          </cell>
          <cell r="AF365">
            <v>607.87000000000285</v>
          </cell>
          <cell r="AG365">
            <v>850.06000000000211</v>
          </cell>
          <cell r="AH365">
            <v>616.21000000000015</v>
          </cell>
          <cell r="AI365">
            <v>863.65999999999644</v>
          </cell>
          <cell r="AJ365">
            <v>626.15000000000146</v>
          </cell>
          <cell r="AK365">
            <v>875.65999999999258</v>
          </cell>
          <cell r="AL365">
            <v>634.48999999999853</v>
          </cell>
          <cell r="AM365">
            <v>889.25000000000432</v>
          </cell>
          <cell r="AN365">
            <v>644.42999999999904</v>
          </cell>
          <cell r="AO365">
            <v>902.84999999999854</v>
          </cell>
          <cell r="AP365">
            <v>652.769999999996</v>
          </cell>
          <cell r="AQ365">
            <v>914.83999999999423</v>
          </cell>
          <cell r="AR365">
            <v>662.7100000000006</v>
          </cell>
          <cell r="AS365">
            <v>928.44000000000653</v>
          </cell>
          <cell r="AT365">
            <v>671.05000000000211</v>
          </cell>
          <cell r="AU365">
            <v>940.44000000000221</v>
          </cell>
          <cell r="AV365">
            <v>680.98999999999785</v>
          </cell>
          <cell r="AW365">
            <v>954.02999999999633</v>
          </cell>
        </row>
        <row r="366">
          <cell r="A366">
            <v>361</v>
          </cell>
          <cell r="B366">
            <v>469.67000000000183</v>
          </cell>
          <cell r="C366">
            <v>657.54000000000337</v>
          </cell>
          <cell r="D366">
            <v>479.63999999999743</v>
          </cell>
          <cell r="E366">
            <v>671.18000000000222</v>
          </cell>
          <cell r="F366">
            <v>488.00000000000364</v>
          </cell>
          <cell r="G366">
            <v>683.20999999999788</v>
          </cell>
          <cell r="H366">
            <v>497.96999999999929</v>
          </cell>
          <cell r="I366">
            <v>696.83999999999571</v>
          </cell>
          <cell r="J366">
            <v>507.94000000000403</v>
          </cell>
          <cell r="K366">
            <v>710.48000000000434</v>
          </cell>
          <cell r="L366">
            <v>516.30000000000086</v>
          </cell>
          <cell r="M366">
            <v>722.5</v>
          </cell>
          <cell r="N366">
            <v>526.26999999999725</v>
          </cell>
          <cell r="O366">
            <v>736.13999999999703</v>
          </cell>
          <cell r="P366">
            <v>534.63000000000295</v>
          </cell>
          <cell r="Q366">
            <v>748.17000000000542</v>
          </cell>
          <cell r="R366">
            <v>544.59999999999854</v>
          </cell>
          <cell r="S366">
            <v>761.80000000000211</v>
          </cell>
          <cell r="T366">
            <v>554.57000000000176</v>
          </cell>
          <cell r="U366">
            <v>775.43999999999642</v>
          </cell>
          <cell r="V366">
            <v>562.92999999999847</v>
          </cell>
          <cell r="W366">
            <v>787.4599999999939</v>
          </cell>
          <cell r="X366">
            <v>572.89999999999816</v>
          </cell>
          <cell r="Y366">
            <v>801.10000000000434</v>
          </cell>
          <cell r="Z366">
            <v>581.26000000000215</v>
          </cell>
          <cell r="AA366">
            <v>813.13</v>
          </cell>
          <cell r="AB366">
            <v>591.22999999999786</v>
          </cell>
          <cell r="AC366">
            <v>826.75999999999544</v>
          </cell>
          <cell r="AD366">
            <v>599.59000000000106</v>
          </cell>
          <cell r="AE366">
            <v>840.40000000000543</v>
          </cell>
          <cell r="AF366">
            <v>609.5600000000029</v>
          </cell>
          <cell r="AG366">
            <v>852.42000000000212</v>
          </cell>
          <cell r="AH366">
            <v>617.92000000000019</v>
          </cell>
          <cell r="AI366">
            <v>866.05999999999642</v>
          </cell>
          <cell r="AJ366">
            <v>627.89000000000146</v>
          </cell>
          <cell r="AK366">
            <v>878.08999999999253</v>
          </cell>
          <cell r="AL366">
            <v>636.24999999999852</v>
          </cell>
          <cell r="AM366">
            <v>891.72000000000435</v>
          </cell>
          <cell r="AN366">
            <v>646.219999999999</v>
          </cell>
          <cell r="AO366">
            <v>905.35999999999854</v>
          </cell>
          <cell r="AP366">
            <v>654.57999999999595</v>
          </cell>
          <cell r="AQ366">
            <v>917.3799999999942</v>
          </cell>
          <cell r="AR366">
            <v>664.55000000000064</v>
          </cell>
          <cell r="AS366">
            <v>931.02000000000658</v>
          </cell>
          <cell r="AT366">
            <v>672.91000000000213</v>
          </cell>
          <cell r="AU366">
            <v>943.05000000000223</v>
          </cell>
          <cell r="AV366">
            <v>682.87999999999784</v>
          </cell>
          <cell r="AW366">
            <v>956.67999999999631</v>
          </cell>
        </row>
        <row r="367">
          <cell r="A367">
            <v>362</v>
          </cell>
          <cell r="B367">
            <v>470.97000000000185</v>
          </cell>
          <cell r="C367">
            <v>659.36000000000342</v>
          </cell>
          <cell r="D367">
            <v>480.96999999999741</v>
          </cell>
          <cell r="E367">
            <v>673.04000000000224</v>
          </cell>
          <cell r="F367">
            <v>489.35000000000366</v>
          </cell>
          <cell r="G367">
            <v>685.09999999999786</v>
          </cell>
          <cell r="H367">
            <v>499.34999999999928</v>
          </cell>
          <cell r="I367">
            <v>698.76999999999566</v>
          </cell>
          <cell r="J367">
            <v>509.35000000000406</v>
          </cell>
          <cell r="K367">
            <v>712.45000000000437</v>
          </cell>
          <cell r="L367">
            <v>517.73000000000081</v>
          </cell>
          <cell r="M367">
            <v>724.5</v>
          </cell>
          <cell r="N367">
            <v>527.72999999999729</v>
          </cell>
          <cell r="O367">
            <v>738.17999999999699</v>
          </cell>
          <cell r="P367">
            <v>536.11000000000297</v>
          </cell>
          <cell r="Q367">
            <v>750.24000000000547</v>
          </cell>
          <cell r="R367">
            <v>546.10999999999854</v>
          </cell>
          <cell r="S367">
            <v>763.91000000000213</v>
          </cell>
          <cell r="T367">
            <v>556.11000000000172</v>
          </cell>
          <cell r="U367">
            <v>777.58999999999639</v>
          </cell>
          <cell r="V367">
            <v>564.48999999999842</v>
          </cell>
          <cell r="W367">
            <v>789.63999999999385</v>
          </cell>
          <cell r="X367">
            <v>574.48999999999819</v>
          </cell>
          <cell r="Y367">
            <v>803.32000000000437</v>
          </cell>
          <cell r="Z367">
            <v>582.87000000000216</v>
          </cell>
          <cell r="AA367">
            <v>815.38</v>
          </cell>
          <cell r="AB367">
            <v>592.86999999999784</v>
          </cell>
          <cell r="AC367">
            <v>829.04999999999541</v>
          </cell>
          <cell r="AD367">
            <v>601.25000000000102</v>
          </cell>
          <cell r="AE367">
            <v>842.73000000000548</v>
          </cell>
          <cell r="AF367">
            <v>611.25000000000296</v>
          </cell>
          <cell r="AG367">
            <v>854.78000000000213</v>
          </cell>
          <cell r="AH367">
            <v>619.63000000000022</v>
          </cell>
          <cell r="AI367">
            <v>868.4599999999964</v>
          </cell>
          <cell r="AJ367">
            <v>629.63000000000147</v>
          </cell>
          <cell r="AK367">
            <v>880.51999999999248</v>
          </cell>
          <cell r="AL367">
            <v>638.00999999999851</v>
          </cell>
          <cell r="AM367">
            <v>894.19000000000437</v>
          </cell>
          <cell r="AN367">
            <v>648.00999999999897</v>
          </cell>
          <cell r="AO367">
            <v>907.86999999999853</v>
          </cell>
          <cell r="AP367">
            <v>656.38999999999589</v>
          </cell>
          <cell r="AQ367">
            <v>919.91999999999416</v>
          </cell>
          <cell r="AR367">
            <v>666.39000000000067</v>
          </cell>
          <cell r="AS367">
            <v>933.60000000000662</v>
          </cell>
          <cell r="AT367">
            <v>674.77000000000214</v>
          </cell>
          <cell r="AU367">
            <v>945.66000000000224</v>
          </cell>
          <cell r="AV367">
            <v>684.76999999999782</v>
          </cell>
          <cell r="AW367">
            <v>959.32999999999629</v>
          </cell>
        </row>
        <row r="368">
          <cell r="A368">
            <v>363</v>
          </cell>
          <cell r="B368">
            <v>472.27000000000186</v>
          </cell>
          <cell r="C368">
            <v>661.18000000000347</v>
          </cell>
          <cell r="D368">
            <v>482.2999999999974</v>
          </cell>
          <cell r="E368">
            <v>674.90000000000225</v>
          </cell>
          <cell r="F368">
            <v>490.70000000000368</v>
          </cell>
          <cell r="G368">
            <v>686.98999999999785</v>
          </cell>
          <cell r="H368">
            <v>500.72999999999928</v>
          </cell>
          <cell r="I368">
            <v>700.69999999999561</v>
          </cell>
          <cell r="J368">
            <v>510.76000000000408</v>
          </cell>
          <cell r="K368">
            <v>714.42000000000439</v>
          </cell>
          <cell r="L368">
            <v>519.16000000000076</v>
          </cell>
          <cell r="M368">
            <v>726.5</v>
          </cell>
          <cell r="N368">
            <v>529.18999999999733</v>
          </cell>
          <cell r="O368">
            <v>740.21999999999696</v>
          </cell>
          <cell r="P368">
            <v>537.59000000000299</v>
          </cell>
          <cell r="Q368">
            <v>752.31000000000552</v>
          </cell>
          <cell r="R368">
            <v>547.61999999999853</v>
          </cell>
          <cell r="S368">
            <v>766.02000000000214</v>
          </cell>
          <cell r="T368">
            <v>557.65000000000168</v>
          </cell>
          <cell r="U368">
            <v>779.73999999999637</v>
          </cell>
          <cell r="V368">
            <v>566.04999999999836</v>
          </cell>
          <cell r="W368">
            <v>791.8199999999938</v>
          </cell>
          <cell r="X368">
            <v>576.07999999999822</v>
          </cell>
          <cell r="Y368">
            <v>805.5400000000044</v>
          </cell>
          <cell r="Z368">
            <v>584.48000000000218</v>
          </cell>
          <cell r="AA368">
            <v>817.63</v>
          </cell>
          <cell r="AB368">
            <v>594.50999999999783</v>
          </cell>
          <cell r="AC368">
            <v>831.33999999999537</v>
          </cell>
          <cell r="AD368">
            <v>602.91000000000099</v>
          </cell>
          <cell r="AE368">
            <v>845.06000000000552</v>
          </cell>
          <cell r="AF368">
            <v>612.94000000000301</v>
          </cell>
          <cell r="AG368">
            <v>857.14000000000215</v>
          </cell>
          <cell r="AH368">
            <v>621.34000000000026</v>
          </cell>
          <cell r="AI368">
            <v>870.85999999999638</v>
          </cell>
          <cell r="AJ368">
            <v>631.37000000000148</v>
          </cell>
          <cell r="AK368">
            <v>882.94999999999243</v>
          </cell>
          <cell r="AL368">
            <v>639.7699999999985</v>
          </cell>
          <cell r="AM368">
            <v>896.6600000000044</v>
          </cell>
          <cell r="AN368">
            <v>649.79999999999893</v>
          </cell>
          <cell r="AO368">
            <v>910.37999999999852</v>
          </cell>
          <cell r="AP368">
            <v>658.19999999999584</v>
          </cell>
          <cell r="AQ368">
            <v>922.45999999999412</v>
          </cell>
          <cell r="AR368">
            <v>668.2300000000007</v>
          </cell>
          <cell r="AS368">
            <v>936.18000000000666</v>
          </cell>
          <cell r="AT368">
            <v>676.63000000000216</v>
          </cell>
          <cell r="AU368">
            <v>948.27000000000226</v>
          </cell>
          <cell r="AV368">
            <v>686.65999999999781</v>
          </cell>
          <cell r="AW368">
            <v>961.97999999999627</v>
          </cell>
        </row>
        <row r="369">
          <cell r="A369">
            <v>364</v>
          </cell>
          <cell r="B369">
            <v>473.57000000000187</v>
          </cell>
          <cell r="C369">
            <v>663.00000000000352</v>
          </cell>
          <cell r="D369">
            <v>483.62999999999738</v>
          </cell>
          <cell r="E369">
            <v>676.76000000000226</v>
          </cell>
          <cell r="F369">
            <v>492.05000000000371</v>
          </cell>
          <cell r="G369">
            <v>688.87999999999784</v>
          </cell>
          <cell r="H369">
            <v>502.10999999999927</v>
          </cell>
          <cell r="I369">
            <v>702.62999999999556</v>
          </cell>
          <cell r="J369">
            <v>512.17000000000405</v>
          </cell>
          <cell r="K369">
            <v>716.39000000000442</v>
          </cell>
          <cell r="L369">
            <v>520.59000000000071</v>
          </cell>
          <cell r="M369">
            <v>728.5</v>
          </cell>
          <cell r="N369">
            <v>530.64999999999736</v>
          </cell>
          <cell r="O369">
            <v>742.25999999999692</v>
          </cell>
          <cell r="P369">
            <v>539.07000000000301</v>
          </cell>
          <cell r="Q369">
            <v>754.38000000000557</v>
          </cell>
          <cell r="R369">
            <v>549.12999999999852</v>
          </cell>
          <cell r="S369">
            <v>768.13000000000216</v>
          </cell>
          <cell r="T369">
            <v>559.19000000000165</v>
          </cell>
          <cell r="U369">
            <v>781.88999999999635</v>
          </cell>
          <cell r="V369">
            <v>567.60999999999831</v>
          </cell>
          <cell r="W369">
            <v>793.99999999999375</v>
          </cell>
          <cell r="X369">
            <v>577.66999999999825</v>
          </cell>
          <cell r="Y369">
            <v>807.76000000000442</v>
          </cell>
          <cell r="Z369">
            <v>586.09000000000219</v>
          </cell>
          <cell r="AA369">
            <v>819.88</v>
          </cell>
          <cell r="AB369">
            <v>596.14999999999782</v>
          </cell>
          <cell r="AC369">
            <v>833.62999999999533</v>
          </cell>
          <cell r="AD369">
            <v>604.57000000000096</v>
          </cell>
          <cell r="AE369">
            <v>847.39000000000556</v>
          </cell>
          <cell r="AF369">
            <v>614.63000000000306</v>
          </cell>
          <cell r="AG369">
            <v>859.50000000000216</v>
          </cell>
          <cell r="AH369">
            <v>623.0500000000003</v>
          </cell>
          <cell r="AI369">
            <v>873.25999999999635</v>
          </cell>
          <cell r="AJ369">
            <v>633.11000000000149</v>
          </cell>
          <cell r="AK369">
            <v>885.37999999999238</v>
          </cell>
          <cell r="AL369">
            <v>641.52999999999849</v>
          </cell>
          <cell r="AM369">
            <v>899.13000000000443</v>
          </cell>
          <cell r="AN369">
            <v>651.58999999999889</v>
          </cell>
          <cell r="AO369">
            <v>912.88999999999851</v>
          </cell>
          <cell r="AP369">
            <v>660.00999999999578</v>
          </cell>
          <cell r="AQ369">
            <v>924.99999999999409</v>
          </cell>
          <cell r="AR369">
            <v>670.07000000000073</v>
          </cell>
          <cell r="AS369">
            <v>938.7600000000067</v>
          </cell>
          <cell r="AT369">
            <v>678.49000000000217</v>
          </cell>
          <cell r="AU369">
            <v>950.88000000000227</v>
          </cell>
          <cell r="AV369">
            <v>688.54999999999779</v>
          </cell>
          <cell r="AW369">
            <v>964.62999999999624</v>
          </cell>
        </row>
        <row r="370">
          <cell r="A370">
            <v>365</v>
          </cell>
          <cell r="B370">
            <v>474.87000000000188</v>
          </cell>
          <cell r="C370">
            <v>664.82000000000357</v>
          </cell>
          <cell r="D370">
            <v>484.95999999999736</v>
          </cell>
          <cell r="E370">
            <v>678.62000000000228</v>
          </cell>
          <cell r="F370">
            <v>493.40000000000373</v>
          </cell>
          <cell r="G370">
            <v>690.76999999999782</v>
          </cell>
          <cell r="H370">
            <v>503.48999999999927</v>
          </cell>
          <cell r="I370">
            <v>704.55999999999551</v>
          </cell>
          <cell r="J370">
            <v>513.58000000000402</v>
          </cell>
          <cell r="K370">
            <v>718.36000000000445</v>
          </cell>
          <cell r="L370">
            <v>522.02000000000066</v>
          </cell>
          <cell r="M370">
            <v>730.5</v>
          </cell>
          <cell r="N370">
            <v>532.1099999999974</v>
          </cell>
          <cell r="O370">
            <v>744.29999999999688</v>
          </cell>
          <cell r="P370">
            <v>540.55000000000302</v>
          </cell>
          <cell r="Q370">
            <v>756.45000000000562</v>
          </cell>
          <cell r="R370">
            <v>550.63999999999851</v>
          </cell>
          <cell r="S370">
            <v>770.24000000000217</v>
          </cell>
          <cell r="T370">
            <v>560.73000000000161</v>
          </cell>
          <cell r="U370">
            <v>784.03999999999633</v>
          </cell>
          <cell r="V370">
            <v>569.16999999999825</v>
          </cell>
          <cell r="W370">
            <v>796.1799999999937</v>
          </cell>
          <cell r="X370">
            <v>579.25999999999829</v>
          </cell>
          <cell r="Y370">
            <v>809.98000000000445</v>
          </cell>
          <cell r="Z370">
            <v>587.70000000000221</v>
          </cell>
          <cell r="AA370">
            <v>822.13</v>
          </cell>
          <cell r="AB370">
            <v>597.7899999999978</v>
          </cell>
          <cell r="AC370">
            <v>835.9199999999953</v>
          </cell>
          <cell r="AD370">
            <v>606.23000000000093</v>
          </cell>
          <cell r="AE370">
            <v>849.7200000000056</v>
          </cell>
          <cell r="AF370">
            <v>616.32000000000312</v>
          </cell>
          <cell r="AG370">
            <v>861.86000000000217</v>
          </cell>
          <cell r="AH370">
            <v>624.76000000000033</v>
          </cell>
          <cell r="AI370">
            <v>875.65999999999633</v>
          </cell>
          <cell r="AJ370">
            <v>634.8500000000015</v>
          </cell>
          <cell r="AK370">
            <v>887.80999999999233</v>
          </cell>
          <cell r="AL370">
            <v>643.28999999999849</v>
          </cell>
          <cell r="AM370">
            <v>901.60000000000446</v>
          </cell>
          <cell r="AN370">
            <v>653.37999999999886</v>
          </cell>
          <cell r="AO370">
            <v>915.3999999999985</v>
          </cell>
          <cell r="AP370">
            <v>661.81999999999573</v>
          </cell>
          <cell r="AQ370">
            <v>927.53999999999405</v>
          </cell>
          <cell r="AR370">
            <v>671.91000000000076</v>
          </cell>
          <cell r="AS370">
            <v>941.34000000000674</v>
          </cell>
          <cell r="AT370">
            <v>680.35000000000218</v>
          </cell>
          <cell r="AU370">
            <v>953.49000000000228</v>
          </cell>
          <cell r="AV370">
            <v>690.43999999999778</v>
          </cell>
          <cell r="AW370">
            <v>967.27999999999622</v>
          </cell>
        </row>
        <row r="371">
          <cell r="A371">
            <v>366</v>
          </cell>
          <cell r="B371">
            <v>476.17000000000189</v>
          </cell>
          <cell r="C371">
            <v>666.64000000000362</v>
          </cell>
          <cell r="D371">
            <v>486.28999999999735</v>
          </cell>
          <cell r="E371">
            <v>680.48000000000229</v>
          </cell>
          <cell r="F371">
            <v>494.75000000000375</v>
          </cell>
          <cell r="G371">
            <v>692.65999999999781</v>
          </cell>
          <cell r="H371">
            <v>504.86999999999927</v>
          </cell>
          <cell r="I371">
            <v>706.48999999999546</v>
          </cell>
          <cell r="J371">
            <v>514.99000000000399</v>
          </cell>
          <cell r="K371">
            <v>720.33000000000447</v>
          </cell>
          <cell r="L371">
            <v>523.45000000000061</v>
          </cell>
          <cell r="M371">
            <v>732.5</v>
          </cell>
          <cell r="N371">
            <v>533.56999999999744</v>
          </cell>
          <cell r="O371">
            <v>746.33999999999685</v>
          </cell>
          <cell r="P371">
            <v>542.03000000000304</v>
          </cell>
          <cell r="Q371">
            <v>758.52000000000567</v>
          </cell>
          <cell r="R371">
            <v>552.1499999999985</v>
          </cell>
          <cell r="S371">
            <v>772.35000000000218</v>
          </cell>
          <cell r="T371">
            <v>562.27000000000157</v>
          </cell>
          <cell r="U371">
            <v>786.1899999999963</v>
          </cell>
          <cell r="V371">
            <v>570.7299999999982</v>
          </cell>
          <cell r="W371">
            <v>798.35999999999365</v>
          </cell>
          <cell r="X371">
            <v>580.84999999999832</v>
          </cell>
          <cell r="Y371">
            <v>812.20000000000448</v>
          </cell>
          <cell r="Z371">
            <v>589.31000000000222</v>
          </cell>
          <cell r="AA371">
            <v>824.38</v>
          </cell>
          <cell r="AB371">
            <v>599.42999999999779</v>
          </cell>
          <cell r="AC371">
            <v>838.20999999999526</v>
          </cell>
          <cell r="AD371">
            <v>607.8900000000009</v>
          </cell>
          <cell r="AE371">
            <v>852.05000000000564</v>
          </cell>
          <cell r="AF371">
            <v>618.01000000000317</v>
          </cell>
          <cell r="AG371">
            <v>864.22000000000219</v>
          </cell>
          <cell r="AH371">
            <v>626.47000000000037</v>
          </cell>
          <cell r="AI371">
            <v>878.05999999999631</v>
          </cell>
          <cell r="AJ371">
            <v>636.59000000000151</v>
          </cell>
          <cell r="AK371">
            <v>890.23999999999228</v>
          </cell>
          <cell r="AL371">
            <v>645.04999999999848</v>
          </cell>
          <cell r="AM371">
            <v>904.07000000000448</v>
          </cell>
          <cell r="AN371">
            <v>655.16999999999882</v>
          </cell>
          <cell r="AO371">
            <v>917.90999999999849</v>
          </cell>
          <cell r="AP371">
            <v>663.62999999999568</v>
          </cell>
          <cell r="AQ371">
            <v>930.07999999999402</v>
          </cell>
          <cell r="AR371">
            <v>673.7500000000008</v>
          </cell>
          <cell r="AS371">
            <v>943.92000000000678</v>
          </cell>
          <cell r="AT371">
            <v>682.2100000000022</v>
          </cell>
          <cell r="AU371">
            <v>956.1000000000023</v>
          </cell>
          <cell r="AV371">
            <v>692.32999999999777</v>
          </cell>
          <cell r="AW371">
            <v>969.9299999999962</v>
          </cell>
        </row>
        <row r="372">
          <cell r="A372">
            <v>367</v>
          </cell>
          <cell r="B372">
            <v>477.4700000000019</v>
          </cell>
          <cell r="C372">
            <v>668.46000000000367</v>
          </cell>
          <cell r="D372">
            <v>487.61999999999733</v>
          </cell>
          <cell r="E372">
            <v>682.34000000000231</v>
          </cell>
          <cell r="F372">
            <v>496.10000000000377</v>
          </cell>
          <cell r="G372">
            <v>694.54999999999779</v>
          </cell>
          <cell r="H372">
            <v>506.24999999999926</v>
          </cell>
          <cell r="I372">
            <v>708.41999999999541</v>
          </cell>
          <cell r="J372">
            <v>516.40000000000396</v>
          </cell>
          <cell r="K372">
            <v>722.3000000000045</v>
          </cell>
          <cell r="L372">
            <v>524.88000000000056</v>
          </cell>
          <cell r="M372">
            <v>734.5</v>
          </cell>
          <cell r="N372">
            <v>535.02999999999747</v>
          </cell>
          <cell r="O372">
            <v>748.37999999999681</v>
          </cell>
          <cell r="P372">
            <v>543.51000000000306</v>
          </cell>
          <cell r="Q372">
            <v>760.59000000000572</v>
          </cell>
          <cell r="R372">
            <v>553.65999999999849</v>
          </cell>
          <cell r="S372">
            <v>774.4600000000022</v>
          </cell>
          <cell r="T372">
            <v>563.81000000000154</v>
          </cell>
          <cell r="U372">
            <v>788.33999999999628</v>
          </cell>
          <cell r="V372">
            <v>572.28999999999814</v>
          </cell>
          <cell r="W372">
            <v>800.5399999999936</v>
          </cell>
          <cell r="X372">
            <v>582.43999999999835</v>
          </cell>
          <cell r="Y372">
            <v>814.42000000000451</v>
          </cell>
          <cell r="Z372">
            <v>590.92000000000223</v>
          </cell>
          <cell r="AA372">
            <v>826.63</v>
          </cell>
          <cell r="AB372">
            <v>601.06999999999778</v>
          </cell>
          <cell r="AC372">
            <v>840.49999999999523</v>
          </cell>
          <cell r="AD372">
            <v>609.55000000000086</v>
          </cell>
          <cell r="AE372">
            <v>854.38000000000568</v>
          </cell>
          <cell r="AF372">
            <v>619.70000000000323</v>
          </cell>
          <cell r="AG372">
            <v>866.5800000000022</v>
          </cell>
          <cell r="AH372">
            <v>628.1800000000004</v>
          </cell>
          <cell r="AI372">
            <v>880.45999999999628</v>
          </cell>
          <cell r="AJ372">
            <v>638.33000000000152</v>
          </cell>
          <cell r="AK372">
            <v>892.66999999999223</v>
          </cell>
          <cell r="AL372">
            <v>646.80999999999847</v>
          </cell>
          <cell r="AM372">
            <v>906.54000000000451</v>
          </cell>
          <cell r="AN372">
            <v>656.95999999999879</v>
          </cell>
          <cell r="AO372">
            <v>920.41999999999848</v>
          </cell>
          <cell r="AP372">
            <v>665.43999999999562</v>
          </cell>
          <cell r="AQ372">
            <v>932.61999999999398</v>
          </cell>
          <cell r="AR372">
            <v>675.59000000000083</v>
          </cell>
          <cell r="AS372">
            <v>946.50000000000682</v>
          </cell>
          <cell r="AT372">
            <v>684.07000000000221</v>
          </cell>
          <cell r="AU372">
            <v>958.71000000000231</v>
          </cell>
          <cell r="AV372">
            <v>694.21999999999775</v>
          </cell>
          <cell r="AW372">
            <v>972.57999999999618</v>
          </cell>
        </row>
        <row r="373">
          <cell r="A373">
            <v>368</v>
          </cell>
          <cell r="B373">
            <v>478.77000000000191</v>
          </cell>
          <cell r="C373">
            <v>670.28000000000372</v>
          </cell>
          <cell r="D373">
            <v>488.94999999999732</v>
          </cell>
          <cell r="E373">
            <v>684.20000000000232</v>
          </cell>
          <cell r="F373">
            <v>497.4500000000038</v>
          </cell>
          <cell r="G373">
            <v>696.43999999999778</v>
          </cell>
          <cell r="H373">
            <v>507.62999999999926</v>
          </cell>
          <cell r="I373">
            <v>710.34999999999536</v>
          </cell>
          <cell r="J373">
            <v>517.81000000000392</v>
          </cell>
          <cell r="K373">
            <v>724.27000000000453</v>
          </cell>
          <cell r="L373">
            <v>526.31000000000051</v>
          </cell>
          <cell r="M373">
            <v>736.5</v>
          </cell>
          <cell r="N373">
            <v>536.48999999999751</v>
          </cell>
          <cell r="O373">
            <v>750.41999999999678</v>
          </cell>
          <cell r="P373">
            <v>544.99000000000308</v>
          </cell>
          <cell r="Q373">
            <v>762.66000000000577</v>
          </cell>
          <cell r="R373">
            <v>555.16999999999848</v>
          </cell>
          <cell r="S373">
            <v>776.57000000000221</v>
          </cell>
          <cell r="T373">
            <v>565.3500000000015</v>
          </cell>
          <cell r="U373">
            <v>790.48999999999626</v>
          </cell>
          <cell r="V373">
            <v>573.84999999999809</v>
          </cell>
          <cell r="W373">
            <v>802.71999999999355</v>
          </cell>
          <cell r="X373">
            <v>584.02999999999838</v>
          </cell>
          <cell r="Y373">
            <v>816.64000000000453</v>
          </cell>
          <cell r="Z373">
            <v>592.53000000000225</v>
          </cell>
          <cell r="AA373">
            <v>828.88</v>
          </cell>
          <cell r="AB373">
            <v>602.70999999999776</v>
          </cell>
          <cell r="AC373">
            <v>842.78999999999519</v>
          </cell>
          <cell r="AD373">
            <v>611.21000000000083</v>
          </cell>
          <cell r="AE373">
            <v>856.71000000000572</v>
          </cell>
          <cell r="AF373">
            <v>621.39000000000328</v>
          </cell>
          <cell r="AG373">
            <v>868.94000000000221</v>
          </cell>
          <cell r="AH373">
            <v>629.89000000000044</v>
          </cell>
          <cell r="AI373">
            <v>882.85999999999626</v>
          </cell>
          <cell r="AJ373">
            <v>640.07000000000153</v>
          </cell>
          <cell r="AK373">
            <v>895.09999999999218</v>
          </cell>
          <cell r="AL373">
            <v>648.56999999999846</v>
          </cell>
          <cell r="AM373">
            <v>909.01000000000454</v>
          </cell>
          <cell r="AN373">
            <v>658.74999999999875</v>
          </cell>
          <cell r="AO373">
            <v>922.92999999999847</v>
          </cell>
          <cell r="AP373">
            <v>667.24999999999557</v>
          </cell>
          <cell r="AQ373">
            <v>935.15999999999394</v>
          </cell>
          <cell r="AR373">
            <v>677.43000000000086</v>
          </cell>
          <cell r="AS373">
            <v>949.08000000000686</v>
          </cell>
          <cell r="AT373">
            <v>685.93000000000222</v>
          </cell>
          <cell r="AU373">
            <v>961.32000000000232</v>
          </cell>
          <cell r="AV373">
            <v>696.10999999999774</v>
          </cell>
          <cell r="AW373">
            <v>975.22999999999615</v>
          </cell>
        </row>
        <row r="374">
          <cell r="A374">
            <v>369</v>
          </cell>
          <cell r="B374">
            <v>480.07000000000193</v>
          </cell>
          <cell r="C374">
            <v>672.10000000000377</v>
          </cell>
          <cell r="D374">
            <v>490.2799999999973</v>
          </cell>
          <cell r="E374">
            <v>686.06000000000233</v>
          </cell>
          <cell r="F374">
            <v>498.80000000000382</v>
          </cell>
          <cell r="G374">
            <v>698.32999999999777</v>
          </cell>
          <cell r="H374">
            <v>509.00999999999925</v>
          </cell>
          <cell r="I374">
            <v>712.27999999999531</v>
          </cell>
          <cell r="J374">
            <v>519.22000000000389</v>
          </cell>
          <cell r="K374">
            <v>726.24000000000456</v>
          </cell>
          <cell r="L374">
            <v>527.74000000000046</v>
          </cell>
          <cell r="M374">
            <v>738.5</v>
          </cell>
          <cell r="N374">
            <v>537.94999999999754</v>
          </cell>
          <cell r="O374">
            <v>752.45999999999674</v>
          </cell>
          <cell r="P374">
            <v>546.4700000000031</v>
          </cell>
          <cell r="Q374">
            <v>764.73000000000582</v>
          </cell>
          <cell r="R374">
            <v>556.67999999999847</v>
          </cell>
          <cell r="S374">
            <v>778.68000000000222</v>
          </cell>
          <cell r="T374">
            <v>566.89000000000146</v>
          </cell>
          <cell r="U374">
            <v>792.63999999999623</v>
          </cell>
          <cell r="V374">
            <v>575.40999999999804</v>
          </cell>
          <cell r="W374">
            <v>804.8999999999935</v>
          </cell>
          <cell r="X374">
            <v>585.61999999999841</v>
          </cell>
          <cell r="Y374">
            <v>818.86000000000456</v>
          </cell>
          <cell r="Z374">
            <v>594.14000000000226</v>
          </cell>
          <cell r="AA374">
            <v>831.13</v>
          </cell>
          <cell r="AB374">
            <v>604.34999999999775</v>
          </cell>
          <cell r="AC374">
            <v>845.07999999999515</v>
          </cell>
          <cell r="AD374">
            <v>612.8700000000008</v>
          </cell>
          <cell r="AE374">
            <v>859.04000000000576</v>
          </cell>
          <cell r="AF374">
            <v>623.08000000000334</v>
          </cell>
          <cell r="AG374">
            <v>871.30000000000223</v>
          </cell>
          <cell r="AH374">
            <v>631.60000000000048</v>
          </cell>
          <cell r="AI374">
            <v>885.25999999999624</v>
          </cell>
          <cell r="AJ374">
            <v>641.81000000000154</v>
          </cell>
          <cell r="AK374">
            <v>897.52999999999213</v>
          </cell>
          <cell r="AL374">
            <v>650.32999999999845</v>
          </cell>
          <cell r="AM374">
            <v>911.48000000000457</v>
          </cell>
          <cell r="AN374">
            <v>660.53999999999871</v>
          </cell>
          <cell r="AO374">
            <v>925.43999999999846</v>
          </cell>
          <cell r="AP374">
            <v>669.05999999999551</v>
          </cell>
          <cell r="AQ374">
            <v>937.69999999999391</v>
          </cell>
          <cell r="AR374">
            <v>679.27000000000089</v>
          </cell>
          <cell r="AS374">
            <v>951.6600000000069</v>
          </cell>
          <cell r="AT374">
            <v>687.79000000000224</v>
          </cell>
          <cell r="AU374">
            <v>963.93000000000234</v>
          </cell>
          <cell r="AV374">
            <v>697.99999999999773</v>
          </cell>
          <cell r="AW374">
            <v>977.87999999999613</v>
          </cell>
        </row>
        <row r="375">
          <cell r="A375">
            <v>370</v>
          </cell>
          <cell r="B375">
            <v>481.37000000000194</v>
          </cell>
          <cell r="C375">
            <v>673.92000000000382</v>
          </cell>
          <cell r="D375">
            <v>491.60999999999729</v>
          </cell>
          <cell r="E375">
            <v>687.92000000000235</v>
          </cell>
          <cell r="F375">
            <v>500.15000000000384</v>
          </cell>
          <cell r="G375">
            <v>700.21999999999775</v>
          </cell>
          <cell r="H375">
            <v>510.38999999999925</v>
          </cell>
          <cell r="I375">
            <v>714.20999999999526</v>
          </cell>
          <cell r="J375">
            <v>520.63000000000386</v>
          </cell>
          <cell r="K375">
            <v>728.21000000000458</v>
          </cell>
          <cell r="L375">
            <v>529.17000000000041</v>
          </cell>
          <cell r="M375">
            <v>740.5</v>
          </cell>
          <cell r="N375">
            <v>539.40999999999758</v>
          </cell>
          <cell r="O375">
            <v>754.4999999999967</v>
          </cell>
          <cell r="P375">
            <v>547.95000000000312</v>
          </cell>
          <cell r="Q375">
            <v>766.80000000000587</v>
          </cell>
          <cell r="R375">
            <v>558.18999999999846</v>
          </cell>
          <cell r="S375">
            <v>780.79000000000224</v>
          </cell>
          <cell r="T375">
            <v>568.43000000000143</v>
          </cell>
          <cell r="U375">
            <v>794.78999999999621</v>
          </cell>
          <cell r="V375">
            <v>576.96999999999798</v>
          </cell>
          <cell r="W375">
            <v>807.07999999999345</v>
          </cell>
          <cell r="X375">
            <v>587.20999999999844</v>
          </cell>
          <cell r="Y375">
            <v>821.08000000000459</v>
          </cell>
          <cell r="Z375">
            <v>595.75000000000227</v>
          </cell>
          <cell r="AA375">
            <v>833.38</v>
          </cell>
          <cell r="AB375">
            <v>605.98999999999774</v>
          </cell>
          <cell r="AC375">
            <v>847.36999999999512</v>
          </cell>
          <cell r="AD375">
            <v>614.53000000000077</v>
          </cell>
          <cell r="AE375">
            <v>861.3700000000058</v>
          </cell>
          <cell r="AF375">
            <v>624.77000000000339</v>
          </cell>
          <cell r="AG375">
            <v>873.66000000000224</v>
          </cell>
          <cell r="AH375">
            <v>633.31000000000051</v>
          </cell>
          <cell r="AI375">
            <v>887.65999999999622</v>
          </cell>
          <cell r="AJ375">
            <v>643.55000000000155</v>
          </cell>
          <cell r="AK375">
            <v>899.95999999999208</v>
          </cell>
          <cell r="AL375">
            <v>652.08999999999844</v>
          </cell>
          <cell r="AM375">
            <v>913.95000000000459</v>
          </cell>
          <cell r="AN375">
            <v>662.32999999999868</v>
          </cell>
          <cell r="AO375">
            <v>927.94999999999845</v>
          </cell>
          <cell r="AP375">
            <v>670.86999999999546</v>
          </cell>
          <cell r="AQ375">
            <v>940.23999999999387</v>
          </cell>
          <cell r="AR375">
            <v>681.11000000000092</v>
          </cell>
          <cell r="AS375">
            <v>954.24000000000694</v>
          </cell>
          <cell r="AT375">
            <v>689.65000000000225</v>
          </cell>
          <cell r="AU375">
            <v>966.54000000000235</v>
          </cell>
          <cell r="AV375">
            <v>699.88999999999771</v>
          </cell>
          <cell r="AW375">
            <v>980.52999999999611</v>
          </cell>
        </row>
        <row r="376">
          <cell r="A376">
            <v>371</v>
          </cell>
          <cell r="B376">
            <v>482.67000000000195</v>
          </cell>
          <cell r="C376">
            <v>675.74000000000387</v>
          </cell>
          <cell r="D376">
            <v>492.93999999999727</v>
          </cell>
          <cell r="E376">
            <v>689.78000000000236</v>
          </cell>
          <cell r="F376">
            <v>501.50000000000387</v>
          </cell>
          <cell r="G376">
            <v>702.10999999999774</v>
          </cell>
          <cell r="H376">
            <v>511.76999999999924</v>
          </cell>
          <cell r="I376">
            <v>716.13999999999521</v>
          </cell>
          <cell r="J376">
            <v>522.04000000000383</v>
          </cell>
          <cell r="K376">
            <v>730.18000000000461</v>
          </cell>
          <cell r="L376">
            <v>530.60000000000036</v>
          </cell>
          <cell r="M376">
            <v>742.5</v>
          </cell>
          <cell r="N376">
            <v>540.86999999999762</v>
          </cell>
          <cell r="O376">
            <v>756.53999999999667</v>
          </cell>
          <cell r="P376">
            <v>549.43000000000313</v>
          </cell>
          <cell r="Q376">
            <v>768.87000000000592</v>
          </cell>
          <cell r="R376">
            <v>559.69999999999845</v>
          </cell>
          <cell r="S376">
            <v>782.90000000000225</v>
          </cell>
          <cell r="T376">
            <v>569.97000000000139</v>
          </cell>
          <cell r="U376">
            <v>796.93999999999619</v>
          </cell>
          <cell r="V376">
            <v>578.52999999999793</v>
          </cell>
          <cell r="W376">
            <v>809.2599999999934</v>
          </cell>
          <cell r="X376">
            <v>588.79999999999848</v>
          </cell>
          <cell r="Y376">
            <v>823.30000000000462</v>
          </cell>
          <cell r="Z376">
            <v>597.36000000000229</v>
          </cell>
          <cell r="AA376">
            <v>835.63</v>
          </cell>
          <cell r="AB376">
            <v>607.62999999999772</v>
          </cell>
          <cell r="AC376">
            <v>849.65999999999508</v>
          </cell>
          <cell r="AD376">
            <v>616.19000000000074</v>
          </cell>
          <cell r="AE376">
            <v>863.70000000000584</v>
          </cell>
          <cell r="AF376">
            <v>626.46000000000345</v>
          </cell>
          <cell r="AG376">
            <v>876.02000000000226</v>
          </cell>
          <cell r="AH376">
            <v>635.02000000000055</v>
          </cell>
          <cell r="AI376">
            <v>890.05999999999619</v>
          </cell>
          <cell r="AJ376">
            <v>645.29000000000156</v>
          </cell>
          <cell r="AK376">
            <v>902.38999999999203</v>
          </cell>
          <cell r="AL376">
            <v>653.84999999999843</v>
          </cell>
          <cell r="AM376">
            <v>916.42000000000462</v>
          </cell>
          <cell r="AN376">
            <v>664.11999999999864</v>
          </cell>
          <cell r="AO376">
            <v>930.45999999999844</v>
          </cell>
          <cell r="AP376">
            <v>672.6799999999954</v>
          </cell>
          <cell r="AQ376">
            <v>942.77999999999383</v>
          </cell>
          <cell r="AR376">
            <v>682.95000000000095</v>
          </cell>
          <cell r="AS376">
            <v>956.82000000000698</v>
          </cell>
          <cell r="AT376">
            <v>691.51000000000226</v>
          </cell>
          <cell r="AU376">
            <v>969.15000000000236</v>
          </cell>
          <cell r="AV376">
            <v>701.7799999999977</v>
          </cell>
          <cell r="AW376">
            <v>983.17999999999608</v>
          </cell>
        </row>
        <row r="377">
          <cell r="A377">
            <v>372</v>
          </cell>
          <cell r="B377">
            <v>483.97000000000196</v>
          </cell>
          <cell r="C377">
            <v>677.56000000000392</v>
          </cell>
          <cell r="D377">
            <v>494.26999999999725</v>
          </cell>
          <cell r="E377">
            <v>691.64000000000237</v>
          </cell>
          <cell r="F377">
            <v>502.85000000000389</v>
          </cell>
          <cell r="G377">
            <v>703.99999999999773</v>
          </cell>
          <cell r="H377">
            <v>513.1499999999993</v>
          </cell>
          <cell r="I377">
            <v>718.06999999999516</v>
          </cell>
          <cell r="J377">
            <v>523.4500000000038</v>
          </cell>
          <cell r="K377">
            <v>732.15000000000464</v>
          </cell>
          <cell r="L377">
            <v>532.03000000000031</v>
          </cell>
          <cell r="M377">
            <v>744.5</v>
          </cell>
          <cell r="N377">
            <v>542.32999999999765</v>
          </cell>
          <cell r="O377">
            <v>758.57999999999663</v>
          </cell>
          <cell r="P377">
            <v>550.91000000000315</v>
          </cell>
          <cell r="Q377">
            <v>770.94000000000597</v>
          </cell>
          <cell r="R377">
            <v>561.20999999999844</v>
          </cell>
          <cell r="S377">
            <v>785.01000000000226</v>
          </cell>
          <cell r="T377">
            <v>571.51000000000136</v>
          </cell>
          <cell r="U377">
            <v>799.08999999999617</v>
          </cell>
          <cell r="V377">
            <v>580.08999999999787</v>
          </cell>
          <cell r="W377">
            <v>811.43999999999335</v>
          </cell>
          <cell r="X377">
            <v>590.38999999999851</v>
          </cell>
          <cell r="Y377">
            <v>825.52000000000464</v>
          </cell>
          <cell r="Z377">
            <v>598.9700000000023</v>
          </cell>
          <cell r="AA377">
            <v>837.88</v>
          </cell>
          <cell r="AB377">
            <v>609.26999999999771</v>
          </cell>
          <cell r="AC377">
            <v>851.94999999999504</v>
          </cell>
          <cell r="AD377">
            <v>617.8500000000007</v>
          </cell>
          <cell r="AE377">
            <v>866.03000000000588</v>
          </cell>
          <cell r="AF377">
            <v>628.1500000000035</v>
          </cell>
          <cell r="AG377">
            <v>878.38000000000227</v>
          </cell>
          <cell r="AH377">
            <v>636.73000000000059</v>
          </cell>
          <cell r="AI377">
            <v>892.45999999999617</v>
          </cell>
          <cell r="AJ377">
            <v>647.03000000000156</v>
          </cell>
          <cell r="AK377">
            <v>904.81999999999198</v>
          </cell>
          <cell r="AL377">
            <v>655.60999999999842</v>
          </cell>
          <cell r="AM377">
            <v>918.89000000000465</v>
          </cell>
          <cell r="AN377">
            <v>665.9099999999986</v>
          </cell>
          <cell r="AO377">
            <v>932.96999999999844</v>
          </cell>
          <cell r="AP377">
            <v>674.48999999999535</v>
          </cell>
          <cell r="AQ377">
            <v>945.3199999999938</v>
          </cell>
          <cell r="AR377">
            <v>684.79000000000099</v>
          </cell>
          <cell r="AS377">
            <v>959.40000000000703</v>
          </cell>
          <cell r="AT377">
            <v>693.37000000000228</v>
          </cell>
          <cell r="AU377">
            <v>971.76000000000238</v>
          </cell>
          <cell r="AV377">
            <v>703.66999999999769</v>
          </cell>
          <cell r="AW377">
            <v>985.82999999999606</v>
          </cell>
        </row>
        <row r="378">
          <cell r="A378">
            <v>373</v>
          </cell>
          <cell r="B378">
            <v>485.27000000000197</v>
          </cell>
          <cell r="C378">
            <v>679.38000000000397</v>
          </cell>
          <cell r="D378">
            <v>495.59999999999724</v>
          </cell>
          <cell r="E378">
            <v>693.50000000000239</v>
          </cell>
          <cell r="F378">
            <v>504.20000000000391</v>
          </cell>
          <cell r="G378">
            <v>705.88999999999771</v>
          </cell>
          <cell r="H378">
            <v>514.52999999999929</v>
          </cell>
          <cell r="I378">
            <v>719.99999999999511</v>
          </cell>
          <cell r="J378">
            <v>524.86000000000377</v>
          </cell>
          <cell r="K378">
            <v>734.12000000000467</v>
          </cell>
          <cell r="L378">
            <v>533.46000000000026</v>
          </cell>
          <cell r="M378">
            <v>746.5</v>
          </cell>
          <cell r="N378">
            <v>543.78999999999769</v>
          </cell>
          <cell r="O378">
            <v>760.61999999999659</v>
          </cell>
          <cell r="P378">
            <v>552.39000000000317</v>
          </cell>
          <cell r="Q378">
            <v>773.01000000000602</v>
          </cell>
          <cell r="R378">
            <v>562.71999999999844</v>
          </cell>
          <cell r="S378">
            <v>787.12000000000228</v>
          </cell>
          <cell r="T378">
            <v>573.05000000000132</v>
          </cell>
          <cell r="U378">
            <v>801.23999999999614</v>
          </cell>
          <cell r="V378">
            <v>581.64999999999782</v>
          </cell>
          <cell r="W378">
            <v>813.6199999999933</v>
          </cell>
          <cell r="X378">
            <v>591.97999999999854</v>
          </cell>
          <cell r="Y378">
            <v>827.74000000000467</v>
          </cell>
          <cell r="Z378">
            <v>600.58000000000231</v>
          </cell>
          <cell r="AA378">
            <v>840.13</v>
          </cell>
          <cell r="AB378">
            <v>610.90999999999769</v>
          </cell>
          <cell r="AC378">
            <v>854.23999999999501</v>
          </cell>
          <cell r="AD378">
            <v>619.51000000000067</v>
          </cell>
          <cell r="AE378">
            <v>868.36000000000593</v>
          </cell>
          <cell r="AF378">
            <v>629.84000000000356</v>
          </cell>
          <cell r="AG378">
            <v>880.74000000000228</v>
          </cell>
          <cell r="AH378">
            <v>638.44000000000062</v>
          </cell>
          <cell r="AI378">
            <v>894.85999999999615</v>
          </cell>
          <cell r="AJ378">
            <v>648.77000000000157</v>
          </cell>
          <cell r="AK378">
            <v>907.24999999999193</v>
          </cell>
          <cell r="AL378">
            <v>657.36999999999841</v>
          </cell>
          <cell r="AM378">
            <v>921.36000000000467</v>
          </cell>
          <cell r="AN378">
            <v>667.69999999999857</v>
          </cell>
          <cell r="AO378">
            <v>935.47999999999843</v>
          </cell>
          <cell r="AP378">
            <v>676.29999999999529</v>
          </cell>
          <cell r="AQ378">
            <v>947.85999999999376</v>
          </cell>
          <cell r="AR378">
            <v>686.63000000000102</v>
          </cell>
          <cell r="AS378">
            <v>961.98000000000707</v>
          </cell>
          <cell r="AT378">
            <v>695.23000000000229</v>
          </cell>
          <cell r="AU378">
            <v>974.37000000000239</v>
          </cell>
          <cell r="AV378">
            <v>705.55999999999767</v>
          </cell>
          <cell r="AW378">
            <v>988.47999999999604</v>
          </cell>
        </row>
        <row r="379">
          <cell r="A379">
            <v>374</v>
          </cell>
          <cell r="B379">
            <v>486.57000000000198</v>
          </cell>
          <cell r="C379">
            <v>681.20000000000402</v>
          </cell>
          <cell r="D379">
            <v>496.92999999999722</v>
          </cell>
          <cell r="E379">
            <v>695.3600000000024</v>
          </cell>
          <cell r="F379">
            <v>505.55000000000393</v>
          </cell>
          <cell r="G379">
            <v>707.7799999999977</v>
          </cell>
          <cell r="H379">
            <v>515.90999999999929</v>
          </cell>
          <cell r="I379">
            <v>721.92999999999506</v>
          </cell>
          <cell r="J379">
            <v>526.27000000000373</v>
          </cell>
          <cell r="K379">
            <v>736.09000000000469</v>
          </cell>
          <cell r="L379">
            <v>534.89000000000021</v>
          </cell>
          <cell r="M379">
            <v>748.5</v>
          </cell>
          <cell r="N379">
            <v>545.24999999999773</v>
          </cell>
          <cell r="O379">
            <v>762.65999999999656</v>
          </cell>
          <cell r="P379">
            <v>553.87000000000319</v>
          </cell>
          <cell r="Q379">
            <v>775.08000000000607</v>
          </cell>
          <cell r="R379">
            <v>564.22999999999843</v>
          </cell>
          <cell r="S379">
            <v>789.23000000000229</v>
          </cell>
          <cell r="T379">
            <v>574.59000000000128</v>
          </cell>
          <cell r="U379">
            <v>803.38999999999612</v>
          </cell>
          <cell r="V379">
            <v>583.20999999999776</v>
          </cell>
          <cell r="W379">
            <v>815.79999999999325</v>
          </cell>
          <cell r="X379">
            <v>593.56999999999857</v>
          </cell>
          <cell r="Y379">
            <v>829.9600000000047</v>
          </cell>
          <cell r="Z379">
            <v>602.19000000000233</v>
          </cell>
          <cell r="AA379">
            <v>842.38</v>
          </cell>
          <cell r="AB379">
            <v>612.54999999999768</v>
          </cell>
          <cell r="AC379">
            <v>856.52999999999497</v>
          </cell>
          <cell r="AD379">
            <v>621.17000000000064</v>
          </cell>
          <cell r="AE379">
            <v>870.69000000000597</v>
          </cell>
          <cell r="AF379">
            <v>631.53000000000361</v>
          </cell>
          <cell r="AG379">
            <v>883.1000000000023</v>
          </cell>
          <cell r="AH379">
            <v>640.15000000000066</v>
          </cell>
          <cell r="AI379">
            <v>897.25999999999613</v>
          </cell>
          <cell r="AJ379">
            <v>650.51000000000158</v>
          </cell>
          <cell r="AK379">
            <v>909.67999999999188</v>
          </cell>
          <cell r="AL379">
            <v>659.1299999999984</v>
          </cell>
          <cell r="AM379">
            <v>923.8300000000047</v>
          </cell>
          <cell r="AN379">
            <v>669.48999999999853</v>
          </cell>
          <cell r="AO379">
            <v>937.98999999999842</v>
          </cell>
          <cell r="AP379">
            <v>678.10999999999524</v>
          </cell>
          <cell r="AQ379">
            <v>950.39999999999372</v>
          </cell>
          <cell r="AR379">
            <v>688.47000000000105</v>
          </cell>
          <cell r="AS379">
            <v>964.56000000000711</v>
          </cell>
          <cell r="AT379">
            <v>697.09000000000231</v>
          </cell>
          <cell r="AU379">
            <v>976.98000000000241</v>
          </cell>
          <cell r="AV379">
            <v>707.44999999999766</v>
          </cell>
          <cell r="AW379">
            <v>991.12999999999602</v>
          </cell>
        </row>
        <row r="380">
          <cell r="A380">
            <v>375</v>
          </cell>
          <cell r="B380">
            <v>487.87000000000199</v>
          </cell>
          <cell r="C380">
            <v>683.02000000000407</v>
          </cell>
          <cell r="D380">
            <v>498.25999999999721</v>
          </cell>
          <cell r="E380">
            <v>697.22000000000241</v>
          </cell>
          <cell r="F380">
            <v>506.90000000000396</v>
          </cell>
          <cell r="G380">
            <v>709.66999999999769</v>
          </cell>
          <cell r="H380">
            <v>517.28999999999928</v>
          </cell>
          <cell r="I380">
            <v>723.85999999999501</v>
          </cell>
          <cell r="J380">
            <v>527.6800000000037</v>
          </cell>
          <cell r="K380">
            <v>738.06000000000472</v>
          </cell>
          <cell r="L380">
            <v>536.32000000000016</v>
          </cell>
          <cell r="M380">
            <v>750.5</v>
          </cell>
          <cell r="N380">
            <v>546.70999999999776</v>
          </cell>
          <cell r="O380">
            <v>764.69999999999652</v>
          </cell>
          <cell r="P380">
            <v>555.35000000000321</v>
          </cell>
          <cell r="Q380">
            <v>777.15000000000612</v>
          </cell>
          <cell r="R380">
            <v>565.73999999999842</v>
          </cell>
          <cell r="S380">
            <v>791.34000000000231</v>
          </cell>
          <cell r="T380">
            <v>576.13000000000125</v>
          </cell>
          <cell r="U380">
            <v>805.5399999999961</v>
          </cell>
          <cell r="V380">
            <v>584.76999999999771</v>
          </cell>
          <cell r="W380">
            <v>817.9799999999932</v>
          </cell>
          <cell r="X380">
            <v>595.1599999999986</v>
          </cell>
          <cell r="Y380">
            <v>832.18000000000472</v>
          </cell>
          <cell r="Z380">
            <v>603.80000000000234</v>
          </cell>
          <cell r="AA380">
            <v>844.63</v>
          </cell>
          <cell r="AB380">
            <v>614.18999999999767</v>
          </cell>
          <cell r="AC380">
            <v>858.81999999999493</v>
          </cell>
          <cell r="AD380">
            <v>622.83000000000061</v>
          </cell>
          <cell r="AE380">
            <v>873.02000000000601</v>
          </cell>
          <cell r="AF380">
            <v>633.22000000000367</v>
          </cell>
          <cell r="AG380">
            <v>885.46000000000231</v>
          </cell>
          <cell r="AH380">
            <v>641.8600000000007</v>
          </cell>
          <cell r="AI380">
            <v>899.6599999999961</v>
          </cell>
          <cell r="AJ380">
            <v>652.25000000000159</v>
          </cell>
          <cell r="AK380">
            <v>912.10999999999183</v>
          </cell>
          <cell r="AL380">
            <v>660.88999999999839</v>
          </cell>
          <cell r="AM380">
            <v>926.30000000000473</v>
          </cell>
          <cell r="AN380">
            <v>671.27999999999849</v>
          </cell>
          <cell r="AO380">
            <v>940.49999999999841</v>
          </cell>
          <cell r="AP380">
            <v>679.91999999999518</v>
          </cell>
          <cell r="AQ380">
            <v>952.93999999999369</v>
          </cell>
          <cell r="AR380">
            <v>690.31000000000108</v>
          </cell>
          <cell r="AS380">
            <v>967.14000000000715</v>
          </cell>
          <cell r="AT380">
            <v>698.95000000000232</v>
          </cell>
          <cell r="AU380">
            <v>979.59000000000242</v>
          </cell>
          <cell r="AV380">
            <v>709.33999999999764</v>
          </cell>
          <cell r="AW380">
            <v>993.77999999999599</v>
          </cell>
        </row>
        <row r="381">
          <cell r="A381">
            <v>376</v>
          </cell>
          <cell r="B381">
            <v>489.17000000000201</v>
          </cell>
          <cell r="C381">
            <v>684.84000000000412</v>
          </cell>
          <cell r="D381">
            <v>499.58999999999719</v>
          </cell>
          <cell r="E381">
            <v>699.08000000000243</v>
          </cell>
          <cell r="F381">
            <v>508.25000000000398</v>
          </cell>
          <cell r="G381">
            <v>711.55999999999767</v>
          </cell>
          <cell r="H381">
            <v>518.66999999999928</v>
          </cell>
          <cell r="I381">
            <v>725.78999999999496</v>
          </cell>
          <cell r="J381">
            <v>529.09000000000367</v>
          </cell>
          <cell r="K381">
            <v>740.03000000000475</v>
          </cell>
          <cell r="L381">
            <v>537.75000000000011</v>
          </cell>
          <cell r="M381">
            <v>752.5</v>
          </cell>
          <cell r="N381">
            <v>548.1699999999978</v>
          </cell>
          <cell r="O381">
            <v>766.73999999999648</v>
          </cell>
          <cell r="P381">
            <v>556.83000000000322</v>
          </cell>
          <cell r="Q381">
            <v>779.22000000000617</v>
          </cell>
          <cell r="R381">
            <v>567.24999999999841</v>
          </cell>
          <cell r="S381">
            <v>793.45000000000232</v>
          </cell>
          <cell r="T381">
            <v>577.67000000000121</v>
          </cell>
          <cell r="U381">
            <v>807.68999999999608</v>
          </cell>
          <cell r="V381">
            <v>586.32999999999765</v>
          </cell>
          <cell r="W381">
            <v>820.15999999999315</v>
          </cell>
          <cell r="X381">
            <v>596.74999999999864</v>
          </cell>
          <cell r="Y381">
            <v>834.40000000000475</v>
          </cell>
          <cell r="Z381">
            <v>605.41000000000236</v>
          </cell>
          <cell r="AA381">
            <v>846.88</v>
          </cell>
          <cell r="AB381">
            <v>615.82999999999765</v>
          </cell>
          <cell r="AC381">
            <v>861.1099999999949</v>
          </cell>
          <cell r="AD381">
            <v>624.49000000000058</v>
          </cell>
          <cell r="AE381">
            <v>875.35000000000605</v>
          </cell>
          <cell r="AF381">
            <v>634.91000000000372</v>
          </cell>
          <cell r="AG381">
            <v>887.82000000000232</v>
          </cell>
          <cell r="AH381">
            <v>643.57000000000073</v>
          </cell>
          <cell r="AI381">
            <v>902.05999999999608</v>
          </cell>
          <cell r="AJ381">
            <v>653.9900000000016</v>
          </cell>
          <cell r="AK381">
            <v>914.53999999999178</v>
          </cell>
          <cell r="AL381">
            <v>662.64999999999839</v>
          </cell>
          <cell r="AM381">
            <v>928.77000000000476</v>
          </cell>
          <cell r="AN381">
            <v>673.06999999999846</v>
          </cell>
          <cell r="AO381">
            <v>943.0099999999984</v>
          </cell>
          <cell r="AP381">
            <v>681.72999999999513</v>
          </cell>
          <cell r="AQ381">
            <v>955.47999999999365</v>
          </cell>
          <cell r="AR381">
            <v>692.15000000000111</v>
          </cell>
          <cell r="AS381">
            <v>969.72000000000719</v>
          </cell>
          <cell r="AT381">
            <v>700.81000000000233</v>
          </cell>
          <cell r="AU381">
            <v>982.20000000000243</v>
          </cell>
          <cell r="AV381">
            <v>711.22999999999763</v>
          </cell>
          <cell r="AW381">
            <v>996.42999999999597</v>
          </cell>
        </row>
        <row r="382">
          <cell r="A382">
            <v>377</v>
          </cell>
          <cell r="B382">
            <v>490.47000000000202</v>
          </cell>
          <cell r="C382">
            <v>686.66000000000417</v>
          </cell>
          <cell r="D382">
            <v>500.91999999999717</v>
          </cell>
          <cell r="E382">
            <v>700.94000000000244</v>
          </cell>
          <cell r="F382">
            <v>509.600000000004</v>
          </cell>
          <cell r="G382">
            <v>713.44999999999766</v>
          </cell>
          <cell r="H382">
            <v>520.04999999999927</v>
          </cell>
          <cell r="I382">
            <v>727.71999999999491</v>
          </cell>
          <cell r="J382">
            <v>530.50000000000364</v>
          </cell>
          <cell r="K382">
            <v>742.00000000000477</v>
          </cell>
          <cell r="L382">
            <v>539.18000000000006</v>
          </cell>
          <cell r="M382">
            <v>754.5</v>
          </cell>
          <cell r="N382">
            <v>549.62999999999784</v>
          </cell>
          <cell r="O382">
            <v>768.77999999999645</v>
          </cell>
          <cell r="P382">
            <v>558.31000000000324</v>
          </cell>
          <cell r="Q382">
            <v>781.29000000000622</v>
          </cell>
          <cell r="R382">
            <v>568.7599999999984</v>
          </cell>
          <cell r="S382">
            <v>795.56000000000233</v>
          </cell>
          <cell r="T382">
            <v>579.21000000000117</v>
          </cell>
          <cell r="U382">
            <v>809.83999999999605</v>
          </cell>
          <cell r="V382">
            <v>587.8899999999976</v>
          </cell>
          <cell r="W382">
            <v>822.3399999999931</v>
          </cell>
          <cell r="X382">
            <v>598.33999999999867</v>
          </cell>
          <cell r="Y382">
            <v>836.62000000000478</v>
          </cell>
          <cell r="Z382">
            <v>607.02000000000237</v>
          </cell>
          <cell r="AA382">
            <v>849.13</v>
          </cell>
          <cell r="AB382">
            <v>617.46999999999764</v>
          </cell>
          <cell r="AC382">
            <v>863.39999999999486</v>
          </cell>
          <cell r="AD382">
            <v>626.15000000000055</v>
          </cell>
          <cell r="AE382">
            <v>877.68000000000609</v>
          </cell>
          <cell r="AF382">
            <v>636.60000000000377</v>
          </cell>
          <cell r="AG382">
            <v>890.18000000000234</v>
          </cell>
          <cell r="AH382">
            <v>645.28000000000077</v>
          </cell>
          <cell r="AI382">
            <v>904.45999999999606</v>
          </cell>
          <cell r="AJ382">
            <v>655.73000000000161</v>
          </cell>
          <cell r="AK382">
            <v>916.96999999999173</v>
          </cell>
          <cell r="AL382">
            <v>664.40999999999838</v>
          </cell>
          <cell r="AM382">
            <v>931.24000000000478</v>
          </cell>
          <cell r="AN382">
            <v>674.85999999999842</v>
          </cell>
          <cell r="AO382">
            <v>945.51999999999839</v>
          </cell>
          <cell r="AP382">
            <v>683.53999999999508</v>
          </cell>
          <cell r="AQ382">
            <v>958.01999999999362</v>
          </cell>
          <cell r="AR382">
            <v>693.99000000000115</v>
          </cell>
          <cell r="AS382">
            <v>972.30000000000723</v>
          </cell>
          <cell r="AT382">
            <v>702.67000000000235</v>
          </cell>
          <cell r="AU382">
            <v>984.81000000000245</v>
          </cell>
          <cell r="AV382">
            <v>713.11999999999762</v>
          </cell>
          <cell r="AW382">
            <v>999.07999999999595</v>
          </cell>
        </row>
        <row r="383">
          <cell r="A383">
            <v>378</v>
          </cell>
          <cell r="B383">
            <v>491.77000000000203</v>
          </cell>
          <cell r="C383">
            <v>688.48000000000422</v>
          </cell>
          <cell r="D383">
            <v>502.24999999999716</v>
          </cell>
          <cell r="E383">
            <v>702.80000000000246</v>
          </cell>
          <cell r="F383">
            <v>510.95000000000402</v>
          </cell>
          <cell r="G383">
            <v>715.33999999999764</v>
          </cell>
          <cell r="H383">
            <v>521.42999999999927</v>
          </cell>
          <cell r="I383">
            <v>729.64999999999486</v>
          </cell>
          <cell r="J383">
            <v>531.91000000000361</v>
          </cell>
          <cell r="K383">
            <v>743.9700000000048</v>
          </cell>
          <cell r="L383">
            <v>540.61</v>
          </cell>
          <cell r="M383">
            <v>756.5</v>
          </cell>
          <cell r="N383">
            <v>551.08999999999787</v>
          </cell>
          <cell r="O383">
            <v>770.81999999999641</v>
          </cell>
          <cell r="P383">
            <v>559.79000000000326</v>
          </cell>
          <cell r="Q383">
            <v>783.36000000000627</v>
          </cell>
          <cell r="R383">
            <v>570.26999999999839</v>
          </cell>
          <cell r="S383">
            <v>797.67000000000235</v>
          </cell>
          <cell r="T383">
            <v>580.75000000000114</v>
          </cell>
          <cell r="U383">
            <v>811.98999999999603</v>
          </cell>
          <cell r="V383">
            <v>589.44999999999754</v>
          </cell>
          <cell r="W383">
            <v>824.51999999999305</v>
          </cell>
          <cell r="X383">
            <v>599.9299999999987</v>
          </cell>
          <cell r="Y383">
            <v>838.84000000000481</v>
          </cell>
          <cell r="Z383">
            <v>608.63000000000238</v>
          </cell>
          <cell r="AA383">
            <v>851.38</v>
          </cell>
          <cell r="AB383">
            <v>619.10999999999763</v>
          </cell>
          <cell r="AC383">
            <v>865.68999999999482</v>
          </cell>
          <cell r="AD383">
            <v>627.81000000000051</v>
          </cell>
          <cell r="AE383">
            <v>880.01000000000613</v>
          </cell>
          <cell r="AF383">
            <v>638.29000000000383</v>
          </cell>
          <cell r="AG383">
            <v>892.54000000000235</v>
          </cell>
          <cell r="AH383">
            <v>646.9900000000008</v>
          </cell>
          <cell r="AI383">
            <v>906.85999999999603</v>
          </cell>
          <cell r="AJ383">
            <v>657.47000000000162</v>
          </cell>
          <cell r="AK383">
            <v>919.39999999999168</v>
          </cell>
          <cell r="AL383">
            <v>666.16999999999837</v>
          </cell>
          <cell r="AM383">
            <v>933.71000000000481</v>
          </cell>
          <cell r="AN383">
            <v>676.64999999999839</v>
          </cell>
          <cell r="AO383">
            <v>948.02999999999838</v>
          </cell>
          <cell r="AP383">
            <v>685.34999999999502</v>
          </cell>
          <cell r="AQ383">
            <v>960.55999999999358</v>
          </cell>
          <cell r="AR383">
            <v>695.83000000000118</v>
          </cell>
          <cell r="AS383">
            <v>974.88000000000727</v>
          </cell>
          <cell r="AT383">
            <v>704.53000000000236</v>
          </cell>
          <cell r="AU383">
            <v>987.42000000000246</v>
          </cell>
          <cell r="AV383">
            <v>715.0099999999976</v>
          </cell>
          <cell r="AW383">
            <v>1001.7299999999959</v>
          </cell>
        </row>
        <row r="384">
          <cell r="A384">
            <v>379</v>
          </cell>
          <cell r="B384">
            <v>493.07000000000204</v>
          </cell>
          <cell r="C384">
            <v>690.30000000000427</v>
          </cell>
          <cell r="D384">
            <v>503.57999999999714</v>
          </cell>
          <cell r="E384">
            <v>704.66000000000247</v>
          </cell>
          <cell r="F384">
            <v>512.30000000000405</v>
          </cell>
          <cell r="G384">
            <v>717.22999999999763</v>
          </cell>
          <cell r="H384">
            <v>522.80999999999926</v>
          </cell>
          <cell r="I384">
            <v>731.57999999999481</v>
          </cell>
          <cell r="J384">
            <v>533.32000000000357</v>
          </cell>
          <cell r="K384">
            <v>745.94000000000483</v>
          </cell>
          <cell r="L384">
            <v>542.04</v>
          </cell>
          <cell r="M384">
            <v>758.5</v>
          </cell>
          <cell r="N384">
            <v>552.54999999999791</v>
          </cell>
          <cell r="O384">
            <v>772.85999999999638</v>
          </cell>
          <cell r="P384">
            <v>561.27000000000328</v>
          </cell>
          <cell r="Q384">
            <v>785.43000000000632</v>
          </cell>
          <cell r="R384">
            <v>571.77999999999838</v>
          </cell>
          <cell r="S384">
            <v>799.78000000000236</v>
          </cell>
          <cell r="T384">
            <v>582.2900000000011</v>
          </cell>
          <cell r="U384">
            <v>814.13999999999601</v>
          </cell>
          <cell r="V384">
            <v>591.00999999999749</v>
          </cell>
          <cell r="W384">
            <v>826.699999999993</v>
          </cell>
          <cell r="X384">
            <v>601.51999999999873</v>
          </cell>
          <cell r="Y384">
            <v>841.06000000000483</v>
          </cell>
          <cell r="Z384">
            <v>610.2400000000024</v>
          </cell>
          <cell r="AA384">
            <v>853.63</v>
          </cell>
          <cell r="AB384">
            <v>620.74999999999761</v>
          </cell>
          <cell r="AC384">
            <v>867.97999999999479</v>
          </cell>
          <cell r="AD384">
            <v>629.47000000000048</v>
          </cell>
          <cell r="AE384">
            <v>882.34000000000617</v>
          </cell>
          <cell r="AF384">
            <v>639.98000000000388</v>
          </cell>
          <cell r="AG384">
            <v>894.90000000000236</v>
          </cell>
          <cell r="AH384">
            <v>648.70000000000084</v>
          </cell>
          <cell r="AI384">
            <v>909.25999999999601</v>
          </cell>
          <cell r="AJ384">
            <v>659.21000000000163</v>
          </cell>
          <cell r="AK384">
            <v>921.82999999999163</v>
          </cell>
          <cell r="AL384">
            <v>667.92999999999836</v>
          </cell>
          <cell r="AM384">
            <v>936.18000000000484</v>
          </cell>
          <cell r="AN384">
            <v>678.43999999999835</v>
          </cell>
          <cell r="AO384">
            <v>950.53999999999837</v>
          </cell>
          <cell r="AP384">
            <v>687.15999999999497</v>
          </cell>
          <cell r="AQ384">
            <v>963.09999999999354</v>
          </cell>
          <cell r="AR384">
            <v>697.67000000000121</v>
          </cell>
          <cell r="AS384">
            <v>977.46000000000731</v>
          </cell>
          <cell r="AT384">
            <v>706.39000000000237</v>
          </cell>
          <cell r="AU384">
            <v>990.03000000000247</v>
          </cell>
          <cell r="AV384">
            <v>716.89999999999759</v>
          </cell>
          <cell r="AW384">
            <v>1004.3799999999959</v>
          </cell>
        </row>
        <row r="385">
          <cell r="A385">
            <v>380</v>
          </cell>
          <cell r="B385">
            <v>494.37000000000205</v>
          </cell>
          <cell r="C385">
            <v>692.12000000000432</v>
          </cell>
          <cell r="D385">
            <v>504.90999999999713</v>
          </cell>
          <cell r="E385">
            <v>706.52000000000248</v>
          </cell>
          <cell r="F385">
            <v>513.65000000000407</v>
          </cell>
          <cell r="G385">
            <v>719.11999999999762</v>
          </cell>
          <cell r="H385">
            <v>524.18999999999926</v>
          </cell>
          <cell r="I385">
            <v>733.50999999999476</v>
          </cell>
          <cell r="J385">
            <v>534.73000000000354</v>
          </cell>
          <cell r="K385">
            <v>747.91000000000486</v>
          </cell>
          <cell r="L385">
            <v>543.46999999999991</v>
          </cell>
          <cell r="M385">
            <v>760.5</v>
          </cell>
          <cell r="N385">
            <v>554.00999999999794</v>
          </cell>
          <cell r="O385">
            <v>774.89999999999634</v>
          </cell>
          <cell r="P385">
            <v>562.7500000000033</v>
          </cell>
          <cell r="Q385">
            <v>787.50000000000637</v>
          </cell>
          <cell r="R385">
            <v>573.28999999999837</v>
          </cell>
          <cell r="S385">
            <v>801.89000000000237</v>
          </cell>
          <cell r="T385">
            <v>583.83000000000106</v>
          </cell>
          <cell r="U385">
            <v>816.28999999999598</v>
          </cell>
          <cell r="V385">
            <v>592.56999999999744</v>
          </cell>
          <cell r="W385">
            <v>828.87999999999295</v>
          </cell>
          <cell r="X385">
            <v>603.10999999999876</v>
          </cell>
          <cell r="Y385">
            <v>843.28000000000486</v>
          </cell>
          <cell r="Z385">
            <v>611.85000000000241</v>
          </cell>
          <cell r="AA385">
            <v>855.88</v>
          </cell>
          <cell r="AB385">
            <v>622.3899999999976</v>
          </cell>
          <cell r="AC385">
            <v>870.26999999999475</v>
          </cell>
          <cell r="AD385">
            <v>631.13000000000045</v>
          </cell>
          <cell r="AE385">
            <v>884.67000000000621</v>
          </cell>
          <cell r="AF385">
            <v>641.67000000000394</v>
          </cell>
          <cell r="AG385">
            <v>897.26000000000238</v>
          </cell>
          <cell r="AH385">
            <v>650.41000000000088</v>
          </cell>
          <cell r="AI385">
            <v>911.65999999999599</v>
          </cell>
          <cell r="AJ385">
            <v>660.95000000000164</v>
          </cell>
          <cell r="AK385">
            <v>924.25999999999158</v>
          </cell>
          <cell r="AL385">
            <v>669.68999999999835</v>
          </cell>
          <cell r="AM385">
            <v>938.65000000000487</v>
          </cell>
          <cell r="AN385">
            <v>680.22999999999831</v>
          </cell>
          <cell r="AO385">
            <v>953.04999999999836</v>
          </cell>
          <cell r="AP385">
            <v>688.96999999999491</v>
          </cell>
          <cell r="AQ385">
            <v>965.63999999999351</v>
          </cell>
          <cell r="AR385">
            <v>699.51000000000124</v>
          </cell>
          <cell r="AS385">
            <v>980.04000000000735</v>
          </cell>
          <cell r="AT385">
            <v>708.25000000000239</v>
          </cell>
          <cell r="AU385">
            <v>992.64000000000249</v>
          </cell>
          <cell r="AV385">
            <v>718.78999999999758</v>
          </cell>
          <cell r="AW385">
            <v>1007.0299999999959</v>
          </cell>
        </row>
        <row r="386">
          <cell r="A386">
            <v>381</v>
          </cell>
          <cell r="B386">
            <v>495.67000000000206</v>
          </cell>
          <cell r="C386">
            <v>693.94000000000437</v>
          </cell>
          <cell r="D386">
            <v>506.23999999999711</v>
          </cell>
          <cell r="E386">
            <v>708.3800000000025</v>
          </cell>
          <cell r="F386">
            <v>515.00000000000409</v>
          </cell>
          <cell r="G386">
            <v>721.0099999999976</v>
          </cell>
          <cell r="H386">
            <v>525.56999999999925</v>
          </cell>
          <cell r="I386">
            <v>735.43999999999471</v>
          </cell>
          <cell r="J386">
            <v>536.14000000000351</v>
          </cell>
          <cell r="K386">
            <v>749.88000000000488</v>
          </cell>
          <cell r="L386">
            <v>544.89999999999986</v>
          </cell>
          <cell r="M386">
            <v>762.5</v>
          </cell>
          <cell r="N386">
            <v>555.46999999999798</v>
          </cell>
          <cell r="O386">
            <v>776.9399999999963</v>
          </cell>
          <cell r="P386">
            <v>564.23000000000332</v>
          </cell>
          <cell r="Q386">
            <v>789.57000000000642</v>
          </cell>
          <cell r="R386">
            <v>574.79999999999836</v>
          </cell>
          <cell r="S386">
            <v>804.00000000000239</v>
          </cell>
          <cell r="T386">
            <v>585.37000000000103</v>
          </cell>
          <cell r="U386">
            <v>818.43999999999596</v>
          </cell>
          <cell r="V386">
            <v>594.12999999999738</v>
          </cell>
          <cell r="W386">
            <v>831.0599999999929</v>
          </cell>
          <cell r="X386">
            <v>604.69999999999879</v>
          </cell>
          <cell r="Y386">
            <v>845.50000000000489</v>
          </cell>
          <cell r="Z386">
            <v>613.46000000000242</v>
          </cell>
          <cell r="AA386">
            <v>858.13</v>
          </cell>
          <cell r="AB386">
            <v>624.02999999999759</v>
          </cell>
          <cell r="AC386">
            <v>872.55999999999472</v>
          </cell>
          <cell r="AD386">
            <v>632.79000000000042</v>
          </cell>
          <cell r="AE386">
            <v>887.00000000000625</v>
          </cell>
          <cell r="AF386">
            <v>643.36000000000399</v>
          </cell>
          <cell r="AG386">
            <v>899.62000000000239</v>
          </cell>
          <cell r="AH386">
            <v>652.12000000000091</v>
          </cell>
          <cell r="AI386">
            <v>914.05999999999597</v>
          </cell>
          <cell r="AJ386">
            <v>662.69000000000165</v>
          </cell>
          <cell r="AK386">
            <v>926.68999999999153</v>
          </cell>
          <cell r="AL386">
            <v>671.44999999999834</v>
          </cell>
          <cell r="AM386">
            <v>941.12000000000489</v>
          </cell>
          <cell r="AN386">
            <v>682.01999999999828</v>
          </cell>
          <cell r="AO386">
            <v>955.55999999999835</v>
          </cell>
          <cell r="AP386">
            <v>690.77999999999486</v>
          </cell>
          <cell r="AQ386">
            <v>968.17999999999347</v>
          </cell>
          <cell r="AR386">
            <v>701.35000000000127</v>
          </cell>
          <cell r="AS386">
            <v>982.62000000000739</v>
          </cell>
          <cell r="AT386">
            <v>710.1100000000024</v>
          </cell>
          <cell r="AU386">
            <v>995.2500000000025</v>
          </cell>
          <cell r="AV386">
            <v>720.67999999999756</v>
          </cell>
          <cell r="AW386">
            <v>1009.6799999999959</v>
          </cell>
        </row>
        <row r="387">
          <cell r="A387">
            <v>382</v>
          </cell>
          <cell r="B387">
            <v>496.97000000000207</v>
          </cell>
          <cell r="C387">
            <v>695.76000000000442</v>
          </cell>
          <cell r="D387">
            <v>507.56999999999709</v>
          </cell>
          <cell r="E387">
            <v>710.24000000000251</v>
          </cell>
          <cell r="F387">
            <v>516.35000000000412</v>
          </cell>
          <cell r="G387">
            <v>722.89999999999759</v>
          </cell>
          <cell r="H387">
            <v>526.94999999999925</v>
          </cell>
          <cell r="I387">
            <v>737.36999999999466</v>
          </cell>
          <cell r="J387">
            <v>537.55000000000348</v>
          </cell>
          <cell r="K387">
            <v>751.85000000000491</v>
          </cell>
          <cell r="L387">
            <v>546.32999999999981</v>
          </cell>
          <cell r="M387">
            <v>764.5</v>
          </cell>
          <cell r="N387">
            <v>556.92999999999802</v>
          </cell>
          <cell r="O387">
            <v>778.97999999999627</v>
          </cell>
          <cell r="P387">
            <v>565.71000000000333</v>
          </cell>
          <cell r="Q387">
            <v>791.64000000000647</v>
          </cell>
          <cell r="R387">
            <v>576.30999999999835</v>
          </cell>
          <cell r="S387">
            <v>806.1100000000024</v>
          </cell>
          <cell r="T387">
            <v>586.91000000000099</v>
          </cell>
          <cell r="U387">
            <v>820.58999999999594</v>
          </cell>
          <cell r="V387">
            <v>595.68999999999733</v>
          </cell>
          <cell r="W387">
            <v>833.23999999999285</v>
          </cell>
          <cell r="X387">
            <v>606.28999999999883</v>
          </cell>
          <cell r="Y387">
            <v>847.72000000000492</v>
          </cell>
          <cell r="Z387">
            <v>615.07000000000244</v>
          </cell>
          <cell r="AA387">
            <v>860.38</v>
          </cell>
          <cell r="AB387">
            <v>625.66999999999757</v>
          </cell>
          <cell r="AC387">
            <v>874.84999999999468</v>
          </cell>
          <cell r="AD387">
            <v>634.45000000000039</v>
          </cell>
          <cell r="AE387">
            <v>889.33000000000629</v>
          </cell>
          <cell r="AF387">
            <v>645.05000000000405</v>
          </cell>
          <cell r="AG387">
            <v>901.98000000000241</v>
          </cell>
          <cell r="AH387">
            <v>653.83000000000095</v>
          </cell>
          <cell r="AI387">
            <v>916.45999999999594</v>
          </cell>
          <cell r="AJ387">
            <v>664.43000000000166</v>
          </cell>
          <cell r="AK387">
            <v>929.11999999999148</v>
          </cell>
          <cell r="AL387">
            <v>673.20999999999833</v>
          </cell>
          <cell r="AM387">
            <v>943.59000000000492</v>
          </cell>
          <cell r="AN387">
            <v>683.80999999999824</v>
          </cell>
          <cell r="AO387">
            <v>958.06999999999834</v>
          </cell>
          <cell r="AP387">
            <v>692.5899999999948</v>
          </cell>
          <cell r="AQ387">
            <v>970.71999999999343</v>
          </cell>
          <cell r="AR387">
            <v>703.19000000000131</v>
          </cell>
          <cell r="AS387">
            <v>985.20000000000744</v>
          </cell>
          <cell r="AT387">
            <v>711.97000000000241</v>
          </cell>
          <cell r="AU387">
            <v>997.86000000000251</v>
          </cell>
          <cell r="AV387">
            <v>722.56999999999755</v>
          </cell>
          <cell r="AW387">
            <v>1012.3299999999958</v>
          </cell>
        </row>
        <row r="388">
          <cell r="A388">
            <v>383</v>
          </cell>
          <cell r="B388">
            <v>498.27000000000209</v>
          </cell>
          <cell r="C388">
            <v>697.58000000000447</v>
          </cell>
          <cell r="D388">
            <v>508.89999999999708</v>
          </cell>
          <cell r="E388">
            <v>712.10000000000252</v>
          </cell>
          <cell r="F388">
            <v>517.70000000000414</v>
          </cell>
          <cell r="G388">
            <v>724.78999999999758</v>
          </cell>
          <cell r="H388">
            <v>528.32999999999925</v>
          </cell>
          <cell r="I388">
            <v>739.29999999999461</v>
          </cell>
          <cell r="J388">
            <v>538.96000000000345</v>
          </cell>
          <cell r="K388">
            <v>753.82000000000494</v>
          </cell>
          <cell r="L388">
            <v>547.75999999999976</v>
          </cell>
          <cell r="M388">
            <v>766.5</v>
          </cell>
          <cell r="N388">
            <v>558.38999999999805</v>
          </cell>
          <cell r="O388">
            <v>781.01999999999623</v>
          </cell>
          <cell r="P388">
            <v>567.19000000000335</v>
          </cell>
          <cell r="Q388">
            <v>793.71000000000652</v>
          </cell>
          <cell r="R388">
            <v>577.81999999999834</v>
          </cell>
          <cell r="S388">
            <v>808.22000000000241</v>
          </cell>
          <cell r="T388">
            <v>588.45000000000095</v>
          </cell>
          <cell r="U388">
            <v>822.73999999999592</v>
          </cell>
          <cell r="V388">
            <v>597.24999999999727</v>
          </cell>
          <cell r="W388">
            <v>835.4199999999928</v>
          </cell>
          <cell r="X388">
            <v>607.87999999999886</v>
          </cell>
          <cell r="Y388">
            <v>849.94000000000494</v>
          </cell>
          <cell r="Z388">
            <v>616.68000000000245</v>
          </cell>
          <cell r="AA388">
            <v>862.63</v>
          </cell>
          <cell r="AB388">
            <v>627.30999999999756</v>
          </cell>
          <cell r="AC388">
            <v>877.13999999999464</v>
          </cell>
          <cell r="AD388">
            <v>636.11000000000035</v>
          </cell>
          <cell r="AE388">
            <v>891.66000000000633</v>
          </cell>
          <cell r="AF388">
            <v>646.7400000000041</v>
          </cell>
          <cell r="AG388">
            <v>904.34000000000242</v>
          </cell>
          <cell r="AH388">
            <v>655.54000000000099</v>
          </cell>
          <cell r="AI388">
            <v>918.85999999999592</v>
          </cell>
          <cell r="AJ388">
            <v>666.17000000000166</v>
          </cell>
          <cell r="AK388">
            <v>931.54999999999143</v>
          </cell>
          <cell r="AL388">
            <v>674.96999999999832</v>
          </cell>
          <cell r="AM388">
            <v>946.06000000000495</v>
          </cell>
          <cell r="AN388">
            <v>685.5999999999982</v>
          </cell>
          <cell r="AO388">
            <v>960.57999999999834</v>
          </cell>
          <cell r="AP388">
            <v>694.39999999999475</v>
          </cell>
          <cell r="AQ388">
            <v>973.2599999999934</v>
          </cell>
          <cell r="AR388">
            <v>705.03000000000134</v>
          </cell>
          <cell r="AS388">
            <v>987.78000000000748</v>
          </cell>
          <cell r="AT388">
            <v>713.83000000000243</v>
          </cell>
          <cell r="AU388">
            <v>1000.4700000000025</v>
          </cell>
          <cell r="AV388">
            <v>724.45999999999754</v>
          </cell>
          <cell r="AW388">
            <v>1014.9799999999958</v>
          </cell>
        </row>
        <row r="389">
          <cell r="A389">
            <v>384</v>
          </cell>
          <cell r="B389">
            <v>499.5700000000021</v>
          </cell>
          <cell r="C389">
            <v>699.40000000000452</v>
          </cell>
          <cell r="D389">
            <v>510.22999999999706</v>
          </cell>
          <cell r="E389">
            <v>713.96000000000254</v>
          </cell>
          <cell r="F389">
            <v>519.05000000000416</v>
          </cell>
          <cell r="G389">
            <v>726.67999999999756</v>
          </cell>
          <cell r="H389">
            <v>529.70999999999924</v>
          </cell>
          <cell r="I389">
            <v>741.22999999999456</v>
          </cell>
          <cell r="J389">
            <v>540.37000000000342</v>
          </cell>
          <cell r="K389">
            <v>755.79000000000497</v>
          </cell>
          <cell r="L389">
            <v>549.18999999999971</v>
          </cell>
          <cell r="M389">
            <v>768.5</v>
          </cell>
          <cell r="N389">
            <v>559.84999999999809</v>
          </cell>
          <cell r="O389">
            <v>783.05999999999619</v>
          </cell>
          <cell r="P389">
            <v>568.67000000000337</v>
          </cell>
          <cell r="Q389">
            <v>795.78000000000657</v>
          </cell>
          <cell r="R389">
            <v>579.32999999999834</v>
          </cell>
          <cell r="S389">
            <v>810.33000000000243</v>
          </cell>
          <cell r="T389">
            <v>589.99000000000092</v>
          </cell>
          <cell r="U389">
            <v>824.88999999999589</v>
          </cell>
          <cell r="V389">
            <v>598.80999999999722</v>
          </cell>
          <cell r="W389">
            <v>837.59999999999275</v>
          </cell>
          <cell r="X389">
            <v>609.46999999999889</v>
          </cell>
          <cell r="Y389">
            <v>852.16000000000497</v>
          </cell>
          <cell r="Z389">
            <v>618.29000000000246</v>
          </cell>
          <cell r="AA389">
            <v>864.88</v>
          </cell>
          <cell r="AB389">
            <v>628.94999999999754</v>
          </cell>
          <cell r="AC389">
            <v>879.42999999999461</v>
          </cell>
          <cell r="AD389">
            <v>637.77000000000032</v>
          </cell>
          <cell r="AE389">
            <v>893.99000000000638</v>
          </cell>
          <cell r="AF389">
            <v>648.43000000000416</v>
          </cell>
          <cell r="AG389">
            <v>906.70000000000243</v>
          </cell>
          <cell r="AH389">
            <v>657.25000000000102</v>
          </cell>
          <cell r="AI389">
            <v>921.2599999999959</v>
          </cell>
          <cell r="AJ389">
            <v>667.91000000000167</v>
          </cell>
          <cell r="AK389">
            <v>933.97999999999138</v>
          </cell>
          <cell r="AL389">
            <v>676.72999999999831</v>
          </cell>
          <cell r="AM389">
            <v>948.53000000000497</v>
          </cell>
          <cell r="AN389">
            <v>687.38999999999817</v>
          </cell>
          <cell r="AO389">
            <v>963.08999999999833</v>
          </cell>
          <cell r="AP389">
            <v>696.20999999999469</v>
          </cell>
          <cell r="AQ389">
            <v>975.79999999999336</v>
          </cell>
          <cell r="AR389">
            <v>706.87000000000137</v>
          </cell>
          <cell r="AS389">
            <v>990.36000000000752</v>
          </cell>
          <cell r="AT389">
            <v>715.69000000000244</v>
          </cell>
          <cell r="AU389">
            <v>1003.0800000000025</v>
          </cell>
          <cell r="AV389">
            <v>726.34999999999752</v>
          </cell>
          <cell r="AW389">
            <v>1017.6299999999958</v>
          </cell>
        </row>
        <row r="390">
          <cell r="A390">
            <v>385</v>
          </cell>
          <cell r="B390">
            <v>500.87000000000211</v>
          </cell>
          <cell r="C390">
            <v>701.22000000000457</v>
          </cell>
          <cell r="D390">
            <v>511.55999999999705</v>
          </cell>
          <cell r="E390">
            <v>715.82000000000255</v>
          </cell>
          <cell r="F390">
            <v>520.40000000000418</v>
          </cell>
          <cell r="G390">
            <v>728.56999999999755</v>
          </cell>
          <cell r="H390">
            <v>531.08999999999924</v>
          </cell>
          <cell r="I390">
            <v>743.15999999999451</v>
          </cell>
          <cell r="J390">
            <v>541.78000000000338</v>
          </cell>
          <cell r="K390">
            <v>757.76000000000499</v>
          </cell>
          <cell r="L390">
            <v>550.61999999999966</v>
          </cell>
          <cell r="M390">
            <v>770.5</v>
          </cell>
          <cell r="N390">
            <v>561.30999999999813</v>
          </cell>
          <cell r="O390">
            <v>785.09999999999616</v>
          </cell>
          <cell r="P390">
            <v>570.15000000000339</v>
          </cell>
          <cell r="Q390">
            <v>797.85000000000662</v>
          </cell>
          <cell r="R390">
            <v>580.83999999999833</v>
          </cell>
          <cell r="S390">
            <v>812.44000000000244</v>
          </cell>
          <cell r="T390">
            <v>591.53000000000088</v>
          </cell>
          <cell r="U390">
            <v>827.03999999999587</v>
          </cell>
          <cell r="V390">
            <v>600.36999999999716</v>
          </cell>
          <cell r="W390">
            <v>839.7799999999927</v>
          </cell>
          <cell r="X390">
            <v>611.05999999999892</v>
          </cell>
          <cell r="Y390">
            <v>854.380000000005</v>
          </cell>
          <cell r="Z390">
            <v>619.90000000000248</v>
          </cell>
          <cell r="AA390">
            <v>867.13</v>
          </cell>
          <cell r="AB390">
            <v>630.58999999999753</v>
          </cell>
          <cell r="AC390">
            <v>881.71999999999457</v>
          </cell>
          <cell r="AD390">
            <v>639.43000000000029</v>
          </cell>
          <cell r="AE390">
            <v>896.32000000000642</v>
          </cell>
          <cell r="AF390">
            <v>650.12000000000421</v>
          </cell>
          <cell r="AG390">
            <v>909.06000000000245</v>
          </cell>
          <cell r="AH390">
            <v>658.96000000000106</v>
          </cell>
          <cell r="AI390">
            <v>923.65999999999588</v>
          </cell>
          <cell r="AJ390">
            <v>669.65000000000168</v>
          </cell>
          <cell r="AK390">
            <v>936.40999999999133</v>
          </cell>
          <cell r="AL390">
            <v>678.4899999999983</v>
          </cell>
          <cell r="AM390">
            <v>951.000000000005</v>
          </cell>
          <cell r="AN390">
            <v>689.17999999999813</v>
          </cell>
          <cell r="AO390">
            <v>965.59999999999832</v>
          </cell>
          <cell r="AP390">
            <v>698.01999999999464</v>
          </cell>
          <cell r="AQ390">
            <v>978.33999999999332</v>
          </cell>
          <cell r="AR390">
            <v>708.7100000000014</v>
          </cell>
          <cell r="AS390">
            <v>992.94000000000756</v>
          </cell>
          <cell r="AT390">
            <v>717.55000000000246</v>
          </cell>
          <cell r="AU390">
            <v>1005.6900000000026</v>
          </cell>
          <cell r="AV390">
            <v>728.23999999999751</v>
          </cell>
          <cell r="AW390">
            <v>1020.2799999999958</v>
          </cell>
        </row>
        <row r="391">
          <cell r="A391">
            <v>386</v>
          </cell>
          <cell r="B391">
            <v>502.17000000000212</v>
          </cell>
          <cell r="C391">
            <v>703.04000000000462</v>
          </cell>
          <cell r="D391">
            <v>512.88999999999703</v>
          </cell>
          <cell r="E391">
            <v>717.68000000000256</v>
          </cell>
          <cell r="F391">
            <v>521.75000000000421</v>
          </cell>
          <cell r="G391">
            <v>730.45999999999754</v>
          </cell>
          <cell r="H391">
            <v>532.46999999999923</v>
          </cell>
          <cell r="I391">
            <v>745.08999999999446</v>
          </cell>
          <cell r="J391">
            <v>543.19000000000335</v>
          </cell>
          <cell r="K391">
            <v>759.73000000000502</v>
          </cell>
          <cell r="L391">
            <v>552.04999999999961</v>
          </cell>
          <cell r="M391">
            <v>772.5</v>
          </cell>
          <cell r="N391">
            <v>562.76999999999816</v>
          </cell>
          <cell r="O391">
            <v>787.13999999999612</v>
          </cell>
          <cell r="P391">
            <v>571.63000000000341</v>
          </cell>
          <cell r="Q391">
            <v>799.92000000000667</v>
          </cell>
          <cell r="R391">
            <v>582.34999999999832</v>
          </cell>
          <cell r="S391">
            <v>814.55000000000246</v>
          </cell>
          <cell r="T391">
            <v>593.07000000000085</v>
          </cell>
          <cell r="U391">
            <v>829.18999999999585</v>
          </cell>
          <cell r="V391">
            <v>601.92999999999711</v>
          </cell>
          <cell r="W391">
            <v>841.95999999999265</v>
          </cell>
          <cell r="X391">
            <v>612.64999999999895</v>
          </cell>
          <cell r="Y391">
            <v>856.60000000000502</v>
          </cell>
          <cell r="Z391">
            <v>621.51000000000249</v>
          </cell>
          <cell r="AA391">
            <v>869.38</v>
          </cell>
          <cell r="AB391">
            <v>632.22999999999752</v>
          </cell>
          <cell r="AC391">
            <v>884.00999999999453</v>
          </cell>
          <cell r="AD391">
            <v>641.09000000000026</v>
          </cell>
          <cell r="AE391">
            <v>898.65000000000646</v>
          </cell>
          <cell r="AF391">
            <v>651.81000000000427</v>
          </cell>
          <cell r="AG391">
            <v>911.42000000000246</v>
          </cell>
          <cell r="AH391">
            <v>660.6700000000011</v>
          </cell>
          <cell r="AI391">
            <v>926.05999999999585</v>
          </cell>
          <cell r="AJ391">
            <v>671.39000000000169</v>
          </cell>
          <cell r="AK391">
            <v>938.83999999999128</v>
          </cell>
          <cell r="AL391">
            <v>680.24999999999829</v>
          </cell>
          <cell r="AM391">
            <v>953.47000000000503</v>
          </cell>
          <cell r="AN391">
            <v>690.96999999999809</v>
          </cell>
          <cell r="AO391">
            <v>968.10999999999831</v>
          </cell>
          <cell r="AP391">
            <v>699.82999999999458</v>
          </cell>
          <cell r="AQ391">
            <v>980.87999999999329</v>
          </cell>
          <cell r="AR391">
            <v>710.55000000000143</v>
          </cell>
          <cell r="AS391">
            <v>995.5200000000076</v>
          </cell>
          <cell r="AT391">
            <v>719.41000000000247</v>
          </cell>
          <cell r="AU391">
            <v>1008.3000000000026</v>
          </cell>
          <cell r="AV391">
            <v>730.12999999999749</v>
          </cell>
          <cell r="AW391">
            <v>1022.9299999999957</v>
          </cell>
        </row>
        <row r="392">
          <cell r="A392">
            <v>387</v>
          </cell>
          <cell r="B392">
            <v>503.47000000000213</v>
          </cell>
          <cell r="C392">
            <v>704.86000000000467</v>
          </cell>
          <cell r="D392">
            <v>514.21999999999707</v>
          </cell>
          <cell r="E392">
            <v>719.54000000000258</v>
          </cell>
          <cell r="F392">
            <v>523.10000000000423</v>
          </cell>
          <cell r="G392">
            <v>732.34999999999752</v>
          </cell>
          <cell r="H392">
            <v>533.84999999999923</v>
          </cell>
          <cell r="I392">
            <v>747.01999999999441</v>
          </cell>
          <cell r="J392">
            <v>544.60000000000332</v>
          </cell>
          <cell r="K392">
            <v>761.70000000000505</v>
          </cell>
          <cell r="L392">
            <v>553.47999999999956</v>
          </cell>
          <cell r="M392">
            <v>774.5</v>
          </cell>
          <cell r="N392">
            <v>564.2299999999982</v>
          </cell>
          <cell r="O392">
            <v>789.17999999999608</v>
          </cell>
          <cell r="P392">
            <v>573.11000000000342</v>
          </cell>
          <cell r="Q392">
            <v>801.99000000000672</v>
          </cell>
          <cell r="R392">
            <v>583.85999999999831</v>
          </cell>
          <cell r="S392">
            <v>816.66000000000247</v>
          </cell>
          <cell r="T392">
            <v>594.61000000000081</v>
          </cell>
          <cell r="U392">
            <v>831.33999999999583</v>
          </cell>
          <cell r="V392">
            <v>603.48999999999705</v>
          </cell>
          <cell r="W392">
            <v>844.1399999999926</v>
          </cell>
          <cell r="X392">
            <v>614.23999999999899</v>
          </cell>
          <cell r="Y392">
            <v>858.82000000000505</v>
          </cell>
          <cell r="Z392">
            <v>623.12000000000251</v>
          </cell>
          <cell r="AA392">
            <v>871.63</v>
          </cell>
          <cell r="AB392">
            <v>633.8699999999975</v>
          </cell>
          <cell r="AC392">
            <v>886.2999999999945</v>
          </cell>
          <cell r="AD392">
            <v>642.75000000000023</v>
          </cell>
          <cell r="AE392">
            <v>900.9800000000065</v>
          </cell>
          <cell r="AF392">
            <v>653.50000000000432</v>
          </cell>
          <cell r="AG392">
            <v>913.78000000000247</v>
          </cell>
          <cell r="AH392">
            <v>662.38000000000113</v>
          </cell>
          <cell r="AI392">
            <v>928.45999999999583</v>
          </cell>
          <cell r="AJ392">
            <v>673.1300000000017</v>
          </cell>
          <cell r="AK392">
            <v>941.26999999999123</v>
          </cell>
          <cell r="AL392">
            <v>682.00999999999829</v>
          </cell>
          <cell r="AM392">
            <v>955.94000000000506</v>
          </cell>
          <cell r="AN392">
            <v>692.75999999999806</v>
          </cell>
          <cell r="AO392">
            <v>970.6199999999983</v>
          </cell>
          <cell r="AP392">
            <v>701.63999999999453</v>
          </cell>
          <cell r="AQ392">
            <v>983.41999999999325</v>
          </cell>
          <cell r="AR392">
            <v>712.39000000000146</v>
          </cell>
          <cell r="AS392">
            <v>998.10000000000764</v>
          </cell>
          <cell r="AT392">
            <v>721.27000000000248</v>
          </cell>
          <cell r="AU392">
            <v>1010.9100000000026</v>
          </cell>
          <cell r="AV392">
            <v>732.01999999999748</v>
          </cell>
          <cell r="AW392">
            <v>1025.5799999999958</v>
          </cell>
        </row>
        <row r="393">
          <cell r="A393">
            <v>388</v>
          </cell>
          <cell r="B393">
            <v>504.77000000000214</v>
          </cell>
          <cell r="C393">
            <v>706.68000000000472</v>
          </cell>
          <cell r="D393">
            <v>515.54999999999711</v>
          </cell>
          <cell r="E393">
            <v>721.40000000000259</v>
          </cell>
          <cell r="F393">
            <v>524.45000000000425</v>
          </cell>
          <cell r="G393">
            <v>734.23999999999751</v>
          </cell>
          <cell r="H393">
            <v>535.22999999999922</v>
          </cell>
          <cell r="I393">
            <v>748.94999999999436</v>
          </cell>
          <cell r="J393">
            <v>546.01000000000329</v>
          </cell>
          <cell r="K393">
            <v>763.67000000000507</v>
          </cell>
          <cell r="L393">
            <v>554.90999999999951</v>
          </cell>
          <cell r="M393">
            <v>776.5</v>
          </cell>
          <cell r="N393">
            <v>565.68999999999824</v>
          </cell>
          <cell r="O393">
            <v>791.21999999999605</v>
          </cell>
          <cell r="P393">
            <v>574.59000000000344</v>
          </cell>
          <cell r="Q393">
            <v>804.06000000000677</v>
          </cell>
          <cell r="R393">
            <v>585.3699999999983</v>
          </cell>
          <cell r="S393">
            <v>818.77000000000248</v>
          </cell>
          <cell r="T393">
            <v>596.15000000000077</v>
          </cell>
          <cell r="U393">
            <v>833.4899999999958</v>
          </cell>
          <cell r="V393">
            <v>605.049999999997</v>
          </cell>
          <cell r="W393">
            <v>846.31999999999255</v>
          </cell>
          <cell r="X393">
            <v>615.82999999999902</v>
          </cell>
          <cell r="Y393">
            <v>861.04000000000508</v>
          </cell>
          <cell r="Z393">
            <v>624.73000000000252</v>
          </cell>
          <cell r="AA393">
            <v>873.88</v>
          </cell>
          <cell r="AB393">
            <v>635.50999999999749</v>
          </cell>
          <cell r="AC393">
            <v>888.58999999999446</v>
          </cell>
          <cell r="AD393">
            <v>644.4100000000002</v>
          </cell>
          <cell r="AE393">
            <v>903.31000000000654</v>
          </cell>
          <cell r="AF393">
            <v>655.19000000000437</v>
          </cell>
          <cell r="AG393">
            <v>916.14000000000249</v>
          </cell>
          <cell r="AH393">
            <v>664.09000000000117</v>
          </cell>
          <cell r="AI393">
            <v>930.85999999999581</v>
          </cell>
          <cell r="AJ393">
            <v>674.87000000000171</v>
          </cell>
          <cell r="AK393">
            <v>943.69999999999118</v>
          </cell>
          <cell r="AL393">
            <v>683.76999999999828</v>
          </cell>
          <cell r="AM393">
            <v>958.41000000000508</v>
          </cell>
          <cell r="AN393">
            <v>694.54999999999802</v>
          </cell>
          <cell r="AO393">
            <v>973.12999999999829</v>
          </cell>
          <cell r="AP393">
            <v>703.44999999999447</v>
          </cell>
          <cell r="AQ393">
            <v>985.95999999999322</v>
          </cell>
          <cell r="AR393">
            <v>714.2300000000015</v>
          </cell>
          <cell r="AS393">
            <v>1000.6800000000077</v>
          </cell>
          <cell r="AT393">
            <v>723.1300000000025</v>
          </cell>
          <cell r="AU393">
            <v>1013.5200000000026</v>
          </cell>
          <cell r="AV393">
            <v>733.90999999999747</v>
          </cell>
          <cell r="AW393">
            <v>1028.2299999999959</v>
          </cell>
        </row>
        <row r="394">
          <cell r="A394">
            <v>389</v>
          </cell>
          <cell r="B394">
            <v>506.07000000000215</v>
          </cell>
          <cell r="C394">
            <v>708.50000000000477</v>
          </cell>
          <cell r="D394">
            <v>516.87999999999715</v>
          </cell>
          <cell r="E394">
            <v>723.26000000000261</v>
          </cell>
          <cell r="F394">
            <v>525.80000000000427</v>
          </cell>
          <cell r="G394">
            <v>736.12999999999749</v>
          </cell>
          <cell r="H394">
            <v>536.60999999999922</v>
          </cell>
          <cell r="I394">
            <v>750.87999999999431</v>
          </cell>
          <cell r="J394">
            <v>547.42000000000326</v>
          </cell>
          <cell r="K394">
            <v>765.6400000000051</v>
          </cell>
          <cell r="L394">
            <v>556.33999999999946</v>
          </cell>
          <cell r="M394">
            <v>778.5</v>
          </cell>
          <cell r="N394">
            <v>567.14999999999827</v>
          </cell>
          <cell r="O394">
            <v>793.25999999999601</v>
          </cell>
          <cell r="P394">
            <v>576.07000000000346</v>
          </cell>
          <cell r="Q394">
            <v>806.13000000000682</v>
          </cell>
          <cell r="R394">
            <v>586.87999999999829</v>
          </cell>
          <cell r="S394">
            <v>820.8800000000025</v>
          </cell>
          <cell r="T394">
            <v>597.69000000000074</v>
          </cell>
          <cell r="U394">
            <v>835.63999999999578</v>
          </cell>
          <cell r="V394">
            <v>606.60999999999694</v>
          </cell>
          <cell r="W394">
            <v>848.4999999999925</v>
          </cell>
          <cell r="X394">
            <v>617.41999999999905</v>
          </cell>
          <cell r="Y394">
            <v>863.26000000000511</v>
          </cell>
          <cell r="Z394">
            <v>626.34000000000253</v>
          </cell>
          <cell r="AA394">
            <v>876.13</v>
          </cell>
          <cell r="AB394">
            <v>637.14999999999748</v>
          </cell>
          <cell r="AC394">
            <v>890.87999999999442</v>
          </cell>
          <cell r="AD394">
            <v>646.07000000000016</v>
          </cell>
          <cell r="AE394">
            <v>905.64000000000658</v>
          </cell>
          <cell r="AF394">
            <v>656.88000000000443</v>
          </cell>
          <cell r="AG394">
            <v>918.5000000000025</v>
          </cell>
          <cell r="AH394">
            <v>665.80000000000121</v>
          </cell>
          <cell r="AI394">
            <v>933.25999999999578</v>
          </cell>
          <cell r="AJ394">
            <v>676.61000000000172</v>
          </cell>
          <cell r="AK394">
            <v>946.12999999999113</v>
          </cell>
          <cell r="AL394">
            <v>685.52999999999827</v>
          </cell>
          <cell r="AM394">
            <v>960.88000000000511</v>
          </cell>
          <cell r="AN394">
            <v>696.33999999999799</v>
          </cell>
          <cell r="AO394">
            <v>975.63999999999828</v>
          </cell>
          <cell r="AP394">
            <v>705.25999999999442</v>
          </cell>
          <cell r="AQ394">
            <v>988.49999999999318</v>
          </cell>
          <cell r="AR394">
            <v>716.07000000000153</v>
          </cell>
          <cell r="AS394">
            <v>1003.2600000000077</v>
          </cell>
          <cell r="AT394">
            <v>724.99000000000251</v>
          </cell>
          <cell r="AU394">
            <v>1016.1300000000026</v>
          </cell>
          <cell r="AV394">
            <v>735.79999999999745</v>
          </cell>
          <cell r="AW394">
            <v>1030.879999999996</v>
          </cell>
        </row>
        <row r="395">
          <cell r="A395">
            <v>390</v>
          </cell>
          <cell r="B395">
            <v>507.37000000000216</v>
          </cell>
          <cell r="C395">
            <v>710.32000000000482</v>
          </cell>
          <cell r="D395">
            <v>518.20999999999719</v>
          </cell>
          <cell r="E395">
            <v>725.12000000000262</v>
          </cell>
          <cell r="F395">
            <v>527.1500000000043</v>
          </cell>
          <cell r="G395">
            <v>738.01999999999748</v>
          </cell>
          <cell r="H395">
            <v>537.98999999999921</v>
          </cell>
          <cell r="I395">
            <v>752.80999999999426</v>
          </cell>
          <cell r="J395">
            <v>548.83000000000322</v>
          </cell>
          <cell r="K395">
            <v>767.61000000000513</v>
          </cell>
          <cell r="L395">
            <v>557.76999999999941</v>
          </cell>
          <cell r="M395">
            <v>780.5</v>
          </cell>
          <cell r="N395">
            <v>568.60999999999831</v>
          </cell>
          <cell r="O395">
            <v>795.29999999999598</v>
          </cell>
          <cell r="P395">
            <v>577.55000000000348</v>
          </cell>
          <cell r="Q395">
            <v>808.20000000000687</v>
          </cell>
          <cell r="R395">
            <v>588.38999999999828</v>
          </cell>
          <cell r="S395">
            <v>822.99000000000251</v>
          </cell>
          <cell r="T395">
            <v>599.2300000000007</v>
          </cell>
          <cell r="U395">
            <v>837.78999999999576</v>
          </cell>
          <cell r="V395">
            <v>608.16999999999689</v>
          </cell>
          <cell r="W395">
            <v>850.67999999999245</v>
          </cell>
          <cell r="X395">
            <v>619.00999999999908</v>
          </cell>
          <cell r="Y395">
            <v>865.48000000000513</v>
          </cell>
          <cell r="Z395">
            <v>627.95000000000255</v>
          </cell>
          <cell r="AA395">
            <v>878.38</v>
          </cell>
          <cell r="AB395">
            <v>638.78999999999746</v>
          </cell>
          <cell r="AC395">
            <v>893.16999999999439</v>
          </cell>
          <cell r="AD395">
            <v>647.73000000000013</v>
          </cell>
          <cell r="AE395">
            <v>907.97000000000662</v>
          </cell>
          <cell r="AF395">
            <v>658.57000000000448</v>
          </cell>
          <cell r="AG395">
            <v>920.86000000000251</v>
          </cell>
          <cell r="AH395">
            <v>667.51000000000124</v>
          </cell>
          <cell r="AI395">
            <v>935.65999999999576</v>
          </cell>
          <cell r="AJ395">
            <v>678.35000000000173</v>
          </cell>
          <cell r="AK395">
            <v>948.55999999999108</v>
          </cell>
          <cell r="AL395">
            <v>687.28999999999826</v>
          </cell>
          <cell r="AM395">
            <v>963.35000000000514</v>
          </cell>
          <cell r="AN395">
            <v>698.12999999999795</v>
          </cell>
          <cell r="AO395">
            <v>978.14999999999827</v>
          </cell>
          <cell r="AP395">
            <v>707.06999999999437</v>
          </cell>
          <cell r="AQ395">
            <v>991.03999999999314</v>
          </cell>
          <cell r="AR395">
            <v>717.91000000000156</v>
          </cell>
          <cell r="AS395">
            <v>1005.8400000000078</v>
          </cell>
          <cell r="AT395">
            <v>726.85000000000252</v>
          </cell>
          <cell r="AU395">
            <v>1018.7400000000026</v>
          </cell>
          <cell r="AV395">
            <v>737.68999999999744</v>
          </cell>
          <cell r="AW395">
            <v>1033.5299999999961</v>
          </cell>
        </row>
        <row r="396">
          <cell r="A396">
            <v>391</v>
          </cell>
          <cell r="B396">
            <v>508.67000000000218</v>
          </cell>
          <cell r="C396">
            <v>712.14000000000487</v>
          </cell>
          <cell r="D396">
            <v>519.53999999999724</v>
          </cell>
          <cell r="E396">
            <v>726.98000000000263</v>
          </cell>
          <cell r="F396">
            <v>528.50000000000432</v>
          </cell>
          <cell r="G396">
            <v>739.90999999999747</v>
          </cell>
          <cell r="H396">
            <v>539.36999999999921</v>
          </cell>
          <cell r="I396">
            <v>754.73999999999421</v>
          </cell>
          <cell r="J396">
            <v>550.24000000000319</v>
          </cell>
          <cell r="K396">
            <v>769.58000000000516</v>
          </cell>
          <cell r="L396">
            <v>559.19999999999936</v>
          </cell>
          <cell r="M396">
            <v>782.5</v>
          </cell>
          <cell r="N396">
            <v>570.06999999999834</v>
          </cell>
          <cell r="O396">
            <v>797.33999999999594</v>
          </cell>
          <cell r="P396">
            <v>579.0300000000035</v>
          </cell>
          <cell r="Q396">
            <v>810.27000000000692</v>
          </cell>
          <cell r="R396">
            <v>589.89999999999827</v>
          </cell>
          <cell r="S396">
            <v>825.10000000000252</v>
          </cell>
          <cell r="T396">
            <v>600.77000000000066</v>
          </cell>
          <cell r="U396">
            <v>839.93999999999573</v>
          </cell>
          <cell r="V396">
            <v>609.72999999999683</v>
          </cell>
          <cell r="W396">
            <v>852.8599999999924</v>
          </cell>
          <cell r="X396">
            <v>620.59999999999911</v>
          </cell>
          <cell r="Y396">
            <v>867.70000000000516</v>
          </cell>
          <cell r="Z396">
            <v>629.56000000000256</v>
          </cell>
          <cell r="AA396">
            <v>880.63</v>
          </cell>
          <cell r="AB396">
            <v>640.42999999999745</v>
          </cell>
          <cell r="AC396">
            <v>895.45999999999435</v>
          </cell>
          <cell r="AD396">
            <v>649.3900000000001</v>
          </cell>
          <cell r="AE396">
            <v>910.30000000000666</v>
          </cell>
          <cell r="AF396">
            <v>660.26000000000454</v>
          </cell>
          <cell r="AG396">
            <v>923.22000000000253</v>
          </cell>
          <cell r="AH396">
            <v>669.22000000000128</v>
          </cell>
          <cell r="AI396">
            <v>938.05999999999574</v>
          </cell>
          <cell r="AJ396">
            <v>680.09000000000174</v>
          </cell>
          <cell r="AK396">
            <v>950.98999999999103</v>
          </cell>
          <cell r="AL396">
            <v>689.04999999999825</v>
          </cell>
          <cell r="AM396">
            <v>965.82000000000517</v>
          </cell>
          <cell r="AN396">
            <v>699.91999999999791</v>
          </cell>
          <cell r="AO396">
            <v>980.65999999999826</v>
          </cell>
          <cell r="AP396">
            <v>708.87999999999431</v>
          </cell>
          <cell r="AQ396">
            <v>993.57999999999311</v>
          </cell>
          <cell r="AR396">
            <v>719.75000000000159</v>
          </cell>
          <cell r="AS396">
            <v>1008.4200000000078</v>
          </cell>
          <cell r="AT396">
            <v>728.71000000000254</v>
          </cell>
          <cell r="AU396">
            <v>1021.3500000000026</v>
          </cell>
          <cell r="AV396">
            <v>739.57999999999743</v>
          </cell>
          <cell r="AW396">
            <v>1036.1799999999962</v>
          </cell>
        </row>
        <row r="397">
          <cell r="A397">
            <v>392</v>
          </cell>
          <cell r="B397">
            <v>509.97000000000219</v>
          </cell>
          <cell r="C397">
            <v>713.96000000000492</v>
          </cell>
          <cell r="D397">
            <v>520.86999999999728</v>
          </cell>
          <cell r="E397">
            <v>728.84000000000265</v>
          </cell>
          <cell r="F397">
            <v>529.85000000000434</v>
          </cell>
          <cell r="G397">
            <v>741.79999999999745</v>
          </cell>
          <cell r="H397">
            <v>540.7499999999992</v>
          </cell>
          <cell r="I397">
            <v>756.66999999999416</v>
          </cell>
          <cell r="J397">
            <v>551.65000000000316</v>
          </cell>
          <cell r="K397">
            <v>771.55000000000518</v>
          </cell>
          <cell r="L397">
            <v>560.62999999999931</v>
          </cell>
          <cell r="M397">
            <v>784.5</v>
          </cell>
          <cell r="N397">
            <v>571.52999999999838</v>
          </cell>
          <cell r="O397">
            <v>799.3799999999959</v>
          </cell>
          <cell r="P397">
            <v>580.51000000000352</v>
          </cell>
          <cell r="Q397">
            <v>812.34000000000697</v>
          </cell>
          <cell r="R397">
            <v>591.40999999999826</v>
          </cell>
          <cell r="S397">
            <v>827.21000000000254</v>
          </cell>
          <cell r="T397">
            <v>602.31000000000063</v>
          </cell>
          <cell r="U397">
            <v>842.08999999999571</v>
          </cell>
          <cell r="V397">
            <v>611.28999999999678</v>
          </cell>
          <cell r="W397">
            <v>855.03999999999235</v>
          </cell>
          <cell r="X397">
            <v>622.18999999999915</v>
          </cell>
          <cell r="Y397">
            <v>869.92000000000519</v>
          </cell>
          <cell r="Z397">
            <v>631.17000000000257</v>
          </cell>
          <cell r="AA397">
            <v>882.88</v>
          </cell>
          <cell r="AB397">
            <v>642.06999999999744</v>
          </cell>
          <cell r="AC397">
            <v>897.74999999999432</v>
          </cell>
          <cell r="AD397">
            <v>651.05000000000007</v>
          </cell>
          <cell r="AE397">
            <v>912.6300000000067</v>
          </cell>
          <cell r="AF397">
            <v>661.95000000000459</v>
          </cell>
          <cell r="AG397">
            <v>925.58000000000254</v>
          </cell>
          <cell r="AH397">
            <v>670.93000000000131</v>
          </cell>
          <cell r="AI397">
            <v>940.45999999999572</v>
          </cell>
          <cell r="AJ397">
            <v>681.83000000000175</v>
          </cell>
          <cell r="AK397">
            <v>953.41999999999098</v>
          </cell>
          <cell r="AL397">
            <v>690.80999999999824</v>
          </cell>
          <cell r="AM397">
            <v>968.29000000000519</v>
          </cell>
          <cell r="AN397">
            <v>701.70999999999788</v>
          </cell>
          <cell r="AO397">
            <v>983.16999999999825</v>
          </cell>
          <cell r="AP397">
            <v>710.68999999999426</v>
          </cell>
          <cell r="AQ397">
            <v>996.11999999999307</v>
          </cell>
          <cell r="AR397">
            <v>721.59000000000162</v>
          </cell>
          <cell r="AS397">
            <v>1011.0000000000078</v>
          </cell>
          <cell r="AT397">
            <v>730.57000000000255</v>
          </cell>
          <cell r="AU397">
            <v>1023.9600000000027</v>
          </cell>
          <cell r="AV397">
            <v>741.46999999999741</v>
          </cell>
          <cell r="AW397">
            <v>1038.8299999999963</v>
          </cell>
        </row>
        <row r="398">
          <cell r="A398">
            <v>393</v>
          </cell>
          <cell r="B398">
            <v>511.2700000000022</v>
          </cell>
          <cell r="C398">
            <v>715.78000000000497</v>
          </cell>
          <cell r="D398">
            <v>522.19999999999732</v>
          </cell>
          <cell r="E398">
            <v>730.70000000000266</v>
          </cell>
          <cell r="F398">
            <v>531.20000000000437</v>
          </cell>
          <cell r="G398">
            <v>743.68999999999744</v>
          </cell>
          <cell r="H398">
            <v>542.1299999999992</v>
          </cell>
          <cell r="I398">
            <v>758.59999999999411</v>
          </cell>
          <cell r="J398">
            <v>553.06000000000313</v>
          </cell>
          <cell r="K398">
            <v>773.52000000000521</v>
          </cell>
          <cell r="L398">
            <v>562.05999999999926</v>
          </cell>
          <cell r="M398">
            <v>786.5</v>
          </cell>
          <cell r="N398">
            <v>572.98999999999842</v>
          </cell>
          <cell r="O398">
            <v>801.41999999999587</v>
          </cell>
          <cell r="P398">
            <v>581.99000000000353</v>
          </cell>
          <cell r="Q398">
            <v>814.41000000000702</v>
          </cell>
          <cell r="R398">
            <v>592.91999999999825</v>
          </cell>
          <cell r="S398">
            <v>829.32000000000255</v>
          </cell>
          <cell r="T398">
            <v>603.85000000000059</v>
          </cell>
          <cell r="U398">
            <v>844.23999999999569</v>
          </cell>
          <cell r="V398">
            <v>612.84999999999673</v>
          </cell>
          <cell r="W398">
            <v>857.2199999999923</v>
          </cell>
          <cell r="X398">
            <v>623.77999999999918</v>
          </cell>
          <cell r="Y398">
            <v>872.14000000000522</v>
          </cell>
          <cell r="Z398">
            <v>632.78000000000259</v>
          </cell>
          <cell r="AA398">
            <v>885.13</v>
          </cell>
          <cell r="AB398">
            <v>643.70999999999742</v>
          </cell>
          <cell r="AC398">
            <v>900.03999999999428</v>
          </cell>
          <cell r="AD398">
            <v>652.71</v>
          </cell>
          <cell r="AE398">
            <v>914.96000000000674</v>
          </cell>
          <cell r="AF398">
            <v>663.64000000000465</v>
          </cell>
          <cell r="AG398">
            <v>927.94000000000256</v>
          </cell>
          <cell r="AH398">
            <v>672.64000000000135</v>
          </cell>
          <cell r="AI398">
            <v>942.85999999999569</v>
          </cell>
          <cell r="AJ398">
            <v>683.57000000000176</v>
          </cell>
          <cell r="AK398">
            <v>955.84999999999093</v>
          </cell>
          <cell r="AL398">
            <v>692.56999999999823</v>
          </cell>
          <cell r="AM398">
            <v>970.76000000000522</v>
          </cell>
          <cell r="AN398">
            <v>703.49999999999784</v>
          </cell>
          <cell r="AO398">
            <v>985.67999999999824</v>
          </cell>
          <cell r="AP398">
            <v>712.4999999999942</v>
          </cell>
          <cell r="AQ398">
            <v>998.65999999999303</v>
          </cell>
          <cell r="AR398">
            <v>723.43000000000166</v>
          </cell>
          <cell r="AS398">
            <v>1013.5800000000079</v>
          </cell>
          <cell r="AT398">
            <v>732.43000000000256</v>
          </cell>
          <cell r="AU398">
            <v>1026.5700000000027</v>
          </cell>
          <cell r="AV398">
            <v>743.3599999999974</v>
          </cell>
          <cell r="AW398">
            <v>1041.4799999999964</v>
          </cell>
        </row>
        <row r="399">
          <cell r="A399">
            <v>394</v>
          </cell>
          <cell r="B399">
            <v>512.57000000000221</v>
          </cell>
          <cell r="C399">
            <v>717.60000000000502</v>
          </cell>
          <cell r="D399">
            <v>523.52999999999736</v>
          </cell>
          <cell r="E399">
            <v>732.56000000000267</v>
          </cell>
          <cell r="F399">
            <v>532.55000000000439</v>
          </cell>
          <cell r="G399">
            <v>745.57999999999743</v>
          </cell>
          <cell r="H399">
            <v>543.5099999999992</v>
          </cell>
          <cell r="I399">
            <v>760.52999999999406</v>
          </cell>
          <cell r="J399">
            <v>554.4700000000031</v>
          </cell>
          <cell r="K399">
            <v>775.49000000000524</v>
          </cell>
          <cell r="L399">
            <v>563.48999999999921</v>
          </cell>
          <cell r="M399">
            <v>788.5</v>
          </cell>
          <cell r="N399">
            <v>574.44999999999845</v>
          </cell>
          <cell r="O399">
            <v>803.45999999999583</v>
          </cell>
          <cell r="P399">
            <v>583.47000000000355</v>
          </cell>
          <cell r="Q399">
            <v>816.48000000000707</v>
          </cell>
          <cell r="R399">
            <v>594.42999999999824</v>
          </cell>
          <cell r="S399">
            <v>831.43000000000256</v>
          </cell>
          <cell r="T399">
            <v>605.39000000000055</v>
          </cell>
          <cell r="U399">
            <v>846.38999999999567</v>
          </cell>
          <cell r="V399">
            <v>614.40999999999667</v>
          </cell>
          <cell r="W399">
            <v>859.39999999999225</v>
          </cell>
          <cell r="X399">
            <v>625.36999999999921</v>
          </cell>
          <cell r="Y399">
            <v>874.36000000000524</v>
          </cell>
          <cell r="Z399">
            <v>634.3900000000026</v>
          </cell>
          <cell r="AA399">
            <v>887.38</v>
          </cell>
          <cell r="AB399">
            <v>645.34999999999741</v>
          </cell>
          <cell r="AC399">
            <v>902.32999999999424</v>
          </cell>
          <cell r="AD399">
            <v>654.37</v>
          </cell>
          <cell r="AE399">
            <v>917.29000000000678</v>
          </cell>
          <cell r="AF399">
            <v>665.3300000000047</v>
          </cell>
          <cell r="AG399">
            <v>930.30000000000257</v>
          </cell>
          <cell r="AH399">
            <v>674.35000000000139</v>
          </cell>
          <cell r="AI399">
            <v>945.25999999999567</v>
          </cell>
          <cell r="AJ399">
            <v>685.31000000000176</v>
          </cell>
          <cell r="AK399">
            <v>958.27999999999088</v>
          </cell>
          <cell r="AL399">
            <v>694.32999999999822</v>
          </cell>
          <cell r="AM399">
            <v>973.23000000000525</v>
          </cell>
          <cell r="AN399">
            <v>705.2899999999978</v>
          </cell>
          <cell r="AO399">
            <v>988.18999999999824</v>
          </cell>
          <cell r="AP399">
            <v>714.30999999999415</v>
          </cell>
          <cell r="AQ399">
            <v>1001.199999999993</v>
          </cell>
          <cell r="AR399">
            <v>725.27000000000169</v>
          </cell>
          <cell r="AS399">
            <v>1016.1600000000079</v>
          </cell>
          <cell r="AT399">
            <v>734.29000000000258</v>
          </cell>
          <cell r="AU399">
            <v>1029.1800000000026</v>
          </cell>
          <cell r="AV399">
            <v>745.24999999999739</v>
          </cell>
          <cell r="AW399">
            <v>1044.1299999999965</v>
          </cell>
        </row>
        <row r="400">
          <cell r="A400">
            <v>395</v>
          </cell>
          <cell r="B400">
            <v>513.87000000000216</v>
          </cell>
          <cell r="C400">
            <v>719.42000000000507</v>
          </cell>
          <cell r="D400">
            <v>524.8599999999974</v>
          </cell>
          <cell r="E400">
            <v>734.42000000000269</v>
          </cell>
          <cell r="F400">
            <v>533.90000000000441</v>
          </cell>
          <cell r="G400">
            <v>747.46999999999741</v>
          </cell>
          <cell r="H400">
            <v>544.88999999999919</v>
          </cell>
          <cell r="I400">
            <v>762.45999999999401</v>
          </cell>
          <cell r="J400">
            <v>555.88000000000306</v>
          </cell>
          <cell r="K400">
            <v>777.46000000000527</v>
          </cell>
          <cell r="L400">
            <v>564.91999999999916</v>
          </cell>
          <cell r="M400">
            <v>790.5</v>
          </cell>
          <cell r="N400">
            <v>575.90999999999849</v>
          </cell>
          <cell r="O400">
            <v>805.49999999999579</v>
          </cell>
          <cell r="P400">
            <v>584.95000000000357</v>
          </cell>
          <cell r="Q400">
            <v>818.55000000000712</v>
          </cell>
          <cell r="R400">
            <v>595.93999999999824</v>
          </cell>
          <cell r="S400">
            <v>833.54000000000258</v>
          </cell>
          <cell r="T400">
            <v>606.93000000000052</v>
          </cell>
          <cell r="U400">
            <v>848.53999999999564</v>
          </cell>
          <cell r="V400">
            <v>615.96999999999662</v>
          </cell>
          <cell r="W400">
            <v>861.5799999999922</v>
          </cell>
          <cell r="X400">
            <v>626.95999999999924</v>
          </cell>
          <cell r="Y400">
            <v>876.58000000000527</v>
          </cell>
          <cell r="Z400">
            <v>636.00000000000261</v>
          </cell>
          <cell r="AA400">
            <v>889.63</v>
          </cell>
          <cell r="AB400">
            <v>646.98999999999739</v>
          </cell>
          <cell r="AC400">
            <v>904.61999999999421</v>
          </cell>
          <cell r="AD400">
            <v>656.03</v>
          </cell>
          <cell r="AE400">
            <v>919.62000000000683</v>
          </cell>
          <cell r="AF400">
            <v>667.02000000000476</v>
          </cell>
          <cell r="AG400">
            <v>932.66000000000258</v>
          </cell>
          <cell r="AH400">
            <v>676.06000000000142</v>
          </cell>
          <cell r="AI400">
            <v>947.65999999999565</v>
          </cell>
          <cell r="AJ400">
            <v>687.05000000000177</v>
          </cell>
          <cell r="AK400">
            <v>960.70999999999083</v>
          </cell>
          <cell r="AL400">
            <v>696.08999999999821</v>
          </cell>
          <cell r="AM400">
            <v>975.70000000000528</v>
          </cell>
          <cell r="AN400">
            <v>707.07999999999777</v>
          </cell>
          <cell r="AO400">
            <v>990.69999999999823</v>
          </cell>
          <cell r="AP400">
            <v>716.11999999999409</v>
          </cell>
          <cell r="AQ400">
            <v>1003.739999999993</v>
          </cell>
          <cell r="AR400">
            <v>727.11000000000172</v>
          </cell>
          <cell r="AS400">
            <v>1018.740000000008</v>
          </cell>
          <cell r="AT400">
            <v>736.15000000000259</v>
          </cell>
          <cell r="AU400">
            <v>1031.7900000000025</v>
          </cell>
          <cell r="AV400">
            <v>747.13999999999737</v>
          </cell>
          <cell r="AW400">
            <v>1046.7799999999966</v>
          </cell>
        </row>
        <row r="401">
          <cell r="A401">
            <v>396</v>
          </cell>
          <cell r="B401">
            <v>515.17000000000212</v>
          </cell>
          <cell r="C401">
            <v>721.24000000000513</v>
          </cell>
          <cell r="D401">
            <v>526.18999999999744</v>
          </cell>
          <cell r="E401">
            <v>736.2800000000027</v>
          </cell>
          <cell r="F401">
            <v>535.25000000000443</v>
          </cell>
          <cell r="G401">
            <v>749.3599999999974</v>
          </cell>
          <cell r="H401">
            <v>546.26999999999919</v>
          </cell>
          <cell r="I401">
            <v>764.38999999999396</v>
          </cell>
          <cell r="J401">
            <v>557.29000000000303</v>
          </cell>
          <cell r="K401">
            <v>779.43000000000529</v>
          </cell>
          <cell r="L401">
            <v>566.34999999999911</v>
          </cell>
          <cell r="M401">
            <v>792.5</v>
          </cell>
          <cell r="N401">
            <v>577.36999999999853</v>
          </cell>
          <cell r="O401">
            <v>807.53999999999576</v>
          </cell>
          <cell r="P401">
            <v>586.43000000000359</v>
          </cell>
          <cell r="Q401">
            <v>820.62000000000717</v>
          </cell>
          <cell r="R401">
            <v>597.44999999999823</v>
          </cell>
          <cell r="S401">
            <v>835.65000000000259</v>
          </cell>
          <cell r="T401">
            <v>608.47000000000048</v>
          </cell>
          <cell r="U401">
            <v>850.68999999999562</v>
          </cell>
          <cell r="V401">
            <v>617.52999999999656</v>
          </cell>
          <cell r="W401">
            <v>863.75999999999215</v>
          </cell>
          <cell r="X401">
            <v>628.54999999999927</v>
          </cell>
          <cell r="Y401">
            <v>878.8000000000053</v>
          </cell>
          <cell r="Z401">
            <v>637.61000000000263</v>
          </cell>
          <cell r="AA401">
            <v>891.88</v>
          </cell>
          <cell r="AB401">
            <v>648.62999999999738</v>
          </cell>
          <cell r="AC401">
            <v>906.90999999999417</v>
          </cell>
          <cell r="AD401">
            <v>657.68999999999994</v>
          </cell>
          <cell r="AE401">
            <v>921.95000000000687</v>
          </cell>
          <cell r="AF401">
            <v>668.71000000000481</v>
          </cell>
          <cell r="AG401">
            <v>935.0200000000026</v>
          </cell>
          <cell r="AH401">
            <v>677.77000000000146</v>
          </cell>
          <cell r="AI401">
            <v>950.05999999999563</v>
          </cell>
          <cell r="AJ401">
            <v>688.79000000000178</v>
          </cell>
          <cell r="AK401">
            <v>963.13999999999078</v>
          </cell>
          <cell r="AL401">
            <v>697.8499999999982</v>
          </cell>
          <cell r="AM401">
            <v>978.1700000000053</v>
          </cell>
          <cell r="AN401">
            <v>708.86999999999773</v>
          </cell>
          <cell r="AO401">
            <v>993.20999999999822</v>
          </cell>
          <cell r="AP401">
            <v>717.92999999999404</v>
          </cell>
          <cell r="AQ401">
            <v>1006.2799999999929</v>
          </cell>
          <cell r="AR401">
            <v>728.95000000000175</v>
          </cell>
          <cell r="AS401">
            <v>1021.320000000008</v>
          </cell>
          <cell r="AT401">
            <v>738.01000000000261</v>
          </cell>
          <cell r="AU401">
            <v>1034.4000000000024</v>
          </cell>
          <cell r="AV401">
            <v>749.02999999999736</v>
          </cell>
          <cell r="AW401">
            <v>1049.4299999999967</v>
          </cell>
        </row>
        <row r="402">
          <cell r="A402">
            <v>397</v>
          </cell>
          <cell r="B402">
            <v>516.47000000000207</v>
          </cell>
          <cell r="C402">
            <v>723.06000000000518</v>
          </cell>
          <cell r="D402">
            <v>527.51999999999748</v>
          </cell>
          <cell r="E402">
            <v>738.14000000000271</v>
          </cell>
          <cell r="F402">
            <v>536.60000000000446</v>
          </cell>
          <cell r="G402">
            <v>751.24999999999739</v>
          </cell>
          <cell r="H402">
            <v>547.64999999999918</v>
          </cell>
          <cell r="I402">
            <v>766.31999999999391</v>
          </cell>
          <cell r="J402">
            <v>558.700000000003</v>
          </cell>
          <cell r="K402">
            <v>781.40000000000532</v>
          </cell>
          <cell r="L402">
            <v>567.77999999999906</v>
          </cell>
          <cell r="M402">
            <v>794.5</v>
          </cell>
          <cell r="N402">
            <v>578.82999999999856</v>
          </cell>
          <cell r="O402">
            <v>809.57999999999572</v>
          </cell>
          <cell r="P402">
            <v>587.91000000000361</v>
          </cell>
          <cell r="Q402">
            <v>822.69000000000722</v>
          </cell>
          <cell r="R402">
            <v>598.95999999999822</v>
          </cell>
          <cell r="S402">
            <v>837.76000000000261</v>
          </cell>
          <cell r="T402">
            <v>610.01000000000045</v>
          </cell>
          <cell r="U402">
            <v>852.8399999999956</v>
          </cell>
          <cell r="V402">
            <v>619.08999999999651</v>
          </cell>
          <cell r="W402">
            <v>865.9399999999921</v>
          </cell>
          <cell r="X402">
            <v>630.1399999999993</v>
          </cell>
          <cell r="Y402">
            <v>881.02000000000533</v>
          </cell>
          <cell r="Z402">
            <v>639.22000000000264</v>
          </cell>
          <cell r="AA402">
            <v>894.13</v>
          </cell>
          <cell r="AB402">
            <v>650.26999999999737</v>
          </cell>
          <cell r="AC402">
            <v>909.19999999999413</v>
          </cell>
          <cell r="AD402">
            <v>659.34999999999991</v>
          </cell>
          <cell r="AE402">
            <v>924.28000000000691</v>
          </cell>
          <cell r="AF402">
            <v>670.40000000000487</v>
          </cell>
          <cell r="AG402">
            <v>937.38000000000261</v>
          </cell>
          <cell r="AH402">
            <v>679.4800000000015</v>
          </cell>
          <cell r="AI402">
            <v>952.4599999999956</v>
          </cell>
          <cell r="AJ402">
            <v>690.53000000000179</v>
          </cell>
          <cell r="AK402">
            <v>965.56999999999073</v>
          </cell>
          <cell r="AL402">
            <v>699.60999999999819</v>
          </cell>
          <cell r="AM402">
            <v>980.64000000000533</v>
          </cell>
          <cell r="AN402">
            <v>710.65999999999769</v>
          </cell>
          <cell r="AO402">
            <v>995.71999999999821</v>
          </cell>
          <cell r="AP402">
            <v>719.73999999999398</v>
          </cell>
          <cell r="AQ402">
            <v>1008.8199999999929</v>
          </cell>
          <cell r="AR402">
            <v>730.79000000000178</v>
          </cell>
          <cell r="AS402">
            <v>1023.900000000008</v>
          </cell>
          <cell r="AT402">
            <v>739.87000000000262</v>
          </cell>
          <cell r="AU402">
            <v>1037.0100000000023</v>
          </cell>
          <cell r="AV402">
            <v>750.91999999999734</v>
          </cell>
          <cell r="AW402">
            <v>1052.0799999999967</v>
          </cell>
        </row>
        <row r="403">
          <cell r="A403">
            <v>398</v>
          </cell>
          <cell r="B403">
            <v>517.77000000000203</v>
          </cell>
          <cell r="C403">
            <v>724.88000000000523</v>
          </cell>
          <cell r="D403">
            <v>528.84999999999752</v>
          </cell>
          <cell r="E403">
            <v>740.00000000000273</v>
          </cell>
          <cell r="F403">
            <v>537.95000000000448</v>
          </cell>
          <cell r="G403">
            <v>753.13999999999737</v>
          </cell>
          <cell r="H403">
            <v>549.02999999999918</v>
          </cell>
          <cell r="I403">
            <v>768.24999999999386</v>
          </cell>
          <cell r="J403">
            <v>560.11000000000297</v>
          </cell>
          <cell r="K403">
            <v>783.37000000000535</v>
          </cell>
          <cell r="L403">
            <v>569.20999999999901</v>
          </cell>
          <cell r="M403">
            <v>796.5</v>
          </cell>
          <cell r="N403">
            <v>580.2899999999986</v>
          </cell>
          <cell r="O403">
            <v>811.61999999999568</v>
          </cell>
          <cell r="P403">
            <v>589.39000000000362</v>
          </cell>
          <cell r="Q403">
            <v>824.76000000000727</v>
          </cell>
          <cell r="R403">
            <v>600.46999999999821</v>
          </cell>
          <cell r="S403">
            <v>839.87000000000262</v>
          </cell>
          <cell r="T403">
            <v>611.55000000000041</v>
          </cell>
          <cell r="U403">
            <v>854.98999999999558</v>
          </cell>
          <cell r="V403">
            <v>620.64999999999645</v>
          </cell>
          <cell r="W403">
            <v>868.11999999999205</v>
          </cell>
          <cell r="X403">
            <v>631.72999999999934</v>
          </cell>
          <cell r="Y403">
            <v>883.24000000000535</v>
          </cell>
          <cell r="Z403">
            <v>640.83000000000266</v>
          </cell>
          <cell r="AA403">
            <v>896.38</v>
          </cell>
          <cell r="AB403">
            <v>651.90999999999735</v>
          </cell>
          <cell r="AC403">
            <v>911.4899999999941</v>
          </cell>
          <cell r="AD403">
            <v>661.00999999999988</v>
          </cell>
          <cell r="AE403">
            <v>926.61000000000695</v>
          </cell>
          <cell r="AF403">
            <v>672.09000000000492</v>
          </cell>
          <cell r="AG403">
            <v>939.74000000000262</v>
          </cell>
          <cell r="AH403">
            <v>681.19000000000153</v>
          </cell>
          <cell r="AI403">
            <v>954.85999999999558</v>
          </cell>
          <cell r="AJ403">
            <v>692.2700000000018</v>
          </cell>
          <cell r="AK403">
            <v>967.99999999999068</v>
          </cell>
          <cell r="AL403">
            <v>701.36999999999819</v>
          </cell>
          <cell r="AM403">
            <v>983.11000000000536</v>
          </cell>
          <cell r="AN403">
            <v>712.44999999999766</v>
          </cell>
          <cell r="AO403">
            <v>998.2299999999982</v>
          </cell>
          <cell r="AP403">
            <v>721.54999999999393</v>
          </cell>
          <cell r="AQ403">
            <v>1011.3599999999929</v>
          </cell>
          <cell r="AR403">
            <v>732.63000000000181</v>
          </cell>
          <cell r="AS403">
            <v>1026.480000000008</v>
          </cell>
          <cell r="AT403">
            <v>741.73000000000263</v>
          </cell>
          <cell r="AU403">
            <v>1039.6200000000022</v>
          </cell>
          <cell r="AV403">
            <v>752.80999999999733</v>
          </cell>
          <cell r="AW403">
            <v>1054.7299999999968</v>
          </cell>
        </row>
        <row r="404">
          <cell r="A404">
            <v>399</v>
          </cell>
          <cell r="B404">
            <v>519.07000000000198</v>
          </cell>
          <cell r="C404">
            <v>726.70000000000528</v>
          </cell>
          <cell r="D404">
            <v>530.17999999999756</v>
          </cell>
          <cell r="E404">
            <v>741.86000000000274</v>
          </cell>
          <cell r="F404">
            <v>539.3000000000045</v>
          </cell>
          <cell r="G404">
            <v>755.02999999999736</v>
          </cell>
          <cell r="H404">
            <v>550.40999999999917</v>
          </cell>
          <cell r="I404">
            <v>770.17999999999381</v>
          </cell>
          <cell r="J404">
            <v>561.52000000000294</v>
          </cell>
          <cell r="K404">
            <v>785.34000000000538</v>
          </cell>
          <cell r="L404">
            <v>570.63999999999896</v>
          </cell>
          <cell r="M404">
            <v>798.5</v>
          </cell>
          <cell r="N404">
            <v>581.74999999999864</v>
          </cell>
          <cell r="O404">
            <v>813.65999999999565</v>
          </cell>
          <cell r="P404">
            <v>590.87000000000364</v>
          </cell>
          <cell r="Q404">
            <v>826.83000000000732</v>
          </cell>
          <cell r="R404">
            <v>601.9799999999982</v>
          </cell>
          <cell r="S404">
            <v>841.98000000000263</v>
          </cell>
          <cell r="T404">
            <v>613.09000000000037</v>
          </cell>
          <cell r="U404">
            <v>857.13999999999555</v>
          </cell>
          <cell r="V404">
            <v>622.2099999999964</v>
          </cell>
          <cell r="W404">
            <v>870.299999999992</v>
          </cell>
          <cell r="X404">
            <v>633.31999999999937</v>
          </cell>
          <cell r="Y404">
            <v>885.46000000000538</v>
          </cell>
          <cell r="Z404">
            <v>642.44000000000267</v>
          </cell>
          <cell r="AA404">
            <v>898.63</v>
          </cell>
          <cell r="AB404">
            <v>653.54999999999734</v>
          </cell>
          <cell r="AC404">
            <v>913.77999999999406</v>
          </cell>
          <cell r="AD404">
            <v>662.66999999999985</v>
          </cell>
          <cell r="AE404">
            <v>928.94000000000699</v>
          </cell>
          <cell r="AF404">
            <v>673.78000000000497</v>
          </cell>
          <cell r="AG404">
            <v>942.10000000000264</v>
          </cell>
          <cell r="AH404">
            <v>682.90000000000157</v>
          </cell>
          <cell r="AI404">
            <v>957.25999999999556</v>
          </cell>
          <cell r="AJ404">
            <v>694.01000000000181</v>
          </cell>
          <cell r="AK404">
            <v>970.42999999999063</v>
          </cell>
          <cell r="AL404">
            <v>703.12999999999818</v>
          </cell>
          <cell r="AM404">
            <v>985.58000000000538</v>
          </cell>
          <cell r="AN404">
            <v>714.23999999999762</v>
          </cell>
          <cell r="AO404">
            <v>1000.7399999999982</v>
          </cell>
          <cell r="AP404">
            <v>723.35999999999387</v>
          </cell>
          <cell r="AQ404">
            <v>1013.8999999999928</v>
          </cell>
          <cell r="AR404">
            <v>734.47000000000185</v>
          </cell>
          <cell r="AS404">
            <v>1029.0600000000079</v>
          </cell>
          <cell r="AT404">
            <v>743.59000000000265</v>
          </cell>
          <cell r="AU404">
            <v>1042.2300000000021</v>
          </cell>
          <cell r="AV404">
            <v>754.69999999999732</v>
          </cell>
          <cell r="AW404">
            <v>1057.3799999999969</v>
          </cell>
        </row>
        <row r="405">
          <cell r="A405">
            <v>400</v>
          </cell>
          <cell r="B405">
            <v>520.37000000000194</v>
          </cell>
          <cell r="C405">
            <v>728.52000000000533</v>
          </cell>
          <cell r="D405">
            <v>531.5099999999976</v>
          </cell>
          <cell r="E405">
            <v>743.72000000000276</v>
          </cell>
          <cell r="F405">
            <v>540.65000000000452</v>
          </cell>
          <cell r="G405">
            <v>756.91999999999734</v>
          </cell>
          <cell r="H405">
            <v>551.78999999999917</v>
          </cell>
          <cell r="I405">
            <v>772.10999999999376</v>
          </cell>
          <cell r="J405">
            <v>562.93000000000291</v>
          </cell>
          <cell r="K405">
            <v>787.3100000000054</v>
          </cell>
          <cell r="L405">
            <v>572.06999999999891</v>
          </cell>
          <cell r="M405">
            <v>800.5</v>
          </cell>
          <cell r="N405">
            <v>583.20999999999867</v>
          </cell>
          <cell r="O405">
            <v>815.69999999999561</v>
          </cell>
          <cell r="P405">
            <v>592.35000000000366</v>
          </cell>
          <cell r="Q405">
            <v>828.90000000000737</v>
          </cell>
          <cell r="R405">
            <v>603.48999999999819</v>
          </cell>
          <cell r="S405">
            <v>844.09000000000265</v>
          </cell>
          <cell r="T405">
            <v>614.63000000000034</v>
          </cell>
          <cell r="U405">
            <v>859.28999999999553</v>
          </cell>
          <cell r="V405">
            <v>623.76999999999634</v>
          </cell>
          <cell r="W405">
            <v>872.47999999999195</v>
          </cell>
          <cell r="X405">
            <v>634.9099999999994</v>
          </cell>
          <cell r="Y405">
            <v>887.68000000000541</v>
          </cell>
          <cell r="Z405">
            <v>644.05000000000268</v>
          </cell>
          <cell r="AA405">
            <v>900.88</v>
          </cell>
          <cell r="AB405">
            <v>655.18999999999733</v>
          </cell>
          <cell r="AC405">
            <v>916.06999999999402</v>
          </cell>
          <cell r="AD405">
            <v>664.32999999999981</v>
          </cell>
          <cell r="AE405">
            <v>931.27000000000703</v>
          </cell>
          <cell r="AF405">
            <v>675.47000000000503</v>
          </cell>
          <cell r="AG405">
            <v>944.46000000000265</v>
          </cell>
          <cell r="AH405">
            <v>684.61000000000161</v>
          </cell>
          <cell r="AI405">
            <v>959.65999999999553</v>
          </cell>
          <cell r="AJ405">
            <v>695.75000000000182</v>
          </cell>
          <cell r="AK405">
            <v>972.85999999999058</v>
          </cell>
          <cell r="AL405">
            <v>704.88999999999817</v>
          </cell>
          <cell r="AM405">
            <v>988.05000000000541</v>
          </cell>
          <cell r="AN405">
            <v>716.02999999999759</v>
          </cell>
          <cell r="AO405">
            <v>1003.2499999999982</v>
          </cell>
          <cell r="AP405">
            <v>725.16999999999382</v>
          </cell>
          <cell r="AQ405">
            <v>1016.4399999999928</v>
          </cell>
          <cell r="AR405">
            <v>736.31000000000188</v>
          </cell>
          <cell r="AS405">
            <v>1031.6400000000078</v>
          </cell>
          <cell r="AT405">
            <v>745.45000000000266</v>
          </cell>
          <cell r="AU405">
            <v>1044.840000000002</v>
          </cell>
          <cell r="AV405">
            <v>756.5899999999973</v>
          </cell>
          <cell r="AW405">
            <v>1060.029999999997</v>
          </cell>
        </row>
        <row r="406">
          <cell r="A406">
            <v>401</v>
          </cell>
          <cell r="B406">
            <v>521.67000000000189</v>
          </cell>
          <cell r="C406">
            <v>730.34000000000538</v>
          </cell>
          <cell r="D406">
            <v>532.83999999999764</v>
          </cell>
          <cell r="E406">
            <v>745.58000000000277</v>
          </cell>
          <cell r="F406">
            <v>542.00000000000455</v>
          </cell>
          <cell r="G406">
            <v>758.80999999999733</v>
          </cell>
          <cell r="H406">
            <v>553.16999999999916</v>
          </cell>
          <cell r="I406">
            <v>774.03999999999371</v>
          </cell>
          <cell r="J406">
            <v>564.34000000000287</v>
          </cell>
          <cell r="K406">
            <v>789.28000000000543</v>
          </cell>
          <cell r="L406">
            <v>573.49999999999886</v>
          </cell>
          <cell r="M406">
            <v>802.5</v>
          </cell>
          <cell r="N406">
            <v>584.66999999999871</v>
          </cell>
          <cell r="O406">
            <v>817.73999999999558</v>
          </cell>
          <cell r="P406">
            <v>593.83000000000368</v>
          </cell>
          <cell r="Q406">
            <v>830.97000000000742</v>
          </cell>
          <cell r="R406">
            <v>604.99999999999818</v>
          </cell>
          <cell r="S406">
            <v>846.20000000000266</v>
          </cell>
          <cell r="T406">
            <v>616.1700000000003</v>
          </cell>
          <cell r="U406">
            <v>861.43999999999551</v>
          </cell>
          <cell r="V406">
            <v>625.32999999999629</v>
          </cell>
          <cell r="W406">
            <v>874.6599999999919</v>
          </cell>
          <cell r="X406">
            <v>636.49999999999943</v>
          </cell>
          <cell r="Y406">
            <v>889.90000000000543</v>
          </cell>
          <cell r="Z406">
            <v>645.6600000000027</v>
          </cell>
          <cell r="AA406">
            <v>903.13</v>
          </cell>
          <cell r="AB406">
            <v>656.82999999999731</v>
          </cell>
          <cell r="AC406">
            <v>918.35999999999399</v>
          </cell>
          <cell r="AD406">
            <v>665.98999999999978</v>
          </cell>
          <cell r="AE406">
            <v>933.60000000000707</v>
          </cell>
          <cell r="AF406">
            <v>677.16000000000508</v>
          </cell>
          <cell r="AG406">
            <v>946.82000000000266</v>
          </cell>
          <cell r="AH406">
            <v>686.32000000000164</v>
          </cell>
          <cell r="AI406">
            <v>962.05999999999551</v>
          </cell>
          <cell r="AJ406">
            <v>697.49000000000183</v>
          </cell>
          <cell r="AK406">
            <v>975.28999999999053</v>
          </cell>
          <cell r="AL406">
            <v>706.64999999999816</v>
          </cell>
          <cell r="AM406">
            <v>990.52000000000544</v>
          </cell>
          <cell r="AN406">
            <v>717.81999999999755</v>
          </cell>
          <cell r="AO406">
            <v>1005.7599999999982</v>
          </cell>
          <cell r="AP406">
            <v>726.97999999999377</v>
          </cell>
          <cell r="AQ406">
            <v>1018.9799999999927</v>
          </cell>
          <cell r="AR406">
            <v>738.15000000000191</v>
          </cell>
          <cell r="AS406">
            <v>1034.2200000000078</v>
          </cell>
          <cell r="AT406">
            <v>747.31000000000267</v>
          </cell>
          <cell r="AU406">
            <v>1047.4500000000019</v>
          </cell>
          <cell r="AV406">
            <v>758.47999999999729</v>
          </cell>
          <cell r="AW406">
            <v>1062.6799999999971</v>
          </cell>
        </row>
        <row r="407">
          <cell r="A407">
            <v>402</v>
          </cell>
          <cell r="B407">
            <v>522.97000000000185</v>
          </cell>
          <cell r="C407">
            <v>732.16000000000543</v>
          </cell>
          <cell r="D407">
            <v>534.16999999999769</v>
          </cell>
          <cell r="E407">
            <v>747.44000000000278</v>
          </cell>
          <cell r="F407">
            <v>543.35000000000457</v>
          </cell>
          <cell r="G407">
            <v>760.69999999999732</v>
          </cell>
          <cell r="H407">
            <v>554.54999999999916</v>
          </cell>
          <cell r="I407">
            <v>775.96999999999366</v>
          </cell>
          <cell r="J407">
            <v>565.75000000000284</v>
          </cell>
          <cell r="K407">
            <v>791.25000000000546</v>
          </cell>
          <cell r="L407">
            <v>574.92999999999881</v>
          </cell>
          <cell r="M407">
            <v>804.5</v>
          </cell>
          <cell r="N407">
            <v>586.12999999999874</v>
          </cell>
          <cell r="O407">
            <v>819.77999999999554</v>
          </cell>
          <cell r="P407">
            <v>595.3100000000037</v>
          </cell>
          <cell r="Q407">
            <v>833.04000000000747</v>
          </cell>
          <cell r="R407">
            <v>606.50999999999817</v>
          </cell>
          <cell r="S407">
            <v>848.31000000000267</v>
          </cell>
          <cell r="T407">
            <v>617.71000000000026</v>
          </cell>
          <cell r="U407">
            <v>863.58999999999548</v>
          </cell>
          <cell r="V407">
            <v>626.88999999999623</v>
          </cell>
          <cell r="W407">
            <v>876.83999999999185</v>
          </cell>
          <cell r="X407">
            <v>638.08999999999946</v>
          </cell>
          <cell r="Y407">
            <v>892.12000000000546</v>
          </cell>
          <cell r="Z407">
            <v>647.27000000000271</v>
          </cell>
          <cell r="AA407">
            <v>905.38</v>
          </cell>
          <cell r="AB407">
            <v>658.4699999999973</v>
          </cell>
          <cell r="AC407">
            <v>920.64999999999395</v>
          </cell>
          <cell r="AD407">
            <v>667.64999999999975</v>
          </cell>
          <cell r="AE407">
            <v>935.93000000000711</v>
          </cell>
          <cell r="AF407">
            <v>678.85000000000514</v>
          </cell>
          <cell r="AG407">
            <v>949.18000000000268</v>
          </cell>
          <cell r="AH407">
            <v>688.03000000000168</v>
          </cell>
          <cell r="AI407">
            <v>964.45999999999549</v>
          </cell>
          <cell r="AJ407">
            <v>699.23000000000184</v>
          </cell>
          <cell r="AK407">
            <v>977.71999999999048</v>
          </cell>
          <cell r="AL407">
            <v>708.40999999999815</v>
          </cell>
          <cell r="AM407">
            <v>992.99000000000547</v>
          </cell>
          <cell r="AN407">
            <v>719.60999999999751</v>
          </cell>
          <cell r="AO407">
            <v>1008.2699999999982</v>
          </cell>
          <cell r="AP407">
            <v>728.78999999999371</v>
          </cell>
          <cell r="AQ407">
            <v>1021.5199999999927</v>
          </cell>
          <cell r="AR407">
            <v>739.99000000000194</v>
          </cell>
          <cell r="AS407">
            <v>1036.8000000000077</v>
          </cell>
          <cell r="AT407">
            <v>749.17000000000269</v>
          </cell>
          <cell r="AU407">
            <v>1050.0600000000018</v>
          </cell>
          <cell r="AV407">
            <v>760.36999999999728</v>
          </cell>
          <cell r="AW407">
            <v>1065.3299999999972</v>
          </cell>
        </row>
        <row r="408">
          <cell r="A408">
            <v>403</v>
          </cell>
          <cell r="B408">
            <v>524.2700000000018</v>
          </cell>
          <cell r="C408">
            <v>733.98000000000548</v>
          </cell>
          <cell r="D408">
            <v>535.49999999999773</v>
          </cell>
          <cell r="E408">
            <v>749.3000000000028</v>
          </cell>
          <cell r="F408">
            <v>544.70000000000459</v>
          </cell>
          <cell r="G408">
            <v>762.5899999999973</v>
          </cell>
          <cell r="H408">
            <v>555.92999999999915</v>
          </cell>
          <cell r="I408">
            <v>777.89999999999361</v>
          </cell>
          <cell r="J408">
            <v>567.16000000000281</v>
          </cell>
          <cell r="K408">
            <v>793.22000000000548</v>
          </cell>
          <cell r="L408">
            <v>576.35999999999876</v>
          </cell>
          <cell r="M408">
            <v>806.5</v>
          </cell>
          <cell r="N408">
            <v>587.58999999999878</v>
          </cell>
          <cell r="O408">
            <v>821.8199999999955</v>
          </cell>
          <cell r="P408">
            <v>596.79000000000372</v>
          </cell>
          <cell r="Q408">
            <v>835.11000000000752</v>
          </cell>
          <cell r="R408">
            <v>608.01999999999816</v>
          </cell>
          <cell r="S408">
            <v>850.42000000000269</v>
          </cell>
          <cell r="T408">
            <v>619.25000000000023</v>
          </cell>
          <cell r="U408">
            <v>865.73999999999546</v>
          </cell>
          <cell r="V408">
            <v>628.44999999999618</v>
          </cell>
          <cell r="W408">
            <v>879.0199999999918</v>
          </cell>
          <cell r="X408">
            <v>639.6799999999995</v>
          </cell>
          <cell r="Y408">
            <v>894.34000000000549</v>
          </cell>
          <cell r="Z408">
            <v>648.88000000000272</v>
          </cell>
          <cell r="AA408">
            <v>907.63</v>
          </cell>
          <cell r="AB408">
            <v>660.10999999999729</v>
          </cell>
          <cell r="AC408">
            <v>922.93999999999392</v>
          </cell>
          <cell r="AD408">
            <v>669.30999999999972</v>
          </cell>
          <cell r="AE408">
            <v>938.26000000000715</v>
          </cell>
          <cell r="AF408">
            <v>680.54000000000519</v>
          </cell>
          <cell r="AG408">
            <v>951.54000000000269</v>
          </cell>
          <cell r="AH408">
            <v>689.74000000000171</v>
          </cell>
          <cell r="AI408">
            <v>966.85999999999547</v>
          </cell>
          <cell r="AJ408">
            <v>700.97000000000185</v>
          </cell>
          <cell r="AK408">
            <v>980.14999999999043</v>
          </cell>
          <cell r="AL408">
            <v>710.16999999999814</v>
          </cell>
          <cell r="AM408">
            <v>995.46000000000549</v>
          </cell>
          <cell r="AN408">
            <v>721.39999999999748</v>
          </cell>
          <cell r="AO408">
            <v>1010.7799999999982</v>
          </cell>
          <cell r="AP408">
            <v>730.59999999999366</v>
          </cell>
          <cell r="AQ408">
            <v>1024.0599999999927</v>
          </cell>
          <cell r="AR408">
            <v>741.83000000000197</v>
          </cell>
          <cell r="AS408">
            <v>1039.3800000000076</v>
          </cell>
          <cell r="AT408">
            <v>751.0300000000027</v>
          </cell>
          <cell r="AU408">
            <v>1052.6700000000017</v>
          </cell>
          <cell r="AV408">
            <v>762.25999999999726</v>
          </cell>
          <cell r="AW408">
            <v>1067.9799999999973</v>
          </cell>
        </row>
        <row r="409">
          <cell r="A409">
            <v>404</v>
          </cell>
          <cell r="B409">
            <v>525.57000000000176</v>
          </cell>
          <cell r="C409">
            <v>735.80000000000553</v>
          </cell>
          <cell r="D409">
            <v>536.82999999999777</v>
          </cell>
          <cell r="E409">
            <v>751.16000000000281</v>
          </cell>
          <cell r="F409">
            <v>546.05000000000462</v>
          </cell>
          <cell r="G409">
            <v>764.47999999999729</v>
          </cell>
          <cell r="H409">
            <v>557.30999999999915</v>
          </cell>
          <cell r="I409">
            <v>779.82999999999356</v>
          </cell>
          <cell r="J409">
            <v>568.57000000000278</v>
          </cell>
          <cell r="K409">
            <v>795.19000000000551</v>
          </cell>
          <cell r="L409">
            <v>577.78999999999871</v>
          </cell>
          <cell r="M409">
            <v>808.5</v>
          </cell>
          <cell r="N409">
            <v>589.04999999999882</v>
          </cell>
          <cell r="O409">
            <v>823.85999999999547</v>
          </cell>
          <cell r="P409">
            <v>598.27000000000373</v>
          </cell>
          <cell r="Q409">
            <v>837.18000000000757</v>
          </cell>
          <cell r="R409">
            <v>609.52999999999815</v>
          </cell>
          <cell r="S409">
            <v>852.5300000000027</v>
          </cell>
          <cell r="T409">
            <v>620.79000000000019</v>
          </cell>
          <cell r="U409">
            <v>867.88999999999544</v>
          </cell>
          <cell r="V409">
            <v>630.00999999999613</v>
          </cell>
          <cell r="W409">
            <v>881.19999999999175</v>
          </cell>
          <cell r="X409">
            <v>641.26999999999953</v>
          </cell>
          <cell r="Y409">
            <v>896.56000000000552</v>
          </cell>
          <cell r="Z409">
            <v>650.49000000000274</v>
          </cell>
          <cell r="AA409">
            <v>909.88</v>
          </cell>
          <cell r="AB409">
            <v>661.74999999999727</v>
          </cell>
          <cell r="AC409">
            <v>925.22999999999388</v>
          </cell>
          <cell r="AD409">
            <v>670.96999999999969</v>
          </cell>
          <cell r="AE409">
            <v>940.59000000000719</v>
          </cell>
          <cell r="AF409">
            <v>682.23000000000525</v>
          </cell>
          <cell r="AG409">
            <v>953.90000000000271</v>
          </cell>
          <cell r="AH409">
            <v>691.45000000000175</v>
          </cell>
          <cell r="AI409">
            <v>969.25999999999544</v>
          </cell>
          <cell r="AJ409">
            <v>702.71000000000186</v>
          </cell>
          <cell r="AK409">
            <v>982.57999999999038</v>
          </cell>
          <cell r="AL409">
            <v>711.92999999999813</v>
          </cell>
          <cell r="AM409">
            <v>997.93000000000552</v>
          </cell>
          <cell r="AN409">
            <v>723.18999999999744</v>
          </cell>
          <cell r="AO409">
            <v>1013.2899999999981</v>
          </cell>
          <cell r="AP409">
            <v>732.4099999999936</v>
          </cell>
          <cell r="AQ409">
            <v>1026.5999999999926</v>
          </cell>
          <cell r="AR409">
            <v>743.67000000000201</v>
          </cell>
          <cell r="AS409">
            <v>1041.9600000000075</v>
          </cell>
          <cell r="AT409">
            <v>752.89000000000271</v>
          </cell>
          <cell r="AU409">
            <v>1055.2800000000016</v>
          </cell>
          <cell r="AV409">
            <v>764.14999999999725</v>
          </cell>
          <cell r="AW409">
            <v>1070.6299999999974</v>
          </cell>
        </row>
        <row r="410">
          <cell r="A410">
            <v>405</v>
          </cell>
          <cell r="B410">
            <v>526.87000000000171</v>
          </cell>
          <cell r="C410">
            <v>737.62000000000558</v>
          </cell>
          <cell r="D410">
            <v>538.15999999999781</v>
          </cell>
          <cell r="E410">
            <v>753.02000000000282</v>
          </cell>
          <cell r="F410">
            <v>547.40000000000464</v>
          </cell>
          <cell r="G410">
            <v>766.36999999999728</v>
          </cell>
          <cell r="H410">
            <v>558.68999999999915</v>
          </cell>
          <cell r="I410">
            <v>781.75999999999351</v>
          </cell>
          <cell r="J410">
            <v>569.98000000000275</v>
          </cell>
          <cell r="K410">
            <v>797.16000000000554</v>
          </cell>
          <cell r="L410">
            <v>579.21999999999866</v>
          </cell>
          <cell r="M410">
            <v>810.5</v>
          </cell>
          <cell r="N410">
            <v>590.50999999999885</v>
          </cell>
          <cell r="O410">
            <v>825.89999999999543</v>
          </cell>
          <cell r="P410">
            <v>599.75000000000375</v>
          </cell>
          <cell r="Q410">
            <v>839.25000000000762</v>
          </cell>
          <cell r="R410">
            <v>611.03999999999814</v>
          </cell>
          <cell r="S410">
            <v>854.64000000000271</v>
          </cell>
          <cell r="T410">
            <v>622.33000000000015</v>
          </cell>
          <cell r="U410">
            <v>870.03999999999542</v>
          </cell>
          <cell r="V410">
            <v>631.56999999999607</v>
          </cell>
          <cell r="W410">
            <v>883.3799999999917</v>
          </cell>
          <cell r="X410">
            <v>642.85999999999956</v>
          </cell>
          <cell r="Y410">
            <v>898.78000000000554</v>
          </cell>
          <cell r="Z410">
            <v>652.10000000000275</v>
          </cell>
          <cell r="AA410">
            <v>912.13</v>
          </cell>
          <cell r="AB410">
            <v>663.38999999999726</v>
          </cell>
          <cell r="AC410">
            <v>927.51999999999384</v>
          </cell>
          <cell r="AD410">
            <v>672.62999999999965</v>
          </cell>
          <cell r="AE410">
            <v>942.92000000000724</v>
          </cell>
          <cell r="AF410">
            <v>683.9200000000053</v>
          </cell>
          <cell r="AG410">
            <v>956.26000000000272</v>
          </cell>
          <cell r="AH410">
            <v>693.16000000000179</v>
          </cell>
          <cell r="AI410">
            <v>971.65999999999542</v>
          </cell>
          <cell r="AJ410">
            <v>704.45000000000186</v>
          </cell>
          <cell r="AK410">
            <v>985.00999999999033</v>
          </cell>
          <cell r="AL410">
            <v>713.68999999999812</v>
          </cell>
          <cell r="AM410">
            <v>1000.4000000000055</v>
          </cell>
          <cell r="AN410">
            <v>724.9799999999974</v>
          </cell>
          <cell r="AO410">
            <v>1015.7999999999981</v>
          </cell>
          <cell r="AP410">
            <v>734.21999999999355</v>
          </cell>
          <cell r="AQ410">
            <v>1029.1399999999926</v>
          </cell>
          <cell r="AR410">
            <v>745.51000000000204</v>
          </cell>
          <cell r="AS410">
            <v>1044.5400000000075</v>
          </cell>
          <cell r="AT410">
            <v>754.75000000000273</v>
          </cell>
          <cell r="AU410">
            <v>1057.8900000000015</v>
          </cell>
          <cell r="AV410">
            <v>766.03999999999724</v>
          </cell>
          <cell r="AW410">
            <v>1073.2799999999975</v>
          </cell>
        </row>
        <row r="411">
          <cell r="A411">
            <v>406</v>
          </cell>
          <cell r="B411">
            <v>528.17000000000166</v>
          </cell>
          <cell r="C411">
            <v>739.44000000000563</v>
          </cell>
          <cell r="D411">
            <v>539.48999999999785</v>
          </cell>
          <cell r="E411">
            <v>754.88000000000284</v>
          </cell>
          <cell r="F411">
            <v>548.75000000000466</v>
          </cell>
          <cell r="G411">
            <v>768.25999999999726</v>
          </cell>
          <cell r="H411">
            <v>560.06999999999914</v>
          </cell>
          <cell r="I411">
            <v>783.68999999999346</v>
          </cell>
          <cell r="J411">
            <v>571.39000000000271</v>
          </cell>
          <cell r="K411">
            <v>799.13000000000557</v>
          </cell>
          <cell r="L411">
            <v>580.64999999999861</v>
          </cell>
          <cell r="M411">
            <v>812.5</v>
          </cell>
          <cell r="N411">
            <v>591.96999999999889</v>
          </cell>
          <cell r="O411">
            <v>827.93999999999539</v>
          </cell>
          <cell r="P411">
            <v>601.23000000000377</v>
          </cell>
          <cell r="Q411">
            <v>841.32000000000767</v>
          </cell>
          <cell r="R411">
            <v>612.54999999999814</v>
          </cell>
          <cell r="S411">
            <v>856.75000000000273</v>
          </cell>
          <cell r="T411">
            <v>623.87000000000012</v>
          </cell>
          <cell r="U411">
            <v>872.18999999999539</v>
          </cell>
          <cell r="V411">
            <v>633.12999999999602</v>
          </cell>
          <cell r="W411">
            <v>885.55999999999165</v>
          </cell>
          <cell r="X411">
            <v>644.44999999999959</v>
          </cell>
          <cell r="Y411">
            <v>901.00000000000557</v>
          </cell>
          <cell r="Z411">
            <v>653.71000000000276</v>
          </cell>
          <cell r="AA411">
            <v>914.38</v>
          </cell>
          <cell r="AB411">
            <v>665.02999999999724</v>
          </cell>
          <cell r="AC411">
            <v>929.80999999999381</v>
          </cell>
          <cell r="AD411">
            <v>674.28999999999962</v>
          </cell>
          <cell r="AE411">
            <v>945.25000000000728</v>
          </cell>
          <cell r="AF411">
            <v>685.61000000000536</v>
          </cell>
          <cell r="AG411">
            <v>958.62000000000273</v>
          </cell>
          <cell r="AH411">
            <v>694.87000000000182</v>
          </cell>
          <cell r="AI411">
            <v>974.0599999999954</v>
          </cell>
          <cell r="AJ411">
            <v>706.19000000000187</v>
          </cell>
          <cell r="AK411">
            <v>987.43999999999028</v>
          </cell>
          <cell r="AL411">
            <v>715.44999999999811</v>
          </cell>
          <cell r="AM411">
            <v>1002.8700000000056</v>
          </cell>
          <cell r="AN411">
            <v>726.76999999999737</v>
          </cell>
          <cell r="AO411">
            <v>1018.3099999999981</v>
          </cell>
          <cell r="AP411">
            <v>736.02999999999349</v>
          </cell>
          <cell r="AQ411">
            <v>1031.6799999999926</v>
          </cell>
          <cell r="AR411">
            <v>747.35000000000207</v>
          </cell>
          <cell r="AS411">
            <v>1047.1200000000074</v>
          </cell>
          <cell r="AT411">
            <v>756.61000000000274</v>
          </cell>
          <cell r="AU411">
            <v>1060.5000000000014</v>
          </cell>
          <cell r="AV411">
            <v>767.92999999999722</v>
          </cell>
          <cell r="AW411">
            <v>1075.9299999999976</v>
          </cell>
        </row>
        <row r="412">
          <cell r="A412">
            <v>407</v>
          </cell>
          <cell r="B412">
            <v>529.47000000000162</v>
          </cell>
          <cell r="C412">
            <v>741.26000000000568</v>
          </cell>
          <cell r="D412">
            <v>540.81999999999789</v>
          </cell>
          <cell r="E412">
            <v>756.74000000000285</v>
          </cell>
          <cell r="F412">
            <v>550.10000000000468</v>
          </cell>
          <cell r="G412">
            <v>770.14999999999725</v>
          </cell>
          <cell r="H412">
            <v>561.44999999999914</v>
          </cell>
          <cell r="I412">
            <v>785.61999999999341</v>
          </cell>
          <cell r="J412">
            <v>572.80000000000268</v>
          </cell>
          <cell r="K412">
            <v>801.10000000000559</v>
          </cell>
          <cell r="L412">
            <v>582.07999999999856</v>
          </cell>
          <cell r="M412">
            <v>814.5</v>
          </cell>
          <cell r="N412">
            <v>593.42999999999893</v>
          </cell>
          <cell r="O412">
            <v>829.97999999999536</v>
          </cell>
          <cell r="P412">
            <v>602.71000000000379</v>
          </cell>
          <cell r="Q412">
            <v>843.39000000000772</v>
          </cell>
          <cell r="R412">
            <v>614.05999999999813</v>
          </cell>
          <cell r="S412">
            <v>858.86000000000274</v>
          </cell>
          <cell r="T412">
            <v>625.41000000000008</v>
          </cell>
          <cell r="U412">
            <v>874.33999999999537</v>
          </cell>
          <cell r="V412">
            <v>634.68999999999596</v>
          </cell>
          <cell r="W412">
            <v>887.7399999999916</v>
          </cell>
          <cell r="X412">
            <v>646.03999999999962</v>
          </cell>
          <cell r="Y412">
            <v>903.2200000000056</v>
          </cell>
          <cell r="Z412">
            <v>655.32000000000278</v>
          </cell>
          <cell r="AA412">
            <v>916.63</v>
          </cell>
          <cell r="AB412">
            <v>666.66999999999723</v>
          </cell>
          <cell r="AC412">
            <v>932.09999999999377</v>
          </cell>
          <cell r="AD412">
            <v>675.94999999999959</v>
          </cell>
          <cell r="AE412">
            <v>947.58000000000732</v>
          </cell>
          <cell r="AF412">
            <v>687.30000000000541</v>
          </cell>
          <cell r="AG412">
            <v>960.98000000000275</v>
          </cell>
          <cell r="AH412">
            <v>696.58000000000186</v>
          </cell>
          <cell r="AI412">
            <v>976.45999999999538</v>
          </cell>
          <cell r="AJ412">
            <v>707.93000000000188</v>
          </cell>
          <cell r="AK412">
            <v>989.86999999999023</v>
          </cell>
          <cell r="AL412">
            <v>717.2099999999981</v>
          </cell>
          <cell r="AM412">
            <v>1005.3400000000056</v>
          </cell>
          <cell r="AN412">
            <v>728.55999999999733</v>
          </cell>
          <cell r="AO412">
            <v>1020.8199999999981</v>
          </cell>
          <cell r="AP412">
            <v>737.83999999999344</v>
          </cell>
          <cell r="AQ412">
            <v>1034.2199999999925</v>
          </cell>
          <cell r="AR412">
            <v>749.1900000000021</v>
          </cell>
          <cell r="AS412">
            <v>1049.7000000000073</v>
          </cell>
          <cell r="AT412">
            <v>758.47000000000276</v>
          </cell>
          <cell r="AU412">
            <v>1063.1100000000013</v>
          </cell>
          <cell r="AV412">
            <v>769.81999999999721</v>
          </cell>
          <cell r="AW412">
            <v>1078.5799999999977</v>
          </cell>
        </row>
        <row r="413">
          <cell r="A413">
            <v>408</v>
          </cell>
          <cell r="B413">
            <v>530.77000000000157</v>
          </cell>
          <cell r="C413">
            <v>743.08000000000573</v>
          </cell>
          <cell r="D413">
            <v>542.14999999999793</v>
          </cell>
          <cell r="E413">
            <v>758.60000000000286</v>
          </cell>
          <cell r="F413">
            <v>551.45000000000471</v>
          </cell>
          <cell r="G413">
            <v>772.03999999999724</v>
          </cell>
          <cell r="H413">
            <v>562.82999999999913</v>
          </cell>
          <cell r="I413">
            <v>787.54999999999336</v>
          </cell>
          <cell r="J413">
            <v>574.21000000000265</v>
          </cell>
          <cell r="K413">
            <v>803.07000000000562</v>
          </cell>
          <cell r="L413">
            <v>583.50999999999851</v>
          </cell>
          <cell r="M413">
            <v>816.5</v>
          </cell>
          <cell r="N413">
            <v>594.88999999999896</v>
          </cell>
          <cell r="O413">
            <v>832.01999999999532</v>
          </cell>
          <cell r="P413">
            <v>604.19000000000381</v>
          </cell>
          <cell r="Q413">
            <v>845.46000000000777</v>
          </cell>
          <cell r="R413">
            <v>615.56999999999812</v>
          </cell>
          <cell r="S413">
            <v>860.97000000000276</v>
          </cell>
          <cell r="T413">
            <v>626.95000000000005</v>
          </cell>
          <cell r="U413">
            <v>876.48999999999535</v>
          </cell>
          <cell r="V413">
            <v>636.24999999999591</v>
          </cell>
          <cell r="W413">
            <v>889.91999999999155</v>
          </cell>
          <cell r="X413">
            <v>647.62999999999965</v>
          </cell>
          <cell r="Y413">
            <v>905.44000000000563</v>
          </cell>
          <cell r="Z413">
            <v>656.93000000000279</v>
          </cell>
          <cell r="AA413">
            <v>918.88</v>
          </cell>
          <cell r="AB413">
            <v>668.30999999999722</v>
          </cell>
          <cell r="AC413">
            <v>934.38999999999373</v>
          </cell>
          <cell r="AD413">
            <v>677.60999999999956</v>
          </cell>
          <cell r="AE413">
            <v>949.91000000000736</v>
          </cell>
          <cell r="AF413">
            <v>688.99000000000547</v>
          </cell>
          <cell r="AG413">
            <v>963.34000000000276</v>
          </cell>
          <cell r="AH413">
            <v>698.2900000000019</v>
          </cell>
          <cell r="AI413">
            <v>978.85999999999535</v>
          </cell>
          <cell r="AJ413">
            <v>709.67000000000189</v>
          </cell>
          <cell r="AK413">
            <v>992.29999999999018</v>
          </cell>
          <cell r="AL413">
            <v>718.96999999999809</v>
          </cell>
          <cell r="AM413">
            <v>1007.8100000000056</v>
          </cell>
          <cell r="AN413">
            <v>730.34999999999729</v>
          </cell>
          <cell r="AO413">
            <v>1023.3299999999981</v>
          </cell>
          <cell r="AP413">
            <v>739.64999999999338</v>
          </cell>
          <cell r="AQ413">
            <v>1036.7599999999925</v>
          </cell>
          <cell r="AR413">
            <v>751.03000000000213</v>
          </cell>
          <cell r="AS413">
            <v>1052.2800000000072</v>
          </cell>
          <cell r="AT413">
            <v>760.33000000000277</v>
          </cell>
          <cell r="AU413">
            <v>1065.7200000000012</v>
          </cell>
          <cell r="AV413">
            <v>771.70999999999719</v>
          </cell>
          <cell r="AW413">
            <v>1081.2299999999977</v>
          </cell>
        </row>
        <row r="414">
          <cell r="A414">
            <v>409</v>
          </cell>
          <cell r="B414">
            <v>532.07000000000153</v>
          </cell>
          <cell r="C414">
            <v>744.90000000000578</v>
          </cell>
          <cell r="D414">
            <v>543.47999999999797</v>
          </cell>
          <cell r="E414">
            <v>760.46000000000288</v>
          </cell>
          <cell r="F414">
            <v>552.80000000000473</v>
          </cell>
          <cell r="G414">
            <v>773.92999999999722</v>
          </cell>
          <cell r="H414">
            <v>564.20999999999913</v>
          </cell>
          <cell r="I414">
            <v>789.47999999999331</v>
          </cell>
          <cell r="J414">
            <v>575.62000000000262</v>
          </cell>
          <cell r="K414">
            <v>805.04000000000565</v>
          </cell>
          <cell r="L414">
            <v>584.93999999999846</v>
          </cell>
          <cell r="M414">
            <v>818.5</v>
          </cell>
          <cell r="N414">
            <v>596.349999999999</v>
          </cell>
          <cell r="O414">
            <v>834.05999999999528</v>
          </cell>
          <cell r="P414">
            <v>605.67000000000382</v>
          </cell>
          <cell r="Q414">
            <v>847.53000000000782</v>
          </cell>
          <cell r="R414">
            <v>617.07999999999811</v>
          </cell>
          <cell r="S414">
            <v>863.08000000000277</v>
          </cell>
          <cell r="T414">
            <v>628.49</v>
          </cell>
          <cell r="U414">
            <v>878.63999999999533</v>
          </cell>
          <cell r="V414">
            <v>637.80999999999585</v>
          </cell>
          <cell r="W414">
            <v>892.0999999999915</v>
          </cell>
          <cell r="X414">
            <v>649.21999999999969</v>
          </cell>
          <cell r="Y414">
            <v>907.66000000000565</v>
          </cell>
          <cell r="Z414">
            <v>658.54000000000281</v>
          </cell>
          <cell r="AA414">
            <v>921.13</v>
          </cell>
          <cell r="AB414">
            <v>669.9499999999972</v>
          </cell>
          <cell r="AC414">
            <v>936.6799999999937</v>
          </cell>
          <cell r="AD414">
            <v>679.26999999999953</v>
          </cell>
          <cell r="AE414">
            <v>952.2400000000074</v>
          </cell>
          <cell r="AF414">
            <v>690.68000000000552</v>
          </cell>
          <cell r="AG414">
            <v>965.70000000000277</v>
          </cell>
          <cell r="AH414">
            <v>700.00000000000193</v>
          </cell>
          <cell r="AI414">
            <v>981.25999999999533</v>
          </cell>
          <cell r="AJ414">
            <v>711.4100000000019</v>
          </cell>
          <cell r="AK414">
            <v>994.72999999999013</v>
          </cell>
          <cell r="AL414">
            <v>720.72999999999809</v>
          </cell>
          <cell r="AM414">
            <v>1010.2800000000057</v>
          </cell>
          <cell r="AN414">
            <v>732.13999999999726</v>
          </cell>
          <cell r="AO414">
            <v>1025.8399999999981</v>
          </cell>
          <cell r="AP414">
            <v>741.45999999999333</v>
          </cell>
          <cell r="AQ414">
            <v>1039.2999999999925</v>
          </cell>
          <cell r="AR414">
            <v>752.87000000000216</v>
          </cell>
          <cell r="AS414">
            <v>1054.8600000000072</v>
          </cell>
          <cell r="AT414">
            <v>762.19000000000278</v>
          </cell>
          <cell r="AU414">
            <v>1068.3300000000011</v>
          </cell>
          <cell r="AV414">
            <v>773.59999999999718</v>
          </cell>
          <cell r="AW414">
            <v>1083.8799999999978</v>
          </cell>
        </row>
        <row r="415">
          <cell r="A415">
            <v>410</v>
          </cell>
          <cell r="B415">
            <v>533.37000000000148</v>
          </cell>
          <cell r="C415">
            <v>746.72000000000583</v>
          </cell>
          <cell r="D415">
            <v>544.80999999999801</v>
          </cell>
          <cell r="E415">
            <v>762.32000000000289</v>
          </cell>
          <cell r="F415">
            <v>554.15000000000475</v>
          </cell>
          <cell r="G415">
            <v>775.81999999999721</v>
          </cell>
          <cell r="H415">
            <v>565.58999999999912</v>
          </cell>
          <cell r="I415">
            <v>791.40999999999326</v>
          </cell>
          <cell r="J415">
            <v>577.03000000000259</v>
          </cell>
          <cell r="K415">
            <v>807.01000000000568</v>
          </cell>
          <cell r="L415">
            <v>586.36999999999841</v>
          </cell>
          <cell r="M415">
            <v>820.5</v>
          </cell>
          <cell r="N415">
            <v>597.80999999999904</v>
          </cell>
          <cell r="O415">
            <v>836.09999999999525</v>
          </cell>
          <cell r="P415">
            <v>607.15000000000384</v>
          </cell>
          <cell r="Q415">
            <v>849.60000000000787</v>
          </cell>
          <cell r="R415">
            <v>618.5899999999981</v>
          </cell>
          <cell r="S415">
            <v>865.19000000000278</v>
          </cell>
          <cell r="T415">
            <v>630.03</v>
          </cell>
          <cell r="U415">
            <v>880.7899999999953</v>
          </cell>
          <cell r="V415">
            <v>639.3699999999958</v>
          </cell>
          <cell r="W415">
            <v>894.27999999999145</v>
          </cell>
          <cell r="X415">
            <v>650.80999999999972</v>
          </cell>
          <cell r="Y415">
            <v>909.88000000000568</v>
          </cell>
          <cell r="Z415">
            <v>660.15000000000282</v>
          </cell>
          <cell r="AA415">
            <v>923.38</v>
          </cell>
          <cell r="AB415">
            <v>671.58999999999719</v>
          </cell>
          <cell r="AC415">
            <v>938.96999999999366</v>
          </cell>
          <cell r="AD415">
            <v>680.9299999999995</v>
          </cell>
          <cell r="AE415">
            <v>954.57000000000744</v>
          </cell>
          <cell r="AF415">
            <v>692.37000000000558</v>
          </cell>
          <cell r="AG415">
            <v>968.06000000000279</v>
          </cell>
          <cell r="AH415">
            <v>701.71000000000197</v>
          </cell>
          <cell r="AI415">
            <v>983.65999999999531</v>
          </cell>
          <cell r="AJ415">
            <v>713.15000000000191</v>
          </cell>
          <cell r="AK415">
            <v>997.15999999999008</v>
          </cell>
          <cell r="AL415">
            <v>722.48999999999808</v>
          </cell>
          <cell r="AM415">
            <v>1012.7500000000057</v>
          </cell>
          <cell r="AN415">
            <v>733.92999999999722</v>
          </cell>
          <cell r="AO415">
            <v>1028.3499999999981</v>
          </cell>
          <cell r="AP415">
            <v>743.26999999999327</v>
          </cell>
          <cell r="AQ415">
            <v>1041.8399999999924</v>
          </cell>
          <cell r="AR415">
            <v>754.7100000000022</v>
          </cell>
          <cell r="AS415">
            <v>1057.4400000000071</v>
          </cell>
          <cell r="AT415">
            <v>764.0500000000028</v>
          </cell>
          <cell r="AU415">
            <v>1070.940000000001</v>
          </cell>
          <cell r="AV415">
            <v>775.48999999999717</v>
          </cell>
          <cell r="AW415">
            <v>1086.5299999999979</v>
          </cell>
        </row>
        <row r="416">
          <cell r="A416">
            <v>411</v>
          </cell>
          <cell r="B416">
            <v>534.67000000000144</v>
          </cell>
          <cell r="C416">
            <v>748.54000000000588</v>
          </cell>
          <cell r="D416">
            <v>546.13999999999805</v>
          </cell>
          <cell r="E416">
            <v>764.18000000000291</v>
          </cell>
          <cell r="F416">
            <v>555.50000000000477</v>
          </cell>
          <cell r="G416">
            <v>777.70999999999719</v>
          </cell>
          <cell r="H416">
            <v>566.96999999999912</v>
          </cell>
          <cell r="I416">
            <v>793.33999999999321</v>
          </cell>
          <cell r="J416">
            <v>578.44000000000256</v>
          </cell>
          <cell r="K416">
            <v>808.9800000000057</v>
          </cell>
          <cell r="L416">
            <v>587.79999999999836</v>
          </cell>
          <cell r="M416">
            <v>822.5</v>
          </cell>
          <cell r="N416">
            <v>599.26999999999907</v>
          </cell>
          <cell r="O416">
            <v>838.13999999999521</v>
          </cell>
          <cell r="P416">
            <v>608.63000000000386</v>
          </cell>
          <cell r="Q416">
            <v>851.67000000000792</v>
          </cell>
          <cell r="R416">
            <v>620.09999999999809</v>
          </cell>
          <cell r="S416">
            <v>867.3000000000028</v>
          </cell>
          <cell r="T416">
            <v>631.56999999999994</v>
          </cell>
          <cell r="U416">
            <v>882.93999999999528</v>
          </cell>
          <cell r="V416">
            <v>640.92999999999574</v>
          </cell>
          <cell r="W416">
            <v>896.4599999999914</v>
          </cell>
          <cell r="X416">
            <v>652.39999999999975</v>
          </cell>
          <cell r="Y416">
            <v>912.10000000000571</v>
          </cell>
          <cell r="Z416">
            <v>661.76000000000283</v>
          </cell>
          <cell r="AA416">
            <v>925.63</v>
          </cell>
          <cell r="AB416">
            <v>673.22999999999718</v>
          </cell>
          <cell r="AC416">
            <v>941.25999999999362</v>
          </cell>
          <cell r="AD416">
            <v>682.58999999999946</v>
          </cell>
          <cell r="AE416">
            <v>956.90000000000748</v>
          </cell>
          <cell r="AF416">
            <v>694.06000000000563</v>
          </cell>
          <cell r="AG416">
            <v>970.4200000000028</v>
          </cell>
          <cell r="AH416">
            <v>703.42000000000201</v>
          </cell>
          <cell r="AI416">
            <v>986.05999999999528</v>
          </cell>
          <cell r="AJ416">
            <v>714.89000000000192</v>
          </cell>
          <cell r="AK416">
            <v>999.58999999999003</v>
          </cell>
          <cell r="AL416">
            <v>724.24999999999807</v>
          </cell>
          <cell r="AM416">
            <v>1015.2200000000057</v>
          </cell>
          <cell r="AN416">
            <v>735.71999999999719</v>
          </cell>
          <cell r="AO416">
            <v>1030.8599999999981</v>
          </cell>
          <cell r="AP416">
            <v>745.07999999999322</v>
          </cell>
          <cell r="AQ416">
            <v>1044.3799999999924</v>
          </cell>
          <cell r="AR416">
            <v>756.55000000000223</v>
          </cell>
          <cell r="AS416">
            <v>1060.020000000007</v>
          </cell>
          <cell r="AT416">
            <v>765.91000000000281</v>
          </cell>
          <cell r="AU416">
            <v>1073.5500000000009</v>
          </cell>
          <cell r="AV416">
            <v>777.37999999999715</v>
          </cell>
          <cell r="AW416">
            <v>1089.179999999998</v>
          </cell>
        </row>
        <row r="417">
          <cell r="A417">
            <v>412</v>
          </cell>
          <cell r="B417">
            <v>535.97000000000139</v>
          </cell>
          <cell r="C417">
            <v>750.36000000000593</v>
          </cell>
          <cell r="D417">
            <v>547.46999999999809</v>
          </cell>
          <cell r="E417">
            <v>766.04000000000292</v>
          </cell>
          <cell r="F417">
            <v>556.8500000000048</v>
          </cell>
          <cell r="G417">
            <v>779.59999999999718</v>
          </cell>
          <cell r="H417">
            <v>568.34999999999911</v>
          </cell>
          <cell r="I417">
            <v>795.26999999999316</v>
          </cell>
          <cell r="J417">
            <v>579.85000000000252</v>
          </cell>
          <cell r="K417">
            <v>810.95000000000573</v>
          </cell>
          <cell r="L417">
            <v>589.22999999999831</v>
          </cell>
          <cell r="M417">
            <v>824.5</v>
          </cell>
          <cell r="N417">
            <v>600.72999999999911</v>
          </cell>
          <cell r="O417">
            <v>840.17999999999518</v>
          </cell>
          <cell r="P417">
            <v>610.11000000000388</v>
          </cell>
          <cell r="Q417">
            <v>853.74000000000797</v>
          </cell>
          <cell r="R417">
            <v>621.60999999999808</v>
          </cell>
          <cell r="S417">
            <v>869.41000000000281</v>
          </cell>
          <cell r="T417">
            <v>633.1099999999999</v>
          </cell>
          <cell r="U417">
            <v>885.08999999999526</v>
          </cell>
          <cell r="V417">
            <v>642.48999999999569</v>
          </cell>
          <cell r="W417">
            <v>898.63999999999135</v>
          </cell>
          <cell r="X417">
            <v>653.98999999999978</v>
          </cell>
          <cell r="Y417">
            <v>914.32000000000573</v>
          </cell>
          <cell r="Z417">
            <v>663.37000000000285</v>
          </cell>
          <cell r="AA417">
            <v>927.88</v>
          </cell>
          <cell r="AB417">
            <v>674.86999999999716</v>
          </cell>
          <cell r="AC417">
            <v>943.54999999999359</v>
          </cell>
          <cell r="AD417">
            <v>684.24999999999943</v>
          </cell>
          <cell r="AE417">
            <v>959.23000000000752</v>
          </cell>
          <cell r="AF417">
            <v>695.75000000000568</v>
          </cell>
          <cell r="AG417">
            <v>972.78000000000281</v>
          </cell>
          <cell r="AH417">
            <v>705.13000000000204</v>
          </cell>
          <cell r="AI417">
            <v>988.45999999999526</v>
          </cell>
          <cell r="AJ417">
            <v>716.63000000000193</v>
          </cell>
          <cell r="AK417">
            <v>1002.01999999999</v>
          </cell>
          <cell r="AL417">
            <v>726.00999999999806</v>
          </cell>
          <cell r="AM417">
            <v>1017.6900000000057</v>
          </cell>
          <cell r="AN417">
            <v>737.50999999999715</v>
          </cell>
          <cell r="AO417">
            <v>1033.3699999999981</v>
          </cell>
          <cell r="AP417">
            <v>746.88999999999317</v>
          </cell>
          <cell r="AQ417">
            <v>1046.9199999999923</v>
          </cell>
          <cell r="AR417">
            <v>758.39000000000226</v>
          </cell>
          <cell r="AS417">
            <v>1062.600000000007</v>
          </cell>
          <cell r="AT417">
            <v>767.77000000000282</v>
          </cell>
          <cell r="AU417">
            <v>1076.1600000000008</v>
          </cell>
          <cell r="AV417">
            <v>779.26999999999714</v>
          </cell>
          <cell r="AW417">
            <v>1091.8299999999981</v>
          </cell>
        </row>
        <row r="418">
          <cell r="A418">
            <v>413</v>
          </cell>
          <cell r="B418">
            <v>537.27000000000135</v>
          </cell>
          <cell r="C418">
            <v>752.18000000000598</v>
          </cell>
          <cell r="D418">
            <v>548.79999999999814</v>
          </cell>
          <cell r="E418">
            <v>767.90000000000293</v>
          </cell>
          <cell r="F418">
            <v>558.20000000000482</v>
          </cell>
          <cell r="G418">
            <v>781.48999999999717</v>
          </cell>
          <cell r="H418">
            <v>569.72999999999911</v>
          </cell>
          <cell r="I418">
            <v>797.19999999999311</v>
          </cell>
          <cell r="J418">
            <v>581.26000000000249</v>
          </cell>
          <cell r="K418">
            <v>812.92000000000576</v>
          </cell>
          <cell r="L418">
            <v>590.65999999999826</v>
          </cell>
          <cell r="M418">
            <v>826.5</v>
          </cell>
          <cell r="N418">
            <v>602.18999999999915</v>
          </cell>
          <cell r="O418">
            <v>842.21999999999514</v>
          </cell>
          <cell r="P418">
            <v>611.5900000000039</v>
          </cell>
          <cell r="Q418">
            <v>855.81000000000802</v>
          </cell>
          <cell r="R418">
            <v>623.11999999999807</v>
          </cell>
          <cell r="S418">
            <v>871.52000000000282</v>
          </cell>
          <cell r="T418">
            <v>634.64999999999986</v>
          </cell>
          <cell r="U418">
            <v>887.23999999999523</v>
          </cell>
          <cell r="V418">
            <v>644.04999999999563</v>
          </cell>
          <cell r="W418">
            <v>900.8199999999913</v>
          </cell>
          <cell r="X418">
            <v>655.57999999999981</v>
          </cell>
          <cell r="Y418">
            <v>916.54000000000576</v>
          </cell>
          <cell r="Z418">
            <v>664.98000000000286</v>
          </cell>
          <cell r="AA418">
            <v>930.13</v>
          </cell>
          <cell r="AB418">
            <v>676.50999999999715</v>
          </cell>
          <cell r="AC418">
            <v>945.83999999999355</v>
          </cell>
          <cell r="AD418">
            <v>685.9099999999994</v>
          </cell>
          <cell r="AE418">
            <v>961.56000000000756</v>
          </cell>
          <cell r="AF418">
            <v>697.44000000000574</v>
          </cell>
          <cell r="AG418">
            <v>975.14000000000283</v>
          </cell>
          <cell r="AH418">
            <v>706.84000000000208</v>
          </cell>
          <cell r="AI418">
            <v>990.85999999999524</v>
          </cell>
          <cell r="AJ418">
            <v>718.37000000000194</v>
          </cell>
          <cell r="AK418">
            <v>1004.4499999999899</v>
          </cell>
          <cell r="AL418">
            <v>727.76999999999805</v>
          </cell>
          <cell r="AM418">
            <v>1020.1600000000058</v>
          </cell>
          <cell r="AN418">
            <v>739.29999999999711</v>
          </cell>
          <cell r="AO418">
            <v>1035.8799999999981</v>
          </cell>
          <cell r="AP418">
            <v>748.69999999999311</v>
          </cell>
          <cell r="AQ418">
            <v>1049.4599999999923</v>
          </cell>
          <cell r="AR418">
            <v>760.23000000000229</v>
          </cell>
          <cell r="AS418">
            <v>1065.1800000000069</v>
          </cell>
          <cell r="AT418">
            <v>769.63000000000284</v>
          </cell>
          <cell r="AU418">
            <v>1078.7700000000007</v>
          </cell>
          <cell r="AV418">
            <v>781.15999999999713</v>
          </cell>
          <cell r="AW418">
            <v>1094.4799999999982</v>
          </cell>
        </row>
        <row r="419">
          <cell r="A419">
            <v>414</v>
          </cell>
          <cell r="B419">
            <v>538.5700000000013</v>
          </cell>
          <cell r="C419">
            <v>754.00000000000603</v>
          </cell>
          <cell r="D419">
            <v>550.12999999999818</v>
          </cell>
          <cell r="E419">
            <v>769.76000000000295</v>
          </cell>
          <cell r="F419">
            <v>559.55000000000484</v>
          </cell>
          <cell r="G419">
            <v>783.37999999999715</v>
          </cell>
          <cell r="H419">
            <v>571.1099999999991</v>
          </cell>
          <cell r="I419">
            <v>799.12999999999306</v>
          </cell>
          <cell r="J419">
            <v>582.67000000000246</v>
          </cell>
          <cell r="K419">
            <v>814.89000000000578</v>
          </cell>
          <cell r="L419">
            <v>592.08999999999821</v>
          </cell>
          <cell r="M419">
            <v>828.5</v>
          </cell>
          <cell r="N419">
            <v>603.64999999999918</v>
          </cell>
          <cell r="O419">
            <v>844.2599999999951</v>
          </cell>
          <cell r="P419">
            <v>613.07000000000392</v>
          </cell>
          <cell r="Q419">
            <v>857.88000000000807</v>
          </cell>
          <cell r="R419">
            <v>624.62999999999806</v>
          </cell>
          <cell r="S419">
            <v>873.63000000000284</v>
          </cell>
          <cell r="T419">
            <v>636.18999999999983</v>
          </cell>
          <cell r="U419">
            <v>889.38999999999521</v>
          </cell>
          <cell r="V419">
            <v>645.60999999999558</v>
          </cell>
          <cell r="W419">
            <v>902.99999999999125</v>
          </cell>
          <cell r="X419">
            <v>657.16999999999985</v>
          </cell>
          <cell r="Y419">
            <v>918.76000000000579</v>
          </cell>
          <cell r="Z419">
            <v>666.59000000000287</v>
          </cell>
          <cell r="AA419">
            <v>932.38</v>
          </cell>
          <cell r="AB419">
            <v>678.14999999999714</v>
          </cell>
          <cell r="AC419">
            <v>948.12999999999352</v>
          </cell>
          <cell r="AD419">
            <v>687.56999999999937</v>
          </cell>
          <cell r="AE419">
            <v>963.8900000000076</v>
          </cell>
          <cell r="AF419">
            <v>699.13000000000579</v>
          </cell>
          <cell r="AG419">
            <v>977.50000000000284</v>
          </cell>
          <cell r="AH419">
            <v>708.55000000000211</v>
          </cell>
          <cell r="AI419">
            <v>993.25999999999522</v>
          </cell>
          <cell r="AJ419">
            <v>720.11000000000195</v>
          </cell>
          <cell r="AK419">
            <v>1006.8799999999899</v>
          </cell>
          <cell r="AL419">
            <v>729.52999999999804</v>
          </cell>
          <cell r="AM419">
            <v>1022.6300000000058</v>
          </cell>
          <cell r="AN419">
            <v>741.08999999999708</v>
          </cell>
          <cell r="AO419">
            <v>1038.3899999999981</v>
          </cell>
          <cell r="AP419">
            <v>750.50999999999306</v>
          </cell>
          <cell r="AQ419">
            <v>1051.9999999999923</v>
          </cell>
          <cell r="AR419">
            <v>762.07000000000232</v>
          </cell>
          <cell r="AS419">
            <v>1067.7600000000068</v>
          </cell>
          <cell r="AT419">
            <v>771.49000000000285</v>
          </cell>
          <cell r="AU419">
            <v>1081.3800000000006</v>
          </cell>
          <cell r="AV419">
            <v>783.04999999999711</v>
          </cell>
          <cell r="AW419">
            <v>1097.1299999999983</v>
          </cell>
        </row>
        <row r="420">
          <cell r="A420">
            <v>415</v>
          </cell>
          <cell r="B420">
            <v>539.87000000000126</v>
          </cell>
          <cell r="C420">
            <v>755.82000000000608</v>
          </cell>
          <cell r="D420">
            <v>551.45999999999822</v>
          </cell>
          <cell r="E420">
            <v>771.62000000000296</v>
          </cell>
          <cell r="F420">
            <v>560.90000000000487</v>
          </cell>
          <cell r="G420">
            <v>785.26999999999714</v>
          </cell>
          <cell r="H420">
            <v>572.4899999999991</v>
          </cell>
          <cell r="I420">
            <v>801.05999999999301</v>
          </cell>
          <cell r="J420">
            <v>584.08000000000243</v>
          </cell>
          <cell r="K420">
            <v>816.86000000000581</v>
          </cell>
          <cell r="L420">
            <v>593.51999999999816</v>
          </cell>
          <cell r="M420">
            <v>830.5</v>
          </cell>
          <cell r="N420">
            <v>605.10999999999922</v>
          </cell>
          <cell r="O420">
            <v>846.29999999999507</v>
          </cell>
          <cell r="P420">
            <v>614.55000000000393</v>
          </cell>
          <cell r="Q420">
            <v>859.95000000000812</v>
          </cell>
          <cell r="R420">
            <v>626.13999999999805</v>
          </cell>
          <cell r="S420">
            <v>875.74000000000285</v>
          </cell>
          <cell r="T420">
            <v>637.72999999999979</v>
          </cell>
          <cell r="U420">
            <v>891.53999999999519</v>
          </cell>
          <cell r="V420">
            <v>647.16999999999553</v>
          </cell>
          <cell r="W420">
            <v>905.1799999999912</v>
          </cell>
          <cell r="X420">
            <v>658.75999999999988</v>
          </cell>
          <cell r="Y420">
            <v>920.98000000000582</v>
          </cell>
          <cell r="Z420">
            <v>668.20000000000289</v>
          </cell>
          <cell r="AA420">
            <v>934.63</v>
          </cell>
          <cell r="AB420">
            <v>679.78999999999712</v>
          </cell>
          <cell r="AC420">
            <v>950.41999999999348</v>
          </cell>
          <cell r="AD420">
            <v>689.22999999999934</v>
          </cell>
          <cell r="AE420">
            <v>966.22000000000764</v>
          </cell>
          <cell r="AF420">
            <v>700.82000000000585</v>
          </cell>
          <cell r="AG420">
            <v>979.86000000000286</v>
          </cell>
          <cell r="AH420">
            <v>710.26000000000215</v>
          </cell>
          <cell r="AI420">
            <v>995.65999999999519</v>
          </cell>
          <cell r="AJ420">
            <v>721.85000000000196</v>
          </cell>
          <cell r="AK420">
            <v>1009.3099999999898</v>
          </cell>
          <cell r="AL420">
            <v>731.28999999999803</v>
          </cell>
          <cell r="AM420">
            <v>1025.1000000000058</v>
          </cell>
          <cell r="AN420">
            <v>742.87999999999704</v>
          </cell>
          <cell r="AO420">
            <v>1040.899999999998</v>
          </cell>
          <cell r="AP420">
            <v>752.319999999993</v>
          </cell>
          <cell r="AQ420">
            <v>1054.5399999999922</v>
          </cell>
          <cell r="AR420">
            <v>763.91000000000236</v>
          </cell>
          <cell r="AS420">
            <v>1070.3400000000067</v>
          </cell>
          <cell r="AT420">
            <v>773.35000000000286</v>
          </cell>
          <cell r="AU420">
            <v>1083.9900000000005</v>
          </cell>
          <cell r="AV420">
            <v>784.9399999999971</v>
          </cell>
          <cell r="AW420">
            <v>1099.7799999999984</v>
          </cell>
        </row>
        <row r="421">
          <cell r="A421">
            <v>416</v>
          </cell>
          <cell r="B421">
            <v>541.17000000000121</v>
          </cell>
          <cell r="C421">
            <v>757.64000000000613</v>
          </cell>
          <cell r="D421">
            <v>552.78999999999826</v>
          </cell>
          <cell r="E421">
            <v>773.48000000000297</v>
          </cell>
          <cell r="F421">
            <v>562.25000000000489</v>
          </cell>
          <cell r="G421">
            <v>787.15999999999713</v>
          </cell>
          <cell r="H421">
            <v>573.8699999999991</v>
          </cell>
          <cell r="I421">
            <v>802.98999999999296</v>
          </cell>
          <cell r="J421">
            <v>585.4900000000024</v>
          </cell>
          <cell r="K421">
            <v>818.83000000000584</v>
          </cell>
          <cell r="L421">
            <v>594.94999999999811</v>
          </cell>
          <cell r="M421">
            <v>832.5</v>
          </cell>
          <cell r="N421">
            <v>606.56999999999925</v>
          </cell>
          <cell r="O421">
            <v>848.33999999999503</v>
          </cell>
          <cell r="P421">
            <v>616.03000000000395</v>
          </cell>
          <cell r="Q421">
            <v>862.02000000000817</v>
          </cell>
          <cell r="R421">
            <v>627.64999999999804</v>
          </cell>
          <cell r="S421">
            <v>877.85000000000286</v>
          </cell>
          <cell r="T421">
            <v>639.26999999999975</v>
          </cell>
          <cell r="U421">
            <v>893.68999999999517</v>
          </cell>
          <cell r="V421">
            <v>648.72999999999547</v>
          </cell>
          <cell r="W421">
            <v>907.35999999999115</v>
          </cell>
          <cell r="X421">
            <v>660.34999999999991</v>
          </cell>
          <cell r="Y421">
            <v>923.20000000000584</v>
          </cell>
          <cell r="Z421">
            <v>669.8100000000029</v>
          </cell>
          <cell r="AA421">
            <v>936.88</v>
          </cell>
          <cell r="AB421">
            <v>681.42999999999711</v>
          </cell>
          <cell r="AC421">
            <v>952.70999999999344</v>
          </cell>
          <cell r="AD421">
            <v>690.8899999999993</v>
          </cell>
          <cell r="AE421">
            <v>968.55000000000769</v>
          </cell>
          <cell r="AF421">
            <v>702.5100000000059</v>
          </cell>
          <cell r="AG421">
            <v>982.22000000000287</v>
          </cell>
          <cell r="AH421">
            <v>711.97000000000219</v>
          </cell>
          <cell r="AI421">
            <v>998.05999999999517</v>
          </cell>
          <cell r="AJ421">
            <v>723.59000000000196</v>
          </cell>
          <cell r="AK421">
            <v>1011.7399999999898</v>
          </cell>
          <cell r="AL421">
            <v>733.04999999999802</v>
          </cell>
          <cell r="AM421">
            <v>1027.5700000000058</v>
          </cell>
          <cell r="AN421">
            <v>744.669999999997</v>
          </cell>
          <cell r="AO421">
            <v>1043.409999999998</v>
          </cell>
          <cell r="AP421">
            <v>754.12999999999295</v>
          </cell>
          <cell r="AQ421">
            <v>1057.0799999999922</v>
          </cell>
          <cell r="AR421">
            <v>765.75000000000239</v>
          </cell>
          <cell r="AS421">
            <v>1072.9200000000067</v>
          </cell>
          <cell r="AT421">
            <v>775.21000000000288</v>
          </cell>
          <cell r="AU421">
            <v>1086.6000000000004</v>
          </cell>
          <cell r="AV421">
            <v>786.82999999999709</v>
          </cell>
          <cell r="AW421">
            <v>1102.4299999999985</v>
          </cell>
        </row>
        <row r="422">
          <cell r="A422">
            <v>417</v>
          </cell>
          <cell r="B422">
            <v>542.47000000000116</v>
          </cell>
          <cell r="C422">
            <v>759.46000000000618</v>
          </cell>
          <cell r="D422">
            <v>554.1199999999983</v>
          </cell>
          <cell r="E422">
            <v>775.34000000000299</v>
          </cell>
          <cell r="F422">
            <v>563.60000000000491</v>
          </cell>
          <cell r="G422">
            <v>789.04999999999711</v>
          </cell>
          <cell r="H422">
            <v>575.24999999999909</v>
          </cell>
          <cell r="I422">
            <v>804.91999999999291</v>
          </cell>
          <cell r="J422">
            <v>586.90000000000236</v>
          </cell>
          <cell r="K422">
            <v>820.80000000000587</v>
          </cell>
          <cell r="L422">
            <v>596.37999999999806</v>
          </cell>
          <cell r="M422">
            <v>834.5</v>
          </cell>
          <cell r="N422">
            <v>608.02999999999929</v>
          </cell>
          <cell r="O422">
            <v>850.37999999999499</v>
          </cell>
          <cell r="P422">
            <v>617.51000000000397</v>
          </cell>
          <cell r="Q422">
            <v>864.09000000000822</v>
          </cell>
          <cell r="R422">
            <v>629.15999999999804</v>
          </cell>
          <cell r="S422">
            <v>879.96000000000288</v>
          </cell>
          <cell r="T422">
            <v>640.80999999999972</v>
          </cell>
          <cell r="U422">
            <v>895.83999999999514</v>
          </cell>
          <cell r="V422">
            <v>650.28999999999542</v>
          </cell>
          <cell r="W422">
            <v>909.5399999999911</v>
          </cell>
          <cell r="X422">
            <v>661.93999999999994</v>
          </cell>
          <cell r="Y422">
            <v>925.42000000000587</v>
          </cell>
          <cell r="Z422">
            <v>671.42000000000291</v>
          </cell>
          <cell r="AA422">
            <v>939.13</v>
          </cell>
          <cell r="AB422">
            <v>683.06999999999709</v>
          </cell>
          <cell r="AC422">
            <v>954.99999999999341</v>
          </cell>
          <cell r="AD422">
            <v>692.54999999999927</v>
          </cell>
          <cell r="AE422">
            <v>970.88000000000773</v>
          </cell>
          <cell r="AF422">
            <v>704.20000000000596</v>
          </cell>
          <cell r="AG422">
            <v>984.58000000000288</v>
          </cell>
          <cell r="AH422">
            <v>713.68000000000222</v>
          </cell>
          <cell r="AI422">
            <v>1000.4599999999951</v>
          </cell>
          <cell r="AJ422">
            <v>725.33000000000197</v>
          </cell>
          <cell r="AK422">
            <v>1014.1699999999897</v>
          </cell>
          <cell r="AL422">
            <v>734.80999999999801</v>
          </cell>
          <cell r="AM422">
            <v>1030.0400000000059</v>
          </cell>
          <cell r="AN422">
            <v>746.45999999999697</v>
          </cell>
          <cell r="AO422">
            <v>1045.919999999998</v>
          </cell>
          <cell r="AP422">
            <v>755.93999999999289</v>
          </cell>
          <cell r="AQ422">
            <v>1059.6199999999922</v>
          </cell>
          <cell r="AR422">
            <v>767.59000000000242</v>
          </cell>
          <cell r="AS422">
            <v>1075.5000000000066</v>
          </cell>
          <cell r="AT422">
            <v>777.07000000000289</v>
          </cell>
          <cell r="AU422">
            <v>1089.2100000000003</v>
          </cell>
          <cell r="AV422">
            <v>788.71999999999707</v>
          </cell>
          <cell r="AW422">
            <v>1105.0799999999986</v>
          </cell>
        </row>
        <row r="423">
          <cell r="A423">
            <v>418</v>
          </cell>
          <cell r="B423">
            <v>543.77000000000112</v>
          </cell>
          <cell r="C423">
            <v>761.28000000000623</v>
          </cell>
          <cell r="D423">
            <v>555.44999999999834</v>
          </cell>
          <cell r="E423">
            <v>777.200000000003</v>
          </cell>
          <cell r="F423">
            <v>564.95000000000493</v>
          </cell>
          <cell r="G423">
            <v>790.9399999999971</v>
          </cell>
          <cell r="H423">
            <v>576.62999999999909</v>
          </cell>
          <cell r="I423">
            <v>806.84999999999286</v>
          </cell>
          <cell r="J423">
            <v>588.31000000000233</v>
          </cell>
          <cell r="K423">
            <v>822.77000000000589</v>
          </cell>
          <cell r="L423">
            <v>597.80999999999801</v>
          </cell>
          <cell r="M423">
            <v>836.5</v>
          </cell>
          <cell r="N423">
            <v>609.48999999999933</v>
          </cell>
          <cell r="O423">
            <v>852.41999999999496</v>
          </cell>
          <cell r="P423">
            <v>618.99000000000399</v>
          </cell>
          <cell r="Q423">
            <v>866.16000000000827</v>
          </cell>
          <cell r="R423">
            <v>630.66999999999803</v>
          </cell>
          <cell r="S423">
            <v>882.07000000000289</v>
          </cell>
          <cell r="T423">
            <v>642.34999999999968</v>
          </cell>
          <cell r="U423">
            <v>897.98999999999512</v>
          </cell>
          <cell r="V423">
            <v>651.84999999999536</v>
          </cell>
          <cell r="W423">
            <v>911.71999999999105</v>
          </cell>
          <cell r="X423">
            <v>663.53</v>
          </cell>
          <cell r="Y423">
            <v>927.6400000000059</v>
          </cell>
          <cell r="Z423">
            <v>673.03000000000293</v>
          </cell>
          <cell r="AA423">
            <v>941.38</v>
          </cell>
          <cell r="AB423">
            <v>684.70999999999708</v>
          </cell>
          <cell r="AC423">
            <v>957.28999999999337</v>
          </cell>
          <cell r="AD423">
            <v>694.20999999999924</v>
          </cell>
          <cell r="AE423">
            <v>973.21000000000777</v>
          </cell>
          <cell r="AF423">
            <v>705.89000000000601</v>
          </cell>
          <cell r="AG423">
            <v>986.9400000000029</v>
          </cell>
          <cell r="AH423">
            <v>715.39000000000226</v>
          </cell>
          <cell r="AI423">
            <v>1002.8599999999951</v>
          </cell>
          <cell r="AJ423">
            <v>727.07000000000198</v>
          </cell>
          <cell r="AK423">
            <v>1016.5999999999897</v>
          </cell>
          <cell r="AL423">
            <v>736.569999999998</v>
          </cell>
          <cell r="AM423">
            <v>1032.5100000000059</v>
          </cell>
          <cell r="AN423">
            <v>748.24999999999693</v>
          </cell>
          <cell r="AO423">
            <v>1048.429999999998</v>
          </cell>
          <cell r="AP423">
            <v>757.74999999999284</v>
          </cell>
          <cell r="AQ423">
            <v>1062.1599999999921</v>
          </cell>
          <cell r="AR423">
            <v>769.43000000000245</v>
          </cell>
          <cell r="AS423">
            <v>1078.0800000000065</v>
          </cell>
          <cell r="AT423">
            <v>778.93000000000291</v>
          </cell>
          <cell r="AU423">
            <v>1091.8200000000002</v>
          </cell>
          <cell r="AV423">
            <v>790.60999999999706</v>
          </cell>
          <cell r="AW423">
            <v>1107.7299999999987</v>
          </cell>
        </row>
        <row r="424">
          <cell r="A424">
            <v>419</v>
          </cell>
          <cell r="B424">
            <v>545.07000000000107</v>
          </cell>
          <cell r="C424">
            <v>763.10000000000628</v>
          </cell>
          <cell r="D424">
            <v>556.77999999999838</v>
          </cell>
          <cell r="E424">
            <v>779.06000000000301</v>
          </cell>
          <cell r="F424">
            <v>566.30000000000496</v>
          </cell>
          <cell r="G424">
            <v>792.82999999999709</v>
          </cell>
          <cell r="H424">
            <v>578.00999999999908</v>
          </cell>
          <cell r="I424">
            <v>808.77999999999281</v>
          </cell>
          <cell r="J424">
            <v>589.7200000000023</v>
          </cell>
          <cell r="K424">
            <v>824.74000000000592</v>
          </cell>
          <cell r="L424">
            <v>599.23999999999796</v>
          </cell>
          <cell r="M424">
            <v>838.5</v>
          </cell>
          <cell r="N424">
            <v>610.94999999999936</v>
          </cell>
          <cell r="O424">
            <v>854.45999999999492</v>
          </cell>
          <cell r="P424">
            <v>620.47000000000401</v>
          </cell>
          <cell r="Q424">
            <v>868.23000000000832</v>
          </cell>
          <cell r="R424">
            <v>632.17999999999802</v>
          </cell>
          <cell r="S424">
            <v>884.18000000000291</v>
          </cell>
          <cell r="T424">
            <v>643.88999999999965</v>
          </cell>
          <cell r="U424">
            <v>900.1399999999951</v>
          </cell>
          <cell r="V424">
            <v>653.40999999999531</v>
          </cell>
          <cell r="W424">
            <v>913.899999999991</v>
          </cell>
          <cell r="X424">
            <v>665.12</v>
          </cell>
          <cell r="Y424">
            <v>929.86000000000593</v>
          </cell>
          <cell r="Z424">
            <v>674.64000000000294</v>
          </cell>
          <cell r="AA424">
            <v>943.63</v>
          </cell>
          <cell r="AB424">
            <v>686.34999999999707</v>
          </cell>
          <cell r="AC424">
            <v>959.57999999999333</v>
          </cell>
          <cell r="AD424">
            <v>695.86999999999921</v>
          </cell>
          <cell r="AE424">
            <v>975.54000000000781</v>
          </cell>
          <cell r="AF424">
            <v>707.58000000000607</v>
          </cell>
          <cell r="AG424">
            <v>989.30000000000291</v>
          </cell>
          <cell r="AH424">
            <v>717.1000000000023</v>
          </cell>
          <cell r="AI424">
            <v>1005.2599999999951</v>
          </cell>
          <cell r="AJ424">
            <v>728.81000000000199</v>
          </cell>
          <cell r="AK424">
            <v>1019.0299999999896</v>
          </cell>
          <cell r="AL424">
            <v>738.32999999999799</v>
          </cell>
          <cell r="AM424">
            <v>1034.9800000000059</v>
          </cell>
          <cell r="AN424">
            <v>750.03999999999689</v>
          </cell>
          <cell r="AO424">
            <v>1050.939999999998</v>
          </cell>
          <cell r="AP424">
            <v>759.55999999999278</v>
          </cell>
          <cell r="AQ424">
            <v>1064.6999999999921</v>
          </cell>
          <cell r="AR424">
            <v>771.27000000000248</v>
          </cell>
          <cell r="AS424">
            <v>1080.6600000000064</v>
          </cell>
          <cell r="AT424">
            <v>780.79000000000292</v>
          </cell>
          <cell r="AU424">
            <v>1094.43</v>
          </cell>
          <cell r="AV424">
            <v>792.49999999999704</v>
          </cell>
          <cell r="AW424">
            <v>1110.3799999999987</v>
          </cell>
        </row>
        <row r="425">
          <cell r="A425">
            <v>420</v>
          </cell>
          <cell r="B425">
            <v>546.37000000000103</v>
          </cell>
          <cell r="C425">
            <v>764.92000000000633</v>
          </cell>
          <cell r="D425">
            <v>558.10999999999842</v>
          </cell>
          <cell r="E425">
            <v>780.92000000000303</v>
          </cell>
          <cell r="F425">
            <v>567.65000000000498</v>
          </cell>
          <cell r="G425">
            <v>794.71999999999707</v>
          </cell>
          <cell r="H425">
            <v>579.38999999999908</v>
          </cell>
          <cell r="I425">
            <v>810.70999999999276</v>
          </cell>
          <cell r="J425">
            <v>591.13000000000227</v>
          </cell>
          <cell r="K425">
            <v>826.71000000000595</v>
          </cell>
          <cell r="L425">
            <v>600.66999999999791</v>
          </cell>
          <cell r="M425">
            <v>840.5</v>
          </cell>
          <cell r="N425">
            <v>612.4099999999994</v>
          </cell>
          <cell r="O425">
            <v>856.49999999999488</v>
          </cell>
          <cell r="P425">
            <v>621.95000000000402</v>
          </cell>
          <cell r="Q425">
            <v>870.30000000000837</v>
          </cell>
          <cell r="R425">
            <v>633.68999999999801</v>
          </cell>
          <cell r="S425">
            <v>886.29000000000292</v>
          </cell>
          <cell r="T425">
            <v>645.42999999999961</v>
          </cell>
          <cell r="U425">
            <v>902.28999999999508</v>
          </cell>
          <cell r="V425">
            <v>654.96999999999525</v>
          </cell>
          <cell r="W425">
            <v>916.07999999999095</v>
          </cell>
          <cell r="X425">
            <v>666.71</v>
          </cell>
          <cell r="Y425">
            <v>932.08000000000595</v>
          </cell>
          <cell r="Z425">
            <v>676.25000000000296</v>
          </cell>
          <cell r="AA425">
            <v>945.88</v>
          </cell>
          <cell r="AB425">
            <v>687.98999999999705</v>
          </cell>
          <cell r="AC425">
            <v>961.8699999999933</v>
          </cell>
          <cell r="AD425">
            <v>697.52999999999918</v>
          </cell>
          <cell r="AE425">
            <v>977.87000000000785</v>
          </cell>
          <cell r="AF425">
            <v>709.27000000000612</v>
          </cell>
          <cell r="AG425">
            <v>991.66000000000292</v>
          </cell>
          <cell r="AH425">
            <v>718.81000000000233</v>
          </cell>
          <cell r="AI425">
            <v>1007.6599999999951</v>
          </cell>
          <cell r="AJ425">
            <v>730.550000000002</v>
          </cell>
          <cell r="AK425">
            <v>1021.4599999999896</v>
          </cell>
          <cell r="AL425">
            <v>740.08999999999799</v>
          </cell>
          <cell r="AM425">
            <v>1037.450000000006</v>
          </cell>
          <cell r="AN425">
            <v>751.82999999999686</v>
          </cell>
          <cell r="AO425">
            <v>1053.449999999998</v>
          </cell>
          <cell r="AP425">
            <v>761.36999999999273</v>
          </cell>
          <cell r="AQ425">
            <v>1067.2399999999921</v>
          </cell>
          <cell r="AR425">
            <v>773.11000000000251</v>
          </cell>
          <cell r="AS425">
            <v>1083.2400000000064</v>
          </cell>
          <cell r="AT425">
            <v>782.65000000000293</v>
          </cell>
          <cell r="AU425">
            <v>1097.04</v>
          </cell>
          <cell r="AV425">
            <v>794.38999999999703</v>
          </cell>
          <cell r="AW425">
            <v>1113.0299999999988</v>
          </cell>
        </row>
        <row r="426">
          <cell r="A426">
            <v>421</v>
          </cell>
          <cell r="B426">
            <v>547.67000000000098</v>
          </cell>
          <cell r="C426">
            <v>766.74000000000638</v>
          </cell>
          <cell r="D426">
            <v>559.43999999999846</v>
          </cell>
          <cell r="E426">
            <v>782.78000000000304</v>
          </cell>
          <cell r="F426">
            <v>569.000000000005</v>
          </cell>
          <cell r="G426">
            <v>796.60999999999706</v>
          </cell>
          <cell r="H426">
            <v>580.76999999999907</v>
          </cell>
          <cell r="I426">
            <v>812.63999999999271</v>
          </cell>
          <cell r="J426">
            <v>592.54000000000224</v>
          </cell>
          <cell r="K426">
            <v>828.68000000000598</v>
          </cell>
          <cell r="L426">
            <v>602.09999999999786</v>
          </cell>
          <cell r="M426">
            <v>842.5</v>
          </cell>
          <cell r="N426">
            <v>613.86999999999944</v>
          </cell>
          <cell r="O426">
            <v>858.53999999999485</v>
          </cell>
          <cell r="P426">
            <v>623.43000000000404</v>
          </cell>
          <cell r="Q426">
            <v>872.37000000000842</v>
          </cell>
          <cell r="R426">
            <v>635.199999999998</v>
          </cell>
          <cell r="S426">
            <v>888.40000000000293</v>
          </cell>
          <cell r="T426">
            <v>646.96999999999957</v>
          </cell>
          <cell r="U426">
            <v>904.43999999999505</v>
          </cell>
          <cell r="V426">
            <v>656.5299999999952</v>
          </cell>
          <cell r="W426">
            <v>918.2599999999909</v>
          </cell>
          <cell r="X426">
            <v>668.30000000000007</v>
          </cell>
          <cell r="Y426">
            <v>934.30000000000598</v>
          </cell>
          <cell r="Z426">
            <v>677.86000000000297</v>
          </cell>
          <cell r="AA426">
            <v>948.13</v>
          </cell>
          <cell r="AB426">
            <v>689.62999999999704</v>
          </cell>
          <cell r="AC426">
            <v>964.15999999999326</v>
          </cell>
          <cell r="AD426">
            <v>699.18999999999915</v>
          </cell>
          <cell r="AE426">
            <v>980.20000000000789</v>
          </cell>
          <cell r="AF426">
            <v>710.96000000000618</v>
          </cell>
          <cell r="AG426">
            <v>994.02000000000294</v>
          </cell>
          <cell r="AH426">
            <v>720.52000000000237</v>
          </cell>
          <cell r="AI426">
            <v>1010.0599999999951</v>
          </cell>
          <cell r="AJ426">
            <v>732.29000000000201</v>
          </cell>
          <cell r="AK426">
            <v>1023.8899999999895</v>
          </cell>
          <cell r="AL426">
            <v>741.84999999999798</v>
          </cell>
          <cell r="AM426">
            <v>1039.920000000006</v>
          </cell>
          <cell r="AN426">
            <v>753.61999999999682</v>
          </cell>
          <cell r="AO426">
            <v>1055.959999999998</v>
          </cell>
          <cell r="AP426">
            <v>763.17999999999267</v>
          </cell>
          <cell r="AQ426">
            <v>1069.779999999992</v>
          </cell>
          <cell r="AR426">
            <v>774.95000000000255</v>
          </cell>
          <cell r="AS426">
            <v>1085.8200000000063</v>
          </cell>
          <cell r="AT426">
            <v>784.51000000000295</v>
          </cell>
          <cell r="AU426">
            <v>1099.6499999999999</v>
          </cell>
          <cell r="AV426">
            <v>796.27999999999702</v>
          </cell>
          <cell r="AW426">
            <v>1115.6799999999989</v>
          </cell>
        </row>
        <row r="427">
          <cell r="A427">
            <v>422</v>
          </cell>
          <cell r="B427">
            <v>548.97000000000094</v>
          </cell>
          <cell r="C427">
            <v>768.56000000000643</v>
          </cell>
          <cell r="D427">
            <v>560.7699999999985</v>
          </cell>
          <cell r="E427">
            <v>784.64000000000306</v>
          </cell>
          <cell r="F427">
            <v>570.35000000000502</v>
          </cell>
          <cell r="G427">
            <v>798.49999999999704</v>
          </cell>
          <cell r="H427">
            <v>582.14999999999907</v>
          </cell>
          <cell r="I427">
            <v>814.56999999999266</v>
          </cell>
          <cell r="J427">
            <v>593.95000000000221</v>
          </cell>
          <cell r="K427">
            <v>830.650000000006</v>
          </cell>
          <cell r="L427">
            <v>603.52999999999781</v>
          </cell>
          <cell r="M427">
            <v>844.5</v>
          </cell>
          <cell r="N427">
            <v>615.32999999999947</v>
          </cell>
          <cell r="O427">
            <v>860.57999999999481</v>
          </cell>
          <cell r="P427">
            <v>624.91000000000406</v>
          </cell>
          <cell r="Q427">
            <v>874.44000000000847</v>
          </cell>
          <cell r="R427">
            <v>636.70999999999799</v>
          </cell>
          <cell r="S427">
            <v>890.51000000000295</v>
          </cell>
          <cell r="T427">
            <v>648.50999999999954</v>
          </cell>
          <cell r="U427">
            <v>906.58999999999503</v>
          </cell>
          <cell r="V427">
            <v>658.08999999999514</v>
          </cell>
          <cell r="W427">
            <v>920.43999999999085</v>
          </cell>
          <cell r="X427">
            <v>669.8900000000001</v>
          </cell>
          <cell r="Y427">
            <v>936.52000000000601</v>
          </cell>
          <cell r="Z427">
            <v>679.47000000000298</v>
          </cell>
          <cell r="AA427">
            <v>950.38</v>
          </cell>
          <cell r="AB427">
            <v>691.26999999999703</v>
          </cell>
          <cell r="AC427">
            <v>966.44999999999322</v>
          </cell>
          <cell r="AD427">
            <v>700.84999999999911</v>
          </cell>
          <cell r="AE427">
            <v>982.53000000000793</v>
          </cell>
          <cell r="AF427">
            <v>712.65000000000623</v>
          </cell>
          <cell r="AG427">
            <v>996.38000000000295</v>
          </cell>
          <cell r="AH427">
            <v>722.23000000000241</v>
          </cell>
          <cell r="AI427">
            <v>1012.459999999995</v>
          </cell>
          <cell r="AJ427">
            <v>734.03000000000202</v>
          </cell>
          <cell r="AK427">
            <v>1026.3199999999895</v>
          </cell>
          <cell r="AL427">
            <v>743.60999999999797</v>
          </cell>
          <cell r="AM427">
            <v>1042.390000000006</v>
          </cell>
          <cell r="AN427">
            <v>755.40999999999678</v>
          </cell>
          <cell r="AO427">
            <v>1058.469999999998</v>
          </cell>
          <cell r="AP427">
            <v>764.98999999999262</v>
          </cell>
          <cell r="AQ427">
            <v>1072.319999999992</v>
          </cell>
          <cell r="AR427">
            <v>776.79000000000258</v>
          </cell>
          <cell r="AS427">
            <v>1088.4000000000062</v>
          </cell>
          <cell r="AT427">
            <v>786.37000000000296</v>
          </cell>
          <cell r="AU427">
            <v>1102.2599999999998</v>
          </cell>
          <cell r="AV427">
            <v>798.169999999997</v>
          </cell>
          <cell r="AW427">
            <v>1118.329999999999</v>
          </cell>
        </row>
        <row r="428">
          <cell r="A428">
            <v>423</v>
          </cell>
          <cell r="B428">
            <v>550.27000000000089</v>
          </cell>
          <cell r="C428">
            <v>770.38000000000648</v>
          </cell>
          <cell r="D428">
            <v>562.09999999999854</v>
          </cell>
          <cell r="E428">
            <v>786.50000000000307</v>
          </cell>
          <cell r="F428">
            <v>571.70000000000505</v>
          </cell>
          <cell r="G428">
            <v>800.38999999999703</v>
          </cell>
          <cell r="H428">
            <v>583.52999999999906</v>
          </cell>
          <cell r="I428">
            <v>816.49999999999261</v>
          </cell>
          <cell r="J428">
            <v>595.36000000000217</v>
          </cell>
          <cell r="K428">
            <v>832.62000000000603</v>
          </cell>
          <cell r="L428">
            <v>604.95999999999776</v>
          </cell>
          <cell r="M428">
            <v>846.5</v>
          </cell>
          <cell r="N428">
            <v>616.78999999999951</v>
          </cell>
          <cell r="O428">
            <v>862.61999999999477</v>
          </cell>
          <cell r="P428">
            <v>626.39000000000408</v>
          </cell>
          <cell r="Q428">
            <v>876.51000000000852</v>
          </cell>
          <cell r="R428">
            <v>638.21999999999798</v>
          </cell>
          <cell r="S428">
            <v>892.62000000000296</v>
          </cell>
          <cell r="T428">
            <v>650.0499999999995</v>
          </cell>
          <cell r="U428">
            <v>908.73999999999501</v>
          </cell>
          <cell r="V428">
            <v>659.64999999999509</v>
          </cell>
          <cell r="W428">
            <v>922.6199999999908</v>
          </cell>
          <cell r="X428">
            <v>671.48000000000013</v>
          </cell>
          <cell r="Y428">
            <v>938.74000000000603</v>
          </cell>
          <cell r="Z428">
            <v>681.080000000003</v>
          </cell>
          <cell r="AA428">
            <v>952.63</v>
          </cell>
          <cell r="AB428">
            <v>692.90999999999701</v>
          </cell>
          <cell r="AC428">
            <v>968.73999999999319</v>
          </cell>
          <cell r="AD428">
            <v>702.50999999999908</v>
          </cell>
          <cell r="AE428">
            <v>984.86000000000797</v>
          </cell>
          <cell r="AF428">
            <v>714.34000000000628</v>
          </cell>
          <cell r="AG428">
            <v>998.74000000000296</v>
          </cell>
          <cell r="AH428">
            <v>723.94000000000244</v>
          </cell>
          <cell r="AI428">
            <v>1014.859999999995</v>
          </cell>
          <cell r="AJ428">
            <v>735.77000000000203</v>
          </cell>
          <cell r="AK428">
            <v>1028.7499999999895</v>
          </cell>
          <cell r="AL428">
            <v>745.36999999999796</v>
          </cell>
          <cell r="AM428">
            <v>1044.860000000006</v>
          </cell>
          <cell r="AN428">
            <v>757.19999999999675</v>
          </cell>
          <cell r="AO428">
            <v>1060.979999999998</v>
          </cell>
          <cell r="AP428">
            <v>766.79999999999256</v>
          </cell>
          <cell r="AQ428">
            <v>1074.8599999999919</v>
          </cell>
          <cell r="AR428">
            <v>778.63000000000261</v>
          </cell>
          <cell r="AS428">
            <v>1090.9800000000062</v>
          </cell>
          <cell r="AT428">
            <v>788.23000000000297</v>
          </cell>
          <cell r="AU428">
            <v>1104.8699999999997</v>
          </cell>
          <cell r="AV428">
            <v>800.05999999999699</v>
          </cell>
          <cell r="AW428">
            <v>1120.9799999999991</v>
          </cell>
        </row>
        <row r="429">
          <cell r="A429">
            <v>424</v>
          </cell>
          <cell r="B429">
            <v>551.57000000000085</v>
          </cell>
          <cell r="C429">
            <v>772.20000000000653</v>
          </cell>
          <cell r="D429">
            <v>563.42999999999859</v>
          </cell>
          <cell r="E429">
            <v>788.36000000000308</v>
          </cell>
          <cell r="F429">
            <v>573.05000000000507</v>
          </cell>
          <cell r="G429">
            <v>802.27999999999702</v>
          </cell>
          <cell r="H429">
            <v>584.90999999999906</v>
          </cell>
          <cell r="I429">
            <v>818.42999999999256</v>
          </cell>
          <cell r="J429">
            <v>596.77000000000214</v>
          </cell>
          <cell r="K429">
            <v>834.59000000000606</v>
          </cell>
          <cell r="L429">
            <v>606.38999999999771</v>
          </cell>
          <cell r="M429">
            <v>848.5</v>
          </cell>
          <cell r="N429">
            <v>618.24999999999955</v>
          </cell>
          <cell r="O429">
            <v>864.65999999999474</v>
          </cell>
          <cell r="P429">
            <v>627.8700000000041</v>
          </cell>
          <cell r="Q429">
            <v>878.58000000000857</v>
          </cell>
          <cell r="R429">
            <v>639.72999999999797</v>
          </cell>
          <cell r="S429">
            <v>894.73000000000297</v>
          </cell>
          <cell r="T429">
            <v>651.58999999999946</v>
          </cell>
          <cell r="U429">
            <v>910.88999999999498</v>
          </cell>
          <cell r="V429">
            <v>661.20999999999503</v>
          </cell>
          <cell r="W429">
            <v>924.79999999999075</v>
          </cell>
          <cell r="X429">
            <v>673.07000000000016</v>
          </cell>
          <cell r="Y429">
            <v>940.96000000000606</v>
          </cell>
          <cell r="Z429">
            <v>682.69000000000301</v>
          </cell>
          <cell r="AA429">
            <v>954.88</v>
          </cell>
          <cell r="AB429">
            <v>694.549999999997</v>
          </cell>
          <cell r="AC429">
            <v>971.02999999999315</v>
          </cell>
          <cell r="AD429">
            <v>704.16999999999905</v>
          </cell>
          <cell r="AE429">
            <v>987.19000000000801</v>
          </cell>
          <cell r="AF429">
            <v>716.03000000000634</v>
          </cell>
          <cell r="AG429">
            <v>1001.100000000003</v>
          </cell>
          <cell r="AH429">
            <v>725.65000000000248</v>
          </cell>
          <cell r="AI429">
            <v>1017.259999999995</v>
          </cell>
          <cell r="AJ429">
            <v>737.51000000000204</v>
          </cell>
          <cell r="AK429">
            <v>1031.1799999999896</v>
          </cell>
          <cell r="AL429">
            <v>747.12999999999795</v>
          </cell>
          <cell r="AM429">
            <v>1047.3300000000061</v>
          </cell>
          <cell r="AN429">
            <v>758.98999999999671</v>
          </cell>
          <cell r="AO429">
            <v>1063.489999999998</v>
          </cell>
          <cell r="AP429">
            <v>768.60999999999251</v>
          </cell>
          <cell r="AQ429">
            <v>1077.3999999999919</v>
          </cell>
          <cell r="AR429">
            <v>780.47000000000264</v>
          </cell>
          <cell r="AS429">
            <v>1093.5600000000061</v>
          </cell>
          <cell r="AT429">
            <v>790.09000000000299</v>
          </cell>
          <cell r="AU429">
            <v>1107.4799999999996</v>
          </cell>
          <cell r="AV429">
            <v>801.94999999999698</v>
          </cell>
          <cell r="AW429">
            <v>1123.6299999999992</v>
          </cell>
        </row>
        <row r="430">
          <cell r="A430">
            <v>425</v>
          </cell>
          <cell r="B430">
            <v>552.8700000000008</v>
          </cell>
          <cell r="C430">
            <v>774.02000000000658</v>
          </cell>
          <cell r="D430">
            <v>564.75999999999863</v>
          </cell>
          <cell r="E430">
            <v>790.2200000000031</v>
          </cell>
          <cell r="F430">
            <v>574.40000000000509</v>
          </cell>
          <cell r="G430">
            <v>804.169999999997</v>
          </cell>
          <cell r="H430">
            <v>586.28999999999905</v>
          </cell>
          <cell r="I430">
            <v>820.35999999999251</v>
          </cell>
          <cell r="J430">
            <v>598.18000000000211</v>
          </cell>
          <cell r="K430">
            <v>836.56000000000608</v>
          </cell>
          <cell r="L430">
            <v>607.81999999999766</v>
          </cell>
          <cell r="M430">
            <v>850.5</v>
          </cell>
          <cell r="N430">
            <v>619.70999999999958</v>
          </cell>
          <cell r="O430">
            <v>866.6999999999947</v>
          </cell>
          <cell r="P430">
            <v>629.35000000000412</v>
          </cell>
          <cell r="Q430">
            <v>880.65000000000862</v>
          </cell>
          <cell r="R430">
            <v>641.23999999999796</v>
          </cell>
          <cell r="S430">
            <v>896.84000000000299</v>
          </cell>
          <cell r="T430">
            <v>653.12999999999943</v>
          </cell>
          <cell r="U430">
            <v>913.03999999999496</v>
          </cell>
          <cell r="V430">
            <v>662.76999999999498</v>
          </cell>
          <cell r="W430">
            <v>926.9799999999907</v>
          </cell>
          <cell r="X430">
            <v>674.6600000000002</v>
          </cell>
          <cell r="Y430">
            <v>943.18000000000609</v>
          </cell>
          <cell r="Z430">
            <v>684.30000000000302</v>
          </cell>
          <cell r="AA430">
            <v>957.13</v>
          </cell>
          <cell r="AB430">
            <v>696.18999999999699</v>
          </cell>
          <cell r="AC430">
            <v>973.31999999999312</v>
          </cell>
          <cell r="AD430">
            <v>705.82999999999902</v>
          </cell>
          <cell r="AE430">
            <v>989.52000000000805</v>
          </cell>
          <cell r="AF430">
            <v>717.72000000000639</v>
          </cell>
          <cell r="AG430">
            <v>1003.460000000003</v>
          </cell>
          <cell r="AH430">
            <v>727.36000000000251</v>
          </cell>
          <cell r="AI430">
            <v>1019.659999999995</v>
          </cell>
          <cell r="AJ430">
            <v>739.25000000000205</v>
          </cell>
          <cell r="AK430">
            <v>1033.6099999999897</v>
          </cell>
          <cell r="AL430">
            <v>748.88999999999794</v>
          </cell>
          <cell r="AM430">
            <v>1049.8000000000061</v>
          </cell>
          <cell r="AN430">
            <v>760.77999999999668</v>
          </cell>
          <cell r="AO430">
            <v>1065.999999999998</v>
          </cell>
          <cell r="AP430">
            <v>770.41999999999246</v>
          </cell>
          <cell r="AQ430">
            <v>1079.9399999999919</v>
          </cell>
          <cell r="AR430">
            <v>782.31000000000267</v>
          </cell>
          <cell r="AS430">
            <v>1096.140000000006</v>
          </cell>
          <cell r="AT430">
            <v>791.950000000003</v>
          </cell>
          <cell r="AU430">
            <v>1110.0899999999995</v>
          </cell>
          <cell r="AV430">
            <v>803.83999999999696</v>
          </cell>
          <cell r="AW430">
            <v>1126.2799999999993</v>
          </cell>
        </row>
        <row r="431">
          <cell r="A431">
            <v>426</v>
          </cell>
          <cell r="B431">
            <v>554.17000000000075</v>
          </cell>
          <cell r="C431">
            <v>775.84000000000663</v>
          </cell>
          <cell r="D431">
            <v>566.08999999999867</v>
          </cell>
          <cell r="E431">
            <v>792.08000000000311</v>
          </cell>
          <cell r="F431">
            <v>575.75000000000512</v>
          </cell>
          <cell r="G431">
            <v>806.05999999999699</v>
          </cell>
          <cell r="H431">
            <v>587.66999999999905</v>
          </cell>
          <cell r="I431">
            <v>822.28999999999246</v>
          </cell>
          <cell r="J431">
            <v>599.59000000000208</v>
          </cell>
          <cell r="K431">
            <v>838.53000000000611</v>
          </cell>
          <cell r="L431">
            <v>609.24999999999761</v>
          </cell>
          <cell r="M431">
            <v>852.5</v>
          </cell>
          <cell r="N431">
            <v>621.16999999999962</v>
          </cell>
          <cell r="O431">
            <v>868.73999999999467</v>
          </cell>
          <cell r="P431">
            <v>630.83000000000413</v>
          </cell>
          <cell r="Q431">
            <v>882.72000000000867</v>
          </cell>
          <cell r="R431">
            <v>642.74999999999795</v>
          </cell>
          <cell r="S431">
            <v>898.950000000003</v>
          </cell>
          <cell r="T431">
            <v>654.66999999999939</v>
          </cell>
          <cell r="U431">
            <v>915.18999999999494</v>
          </cell>
          <cell r="V431">
            <v>664.32999999999493</v>
          </cell>
          <cell r="W431">
            <v>929.15999999999065</v>
          </cell>
          <cell r="X431">
            <v>676.25000000000023</v>
          </cell>
          <cell r="Y431">
            <v>945.40000000000612</v>
          </cell>
          <cell r="Z431">
            <v>685.91000000000304</v>
          </cell>
          <cell r="AA431">
            <v>959.38</v>
          </cell>
          <cell r="AB431">
            <v>697.82999999999697</v>
          </cell>
          <cell r="AC431">
            <v>975.60999999999308</v>
          </cell>
          <cell r="AD431">
            <v>707.48999999999899</v>
          </cell>
          <cell r="AE431">
            <v>991.85000000000809</v>
          </cell>
          <cell r="AF431">
            <v>719.41000000000645</v>
          </cell>
          <cell r="AG431">
            <v>1005.820000000003</v>
          </cell>
          <cell r="AH431">
            <v>729.07000000000255</v>
          </cell>
          <cell r="AI431">
            <v>1022.0599999999949</v>
          </cell>
          <cell r="AJ431">
            <v>740.99000000000206</v>
          </cell>
          <cell r="AK431">
            <v>1036.0399999999897</v>
          </cell>
          <cell r="AL431">
            <v>750.64999999999793</v>
          </cell>
          <cell r="AM431">
            <v>1052.2700000000061</v>
          </cell>
          <cell r="AN431">
            <v>762.56999999999664</v>
          </cell>
          <cell r="AO431">
            <v>1068.5099999999979</v>
          </cell>
          <cell r="AP431">
            <v>772.2299999999924</v>
          </cell>
          <cell r="AQ431">
            <v>1082.4799999999918</v>
          </cell>
          <cell r="AR431">
            <v>784.15000000000271</v>
          </cell>
          <cell r="AS431">
            <v>1098.7200000000059</v>
          </cell>
          <cell r="AT431">
            <v>793.81000000000301</v>
          </cell>
          <cell r="AU431">
            <v>1112.6999999999994</v>
          </cell>
          <cell r="AV431">
            <v>805.72999999999695</v>
          </cell>
          <cell r="AW431">
            <v>1128.9299999999994</v>
          </cell>
        </row>
        <row r="432">
          <cell r="A432">
            <v>427</v>
          </cell>
          <cell r="B432">
            <v>555.47000000000071</v>
          </cell>
          <cell r="C432">
            <v>777.66000000000668</v>
          </cell>
          <cell r="D432">
            <v>567.41999999999871</v>
          </cell>
          <cell r="E432">
            <v>793.94000000000312</v>
          </cell>
          <cell r="F432">
            <v>577.10000000000514</v>
          </cell>
          <cell r="G432">
            <v>807.94999999999698</v>
          </cell>
          <cell r="H432">
            <v>589.04999999999905</v>
          </cell>
          <cell r="I432">
            <v>824.21999999999241</v>
          </cell>
          <cell r="J432">
            <v>601.00000000000205</v>
          </cell>
          <cell r="K432">
            <v>840.50000000000614</v>
          </cell>
          <cell r="L432">
            <v>610.67999999999756</v>
          </cell>
          <cell r="M432">
            <v>854.5</v>
          </cell>
          <cell r="N432">
            <v>622.62999999999965</v>
          </cell>
          <cell r="O432">
            <v>870.77999999999463</v>
          </cell>
          <cell r="P432">
            <v>632.31000000000415</v>
          </cell>
          <cell r="Q432">
            <v>884.79000000000872</v>
          </cell>
          <cell r="R432">
            <v>644.25999999999794</v>
          </cell>
          <cell r="S432">
            <v>901.06000000000301</v>
          </cell>
          <cell r="T432">
            <v>656.20999999999935</v>
          </cell>
          <cell r="U432">
            <v>917.33999999999492</v>
          </cell>
          <cell r="V432">
            <v>665.88999999999487</v>
          </cell>
          <cell r="W432">
            <v>931.3399999999906</v>
          </cell>
          <cell r="X432">
            <v>677.84000000000026</v>
          </cell>
          <cell r="Y432">
            <v>947.62000000000614</v>
          </cell>
          <cell r="Z432">
            <v>687.52000000000305</v>
          </cell>
          <cell r="AA432">
            <v>961.63</v>
          </cell>
          <cell r="AB432">
            <v>699.46999999999696</v>
          </cell>
          <cell r="AC432">
            <v>977.89999999999304</v>
          </cell>
          <cell r="AD432">
            <v>709.14999999999895</v>
          </cell>
          <cell r="AE432">
            <v>994.18000000000814</v>
          </cell>
          <cell r="AF432">
            <v>721.1000000000065</v>
          </cell>
          <cell r="AG432">
            <v>1008.180000000003</v>
          </cell>
          <cell r="AH432">
            <v>730.78000000000259</v>
          </cell>
          <cell r="AI432">
            <v>1024.459999999995</v>
          </cell>
          <cell r="AJ432">
            <v>742.73000000000206</v>
          </cell>
          <cell r="AK432">
            <v>1038.4699999999898</v>
          </cell>
          <cell r="AL432">
            <v>752.40999999999792</v>
          </cell>
          <cell r="AM432">
            <v>1054.7400000000061</v>
          </cell>
          <cell r="AN432">
            <v>764.3599999999966</v>
          </cell>
          <cell r="AO432">
            <v>1071.0199999999979</v>
          </cell>
          <cell r="AP432">
            <v>774.03999999999235</v>
          </cell>
          <cell r="AQ432">
            <v>1085.0199999999918</v>
          </cell>
          <cell r="AR432">
            <v>785.99000000000274</v>
          </cell>
          <cell r="AS432">
            <v>1101.3000000000059</v>
          </cell>
          <cell r="AT432">
            <v>795.67000000000303</v>
          </cell>
          <cell r="AU432">
            <v>1115.3099999999993</v>
          </cell>
          <cell r="AV432">
            <v>807.61999999999694</v>
          </cell>
          <cell r="AW432">
            <v>1131.5799999999995</v>
          </cell>
        </row>
        <row r="433">
          <cell r="A433">
            <v>428</v>
          </cell>
          <cell r="B433">
            <v>556.77000000000066</v>
          </cell>
          <cell r="C433">
            <v>779.48000000000673</v>
          </cell>
          <cell r="D433">
            <v>568.74999999999875</v>
          </cell>
          <cell r="E433">
            <v>795.80000000000314</v>
          </cell>
          <cell r="F433">
            <v>578.45000000000516</v>
          </cell>
          <cell r="G433">
            <v>809.83999999999696</v>
          </cell>
          <cell r="H433">
            <v>590.42999999999904</v>
          </cell>
          <cell r="I433">
            <v>826.14999999999236</v>
          </cell>
          <cell r="J433">
            <v>602.41000000000201</v>
          </cell>
          <cell r="K433">
            <v>842.47000000000617</v>
          </cell>
          <cell r="L433">
            <v>612.10999999999751</v>
          </cell>
          <cell r="M433">
            <v>856.5</v>
          </cell>
          <cell r="N433">
            <v>624.08999999999969</v>
          </cell>
          <cell r="O433">
            <v>872.81999999999459</v>
          </cell>
          <cell r="P433">
            <v>633.79000000000417</v>
          </cell>
          <cell r="Q433">
            <v>886.86000000000877</v>
          </cell>
          <cell r="R433">
            <v>645.76999999999794</v>
          </cell>
          <cell r="S433">
            <v>903.17000000000303</v>
          </cell>
          <cell r="T433">
            <v>657.74999999999932</v>
          </cell>
          <cell r="U433">
            <v>919.48999999999489</v>
          </cell>
          <cell r="V433">
            <v>667.44999999999482</v>
          </cell>
          <cell r="W433">
            <v>933.51999999999055</v>
          </cell>
          <cell r="X433">
            <v>679.43000000000029</v>
          </cell>
          <cell r="Y433">
            <v>949.84000000000617</v>
          </cell>
          <cell r="Z433">
            <v>689.13000000000306</v>
          </cell>
          <cell r="AA433">
            <v>963.88</v>
          </cell>
          <cell r="AB433">
            <v>701.10999999999694</v>
          </cell>
          <cell r="AC433">
            <v>980.18999999999301</v>
          </cell>
          <cell r="AD433">
            <v>710.80999999999892</v>
          </cell>
          <cell r="AE433">
            <v>996.51000000000818</v>
          </cell>
          <cell r="AF433">
            <v>722.79000000000656</v>
          </cell>
          <cell r="AG433">
            <v>1010.540000000003</v>
          </cell>
          <cell r="AH433">
            <v>732.49000000000262</v>
          </cell>
          <cell r="AI433">
            <v>1026.8599999999951</v>
          </cell>
          <cell r="AJ433">
            <v>744.47000000000207</v>
          </cell>
          <cell r="AK433">
            <v>1040.8999999999899</v>
          </cell>
          <cell r="AL433">
            <v>754.16999999999791</v>
          </cell>
          <cell r="AM433">
            <v>1057.2100000000062</v>
          </cell>
          <cell r="AN433">
            <v>766.14999999999657</v>
          </cell>
          <cell r="AO433">
            <v>1073.5299999999979</v>
          </cell>
          <cell r="AP433">
            <v>775.84999999999229</v>
          </cell>
          <cell r="AQ433">
            <v>1087.5599999999918</v>
          </cell>
          <cell r="AR433">
            <v>787.83000000000277</v>
          </cell>
          <cell r="AS433">
            <v>1103.8800000000058</v>
          </cell>
          <cell r="AT433">
            <v>797.53000000000304</v>
          </cell>
          <cell r="AU433">
            <v>1117.9199999999992</v>
          </cell>
          <cell r="AV433">
            <v>809.50999999999692</v>
          </cell>
          <cell r="AW433">
            <v>1134.2299999999996</v>
          </cell>
        </row>
        <row r="434">
          <cell r="A434">
            <v>429</v>
          </cell>
          <cell r="B434">
            <v>558.07000000000062</v>
          </cell>
          <cell r="C434">
            <v>781.30000000000678</v>
          </cell>
          <cell r="D434">
            <v>570.07999999999879</v>
          </cell>
          <cell r="E434">
            <v>797.66000000000315</v>
          </cell>
          <cell r="F434">
            <v>579.80000000000518</v>
          </cell>
          <cell r="G434">
            <v>811.72999999999695</v>
          </cell>
          <cell r="H434">
            <v>591.80999999999904</v>
          </cell>
          <cell r="I434">
            <v>828.07999999999231</v>
          </cell>
          <cell r="J434">
            <v>603.82000000000198</v>
          </cell>
          <cell r="K434">
            <v>844.44000000000619</v>
          </cell>
          <cell r="L434">
            <v>613.53999999999746</v>
          </cell>
          <cell r="M434">
            <v>858.5</v>
          </cell>
          <cell r="N434">
            <v>625.54999999999973</v>
          </cell>
          <cell r="O434">
            <v>874.85999999999456</v>
          </cell>
          <cell r="P434">
            <v>635.27000000000419</v>
          </cell>
          <cell r="Q434">
            <v>888.93000000000882</v>
          </cell>
          <cell r="R434">
            <v>647.27999999999793</v>
          </cell>
          <cell r="S434">
            <v>905.28000000000304</v>
          </cell>
          <cell r="T434">
            <v>659.28999999999928</v>
          </cell>
          <cell r="U434">
            <v>921.63999999999487</v>
          </cell>
          <cell r="V434">
            <v>669.00999999999476</v>
          </cell>
          <cell r="W434">
            <v>935.6999999999905</v>
          </cell>
          <cell r="X434">
            <v>681.02000000000032</v>
          </cell>
          <cell r="Y434">
            <v>952.0600000000062</v>
          </cell>
          <cell r="Z434">
            <v>690.74000000000308</v>
          </cell>
          <cell r="AA434">
            <v>966.13</v>
          </cell>
          <cell r="AB434">
            <v>702.74999999999693</v>
          </cell>
          <cell r="AC434">
            <v>982.47999999999297</v>
          </cell>
          <cell r="AD434">
            <v>712.46999999999889</v>
          </cell>
          <cell r="AE434">
            <v>998.84000000000822</v>
          </cell>
          <cell r="AF434">
            <v>724.48000000000661</v>
          </cell>
          <cell r="AG434">
            <v>1012.900000000003</v>
          </cell>
          <cell r="AH434">
            <v>734.20000000000266</v>
          </cell>
          <cell r="AI434">
            <v>1029.2599999999952</v>
          </cell>
          <cell r="AJ434">
            <v>746.21000000000208</v>
          </cell>
          <cell r="AK434">
            <v>1043.3299999999899</v>
          </cell>
          <cell r="AL434">
            <v>755.9299999999979</v>
          </cell>
          <cell r="AM434">
            <v>1059.6800000000062</v>
          </cell>
          <cell r="AN434">
            <v>767.93999999999653</v>
          </cell>
          <cell r="AO434">
            <v>1076.0399999999979</v>
          </cell>
          <cell r="AP434">
            <v>777.65999999999224</v>
          </cell>
          <cell r="AQ434">
            <v>1090.0999999999917</v>
          </cell>
          <cell r="AR434">
            <v>789.6700000000028</v>
          </cell>
          <cell r="AS434">
            <v>1106.4600000000057</v>
          </cell>
          <cell r="AT434">
            <v>799.39000000000306</v>
          </cell>
          <cell r="AU434">
            <v>1120.5299999999991</v>
          </cell>
          <cell r="AV434">
            <v>811.39999999999691</v>
          </cell>
          <cell r="AW434">
            <v>1136.8799999999997</v>
          </cell>
        </row>
        <row r="435">
          <cell r="A435">
            <v>430</v>
          </cell>
          <cell r="B435">
            <v>559.37000000000057</v>
          </cell>
          <cell r="C435">
            <v>783.12000000000683</v>
          </cell>
          <cell r="D435">
            <v>571.40999999999883</v>
          </cell>
          <cell r="E435">
            <v>799.52000000000317</v>
          </cell>
          <cell r="F435">
            <v>581.15000000000521</v>
          </cell>
          <cell r="G435">
            <v>813.61999999999694</v>
          </cell>
          <cell r="H435">
            <v>593.18999999999903</v>
          </cell>
          <cell r="I435">
            <v>830.00999999999226</v>
          </cell>
          <cell r="J435">
            <v>605.23000000000195</v>
          </cell>
          <cell r="K435">
            <v>846.41000000000622</v>
          </cell>
          <cell r="L435">
            <v>614.96999999999741</v>
          </cell>
          <cell r="M435">
            <v>860.5</v>
          </cell>
          <cell r="N435">
            <v>627.00999999999976</v>
          </cell>
          <cell r="O435">
            <v>876.89999999999452</v>
          </cell>
          <cell r="P435">
            <v>636.75000000000421</v>
          </cell>
          <cell r="Q435">
            <v>891.00000000000887</v>
          </cell>
          <cell r="R435">
            <v>648.78999999999792</v>
          </cell>
          <cell r="S435">
            <v>907.39000000000306</v>
          </cell>
          <cell r="T435">
            <v>660.82999999999925</v>
          </cell>
          <cell r="U435">
            <v>923.78999999999485</v>
          </cell>
          <cell r="V435">
            <v>670.56999999999471</v>
          </cell>
          <cell r="W435">
            <v>937.87999999999045</v>
          </cell>
          <cell r="X435">
            <v>682.61000000000035</v>
          </cell>
          <cell r="Y435">
            <v>954.28000000000623</v>
          </cell>
          <cell r="Z435">
            <v>692.35000000000309</v>
          </cell>
          <cell r="AA435">
            <v>968.38</v>
          </cell>
          <cell r="AB435">
            <v>704.38999999999692</v>
          </cell>
          <cell r="AC435">
            <v>984.76999999999293</v>
          </cell>
          <cell r="AD435">
            <v>714.12999999999886</v>
          </cell>
          <cell r="AE435">
            <v>1001.1700000000083</v>
          </cell>
          <cell r="AF435">
            <v>726.17000000000667</v>
          </cell>
          <cell r="AG435">
            <v>1015.2600000000031</v>
          </cell>
          <cell r="AH435">
            <v>735.9100000000027</v>
          </cell>
          <cell r="AI435">
            <v>1031.6599999999953</v>
          </cell>
          <cell r="AJ435">
            <v>747.95000000000209</v>
          </cell>
          <cell r="AK435">
            <v>1045.75999999999</v>
          </cell>
          <cell r="AL435">
            <v>757.68999999999789</v>
          </cell>
          <cell r="AM435">
            <v>1062.1500000000062</v>
          </cell>
          <cell r="AN435">
            <v>769.72999999999649</v>
          </cell>
          <cell r="AO435">
            <v>1078.5499999999979</v>
          </cell>
          <cell r="AP435">
            <v>779.46999999999218</v>
          </cell>
          <cell r="AQ435">
            <v>1092.6399999999917</v>
          </cell>
          <cell r="AR435">
            <v>791.51000000000283</v>
          </cell>
          <cell r="AS435">
            <v>1109.0400000000056</v>
          </cell>
          <cell r="AT435">
            <v>801.25000000000307</v>
          </cell>
          <cell r="AU435">
            <v>1123.139999999999</v>
          </cell>
          <cell r="AV435">
            <v>813.28999999999689</v>
          </cell>
          <cell r="AW435">
            <v>1139.5299999999997</v>
          </cell>
        </row>
        <row r="436">
          <cell r="A436">
            <v>431</v>
          </cell>
          <cell r="B436">
            <v>560.67000000000053</v>
          </cell>
          <cell r="C436">
            <v>784.94000000000688</v>
          </cell>
          <cell r="D436">
            <v>572.73999999999887</v>
          </cell>
          <cell r="E436">
            <v>801.38000000000318</v>
          </cell>
          <cell r="F436">
            <v>582.50000000000523</v>
          </cell>
          <cell r="G436">
            <v>815.50999999999692</v>
          </cell>
          <cell r="H436">
            <v>594.56999999999903</v>
          </cell>
          <cell r="I436">
            <v>831.93999999999221</v>
          </cell>
          <cell r="J436">
            <v>606.64000000000192</v>
          </cell>
          <cell r="K436">
            <v>848.38000000000625</v>
          </cell>
          <cell r="L436">
            <v>616.39999999999736</v>
          </cell>
          <cell r="M436">
            <v>862.5</v>
          </cell>
          <cell r="N436">
            <v>628.4699999999998</v>
          </cell>
          <cell r="O436">
            <v>878.93999999999448</v>
          </cell>
          <cell r="P436">
            <v>638.23000000000422</v>
          </cell>
          <cell r="Q436">
            <v>893.07000000000892</v>
          </cell>
          <cell r="R436">
            <v>650.29999999999791</v>
          </cell>
          <cell r="S436">
            <v>909.50000000000307</v>
          </cell>
          <cell r="T436">
            <v>662.36999999999921</v>
          </cell>
          <cell r="U436">
            <v>925.93999999999482</v>
          </cell>
          <cell r="V436">
            <v>672.12999999999465</v>
          </cell>
          <cell r="W436">
            <v>940.0599999999904</v>
          </cell>
          <cell r="X436">
            <v>684.20000000000039</v>
          </cell>
          <cell r="Y436">
            <v>956.50000000000625</v>
          </cell>
          <cell r="Z436">
            <v>693.96000000000311</v>
          </cell>
          <cell r="AA436">
            <v>970.63</v>
          </cell>
          <cell r="AB436">
            <v>706.0299999999969</v>
          </cell>
          <cell r="AC436">
            <v>987.0599999999929</v>
          </cell>
          <cell r="AD436">
            <v>715.78999999999883</v>
          </cell>
          <cell r="AE436">
            <v>1003.5000000000083</v>
          </cell>
          <cell r="AF436">
            <v>727.86000000000672</v>
          </cell>
          <cell r="AG436">
            <v>1017.6200000000031</v>
          </cell>
          <cell r="AH436">
            <v>737.62000000000273</v>
          </cell>
          <cell r="AI436">
            <v>1034.0599999999954</v>
          </cell>
          <cell r="AJ436">
            <v>749.6900000000021</v>
          </cell>
          <cell r="AK436">
            <v>1048.1899999999901</v>
          </cell>
          <cell r="AL436">
            <v>759.44999999999789</v>
          </cell>
          <cell r="AM436">
            <v>1064.6200000000063</v>
          </cell>
          <cell r="AN436">
            <v>771.51999999999646</v>
          </cell>
          <cell r="AO436">
            <v>1081.0599999999979</v>
          </cell>
          <cell r="AP436">
            <v>781.27999999999213</v>
          </cell>
          <cell r="AQ436">
            <v>1095.1799999999917</v>
          </cell>
          <cell r="AR436">
            <v>793.35000000000286</v>
          </cell>
          <cell r="AS436">
            <v>1111.6200000000056</v>
          </cell>
          <cell r="AT436">
            <v>803.11000000000308</v>
          </cell>
          <cell r="AU436">
            <v>1125.7499999999989</v>
          </cell>
          <cell r="AV436">
            <v>815.17999999999688</v>
          </cell>
          <cell r="AW436">
            <v>1142.1799999999998</v>
          </cell>
        </row>
        <row r="437">
          <cell r="A437">
            <v>432</v>
          </cell>
          <cell r="B437">
            <v>561.97000000000048</v>
          </cell>
          <cell r="C437">
            <v>786.76000000000693</v>
          </cell>
          <cell r="D437">
            <v>574.06999999999891</v>
          </cell>
          <cell r="E437">
            <v>803.24000000000319</v>
          </cell>
          <cell r="F437">
            <v>583.85000000000525</v>
          </cell>
          <cell r="G437">
            <v>817.39999999999691</v>
          </cell>
          <cell r="H437">
            <v>595.94999999999902</v>
          </cell>
          <cell r="I437">
            <v>833.86999999999216</v>
          </cell>
          <cell r="J437">
            <v>608.05000000000189</v>
          </cell>
          <cell r="K437">
            <v>850.35000000000628</v>
          </cell>
          <cell r="L437">
            <v>617.82999999999731</v>
          </cell>
          <cell r="M437">
            <v>864.5</v>
          </cell>
          <cell r="N437">
            <v>629.92999999999984</v>
          </cell>
          <cell r="O437">
            <v>880.97999999999445</v>
          </cell>
          <cell r="P437">
            <v>639.71000000000424</v>
          </cell>
          <cell r="Q437">
            <v>895.14000000000897</v>
          </cell>
          <cell r="R437">
            <v>651.8099999999979</v>
          </cell>
          <cell r="S437">
            <v>911.61000000000308</v>
          </cell>
          <cell r="T437">
            <v>663.90999999999917</v>
          </cell>
          <cell r="U437">
            <v>928.0899999999948</v>
          </cell>
          <cell r="V437">
            <v>673.6899999999946</v>
          </cell>
          <cell r="W437">
            <v>942.23999999999035</v>
          </cell>
          <cell r="X437">
            <v>685.79000000000042</v>
          </cell>
          <cell r="Y437">
            <v>958.72000000000628</v>
          </cell>
          <cell r="Z437">
            <v>695.57000000000312</v>
          </cell>
          <cell r="AA437">
            <v>972.88</v>
          </cell>
          <cell r="AB437">
            <v>707.66999999999689</v>
          </cell>
          <cell r="AC437">
            <v>989.34999999999286</v>
          </cell>
          <cell r="AD437">
            <v>717.44999999999879</v>
          </cell>
          <cell r="AE437">
            <v>1005.8300000000083</v>
          </cell>
          <cell r="AF437">
            <v>729.55000000000678</v>
          </cell>
          <cell r="AG437">
            <v>1019.9800000000031</v>
          </cell>
          <cell r="AH437">
            <v>739.33000000000277</v>
          </cell>
          <cell r="AI437">
            <v>1036.4599999999955</v>
          </cell>
          <cell r="AJ437">
            <v>751.43000000000211</v>
          </cell>
          <cell r="AK437">
            <v>1050.6199999999901</v>
          </cell>
          <cell r="AL437">
            <v>761.20999999999788</v>
          </cell>
          <cell r="AM437">
            <v>1067.0900000000063</v>
          </cell>
          <cell r="AN437">
            <v>773.30999999999642</v>
          </cell>
          <cell r="AO437">
            <v>1083.5699999999979</v>
          </cell>
          <cell r="AP437">
            <v>783.08999999999207</v>
          </cell>
          <cell r="AQ437">
            <v>1097.7199999999916</v>
          </cell>
          <cell r="AR437">
            <v>795.1900000000029</v>
          </cell>
          <cell r="AS437">
            <v>1114.2000000000055</v>
          </cell>
          <cell r="AT437">
            <v>804.9700000000031</v>
          </cell>
          <cell r="AU437">
            <v>1128.3599999999988</v>
          </cell>
          <cell r="AV437">
            <v>817.06999999999687</v>
          </cell>
          <cell r="AW437">
            <v>1144.83</v>
          </cell>
        </row>
        <row r="438">
          <cell r="A438">
            <v>433</v>
          </cell>
          <cell r="B438">
            <v>563.27000000000044</v>
          </cell>
          <cell r="C438">
            <v>788.58000000000698</v>
          </cell>
          <cell r="D438">
            <v>575.39999999999895</v>
          </cell>
          <cell r="E438">
            <v>805.10000000000321</v>
          </cell>
          <cell r="F438">
            <v>585.20000000000528</v>
          </cell>
          <cell r="G438">
            <v>819.28999999999689</v>
          </cell>
          <cell r="H438">
            <v>597.32999999999902</v>
          </cell>
          <cell r="I438">
            <v>835.79999999999211</v>
          </cell>
          <cell r="J438">
            <v>609.46000000000186</v>
          </cell>
          <cell r="K438">
            <v>852.3200000000063</v>
          </cell>
          <cell r="L438">
            <v>619.25999999999726</v>
          </cell>
          <cell r="M438">
            <v>866.5</v>
          </cell>
          <cell r="N438">
            <v>631.38999999999987</v>
          </cell>
          <cell r="O438">
            <v>883.01999999999441</v>
          </cell>
          <cell r="P438">
            <v>641.19000000000426</v>
          </cell>
          <cell r="Q438">
            <v>897.21000000000902</v>
          </cell>
          <cell r="R438">
            <v>653.31999999999789</v>
          </cell>
          <cell r="S438">
            <v>913.7200000000031</v>
          </cell>
          <cell r="T438">
            <v>665.44999999999914</v>
          </cell>
          <cell r="U438">
            <v>930.23999999999478</v>
          </cell>
          <cell r="V438">
            <v>675.24999999999454</v>
          </cell>
          <cell r="W438">
            <v>944.4199999999903</v>
          </cell>
          <cell r="X438">
            <v>687.38000000000045</v>
          </cell>
          <cell r="Y438">
            <v>960.94000000000631</v>
          </cell>
          <cell r="Z438">
            <v>697.18000000000313</v>
          </cell>
          <cell r="AA438">
            <v>975.13</v>
          </cell>
          <cell r="AB438">
            <v>709.30999999999688</v>
          </cell>
          <cell r="AC438">
            <v>991.63999999999282</v>
          </cell>
          <cell r="AD438">
            <v>719.10999999999876</v>
          </cell>
          <cell r="AE438">
            <v>1008.1600000000084</v>
          </cell>
          <cell r="AF438">
            <v>731.24000000000683</v>
          </cell>
          <cell r="AG438">
            <v>1022.3400000000031</v>
          </cell>
          <cell r="AH438">
            <v>741.04000000000281</v>
          </cell>
          <cell r="AI438">
            <v>1038.8599999999956</v>
          </cell>
          <cell r="AJ438">
            <v>753.17000000000212</v>
          </cell>
          <cell r="AK438">
            <v>1053.0499999999902</v>
          </cell>
          <cell r="AL438">
            <v>762.96999999999787</v>
          </cell>
          <cell r="AM438">
            <v>1069.5600000000063</v>
          </cell>
          <cell r="AN438">
            <v>775.09999999999638</v>
          </cell>
          <cell r="AO438">
            <v>1086.0799999999979</v>
          </cell>
          <cell r="AP438">
            <v>784.89999999999202</v>
          </cell>
          <cell r="AQ438">
            <v>1100.2599999999916</v>
          </cell>
          <cell r="AR438">
            <v>797.03000000000293</v>
          </cell>
          <cell r="AS438">
            <v>1116.7800000000054</v>
          </cell>
          <cell r="AT438">
            <v>806.83000000000311</v>
          </cell>
          <cell r="AU438">
            <v>1130.9699999999987</v>
          </cell>
          <cell r="AV438">
            <v>818.95999999999685</v>
          </cell>
          <cell r="AW438">
            <v>1147.48</v>
          </cell>
        </row>
        <row r="439">
          <cell r="A439">
            <v>434</v>
          </cell>
          <cell r="B439">
            <v>564.57000000000039</v>
          </cell>
          <cell r="C439">
            <v>790.40000000000703</v>
          </cell>
          <cell r="D439">
            <v>576.729999999999</v>
          </cell>
          <cell r="E439">
            <v>806.96000000000322</v>
          </cell>
          <cell r="F439">
            <v>586.5500000000053</v>
          </cell>
          <cell r="G439">
            <v>821.17999999999688</v>
          </cell>
          <cell r="H439">
            <v>598.70999999999901</v>
          </cell>
          <cell r="I439">
            <v>837.72999999999206</v>
          </cell>
          <cell r="J439">
            <v>610.87000000000182</v>
          </cell>
          <cell r="K439">
            <v>854.29000000000633</v>
          </cell>
          <cell r="L439">
            <v>620.68999999999721</v>
          </cell>
          <cell r="M439">
            <v>868.5</v>
          </cell>
          <cell r="N439">
            <v>632.84999999999991</v>
          </cell>
          <cell r="O439">
            <v>885.05999999999437</v>
          </cell>
          <cell r="P439">
            <v>642.67000000000428</v>
          </cell>
          <cell r="Q439">
            <v>899.28000000000907</v>
          </cell>
          <cell r="R439">
            <v>654.82999999999788</v>
          </cell>
          <cell r="S439">
            <v>915.83000000000311</v>
          </cell>
          <cell r="T439">
            <v>666.9899999999991</v>
          </cell>
          <cell r="U439">
            <v>932.38999999999476</v>
          </cell>
          <cell r="V439">
            <v>676.80999999999449</v>
          </cell>
          <cell r="W439">
            <v>946.59999999999025</v>
          </cell>
          <cell r="X439">
            <v>688.97000000000048</v>
          </cell>
          <cell r="Y439">
            <v>963.16000000000633</v>
          </cell>
          <cell r="Z439">
            <v>698.79000000000315</v>
          </cell>
          <cell r="AA439">
            <v>977.38</v>
          </cell>
          <cell r="AB439">
            <v>710.94999999999686</v>
          </cell>
          <cell r="AC439">
            <v>993.92999999999279</v>
          </cell>
          <cell r="AD439">
            <v>720.76999999999873</v>
          </cell>
          <cell r="AE439">
            <v>1010.4900000000084</v>
          </cell>
          <cell r="AF439">
            <v>732.93000000000688</v>
          </cell>
          <cell r="AG439">
            <v>1024.700000000003</v>
          </cell>
          <cell r="AH439">
            <v>742.75000000000284</v>
          </cell>
          <cell r="AI439">
            <v>1041.2599999999957</v>
          </cell>
          <cell r="AJ439">
            <v>754.91000000000213</v>
          </cell>
          <cell r="AK439">
            <v>1055.4799999999902</v>
          </cell>
          <cell r="AL439">
            <v>764.72999999999786</v>
          </cell>
          <cell r="AM439">
            <v>1072.0300000000063</v>
          </cell>
          <cell r="AN439">
            <v>776.88999999999635</v>
          </cell>
          <cell r="AO439">
            <v>1088.5899999999979</v>
          </cell>
          <cell r="AP439">
            <v>786.70999999999196</v>
          </cell>
          <cell r="AQ439">
            <v>1102.7999999999915</v>
          </cell>
          <cell r="AR439">
            <v>798.87000000000296</v>
          </cell>
          <cell r="AS439">
            <v>1119.3600000000054</v>
          </cell>
          <cell r="AT439">
            <v>808.69000000000312</v>
          </cell>
          <cell r="AU439">
            <v>1133.5799999999986</v>
          </cell>
          <cell r="AV439">
            <v>820.84999999999684</v>
          </cell>
          <cell r="AW439">
            <v>1150.1300000000001</v>
          </cell>
        </row>
        <row r="440">
          <cell r="A440">
            <v>435</v>
          </cell>
          <cell r="B440">
            <v>565.87000000000035</v>
          </cell>
          <cell r="C440">
            <v>792.22000000000708</v>
          </cell>
          <cell r="D440">
            <v>578.05999999999904</v>
          </cell>
          <cell r="E440">
            <v>808.82000000000323</v>
          </cell>
          <cell r="F440">
            <v>587.90000000000532</v>
          </cell>
          <cell r="G440">
            <v>823.06999999999687</v>
          </cell>
          <cell r="H440">
            <v>600.08999999999901</v>
          </cell>
          <cell r="I440">
            <v>839.65999999999201</v>
          </cell>
          <cell r="J440">
            <v>612.28000000000179</v>
          </cell>
          <cell r="K440">
            <v>856.26000000000636</v>
          </cell>
          <cell r="L440">
            <v>622.11999999999716</v>
          </cell>
          <cell r="M440">
            <v>870.5</v>
          </cell>
          <cell r="N440">
            <v>634.30999999999995</v>
          </cell>
          <cell r="O440">
            <v>887.09999999999434</v>
          </cell>
          <cell r="P440">
            <v>644.1500000000043</v>
          </cell>
          <cell r="Q440">
            <v>901.35000000000912</v>
          </cell>
          <cell r="R440">
            <v>656.33999999999787</v>
          </cell>
          <cell r="S440">
            <v>917.94000000000312</v>
          </cell>
          <cell r="T440">
            <v>668.52999999999906</v>
          </cell>
          <cell r="U440">
            <v>934.53999999999473</v>
          </cell>
          <cell r="V440">
            <v>678.36999999999443</v>
          </cell>
          <cell r="W440">
            <v>948.7799999999902</v>
          </cell>
          <cell r="X440">
            <v>690.56000000000051</v>
          </cell>
          <cell r="Y440">
            <v>965.38000000000636</v>
          </cell>
          <cell r="Z440">
            <v>700.40000000000316</v>
          </cell>
          <cell r="AA440">
            <v>979.63</v>
          </cell>
          <cell r="AB440">
            <v>712.58999999999685</v>
          </cell>
          <cell r="AC440">
            <v>996.21999999999275</v>
          </cell>
          <cell r="AD440">
            <v>722.4299999999987</v>
          </cell>
          <cell r="AE440">
            <v>1012.8200000000085</v>
          </cell>
          <cell r="AF440">
            <v>734.62000000000694</v>
          </cell>
          <cell r="AG440">
            <v>1027.0600000000029</v>
          </cell>
          <cell r="AH440">
            <v>744.46000000000288</v>
          </cell>
          <cell r="AI440">
            <v>1043.6599999999958</v>
          </cell>
          <cell r="AJ440">
            <v>756.65000000000214</v>
          </cell>
          <cell r="AK440">
            <v>1057.9099999999903</v>
          </cell>
          <cell r="AL440">
            <v>766.48999999999785</v>
          </cell>
          <cell r="AM440">
            <v>1074.5000000000064</v>
          </cell>
          <cell r="AN440">
            <v>778.67999999999631</v>
          </cell>
          <cell r="AO440">
            <v>1091.0999999999979</v>
          </cell>
          <cell r="AP440">
            <v>788.51999999999191</v>
          </cell>
          <cell r="AQ440">
            <v>1105.3399999999915</v>
          </cell>
          <cell r="AR440">
            <v>800.71000000000299</v>
          </cell>
          <cell r="AS440">
            <v>1121.9400000000053</v>
          </cell>
          <cell r="AT440">
            <v>810.55000000000314</v>
          </cell>
          <cell r="AU440">
            <v>1136.1899999999985</v>
          </cell>
          <cell r="AV440">
            <v>822.73999999999683</v>
          </cell>
          <cell r="AW440">
            <v>1152.7800000000002</v>
          </cell>
        </row>
        <row r="441">
          <cell r="A441">
            <v>436</v>
          </cell>
          <cell r="B441">
            <v>567.1700000000003</v>
          </cell>
          <cell r="C441">
            <v>794.04000000000713</v>
          </cell>
          <cell r="D441">
            <v>579.38999999999908</v>
          </cell>
          <cell r="E441">
            <v>810.68000000000325</v>
          </cell>
          <cell r="F441">
            <v>589.25000000000534</v>
          </cell>
          <cell r="G441">
            <v>824.95999999999685</v>
          </cell>
          <cell r="H441">
            <v>601.469999999999</v>
          </cell>
          <cell r="I441">
            <v>841.58999999999196</v>
          </cell>
          <cell r="J441">
            <v>613.69000000000176</v>
          </cell>
          <cell r="K441">
            <v>858.23000000000638</v>
          </cell>
          <cell r="L441">
            <v>623.54999999999711</v>
          </cell>
          <cell r="M441">
            <v>872.5</v>
          </cell>
          <cell r="N441">
            <v>635.77</v>
          </cell>
          <cell r="O441">
            <v>889.1399999999943</v>
          </cell>
          <cell r="P441">
            <v>645.63000000000432</v>
          </cell>
          <cell r="Q441">
            <v>903.42000000000917</v>
          </cell>
          <cell r="R441">
            <v>657.84999999999786</v>
          </cell>
          <cell r="S441">
            <v>920.05000000000314</v>
          </cell>
          <cell r="T441">
            <v>670.06999999999903</v>
          </cell>
          <cell r="U441">
            <v>936.68999999999471</v>
          </cell>
          <cell r="V441">
            <v>679.92999999999438</v>
          </cell>
          <cell r="W441">
            <v>950.95999999999015</v>
          </cell>
          <cell r="X441">
            <v>692.15000000000055</v>
          </cell>
          <cell r="Y441">
            <v>967.60000000000639</v>
          </cell>
          <cell r="Z441">
            <v>702.01000000000317</v>
          </cell>
          <cell r="AA441">
            <v>981.88</v>
          </cell>
          <cell r="AB441">
            <v>714.22999999999683</v>
          </cell>
          <cell r="AC441">
            <v>998.50999999999271</v>
          </cell>
          <cell r="AD441">
            <v>724.08999999999867</v>
          </cell>
          <cell r="AE441">
            <v>1015.1500000000085</v>
          </cell>
          <cell r="AF441">
            <v>736.31000000000699</v>
          </cell>
          <cell r="AG441">
            <v>1029.4200000000028</v>
          </cell>
          <cell r="AH441">
            <v>746.17000000000291</v>
          </cell>
          <cell r="AI441">
            <v>1046.0599999999959</v>
          </cell>
          <cell r="AJ441">
            <v>758.39000000000215</v>
          </cell>
          <cell r="AK441">
            <v>1060.3399999999904</v>
          </cell>
          <cell r="AL441">
            <v>768.24999999999784</v>
          </cell>
          <cell r="AM441">
            <v>1076.9700000000064</v>
          </cell>
          <cell r="AN441">
            <v>780.46999999999628</v>
          </cell>
          <cell r="AO441">
            <v>1093.6099999999979</v>
          </cell>
          <cell r="AP441">
            <v>790.32999999999186</v>
          </cell>
          <cell r="AQ441">
            <v>1107.8799999999915</v>
          </cell>
          <cell r="AR441">
            <v>802.55000000000302</v>
          </cell>
          <cell r="AS441">
            <v>1124.5200000000052</v>
          </cell>
          <cell r="AT441">
            <v>812.41000000000315</v>
          </cell>
          <cell r="AU441">
            <v>1138.7999999999984</v>
          </cell>
          <cell r="AV441">
            <v>824.62999999999681</v>
          </cell>
          <cell r="AW441">
            <v>1155.4300000000003</v>
          </cell>
        </row>
        <row r="442">
          <cell r="A442">
            <v>437</v>
          </cell>
          <cell r="B442">
            <v>568.47000000000025</v>
          </cell>
          <cell r="C442">
            <v>795.86000000000718</v>
          </cell>
          <cell r="D442">
            <v>580.71999999999912</v>
          </cell>
          <cell r="E442">
            <v>812.54000000000326</v>
          </cell>
          <cell r="F442">
            <v>590.60000000000537</v>
          </cell>
          <cell r="G442">
            <v>826.84999999999684</v>
          </cell>
          <cell r="H442">
            <v>602.849999999999</v>
          </cell>
          <cell r="I442">
            <v>843.51999999999191</v>
          </cell>
          <cell r="J442">
            <v>615.10000000000173</v>
          </cell>
          <cell r="K442">
            <v>860.20000000000641</v>
          </cell>
          <cell r="L442">
            <v>624.97999999999706</v>
          </cell>
          <cell r="M442">
            <v>874.5</v>
          </cell>
          <cell r="N442">
            <v>637.23</v>
          </cell>
          <cell r="O442">
            <v>891.17999999999427</v>
          </cell>
          <cell r="P442">
            <v>647.11000000000433</v>
          </cell>
          <cell r="Q442">
            <v>905.49000000000922</v>
          </cell>
          <cell r="R442">
            <v>659.35999999999785</v>
          </cell>
          <cell r="S442">
            <v>922.16000000000315</v>
          </cell>
          <cell r="T442">
            <v>671.60999999999899</v>
          </cell>
          <cell r="U442">
            <v>938.83999999999469</v>
          </cell>
          <cell r="V442">
            <v>681.48999999999432</v>
          </cell>
          <cell r="W442">
            <v>953.1399999999901</v>
          </cell>
          <cell r="X442">
            <v>693.74000000000058</v>
          </cell>
          <cell r="Y442">
            <v>969.82000000000642</v>
          </cell>
          <cell r="Z442">
            <v>703.62000000000319</v>
          </cell>
          <cell r="AA442">
            <v>984.13</v>
          </cell>
          <cell r="AB442">
            <v>715.86999999999682</v>
          </cell>
          <cell r="AC442">
            <v>1000.7999999999927</v>
          </cell>
          <cell r="AD442">
            <v>725.74999999999864</v>
          </cell>
          <cell r="AE442">
            <v>1017.4800000000085</v>
          </cell>
          <cell r="AF442">
            <v>738.00000000000705</v>
          </cell>
          <cell r="AG442">
            <v>1031.7800000000027</v>
          </cell>
          <cell r="AH442">
            <v>747.88000000000295</v>
          </cell>
          <cell r="AI442">
            <v>1048.4599999999959</v>
          </cell>
          <cell r="AJ442">
            <v>760.13000000000216</v>
          </cell>
          <cell r="AK442">
            <v>1062.7699999999904</v>
          </cell>
          <cell r="AL442">
            <v>770.00999999999783</v>
          </cell>
          <cell r="AM442">
            <v>1079.4400000000064</v>
          </cell>
          <cell r="AN442">
            <v>782.25999999999624</v>
          </cell>
          <cell r="AO442">
            <v>1096.1199999999978</v>
          </cell>
          <cell r="AP442">
            <v>792.1399999999918</v>
          </cell>
          <cell r="AQ442">
            <v>1110.4199999999914</v>
          </cell>
          <cell r="AR442">
            <v>804.39000000000306</v>
          </cell>
          <cell r="AS442">
            <v>1127.1000000000051</v>
          </cell>
          <cell r="AT442">
            <v>814.27000000000317</v>
          </cell>
          <cell r="AU442">
            <v>1141.4099999999983</v>
          </cell>
          <cell r="AV442">
            <v>826.5199999999968</v>
          </cell>
          <cell r="AW442">
            <v>1158.0800000000004</v>
          </cell>
        </row>
        <row r="443">
          <cell r="A443">
            <v>438</v>
          </cell>
          <cell r="B443">
            <v>569.77000000000021</v>
          </cell>
          <cell r="C443">
            <v>797.68000000000723</v>
          </cell>
          <cell r="D443">
            <v>582.04999999999916</v>
          </cell>
          <cell r="E443">
            <v>814.40000000000327</v>
          </cell>
          <cell r="F443">
            <v>591.95000000000539</v>
          </cell>
          <cell r="G443">
            <v>828.73999999999683</v>
          </cell>
          <cell r="H443">
            <v>604.229999999999</v>
          </cell>
          <cell r="I443">
            <v>845.44999999999186</v>
          </cell>
          <cell r="J443">
            <v>616.5100000000017</v>
          </cell>
          <cell r="K443">
            <v>862.17000000000644</v>
          </cell>
          <cell r="L443">
            <v>626.40999999999701</v>
          </cell>
          <cell r="M443">
            <v>876.5</v>
          </cell>
          <cell r="N443">
            <v>638.69000000000005</v>
          </cell>
          <cell r="O443">
            <v>893.21999999999423</v>
          </cell>
          <cell r="P443">
            <v>648.59000000000435</v>
          </cell>
          <cell r="Q443">
            <v>907.56000000000927</v>
          </cell>
          <cell r="R443">
            <v>660.86999999999784</v>
          </cell>
          <cell r="S443">
            <v>924.27000000000317</v>
          </cell>
          <cell r="T443">
            <v>673.14999999999895</v>
          </cell>
          <cell r="U443">
            <v>940.98999999999467</v>
          </cell>
          <cell r="V443">
            <v>683.04999999999427</v>
          </cell>
          <cell r="W443">
            <v>955.31999999999005</v>
          </cell>
          <cell r="X443">
            <v>695.33000000000061</v>
          </cell>
          <cell r="Y443">
            <v>972.04000000000644</v>
          </cell>
          <cell r="Z443">
            <v>705.2300000000032</v>
          </cell>
          <cell r="AA443">
            <v>986.38</v>
          </cell>
          <cell r="AB443">
            <v>717.50999999999681</v>
          </cell>
          <cell r="AC443">
            <v>1003.0899999999926</v>
          </cell>
          <cell r="AD443">
            <v>727.4099999999986</v>
          </cell>
          <cell r="AE443">
            <v>1019.8100000000086</v>
          </cell>
          <cell r="AF443">
            <v>739.6900000000071</v>
          </cell>
          <cell r="AG443">
            <v>1034.1400000000026</v>
          </cell>
          <cell r="AH443">
            <v>749.59000000000299</v>
          </cell>
          <cell r="AI443">
            <v>1050.859999999996</v>
          </cell>
          <cell r="AJ443">
            <v>761.87000000000216</v>
          </cell>
          <cell r="AK443">
            <v>1065.1999999999905</v>
          </cell>
          <cell r="AL443">
            <v>771.76999999999782</v>
          </cell>
          <cell r="AM443">
            <v>1081.9100000000064</v>
          </cell>
          <cell r="AN443">
            <v>784.0499999999962</v>
          </cell>
          <cell r="AO443">
            <v>1098.6299999999978</v>
          </cell>
          <cell r="AP443">
            <v>793.94999999999175</v>
          </cell>
          <cell r="AQ443">
            <v>1112.9599999999914</v>
          </cell>
          <cell r="AR443">
            <v>806.23000000000309</v>
          </cell>
          <cell r="AS443">
            <v>1129.6800000000051</v>
          </cell>
          <cell r="AT443">
            <v>816.13000000000318</v>
          </cell>
          <cell r="AU443">
            <v>1144.0199999999982</v>
          </cell>
          <cell r="AV443">
            <v>828.40999999999678</v>
          </cell>
          <cell r="AW443">
            <v>1160.7300000000005</v>
          </cell>
        </row>
        <row r="444">
          <cell r="A444">
            <v>439</v>
          </cell>
          <cell r="B444">
            <v>571.07000000000016</v>
          </cell>
          <cell r="C444">
            <v>799.50000000000728</v>
          </cell>
          <cell r="D444">
            <v>583.3799999999992</v>
          </cell>
          <cell r="E444">
            <v>816.26000000000329</v>
          </cell>
          <cell r="F444">
            <v>593.30000000000541</v>
          </cell>
          <cell r="G444">
            <v>830.62999999999681</v>
          </cell>
          <cell r="H444">
            <v>605.60999999999899</v>
          </cell>
          <cell r="I444">
            <v>847.37999999999181</v>
          </cell>
          <cell r="J444">
            <v>617.92000000000166</v>
          </cell>
          <cell r="K444">
            <v>864.14000000000647</v>
          </cell>
          <cell r="L444">
            <v>627.83999999999696</v>
          </cell>
          <cell r="M444">
            <v>878.5</v>
          </cell>
          <cell r="N444">
            <v>640.15000000000009</v>
          </cell>
          <cell r="O444">
            <v>895.25999999999419</v>
          </cell>
          <cell r="P444">
            <v>650.07000000000437</v>
          </cell>
          <cell r="Q444">
            <v>909.63000000000932</v>
          </cell>
          <cell r="R444">
            <v>662.37999999999784</v>
          </cell>
          <cell r="S444">
            <v>926.38000000000318</v>
          </cell>
          <cell r="T444">
            <v>674.68999999999892</v>
          </cell>
          <cell r="U444">
            <v>943.13999999999464</v>
          </cell>
          <cell r="V444">
            <v>684.60999999999422</v>
          </cell>
          <cell r="W444">
            <v>957.49999999999</v>
          </cell>
          <cell r="X444">
            <v>696.92000000000064</v>
          </cell>
          <cell r="Y444">
            <v>974.26000000000647</v>
          </cell>
          <cell r="Z444">
            <v>706.84000000000322</v>
          </cell>
          <cell r="AA444">
            <v>988.63</v>
          </cell>
          <cell r="AB444">
            <v>719.14999999999679</v>
          </cell>
          <cell r="AC444">
            <v>1005.3799999999926</v>
          </cell>
          <cell r="AD444">
            <v>729.06999999999857</v>
          </cell>
          <cell r="AE444">
            <v>1022.1400000000086</v>
          </cell>
          <cell r="AF444">
            <v>741.38000000000716</v>
          </cell>
          <cell r="AG444">
            <v>1036.5000000000025</v>
          </cell>
          <cell r="AH444">
            <v>751.30000000000302</v>
          </cell>
          <cell r="AI444">
            <v>1053.2599999999961</v>
          </cell>
          <cell r="AJ444">
            <v>763.61000000000217</v>
          </cell>
          <cell r="AK444">
            <v>1067.6299999999906</v>
          </cell>
          <cell r="AL444">
            <v>773.52999999999781</v>
          </cell>
          <cell r="AM444">
            <v>1084.3800000000065</v>
          </cell>
          <cell r="AN444">
            <v>785.83999999999617</v>
          </cell>
          <cell r="AO444">
            <v>1101.1399999999978</v>
          </cell>
          <cell r="AP444">
            <v>795.75999999999169</v>
          </cell>
          <cell r="AQ444">
            <v>1115.4999999999914</v>
          </cell>
          <cell r="AR444">
            <v>808.07000000000312</v>
          </cell>
          <cell r="AS444">
            <v>1132.260000000005</v>
          </cell>
          <cell r="AT444">
            <v>817.99000000000319</v>
          </cell>
          <cell r="AU444">
            <v>1146.6299999999981</v>
          </cell>
          <cell r="AV444">
            <v>830.29999999999677</v>
          </cell>
          <cell r="AW444">
            <v>1163.3800000000006</v>
          </cell>
        </row>
        <row r="445">
          <cell r="A445">
            <v>440</v>
          </cell>
          <cell r="B445">
            <v>572.37000000000012</v>
          </cell>
          <cell r="C445">
            <v>801.32000000000733</v>
          </cell>
          <cell r="D445">
            <v>584.70999999999924</v>
          </cell>
          <cell r="E445">
            <v>818.1200000000033</v>
          </cell>
          <cell r="F445">
            <v>594.65000000000543</v>
          </cell>
          <cell r="G445">
            <v>832.5199999999968</v>
          </cell>
          <cell r="H445">
            <v>606.98999999999899</v>
          </cell>
          <cell r="I445">
            <v>849.30999999999176</v>
          </cell>
          <cell r="J445">
            <v>619.33000000000163</v>
          </cell>
          <cell r="K445">
            <v>866.11000000000649</v>
          </cell>
          <cell r="L445">
            <v>629.26999999999691</v>
          </cell>
          <cell r="M445">
            <v>880.5</v>
          </cell>
          <cell r="N445">
            <v>641.61000000000013</v>
          </cell>
          <cell r="O445">
            <v>897.29999999999416</v>
          </cell>
          <cell r="P445">
            <v>651.55000000000439</v>
          </cell>
          <cell r="Q445">
            <v>911.70000000000937</v>
          </cell>
          <cell r="R445">
            <v>663.88999999999783</v>
          </cell>
          <cell r="S445">
            <v>928.49000000000319</v>
          </cell>
          <cell r="T445">
            <v>676.22999999999888</v>
          </cell>
          <cell r="U445">
            <v>945.28999999999462</v>
          </cell>
          <cell r="V445">
            <v>686.16999999999416</v>
          </cell>
          <cell r="W445">
            <v>959.67999999998995</v>
          </cell>
          <cell r="X445">
            <v>698.51000000000067</v>
          </cell>
          <cell r="Y445">
            <v>976.4800000000065</v>
          </cell>
          <cell r="Z445">
            <v>708.45000000000323</v>
          </cell>
          <cell r="AA445">
            <v>990.88</v>
          </cell>
          <cell r="AB445">
            <v>720.78999999999678</v>
          </cell>
          <cell r="AC445">
            <v>1007.6699999999926</v>
          </cell>
          <cell r="AD445">
            <v>730.72999999999854</v>
          </cell>
          <cell r="AE445">
            <v>1024.4700000000087</v>
          </cell>
          <cell r="AF445">
            <v>743.07000000000721</v>
          </cell>
          <cell r="AG445">
            <v>1038.8600000000024</v>
          </cell>
          <cell r="AH445">
            <v>753.01000000000306</v>
          </cell>
          <cell r="AI445">
            <v>1055.6599999999962</v>
          </cell>
          <cell r="AJ445">
            <v>765.35000000000218</v>
          </cell>
          <cell r="AK445">
            <v>1070.0599999999906</v>
          </cell>
          <cell r="AL445">
            <v>775.2899999999978</v>
          </cell>
          <cell r="AM445">
            <v>1086.8500000000065</v>
          </cell>
          <cell r="AN445">
            <v>787.62999999999613</v>
          </cell>
          <cell r="AO445">
            <v>1103.6499999999978</v>
          </cell>
          <cell r="AP445">
            <v>797.56999999999164</v>
          </cell>
          <cell r="AQ445">
            <v>1118.0399999999913</v>
          </cell>
          <cell r="AR445">
            <v>809.91000000000315</v>
          </cell>
          <cell r="AS445">
            <v>1134.8400000000049</v>
          </cell>
          <cell r="AT445">
            <v>819.85000000000321</v>
          </cell>
          <cell r="AU445">
            <v>1149.239999999998</v>
          </cell>
          <cell r="AV445">
            <v>832.18999999999676</v>
          </cell>
          <cell r="AW445">
            <v>1166.0300000000007</v>
          </cell>
        </row>
        <row r="446">
          <cell r="A446">
            <v>441</v>
          </cell>
          <cell r="B446">
            <v>573.67000000000007</v>
          </cell>
          <cell r="C446">
            <v>803.14000000000738</v>
          </cell>
          <cell r="D446">
            <v>586.03999999999928</v>
          </cell>
          <cell r="E446">
            <v>819.98000000000332</v>
          </cell>
          <cell r="F446">
            <v>596.00000000000546</v>
          </cell>
          <cell r="G446">
            <v>834.40999999999678</v>
          </cell>
          <cell r="H446">
            <v>608.36999999999898</v>
          </cell>
          <cell r="I446">
            <v>851.23999999999171</v>
          </cell>
          <cell r="J446">
            <v>620.7400000000016</v>
          </cell>
          <cell r="K446">
            <v>868.08000000000652</v>
          </cell>
          <cell r="L446">
            <v>630.69999999999686</v>
          </cell>
          <cell r="M446">
            <v>882.5</v>
          </cell>
          <cell r="N446">
            <v>643.07000000000016</v>
          </cell>
          <cell r="O446">
            <v>899.33999999999412</v>
          </cell>
          <cell r="P446">
            <v>653.03000000000441</v>
          </cell>
          <cell r="Q446">
            <v>913.77000000000942</v>
          </cell>
          <cell r="R446">
            <v>665.39999999999782</v>
          </cell>
          <cell r="S446">
            <v>930.60000000000321</v>
          </cell>
          <cell r="T446">
            <v>677.76999999999884</v>
          </cell>
          <cell r="U446">
            <v>947.4399999999946</v>
          </cell>
          <cell r="V446">
            <v>687.72999999999411</v>
          </cell>
          <cell r="W446">
            <v>961.8599999999899</v>
          </cell>
          <cell r="X446">
            <v>700.1000000000007</v>
          </cell>
          <cell r="Y446">
            <v>978.70000000000653</v>
          </cell>
          <cell r="Z446">
            <v>710.06000000000324</v>
          </cell>
          <cell r="AA446">
            <v>993.13</v>
          </cell>
          <cell r="AB446">
            <v>722.42999999999677</v>
          </cell>
          <cell r="AC446">
            <v>1009.9599999999925</v>
          </cell>
          <cell r="AD446">
            <v>732.38999999999851</v>
          </cell>
          <cell r="AE446">
            <v>1026.8000000000086</v>
          </cell>
          <cell r="AF446">
            <v>744.76000000000727</v>
          </cell>
          <cell r="AG446">
            <v>1041.2200000000023</v>
          </cell>
          <cell r="AH446">
            <v>754.7200000000031</v>
          </cell>
          <cell r="AI446">
            <v>1058.0599999999963</v>
          </cell>
          <cell r="AJ446">
            <v>767.09000000000219</v>
          </cell>
          <cell r="AK446">
            <v>1072.4899999999907</v>
          </cell>
          <cell r="AL446">
            <v>777.04999999999779</v>
          </cell>
          <cell r="AM446">
            <v>1089.3200000000065</v>
          </cell>
          <cell r="AN446">
            <v>789.41999999999609</v>
          </cell>
          <cell r="AO446">
            <v>1106.1599999999978</v>
          </cell>
          <cell r="AP446">
            <v>799.37999999999158</v>
          </cell>
          <cell r="AQ446">
            <v>1120.5799999999913</v>
          </cell>
          <cell r="AR446">
            <v>811.75000000000318</v>
          </cell>
          <cell r="AS446">
            <v>1137.4200000000048</v>
          </cell>
          <cell r="AT446">
            <v>821.71000000000322</v>
          </cell>
          <cell r="AU446">
            <v>1151.8499999999979</v>
          </cell>
          <cell r="AV446">
            <v>834.07999999999674</v>
          </cell>
          <cell r="AW446">
            <v>1168.6800000000007</v>
          </cell>
        </row>
        <row r="447">
          <cell r="A447">
            <v>442</v>
          </cell>
          <cell r="B447">
            <v>574.97</v>
          </cell>
          <cell r="C447">
            <v>804.96000000000743</v>
          </cell>
          <cell r="D447">
            <v>587.36999999999932</v>
          </cell>
          <cell r="E447">
            <v>821.84000000000333</v>
          </cell>
          <cell r="F447">
            <v>597.35000000000548</v>
          </cell>
          <cell r="G447">
            <v>836.29999999999677</v>
          </cell>
          <cell r="H447">
            <v>609.74999999999898</v>
          </cell>
          <cell r="I447">
            <v>853.16999999999166</v>
          </cell>
          <cell r="J447">
            <v>622.15000000000157</v>
          </cell>
          <cell r="K447">
            <v>870.05000000000655</v>
          </cell>
          <cell r="L447">
            <v>632.12999999999681</v>
          </cell>
          <cell r="M447">
            <v>884.5</v>
          </cell>
          <cell r="N447">
            <v>644.5300000000002</v>
          </cell>
          <cell r="O447">
            <v>901.37999999999408</v>
          </cell>
          <cell r="P447">
            <v>654.51000000000442</v>
          </cell>
          <cell r="Q447">
            <v>915.84000000000947</v>
          </cell>
          <cell r="R447">
            <v>666.90999999999781</v>
          </cell>
          <cell r="S447">
            <v>932.71000000000322</v>
          </cell>
          <cell r="T447">
            <v>679.30999999999881</v>
          </cell>
          <cell r="U447">
            <v>949.58999999999457</v>
          </cell>
          <cell r="V447">
            <v>689.28999999999405</v>
          </cell>
          <cell r="W447">
            <v>964.03999999998985</v>
          </cell>
          <cell r="X447">
            <v>701.69000000000074</v>
          </cell>
          <cell r="Y447">
            <v>980.92000000000655</v>
          </cell>
          <cell r="Z447">
            <v>711.67000000000326</v>
          </cell>
          <cell r="AA447">
            <v>995.38</v>
          </cell>
          <cell r="AB447">
            <v>724.06999999999675</v>
          </cell>
          <cell r="AC447">
            <v>1012.2499999999925</v>
          </cell>
          <cell r="AD447">
            <v>734.04999999999848</v>
          </cell>
          <cell r="AE447">
            <v>1029.1300000000085</v>
          </cell>
          <cell r="AF447">
            <v>746.45000000000732</v>
          </cell>
          <cell r="AG447">
            <v>1043.5800000000022</v>
          </cell>
          <cell r="AH447">
            <v>756.43000000000313</v>
          </cell>
          <cell r="AI447">
            <v>1060.4599999999964</v>
          </cell>
          <cell r="AJ447">
            <v>768.8300000000022</v>
          </cell>
          <cell r="AK447">
            <v>1074.9199999999908</v>
          </cell>
          <cell r="AL447">
            <v>778.80999999999779</v>
          </cell>
          <cell r="AM447">
            <v>1091.7900000000066</v>
          </cell>
          <cell r="AN447">
            <v>791.20999999999606</v>
          </cell>
          <cell r="AO447">
            <v>1108.6699999999978</v>
          </cell>
          <cell r="AP447">
            <v>801.18999999999153</v>
          </cell>
          <cell r="AQ447">
            <v>1123.1199999999913</v>
          </cell>
          <cell r="AR447">
            <v>813.59000000000322</v>
          </cell>
          <cell r="AS447">
            <v>1140.0000000000048</v>
          </cell>
          <cell r="AT447">
            <v>823.57000000000323</v>
          </cell>
          <cell r="AU447">
            <v>1154.4599999999978</v>
          </cell>
          <cell r="AV447">
            <v>835.96999999999673</v>
          </cell>
          <cell r="AW447">
            <v>1171.3300000000008</v>
          </cell>
        </row>
        <row r="448">
          <cell r="A448">
            <v>443</v>
          </cell>
          <cell r="B448">
            <v>576.27</v>
          </cell>
          <cell r="C448">
            <v>806.78000000000748</v>
          </cell>
          <cell r="D448">
            <v>588.69999999999936</v>
          </cell>
          <cell r="E448">
            <v>823.70000000000334</v>
          </cell>
          <cell r="F448">
            <v>598.7000000000055</v>
          </cell>
          <cell r="G448">
            <v>838.18999999999676</v>
          </cell>
          <cell r="H448">
            <v>611.12999999999897</v>
          </cell>
          <cell r="I448">
            <v>855.09999999999161</v>
          </cell>
          <cell r="J448">
            <v>623.56000000000154</v>
          </cell>
          <cell r="K448">
            <v>872.02000000000658</v>
          </cell>
          <cell r="L448">
            <v>633.55999999999676</v>
          </cell>
          <cell r="M448">
            <v>886.5</v>
          </cell>
          <cell r="N448">
            <v>645.99000000000024</v>
          </cell>
          <cell r="O448">
            <v>903.41999999999405</v>
          </cell>
          <cell r="P448">
            <v>655.99000000000444</v>
          </cell>
          <cell r="Q448">
            <v>917.91000000000952</v>
          </cell>
          <cell r="R448">
            <v>668.4199999999978</v>
          </cell>
          <cell r="S448">
            <v>934.82000000000323</v>
          </cell>
          <cell r="T448">
            <v>680.84999999999877</v>
          </cell>
          <cell r="U448">
            <v>951.73999999999455</v>
          </cell>
          <cell r="V448">
            <v>690.849999999994</v>
          </cell>
          <cell r="W448">
            <v>966.2199999999898</v>
          </cell>
          <cell r="X448">
            <v>703.28000000000077</v>
          </cell>
          <cell r="Y448">
            <v>983.14000000000658</v>
          </cell>
          <cell r="Z448">
            <v>713.28000000000327</v>
          </cell>
          <cell r="AA448">
            <v>997.63</v>
          </cell>
          <cell r="AB448">
            <v>725.70999999999674</v>
          </cell>
          <cell r="AC448">
            <v>1014.5399999999925</v>
          </cell>
          <cell r="AD448">
            <v>735.70999999999844</v>
          </cell>
          <cell r="AE448">
            <v>1031.4600000000084</v>
          </cell>
          <cell r="AF448">
            <v>748.14000000000738</v>
          </cell>
          <cell r="AG448">
            <v>1045.9400000000021</v>
          </cell>
          <cell r="AH448">
            <v>758.14000000000317</v>
          </cell>
          <cell r="AI448">
            <v>1062.8599999999965</v>
          </cell>
          <cell r="AJ448">
            <v>770.57000000000221</v>
          </cell>
          <cell r="AK448">
            <v>1077.3499999999908</v>
          </cell>
          <cell r="AL448">
            <v>780.56999999999778</v>
          </cell>
          <cell r="AM448">
            <v>1094.2600000000066</v>
          </cell>
          <cell r="AN448">
            <v>792.99999999999602</v>
          </cell>
          <cell r="AO448">
            <v>1111.1799999999978</v>
          </cell>
          <cell r="AP448">
            <v>802.99999999999147</v>
          </cell>
          <cell r="AQ448">
            <v>1125.6599999999912</v>
          </cell>
          <cell r="AR448">
            <v>815.43000000000325</v>
          </cell>
          <cell r="AS448">
            <v>1142.5800000000047</v>
          </cell>
          <cell r="AT448">
            <v>825.43000000000325</v>
          </cell>
          <cell r="AU448">
            <v>1157.0699999999977</v>
          </cell>
          <cell r="AV448">
            <v>837.85999999999672</v>
          </cell>
          <cell r="AW448">
            <v>1173.9800000000009</v>
          </cell>
        </row>
        <row r="449">
          <cell r="A449">
            <v>444</v>
          </cell>
          <cell r="B449">
            <v>577.56999999999994</v>
          </cell>
          <cell r="C449">
            <v>808.60000000000753</v>
          </cell>
          <cell r="D449">
            <v>590.0299999999994</v>
          </cell>
          <cell r="E449">
            <v>825.56000000000336</v>
          </cell>
          <cell r="F449">
            <v>600.05000000000553</v>
          </cell>
          <cell r="G449">
            <v>840.07999999999674</v>
          </cell>
          <cell r="H449">
            <v>612.50999999999897</v>
          </cell>
          <cell r="I449">
            <v>857.02999999999156</v>
          </cell>
          <cell r="J449">
            <v>624.97000000000151</v>
          </cell>
          <cell r="K449">
            <v>873.9900000000066</v>
          </cell>
          <cell r="L449">
            <v>634.98999999999671</v>
          </cell>
          <cell r="M449">
            <v>888.5</v>
          </cell>
          <cell r="N449">
            <v>647.45000000000027</v>
          </cell>
          <cell r="O449">
            <v>905.45999999999401</v>
          </cell>
          <cell r="P449">
            <v>657.47000000000446</v>
          </cell>
          <cell r="Q449">
            <v>919.98000000000957</v>
          </cell>
          <cell r="R449">
            <v>669.92999999999779</v>
          </cell>
          <cell r="S449">
            <v>936.93000000000325</v>
          </cell>
          <cell r="T449">
            <v>682.38999999999874</v>
          </cell>
          <cell r="U449">
            <v>953.88999999999453</v>
          </cell>
          <cell r="V449">
            <v>692.40999999999394</v>
          </cell>
          <cell r="W449">
            <v>968.39999999998975</v>
          </cell>
          <cell r="X449">
            <v>704.8700000000008</v>
          </cell>
          <cell r="Y449">
            <v>985.36000000000661</v>
          </cell>
          <cell r="Z449">
            <v>714.89000000000328</v>
          </cell>
          <cell r="AA449">
            <v>999.88</v>
          </cell>
          <cell r="AB449">
            <v>727.34999999999673</v>
          </cell>
          <cell r="AC449">
            <v>1016.8299999999924</v>
          </cell>
          <cell r="AD449">
            <v>737.36999999999841</v>
          </cell>
          <cell r="AE449">
            <v>1033.7900000000084</v>
          </cell>
          <cell r="AF449">
            <v>749.83000000000743</v>
          </cell>
          <cell r="AG449">
            <v>1048.300000000002</v>
          </cell>
          <cell r="AH449">
            <v>759.85000000000321</v>
          </cell>
          <cell r="AI449">
            <v>1065.2599999999966</v>
          </cell>
          <cell r="AJ449">
            <v>772.31000000000222</v>
          </cell>
          <cell r="AK449">
            <v>1079.7799999999909</v>
          </cell>
          <cell r="AL449">
            <v>782.32999999999777</v>
          </cell>
          <cell r="AM449">
            <v>1096.7300000000066</v>
          </cell>
          <cell r="AN449">
            <v>794.78999999999598</v>
          </cell>
          <cell r="AO449">
            <v>1113.6899999999978</v>
          </cell>
          <cell r="AP449">
            <v>804.80999999999142</v>
          </cell>
          <cell r="AQ449">
            <v>1128.1999999999912</v>
          </cell>
          <cell r="AR449">
            <v>817.27000000000328</v>
          </cell>
          <cell r="AS449">
            <v>1145.1600000000046</v>
          </cell>
          <cell r="AT449">
            <v>827.29000000000326</v>
          </cell>
          <cell r="AU449">
            <v>1159.6799999999976</v>
          </cell>
          <cell r="AV449">
            <v>839.7499999999967</v>
          </cell>
          <cell r="AW449">
            <v>1176.630000000001</v>
          </cell>
        </row>
        <row r="450">
          <cell r="A450">
            <v>445</v>
          </cell>
          <cell r="B450">
            <v>578.86999999999989</v>
          </cell>
          <cell r="C450">
            <v>810.42000000000758</v>
          </cell>
          <cell r="D450">
            <v>591.35999999999945</v>
          </cell>
          <cell r="E450">
            <v>827.42000000000337</v>
          </cell>
          <cell r="F450">
            <v>601.40000000000555</v>
          </cell>
          <cell r="G450">
            <v>841.96999999999673</v>
          </cell>
          <cell r="H450">
            <v>613.88999999999896</v>
          </cell>
          <cell r="I450">
            <v>858.95999999999151</v>
          </cell>
          <cell r="J450">
            <v>626.38000000000147</v>
          </cell>
          <cell r="K450">
            <v>875.96000000000663</v>
          </cell>
          <cell r="L450">
            <v>636.41999999999666</v>
          </cell>
          <cell r="M450">
            <v>890.5</v>
          </cell>
          <cell r="N450">
            <v>648.91000000000031</v>
          </cell>
          <cell r="O450">
            <v>907.49999999999397</v>
          </cell>
          <cell r="P450">
            <v>658.95000000000448</v>
          </cell>
          <cell r="Q450">
            <v>922.05000000000962</v>
          </cell>
          <cell r="R450">
            <v>671.43999999999778</v>
          </cell>
          <cell r="S450">
            <v>939.04000000000326</v>
          </cell>
          <cell r="T450">
            <v>683.9299999999987</v>
          </cell>
          <cell r="U450">
            <v>956.03999999999451</v>
          </cell>
          <cell r="V450">
            <v>693.96999999999389</v>
          </cell>
          <cell r="W450">
            <v>970.5799999999897</v>
          </cell>
          <cell r="X450">
            <v>706.46000000000083</v>
          </cell>
          <cell r="Y450">
            <v>987.58000000000663</v>
          </cell>
          <cell r="Z450">
            <v>716.5000000000033</v>
          </cell>
          <cell r="AA450">
            <v>1002.13</v>
          </cell>
          <cell r="AB450">
            <v>728.98999999999671</v>
          </cell>
          <cell r="AC450">
            <v>1019.1199999999924</v>
          </cell>
          <cell r="AD450">
            <v>739.02999999999838</v>
          </cell>
          <cell r="AE450">
            <v>1036.1200000000083</v>
          </cell>
          <cell r="AF450">
            <v>751.52000000000749</v>
          </cell>
          <cell r="AG450">
            <v>1050.6600000000019</v>
          </cell>
          <cell r="AH450">
            <v>761.56000000000324</v>
          </cell>
          <cell r="AI450">
            <v>1067.6599999999967</v>
          </cell>
          <cell r="AJ450">
            <v>774.05000000000223</v>
          </cell>
          <cell r="AK450">
            <v>1082.2099999999909</v>
          </cell>
          <cell r="AL450">
            <v>784.08999999999776</v>
          </cell>
          <cell r="AM450">
            <v>1099.2000000000066</v>
          </cell>
          <cell r="AN450">
            <v>796.57999999999595</v>
          </cell>
          <cell r="AO450">
            <v>1116.1999999999978</v>
          </cell>
          <cell r="AP450">
            <v>806.61999999999136</v>
          </cell>
          <cell r="AQ450">
            <v>1130.7399999999911</v>
          </cell>
          <cell r="AR450">
            <v>819.11000000000331</v>
          </cell>
          <cell r="AS450">
            <v>1147.7400000000046</v>
          </cell>
          <cell r="AT450">
            <v>829.15000000000327</v>
          </cell>
          <cell r="AU450">
            <v>1162.2899999999975</v>
          </cell>
          <cell r="AV450">
            <v>841.63999999999669</v>
          </cell>
          <cell r="AW450">
            <v>1179.2800000000011</v>
          </cell>
        </row>
        <row r="451">
          <cell r="A451">
            <v>446</v>
          </cell>
          <cell r="B451">
            <v>580.16999999999985</v>
          </cell>
          <cell r="C451">
            <v>812.24000000000763</v>
          </cell>
          <cell r="D451">
            <v>592.68999999999949</v>
          </cell>
          <cell r="E451">
            <v>829.28000000000338</v>
          </cell>
          <cell r="F451">
            <v>602.75000000000557</v>
          </cell>
          <cell r="G451">
            <v>843.85999999999672</v>
          </cell>
          <cell r="H451">
            <v>615.26999999999896</v>
          </cell>
          <cell r="I451">
            <v>860.88999999999146</v>
          </cell>
          <cell r="J451">
            <v>627.79000000000144</v>
          </cell>
          <cell r="K451">
            <v>877.93000000000666</v>
          </cell>
          <cell r="L451">
            <v>637.84999999999661</v>
          </cell>
          <cell r="M451">
            <v>892.5</v>
          </cell>
          <cell r="N451">
            <v>650.37000000000035</v>
          </cell>
          <cell r="O451">
            <v>909.53999999999394</v>
          </cell>
          <cell r="P451">
            <v>660.4300000000045</v>
          </cell>
          <cell r="Q451">
            <v>924.12000000000967</v>
          </cell>
          <cell r="R451">
            <v>672.94999999999777</v>
          </cell>
          <cell r="S451">
            <v>941.15000000000327</v>
          </cell>
          <cell r="T451">
            <v>685.46999999999866</v>
          </cell>
          <cell r="U451">
            <v>958.18999999999448</v>
          </cell>
          <cell r="V451">
            <v>695.52999999999383</v>
          </cell>
          <cell r="W451">
            <v>972.75999999998965</v>
          </cell>
          <cell r="X451">
            <v>708.05000000000086</v>
          </cell>
          <cell r="Y451">
            <v>989.80000000000666</v>
          </cell>
          <cell r="Z451">
            <v>718.11000000000331</v>
          </cell>
          <cell r="AA451">
            <v>1004.38</v>
          </cell>
          <cell r="AB451">
            <v>730.6299999999967</v>
          </cell>
          <cell r="AC451">
            <v>1021.4099999999924</v>
          </cell>
          <cell r="AD451">
            <v>740.68999999999835</v>
          </cell>
          <cell r="AE451">
            <v>1038.4500000000082</v>
          </cell>
          <cell r="AF451">
            <v>753.21000000000754</v>
          </cell>
          <cell r="AG451">
            <v>1053.0200000000018</v>
          </cell>
          <cell r="AH451">
            <v>763.27000000000328</v>
          </cell>
          <cell r="AI451">
            <v>1070.0599999999968</v>
          </cell>
          <cell r="AJ451">
            <v>775.79000000000224</v>
          </cell>
          <cell r="AK451">
            <v>1084.639999999991</v>
          </cell>
          <cell r="AL451">
            <v>785.84999999999775</v>
          </cell>
          <cell r="AM451">
            <v>1101.6700000000067</v>
          </cell>
          <cell r="AN451">
            <v>798.36999999999591</v>
          </cell>
          <cell r="AO451">
            <v>1118.7099999999978</v>
          </cell>
          <cell r="AP451">
            <v>808.42999999999131</v>
          </cell>
          <cell r="AQ451">
            <v>1133.2799999999911</v>
          </cell>
          <cell r="AR451">
            <v>820.95000000000334</v>
          </cell>
          <cell r="AS451">
            <v>1150.3200000000045</v>
          </cell>
          <cell r="AT451">
            <v>831.01000000000329</v>
          </cell>
          <cell r="AU451">
            <v>1164.8999999999974</v>
          </cell>
          <cell r="AV451">
            <v>843.52999999999668</v>
          </cell>
          <cell r="AW451">
            <v>1181.9300000000012</v>
          </cell>
        </row>
        <row r="452">
          <cell r="A452">
            <v>447</v>
          </cell>
          <cell r="B452">
            <v>581.4699999999998</v>
          </cell>
          <cell r="C452">
            <v>814.06000000000768</v>
          </cell>
          <cell r="D452">
            <v>594.01999999999953</v>
          </cell>
          <cell r="E452">
            <v>831.1400000000034</v>
          </cell>
          <cell r="F452">
            <v>604.10000000000559</v>
          </cell>
          <cell r="G452">
            <v>845.7499999999967</v>
          </cell>
          <cell r="H452">
            <v>616.64999999999895</v>
          </cell>
          <cell r="I452">
            <v>862.81999999999141</v>
          </cell>
          <cell r="J452">
            <v>629.20000000000141</v>
          </cell>
          <cell r="K452">
            <v>879.90000000000668</v>
          </cell>
          <cell r="L452">
            <v>639.27999999999656</v>
          </cell>
          <cell r="M452">
            <v>894.5</v>
          </cell>
          <cell r="N452">
            <v>651.83000000000038</v>
          </cell>
          <cell r="O452">
            <v>911.5799999999939</v>
          </cell>
          <cell r="P452">
            <v>661.91000000000452</v>
          </cell>
          <cell r="Q452">
            <v>926.19000000000972</v>
          </cell>
          <cell r="R452">
            <v>674.45999999999776</v>
          </cell>
          <cell r="S452">
            <v>943.26000000000329</v>
          </cell>
          <cell r="T452">
            <v>687.00999999999863</v>
          </cell>
          <cell r="U452">
            <v>960.33999999999446</v>
          </cell>
          <cell r="V452">
            <v>697.08999999999378</v>
          </cell>
          <cell r="W452">
            <v>974.9399999999896</v>
          </cell>
          <cell r="X452">
            <v>709.6400000000009</v>
          </cell>
          <cell r="Y452">
            <v>992.02000000000669</v>
          </cell>
          <cell r="Z452">
            <v>719.72000000000332</v>
          </cell>
          <cell r="AA452">
            <v>1006.63</v>
          </cell>
          <cell r="AB452">
            <v>732.26999999999668</v>
          </cell>
          <cell r="AC452">
            <v>1023.6999999999923</v>
          </cell>
          <cell r="AD452">
            <v>742.34999999999832</v>
          </cell>
          <cell r="AE452">
            <v>1040.7800000000082</v>
          </cell>
          <cell r="AF452">
            <v>754.90000000000759</v>
          </cell>
          <cell r="AG452">
            <v>1055.3800000000017</v>
          </cell>
          <cell r="AH452">
            <v>764.98000000000332</v>
          </cell>
          <cell r="AI452">
            <v>1072.4599999999969</v>
          </cell>
          <cell r="AJ452">
            <v>777.53000000000225</v>
          </cell>
          <cell r="AK452">
            <v>1087.0699999999911</v>
          </cell>
          <cell r="AL452">
            <v>787.60999999999774</v>
          </cell>
          <cell r="AM452">
            <v>1104.1400000000067</v>
          </cell>
          <cell r="AN452">
            <v>800.15999999999588</v>
          </cell>
          <cell r="AO452">
            <v>1121.2199999999978</v>
          </cell>
          <cell r="AP452">
            <v>810.23999999999126</v>
          </cell>
          <cell r="AQ452">
            <v>1135.8199999999911</v>
          </cell>
          <cell r="AR452">
            <v>822.79000000000337</v>
          </cell>
          <cell r="AS452">
            <v>1152.9000000000044</v>
          </cell>
          <cell r="AT452">
            <v>832.8700000000033</v>
          </cell>
          <cell r="AU452">
            <v>1167.5099999999973</v>
          </cell>
          <cell r="AV452">
            <v>845.41999999999666</v>
          </cell>
          <cell r="AW452">
            <v>1184.5800000000013</v>
          </cell>
        </row>
        <row r="453">
          <cell r="A453">
            <v>448</v>
          </cell>
          <cell r="B453">
            <v>582.76999999999975</v>
          </cell>
          <cell r="C453">
            <v>815.88000000000773</v>
          </cell>
          <cell r="D453">
            <v>595.34999999999957</v>
          </cell>
          <cell r="E453">
            <v>833.00000000000341</v>
          </cell>
          <cell r="F453">
            <v>605.45000000000562</v>
          </cell>
          <cell r="G453">
            <v>847.63999999999669</v>
          </cell>
          <cell r="H453">
            <v>618.02999999999895</v>
          </cell>
          <cell r="I453">
            <v>864.74999999999136</v>
          </cell>
          <cell r="J453">
            <v>630.61000000000138</v>
          </cell>
          <cell r="K453">
            <v>881.87000000000671</v>
          </cell>
          <cell r="L453">
            <v>640.70999999999651</v>
          </cell>
          <cell r="M453">
            <v>896.5</v>
          </cell>
          <cell r="N453">
            <v>653.29000000000042</v>
          </cell>
          <cell r="O453">
            <v>913.61999999999387</v>
          </cell>
          <cell r="P453">
            <v>663.39000000000453</v>
          </cell>
          <cell r="Q453">
            <v>928.26000000000977</v>
          </cell>
          <cell r="R453">
            <v>675.96999999999775</v>
          </cell>
          <cell r="S453">
            <v>945.3700000000033</v>
          </cell>
          <cell r="T453">
            <v>688.54999999999859</v>
          </cell>
          <cell r="U453">
            <v>962.48999999999444</v>
          </cell>
          <cell r="V453">
            <v>698.64999999999372</v>
          </cell>
          <cell r="W453">
            <v>977.11999999998955</v>
          </cell>
          <cell r="X453">
            <v>711.23000000000093</v>
          </cell>
          <cell r="Y453">
            <v>994.24000000000672</v>
          </cell>
          <cell r="Z453">
            <v>721.33000000000334</v>
          </cell>
          <cell r="AA453">
            <v>1008.88</v>
          </cell>
          <cell r="AB453">
            <v>733.90999999999667</v>
          </cell>
          <cell r="AC453">
            <v>1025.9899999999923</v>
          </cell>
          <cell r="AD453">
            <v>744.00999999999829</v>
          </cell>
          <cell r="AE453">
            <v>1043.1100000000081</v>
          </cell>
          <cell r="AF453">
            <v>756.59000000000765</v>
          </cell>
          <cell r="AG453">
            <v>1057.7400000000016</v>
          </cell>
          <cell r="AH453">
            <v>766.69000000000335</v>
          </cell>
          <cell r="AI453">
            <v>1074.8599999999969</v>
          </cell>
          <cell r="AJ453">
            <v>779.27000000000226</v>
          </cell>
          <cell r="AK453">
            <v>1089.4999999999911</v>
          </cell>
          <cell r="AL453">
            <v>789.36999999999773</v>
          </cell>
          <cell r="AM453">
            <v>1106.6100000000067</v>
          </cell>
          <cell r="AN453">
            <v>801.94999999999584</v>
          </cell>
          <cell r="AO453">
            <v>1123.7299999999977</v>
          </cell>
          <cell r="AP453">
            <v>812.0499999999912</v>
          </cell>
          <cell r="AQ453">
            <v>1138.359999999991</v>
          </cell>
          <cell r="AR453">
            <v>824.63000000000341</v>
          </cell>
          <cell r="AS453">
            <v>1155.4800000000043</v>
          </cell>
          <cell r="AT453">
            <v>834.73000000000332</v>
          </cell>
          <cell r="AU453">
            <v>1170.1199999999972</v>
          </cell>
          <cell r="AV453">
            <v>847.30999999999665</v>
          </cell>
          <cell r="AW453">
            <v>1187.2300000000014</v>
          </cell>
        </row>
        <row r="454">
          <cell r="A454">
            <v>449</v>
          </cell>
          <cell r="B454">
            <v>584.06999999999971</v>
          </cell>
          <cell r="C454">
            <v>817.70000000000778</v>
          </cell>
          <cell r="D454">
            <v>596.67999999999961</v>
          </cell>
          <cell r="E454">
            <v>834.86000000000342</v>
          </cell>
          <cell r="F454">
            <v>606.80000000000564</v>
          </cell>
          <cell r="G454">
            <v>849.52999999999668</v>
          </cell>
          <cell r="H454">
            <v>619.40999999999894</v>
          </cell>
          <cell r="I454">
            <v>866.67999999999131</v>
          </cell>
          <cell r="J454">
            <v>632.02000000000135</v>
          </cell>
          <cell r="K454">
            <v>883.84000000000674</v>
          </cell>
          <cell r="L454">
            <v>642.13999999999646</v>
          </cell>
          <cell r="M454">
            <v>898.5</v>
          </cell>
          <cell r="N454">
            <v>654.75000000000045</v>
          </cell>
          <cell r="O454">
            <v>915.65999999999383</v>
          </cell>
          <cell r="P454">
            <v>664.87000000000455</v>
          </cell>
          <cell r="Q454">
            <v>930.33000000000982</v>
          </cell>
          <cell r="R454">
            <v>677.47999999999774</v>
          </cell>
          <cell r="S454">
            <v>947.48000000000332</v>
          </cell>
          <cell r="T454">
            <v>690.08999999999855</v>
          </cell>
          <cell r="U454">
            <v>964.63999999999442</v>
          </cell>
          <cell r="V454">
            <v>700.20999999999367</v>
          </cell>
          <cell r="W454">
            <v>979.2999999999895</v>
          </cell>
          <cell r="X454">
            <v>712.82000000000096</v>
          </cell>
          <cell r="Y454">
            <v>996.46000000000674</v>
          </cell>
          <cell r="Z454">
            <v>722.94000000000335</v>
          </cell>
          <cell r="AA454">
            <v>1011.13</v>
          </cell>
          <cell r="AB454">
            <v>735.54999999999666</v>
          </cell>
          <cell r="AC454">
            <v>1028.2799999999922</v>
          </cell>
          <cell r="AD454">
            <v>745.66999999999825</v>
          </cell>
          <cell r="AE454">
            <v>1045.440000000008</v>
          </cell>
          <cell r="AF454">
            <v>758.2800000000077</v>
          </cell>
          <cell r="AG454">
            <v>1060.1000000000015</v>
          </cell>
          <cell r="AH454">
            <v>768.40000000000339</v>
          </cell>
          <cell r="AI454">
            <v>1077.259999999997</v>
          </cell>
          <cell r="AJ454">
            <v>781.01000000000226</v>
          </cell>
          <cell r="AK454">
            <v>1091.9299999999912</v>
          </cell>
          <cell r="AL454">
            <v>791.12999999999772</v>
          </cell>
          <cell r="AM454">
            <v>1109.0800000000067</v>
          </cell>
          <cell r="AN454">
            <v>803.7399999999958</v>
          </cell>
          <cell r="AO454">
            <v>1126.2399999999977</v>
          </cell>
          <cell r="AP454">
            <v>813.85999999999115</v>
          </cell>
          <cell r="AQ454">
            <v>1140.899999999991</v>
          </cell>
          <cell r="AR454">
            <v>826.47000000000344</v>
          </cell>
          <cell r="AS454">
            <v>1158.0600000000043</v>
          </cell>
          <cell r="AT454">
            <v>836.59000000000333</v>
          </cell>
          <cell r="AU454">
            <v>1172.7299999999971</v>
          </cell>
          <cell r="AV454">
            <v>849.19999999999663</v>
          </cell>
          <cell r="AW454">
            <v>1189.8800000000015</v>
          </cell>
        </row>
        <row r="455">
          <cell r="A455">
            <v>450</v>
          </cell>
          <cell r="B455">
            <v>585.36999999999966</v>
          </cell>
          <cell r="C455">
            <v>819.52000000000783</v>
          </cell>
          <cell r="D455">
            <v>598.00999999999965</v>
          </cell>
          <cell r="E455">
            <v>836.72000000000344</v>
          </cell>
          <cell r="F455">
            <v>608.15000000000566</v>
          </cell>
          <cell r="G455">
            <v>851.41999999999666</v>
          </cell>
          <cell r="H455">
            <v>620.78999999999894</v>
          </cell>
          <cell r="I455">
            <v>868.60999999999126</v>
          </cell>
          <cell r="J455">
            <v>633.43000000000131</v>
          </cell>
          <cell r="K455">
            <v>885.81000000000677</v>
          </cell>
          <cell r="L455">
            <v>643.56999999999641</v>
          </cell>
          <cell r="M455">
            <v>900.5</v>
          </cell>
          <cell r="N455">
            <v>656.21000000000049</v>
          </cell>
          <cell r="O455">
            <v>917.69999999999379</v>
          </cell>
          <cell r="P455">
            <v>666.35000000000457</v>
          </cell>
          <cell r="Q455">
            <v>932.40000000000987</v>
          </cell>
          <cell r="R455">
            <v>678.98999999999774</v>
          </cell>
          <cell r="S455">
            <v>949.59000000000333</v>
          </cell>
          <cell r="T455">
            <v>691.62999999999852</v>
          </cell>
          <cell r="U455">
            <v>966.78999999999439</v>
          </cell>
          <cell r="V455">
            <v>701.76999999999362</v>
          </cell>
          <cell r="W455">
            <v>981.47999999998945</v>
          </cell>
          <cell r="X455">
            <v>714.41000000000099</v>
          </cell>
          <cell r="Y455">
            <v>998.68000000000677</v>
          </cell>
          <cell r="Z455">
            <v>724.55000000000337</v>
          </cell>
          <cell r="AA455">
            <v>1013.38</v>
          </cell>
          <cell r="AB455">
            <v>737.18999999999664</v>
          </cell>
          <cell r="AC455">
            <v>1030.5699999999922</v>
          </cell>
          <cell r="AD455">
            <v>747.32999999999822</v>
          </cell>
          <cell r="AE455">
            <v>1047.7700000000079</v>
          </cell>
          <cell r="AF455">
            <v>759.97000000000776</v>
          </cell>
          <cell r="AG455">
            <v>1062.4600000000014</v>
          </cell>
          <cell r="AH455">
            <v>770.11000000000342</v>
          </cell>
          <cell r="AI455">
            <v>1079.6599999999971</v>
          </cell>
          <cell r="AJ455">
            <v>782.75000000000227</v>
          </cell>
          <cell r="AK455">
            <v>1094.3599999999913</v>
          </cell>
          <cell r="AL455">
            <v>792.88999999999771</v>
          </cell>
          <cell r="AM455">
            <v>1111.5500000000068</v>
          </cell>
          <cell r="AN455">
            <v>805.52999999999577</v>
          </cell>
          <cell r="AO455">
            <v>1128.7499999999977</v>
          </cell>
          <cell r="AP455">
            <v>815.66999999999109</v>
          </cell>
          <cell r="AQ455">
            <v>1143.439999999991</v>
          </cell>
          <cell r="AR455">
            <v>828.31000000000347</v>
          </cell>
          <cell r="AS455">
            <v>1160.6400000000042</v>
          </cell>
          <cell r="AT455">
            <v>838.45000000000334</v>
          </cell>
          <cell r="AU455">
            <v>1175.339999999997</v>
          </cell>
          <cell r="AV455">
            <v>851.08999999999662</v>
          </cell>
          <cell r="AW455">
            <v>1192.5300000000016</v>
          </cell>
        </row>
        <row r="456">
          <cell r="A456">
            <v>451</v>
          </cell>
          <cell r="B456">
            <v>586.66999999999962</v>
          </cell>
          <cell r="C456">
            <v>821.34000000000788</v>
          </cell>
          <cell r="D456">
            <v>599.33999999999969</v>
          </cell>
          <cell r="E456">
            <v>838.58000000000345</v>
          </cell>
          <cell r="F456">
            <v>609.50000000000568</v>
          </cell>
          <cell r="G456">
            <v>853.30999999999665</v>
          </cell>
          <cell r="H456">
            <v>622.16999999999894</v>
          </cell>
          <cell r="I456">
            <v>870.53999999999121</v>
          </cell>
          <cell r="J456">
            <v>634.84000000000128</v>
          </cell>
          <cell r="K456">
            <v>887.78000000000679</v>
          </cell>
          <cell r="L456">
            <v>644.99999999999636</v>
          </cell>
          <cell r="M456">
            <v>902.5</v>
          </cell>
          <cell r="N456">
            <v>657.67000000000053</v>
          </cell>
          <cell r="O456">
            <v>919.73999999999376</v>
          </cell>
          <cell r="P456">
            <v>667.83000000000459</v>
          </cell>
          <cell r="Q456">
            <v>934.47000000000992</v>
          </cell>
          <cell r="R456">
            <v>680.49999999999773</v>
          </cell>
          <cell r="S456">
            <v>951.70000000000334</v>
          </cell>
          <cell r="T456">
            <v>693.16999999999848</v>
          </cell>
          <cell r="U456">
            <v>968.93999999999437</v>
          </cell>
          <cell r="V456">
            <v>703.32999999999356</v>
          </cell>
          <cell r="W456">
            <v>983.6599999999894</v>
          </cell>
          <cell r="X456">
            <v>716.00000000000102</v>
          </cell>
          <cell r="Y456">
            <v>1000.9000000000068</v>
          </cell>
          <cell r="Z456">
            <v>726.16000000000338</v>
          </cell>
          <cell r="AA456">
            <v>1015.63</v>
          </cell>
          <cell r="AB456">
            <v>738.82999999999663</v>
          </cell>
          <cell r="AC456">
            <v>1032.8599999999922</v>
          </cell>
          <cell r="AD456">
            <v>748.98999999999819</v>
          </cell>
          <cell r="AE456">
            <v>1050.1000000000079</v>
          </cell>
          <cell r="AF456">
            <v>761.66000000000781</v>
          </cell>
          <cell r="AG456">
            <v>1064.8200000000013</v>
          </cell>
          <cell r="AH456">
            <v>771.82000000000346</v>
          </cell>
          <cell r="AI456">
            <v>1082.0599999999972</v>
          </cell>
          <cell r="AJ456">
            <v>784.49000000000228</v>
          </cell>
          <cell r="AK456">
            <v>1096.7899999999913</v>
          </cell>
          <cell r="AL456">
            <v>794.6499999999977</v>
          </cell>
          <cell r="AM456">
            <v>1114.0200000000068</v>
          </cell>
          <cell r="AN456">
            <v>807.31999999999573</v>
          </cell>
          <cell r="AO456">
            <v>1131.2599999999977</v>
          </cell>
          <cell r="AP456">
            <v>817.47999999999104</v>
          </cell>
          <cell r="AQ456">
            <v>1145.9799999999909</v>
          </cell>
          <cell r="AR456">
            <v>830.1500000000035</v>
          </cell>
          <cell r="AS456">
            <v>1163.2200000000041</v>
          </cell>
          <cell r="AT456">
            <v>840.31000000000336</v>
          </cell>
          <cell r="AU456">
            <v>1177.9499999999969</v>
          </cell>
          <cell r="AV456">
            <v>852.97999999999661</v>
          </cell>
          <cell r="AW456">
            <v>1195.1800000000017</v>
          </cell>
        </row>
        <row r="457">
          <cell r="A457">
            <v>452</v>
          </cell>
          <cell r="B457">
            <v>587.96999999999957</v>
          </cell>
          <cell r="C457">
            <v>823.16000000000793</v>
          </cell>
          <cell r="D457">
            <v>600.66999999999973</v>
          </cell>
          <cell r="E457">
            <v>840.44000000000347</v>
          </cell>
          <cell r="F457">
            <v>610.85000000000571</v>
          </cell>
          <cell r="G457">
            <v>855.19999999999663</v>
          </cell>
          <cell r="H457">
            <v>623.54999999999893</v>
          </cell>
          <cell r="I457">
            <v>872.46999999999116</v>
          </cell>
          <cell r="J457">
            <v>636.25000000000125</v>
          </cell>
          <cell r="K457">
            <v>889.75000000000682</v>
          </cell>
          <cell r="L457">
            <v>646.42999999999631</v>
          </cell>
          <cell r="M457">
            <v>904.5</v>
          </cell>
          <cell r="N457">
            <v>659.13000000000056</v>
          </cell>
          <cell r="O457">
            <v>921.77999999999372</v>
          </cell>
          <cell r="P457">
            <v>669.31000000000461</v>
          </cell>
          <cell r="Q457">
            <v>936.54000000000997</v>
          </cell>
          <cell r="R457">
            <v>682.00999999999772</v>
          </cell>
          <cell r="S457">
            <v>953.81000000000336</v>
          </cell>
          <cell r="T457">
            <v>694.70999999999844</v>
          </cell>
          <cell r="U457">
            <v>971.08999999999435</v>
          </cell>
          <cell r="V457">
            <v>704.88999999999351</v>
          </cell>
          <cell r="W457">
            <v>985.83999999998935</v>
          </cell>
          <cell r="X457">
            <v>717.59000000000106</v>
          </cell>
          <cell r="Y457">
            <v>1003.1200000000068</v>
          </cell>
          <cell r="Z457">
            <v>727.77000000000339</v>
          </cell>
          <cell r="AA457">
            <v>1017.88</v>
          </cell>
          <cell r="AB457">
            <v>740.46999999999662</v>
          </cell>
          <cell r="AC457">
            <v>1035.1499999999921</v>
          </cell>
          <cell r="AD457">
            <v>750.64999999999816</v>
          </cell>
          <cell r="AE457">
            <v>1052.4300000000078</v>
          </cell>
          <cell r="AF457">
            <v>763.35000000000787</v>
          </cell>
          <cell r="AG457">
            <v>1067.1800000000012</v>
          </cell>
          <cell r="AH457">
            <v>773.5300000000035</v>
          </cell>
          <cell r="AI457">
            <v>1084.4599999999973</v>
          </cell>
          <cell r="AJ457">
            <v>786.23000000000229</v>
          </cell>
          <cell r="AK457">
            <v>1099.2199999999914</v>
          </cell>
          <cell r="AL457">
            <v>796.40999999999769</v>
          </cell>
          <cell r="AM457">
            <v>1116.4900000000068</v>
          </cell>
          <cell r="AN457">
            <v>809.10999999999569</v>
          </cell>
          <cell r="AO457">
            <v>1133.7699999999977</v>
          </cell>
          <cell r="AP457">
            <v>819.28999999999098</v>
          </cell>
          <cell r="AQ457">
            <v>1148.5199999999909</v>
          </cell>
          <cell r="AR457">
            <v>831.99000000000353</v>
          </cell>
          <cell r="AS457">
            <v>1165.800000000004</v>
          </cell>
          <cell r="AT457">
            <v>842.17000000000337</v>
          </cell>
          <cell r="AU457">
            <v>1180.5599999999968</v>
          </cell>
          <cell r="AV457">
            <v>854.86999999999659</v>
          </cell>
          <cell r="AW457">
            <v>1197.8300000000017</v>
          </cell>
        </row>
        <row r="458">
          <cell r="A458">
            <v>453</v>
          </cell>
          <cell r="B458">
            <v>589.26999999999953</v>
          </cell>
          <cell r="C458">
            <v>824.98000000000798</v>
          </cell>
          <cell r="D458">
            <v>601.99999999999977</v>
          </cell>
          <cell r="E458">
            <v>842.30000000000348</v>
          </cell>
          <cell r="F458">
            <v>612.20000000000573</v>
          </cell>
          <cell r="G458">
            <v>857.08999999999662</v>
          </cell>
          <cell r="H458">
            <v>624.92999999999893</v>
          </cell>
          <cell r="I458">
            <v>874.39999999999111</v>
          </cell>
          <cell r="J458">
            <v>637.66000000000122</v>
          </cell>
          <cell r="K458">
            <v>891.72000000000685</v>
          </cell>
          <cell r="L458">
            <v>647.85999999999626</v>
          </cell>
          <cell r="M458">
            <v>906.5</v>
          </cell>
          <cell r="N458">
            <v>660.5900000000006</v>
          </cell>
          <cell r="O458">
            <v>923.81999999999368</v>
          </cell>
          <cell r="P458">
            <v>670.79000000000462</v>
          </cell>
          <cell r="Q458">
            <v>938.61000000001002</v>
          </cell>
          <cell r="R458">
            <v>683.51999999999771</v>
          </cell>
          <cell r="S458">
            <v>955.92000000000337</v>
          </cell>
          <cell r="T458">
            <v>696.24999999999841</v>
          </cell>
          <cell r="U458">
            <v>973.23999999999432</v>
          </cell>
          <cell r="V458">
            <v>706.44999999999345</v>
          </cell>
          <cell r="W458">
            <v>988.0199999999893</v>
          </cell>
          <cell r="X458">
            <v>719.18000000000109</v>
          </cell>
          <cell r="Y458">
            <v>1005.3400000000069</v>
          </cell>
          <cell r="Z458">
            <v>729.38000000000341</v>
          </cell>
          <cell r="AA458">
            <v>1020.13</v>
          </cell>
          <cell r="AB458">
            <v>742.1099999999966</v>
          </cell>
          <cell r="AC458">
            <v>1037.4399999999921</v>
          </cell>
          <cell r="AD458">
            <v>752.30999999999813</v>
          </cell>
          <cell r="AE458">
            <v>1054.7600000000077</v>
          </cell>
          <cell r="AF458">
            <v>765.04000000000792</v>
          </cell>
          <cell r="AG458">
            <v>1069.5400000000011</v>
          </cell>
          <cell r="AH458">
            <v>775.24000000000353</v>
          </cell>
          <cell r="AI458">
            <v>1086.8599999999974</v>
          </cell>
          <cell r="AJ458">
            <v>787.9700000000023</v>
          </cell>
          <cell r="AK458">
            <v>1101.6499999999915</v>
          </cell>
          <cell r="AL458">
            <v>798.16999999999769</v>
          </cell>
          <cell r="AM458">
            <v>1118.9600000000069</v>
          </cell>
          <cell r="AN458">
            <v>810.89999999999566</v>
          </cell>
          <cell r="AO458">
            <v>1136.2799999999977</v>
          </cell>
          <cell r="AP458">
            <v>821.09999999999093</v>
          </cell>
          <cell r="AQ458">
            <v>1151.0599999999909</v>
          </cell>
          <cell r="AR458">
            <v>833.83000000000357</v>
          </cell>
          <cell r="AS458">
            <v>1168.380000000004</v>
          </cell>
          <cell r="AT458">
            <v>844.03000000000338</v>
          </cell>
          <cell r="AU458">
            <v>1183.1699999999967</v>
          </cell>
          <cell r="AV458">
            <v>856.75999999999658</v>
          </cell>
          <cell r="AW458">
            <v>1200.4800000000018</v>
          </cell>
        </row>
        <row r="459">
          <cell r="A459">
            <v>454</v>
          </cell>
          <cell r="B459">
            <v>590.56999999999948</v>
          </cell>
          <cell r="C459">
            <v>826.80000000000803</v>
          </cell>
          <cell r="D459">
            <v>603.32999999999981</v>
          </cell>
          <cell r="E459">
            <v>844.16000000000349</v>
          </cell>
          <cell r="F459">
            <v>613.55000000000575</v>
          </cell>
          <cell r="G459">
            <v>858.97999999999661</v>
          </cell>
          <cell r="H459">
            <v>626.30999999999892</v>
          </cell>
          <cell r="I459">
            <v>876.32999999999106</v>
          </cell>
          <cell r="J459">
            <v>639.07000000000119</v>
          </cell>
          <cell r="K459">
            <v>893.69000000000688</v>
          </cell>
          <cell r="L459">
            <v>649.28999999999621</v>
          </cell>
          <cell r="M459">
            <v>908.5</v>
          </cell>
          <cell r="N459">
            <v>662.05000000000064</v>
          </cell>
          <cell r="O459">
            <v>925.85999999999365</v>
          </cell>
          <cell r="P459">
            <v>672.27000000000464</v>
          </cell>
          <cell r="Q459">
            <v>940.68000000001007</v>
          </cell>
          <cell r="R459">
            <v>685.0299999999977</v>
          </cell>
          <cell r="S459">
            <v>958.03000000000338</v>
          </cell>
          <cell r="T459">
            <v>697.78999999999837</v>
          </cell>
          <cell r="U459">
            <v>975.3899999999943</v>
          </cell>
          <cell r="V459">
            <v>708.0099999999934</v>
          </cell>
          <cell r="W459">
            <v>990.19999999998925</v>
          </cell>
          <cell r="X459">
            <v>720.77000000000112</v>
          </cell>
          <cell r="Y459">
            <v>1007.5600000000069</v>
          </cell>
          <cell r="Z459">
            <v>730.99000000000342</v>
          </cell>
          <cell r="AA459">
            <v>1022.38</v>
          </cell>
          <cell r="AB459">
            <v>743.74999999999659</v>
          </cell>
          <cell r="AC459">
            <v>1039.7299999999921</v>
          </cell>
          <cell r="AD459">
            <v>753.96999999999809</v>
          </cell>
          <cell r="AE459">
            <v>1057.0900000000076</v>
          </cell>
          <cell r="AF459">
            <v>766.73000000000798</v>
          </cell>
          <cell r="AG459">
            <v>1071.900000000001</v>
          </cell>
          <cell r="AH459">
            <v>776.95000000000357</v>
          </cell>
          <cell r="AI459">
            <v>1089.2599999999975</v>
          </cell>
          <cell r="AJ459">
            <v>789.71000000000231</v>
          </cell>
          <cell r="AK459">
            <v>1104.0799999999915</v>
          </cell>
          <cell r="AL459">
            <v>799.92999999999768</v>
          </cell>
          <cell r="AM459">
            <v>1121.4300000000069</v>
          </cell>
          <cell r="AN459">
            <v>812.68999999999562</v>
          </cell>
          <cell r="AO459">
            <v>1138.7899999999977</v>
          </cell>
          <cell r="AP459">
            <v>822.90999999999087</v>
          </cell>
          <cell r="AQ459">
            <v>1153.5999999999908</v>
          </cell>
          <cell r="AR459">
            <v>835.6700000000036</v>
          </cell>
          <cell r="AS459">
            <v>1170.9600000000039</v>
          </cell>
          <cell r="AT459">
            <v>845.8900000000034</v>
          </cell>
          <cell r="AU459">
            <v>1185.7799999999966</v>
          </cell>
          <cell r="AV459">
            <v>858.64999999999657</v>
          </cell>
          <cell r="AW459">
            <v>1203.1300000000019</v>
          </cell>
        </row>
        <row r="460">
          <cell r="A460">
            <v>455</v>
          </cell>
          <cell r="B460">
            <v>591.86999999999944</v>
          </cell>
          <cell r="C460">
            <v>828.62000000000808</v>
          </cell>
          <cell r="D460">
            <v>604.65999999999985</v>
          </cell>
          <cell r="E460">
            <v>846.02000000000351</v>
          </cell>
          <cell r="F460">
            <v>614.90000000000578</v>
          </cell>
          <cell r="G460">
            <v>860.86999999999659</v>
          </cell>
          <cell r="H460">
            <v>627.68999999999892</v>
          </cell>
          <cell r="I460">
            <v>878.25999999999101</v>
          </cell>
          <cell r="J460">
            <v>640.48000000000116</v>
          </cell>
          <cell r="K460">
            <v>895.6600000000069</v>
          </cell>
          <cell r="L460">
            <v>650.71999999999616</v>
          </cell>
          <cell r="M460">
            <v>910.5</v>
          </cell>
          <cell r="N460">
            <v>663.51000000000067</v>
          </cell>
          <cell r="O460">
            <v>927.89999999999361</v>
          </cell>
          <cell r="P460">
            <v>673.75000000000466</v>
          </cell>
          <cell r="Q460">
            <v>942.75000000001012</v>
          </cell>
          <cell r="R460">
            <v>686.53999999999769</v>
          </cell>
          <cell r="S460">
            <v>960.1400000000034</v>
          </cell>
          <cell r="T460">
            <v>699.32999999999834</v>
          </cell>
          <cell r="U460">
            <v>977.53999999999428</v>
          </cell>
          <cell r="V460">
            <v>709.56999999999334</v>
          </cell>
          <cell r="W460">
            <v>992.3799999999892</v>
          </cell>
          <cell r="X460">
            <v>722.36000000000115</v>
          </cell>
          <cell r="Y460">
            <v>1009.7800000000069</v>
          </cell>
          <cell r="Z460">
            <v>732.60000000000343</v>
          </cell>
          <cell r="AA460">
            <v>1024.6300000000001</v>
          </cell>
          <cell r="AB460">
            <v>745.38999999999658</v>
          </cell>
          <cell r="AC460">
            <v>1042.019999999992</v>
          </cell>
          <cell r="AD460">
            <v>755.62999999999806</v>
          </cell>
          <cell r="AE460">
            <v>1059.4200000000076</v>
          </cell>
          <cell r="AF460">
            <v>768.42000000000803</v>
          </cell>
          <cell r="AG460">
            <v>1074.2600000000009</v>
          </cell>
          <cell r="AH460">
            <v>778.66000000000361</v>
          </cell>
          <cell r="AI460">
            <v>1091.6599999999976</v>
          </cell>
          <cell r="AJ460">
            <v>791.45000000000232</v>
          </cell>
          <cell r="AK460">
            <v>1106.5099999999916</v>
          </cell>
          <cell r="AL460">
            <v>801.68999999999767</v>
          </cell>
          <cell r="AM460">
            <v>1123.9000000000069</v>
          </cell>
          <cell r="AN460">
            <v>814.47999999999558</v>
          </cell>
          <cell r="AO460">
            <v>1141.2999999999977</v>
          </cell>
          <cell r="AP460">
            <v>824.71999999999082</v>
          </cell>
          <cell r="AQ460">
            <v>1156.1399999999908</v>
          </cell>
          <cell r="AR460">
            <v>837.51000000000363</v>
          </cell>
          <cell r="AS460">
            <v>1173.5400000000038</v>
          </cell>
          <cell r="AT460">
            <v>847.75000000000341</v>
          </cell>
          <cell r="AU460">
            <v>1188.3899999999965</v>
          </cell>
          <cell r="AV460">
            <v>860.53999999999655</v>
          </cell>
          <cell r="AW460">
            <v>1205.780000000002</v>
          </cell>
        </row>
        <row r="461">
          <cell r="A461">
            <v>456</v>
          </cell>
          <cell r="B461">
            <v>593.16999999999939</v>
          </cell>
          <cell r="C461">
            <v>830.44000000000813</v>
          </cell>
          <cell r="D461">
            <v>605.9899999999999</v>
          </cell>
          <cell r="E461">
            <v>847.88000000000352</v>
          </cell>
          <cell r="F461">
            <v>616.2500000000058</v>
          </cell>
          <cell r="G461">
            <v>862.75999999999658</v>
          </cell>
          <cell r="H461">
            <v>629.06999999999891</v>
          </cell>
          <cell r="I461">
            <v>880.18999999999096</v>
          </cell>
          <cell r="J461">
            <v>641.89000000000112</v>
          </cell>
          <cell r="K461">
            <v>897.63000000000693</v>
          </cell>
          <cell r="L461">
            <v>652.14999999999611</v>
          </cell>
          <cell r="M461">
            <v>912.5</v>
          </cell>
          <cell r="N461">
            <v>664.97000000000071</v>
          </cell>
          <cell r="O461">
            <v>929.93999999999357</v>
          </cell>
          <cell r="P461">
            <v>675.23000000000468</v>
          </cell>
          <cell r="Q461">
            <v>944.82000000001017</v>
          </cell>
          <cell r="R461">
            <v>688.04999999999768</v>
          </cell>
          <cell r="S461">
            <v>962.25000000000341</v>
          </cell>
          <cell r="T461">
            <v>700.8699999999983</v>
          </cell>
          <cell r="U461">
            <v>979.68999999999426</v>
          </cell>
          <cell r="V461">
            <v>711.12999999999329</v>
          </cell>
          <cell r="W461">
            <v>994.55999999998915</v>
          </cell>
          <cell r="X461">
            <v>723.95000000000118</v>
          </cell>
          <cell r="Y461">
            <v>1012.0000000000069</v>
          </cell>
          <cell r="Z461">
            <v>734.21000000000345</v>
          </cell>
          <cell r="AA461">
            <v>1026.8800000000001</v>
          </cell>
          <cell r="AB461">
            <v>747.02999999999656</v>
          </cell>
          <cell r="AC461">
            <v>1044.309999999992</v>
          </cell>
          <cell r="AD461">
            <v>757.28999999999803</v>
          </cell>
          <cell r="AE461">
            <v>1061.7500000000075</v>
          </cell>
          <cell r="AF461">
            <v>770.11000000000809</v>
          </cell>
          <cell r="AG461">
            <v>1076.6200000000008</v>
          </cell>
          <cell r="AH461">
            <v>780.37000000000364</v>
          </cell>
          <cell r="AI461">
            <v>1094.0599999999977</v>
          </cell>
          <cell r="AJ461">
            <v>793.19000000000233</v>
          </cell>
          <cell r="AK461">
            <v>1108.9399999999916</v>
          </cell>
          <cell r="AL461">
            <v>803.44999999999766</v>
          </cell>
          <cell r="AM461">
            <v>1126.3700000000069</v>
          </cell>
          <cell r="AN461">
            <v>816.26999999999555</v>
          </cell>
          <cell r="AO461">
            <v>1143.8099999999977</v>
          </cell>
          <cell r="AP461">
            <v>826.52999999999076</v>
          </cell>
          <cell r="AQ461">
            <v>1158.6799999999907</v>
          </cell>
          <cell r="AR461">
            <v>839.35000000000366</v>
          </cell>
          <cell r="AS461">
            <v>1176.1200000000038</v>
          </cell>
          <cell r="AT461">
            <v>849.61000000000342</v>
          </cell>
          <cell r="AU461">
            <v>1190.9999999999964</v>
          </cell>
          <cell r="AV461">
            <v>862.42999999999654</v>
          </cell>
          <cell r="AW461">
            <v>1208.4300000000021</v>
          </cell>
        </row>
        <row r="462">
          <cell r="A462">
            <v>457</v>
          </cell>
          <cell r="B462">
            <v>594.46999999999935</v>
          </cell>
          <cell r="C462">
            <v>832.26000000000818</v>
          </cell>
          <cell r="D462">
            <v>607.31999999999994</v>
          </cell>
          <cell r="E462">
            <v>849.74000000000353</v>
          </cell>
          <cell r="F462">
            <v>617.60000000000582</v>
          </cell>
          <cell r="G462">
            <v>864.64999999999657</v>
          </cell>
          <cell r="H462">
            <v>630.44999999999891</v>
          </cell>
          <cell r="I462">
            <v>882.11999999999091</v>
          </cell>
          <cell r="J462">
            <v>643.30000000000109</v>
          </cell>
          <cell r="K462">
            <v>899.60000000000696</v>
          </cell>
          <cell r="L462">
            <v>653.57999999999606</v>
          </cell>
          <cell r="M462">
            <v>914.5</v>
          </cell>
          <cell r="N462">
            <v>666.43000000000075</v>
          </cell>
          <cell r="O462">
            <v>931.97999999999354</v>
          </cell>
          <cell r="P462">
            <v>676.7100000000047</v>
          </cell>
          <cell r="Q462">
            <v>946.89000000001022</v>
          </cell>
          <cell r="R462">
            <v>689.55999999999767</v>
          </cell>
          <cell r="S462">
            <v>964.36000000000342</v>
          </cell>
          <cell r="T462">
            <v>702.40999999999826</v>
          </cell>
          <cell r="U462">
            <v>981.83999999999423</v>
          </cell>
          <cell r="V462">
            <v>712.68999999999323</v>
          </cell>
          <cell r="W462">
            <v>996.7399999999891</v>
          </cell>
          <cell r="X462">
            <v>725.54000000000121</v>
          </cell>
          <cell r="Y462">
            <v>1014.220000000007</v>
          </cell>
          <cell r="Z462">
            <v>735.82000000000346</v>
          </cell>
          <cell r="AA462">
            <v>1029.1300000000001</v>
          </cell>
          <cell r="AB462">
            <v>748.66999999999655</v>
          </cell>
          <cell r="AC462">
            <v>1046.599999999992</v>
          </cell>
          <cell r="AD462">
            <v>758.949999999998</v>
          </cell>
          <cell r="AE462">
            <v>1064.0800000000074</v>
          </cell>
          <cell r="AF462">
            <v>771.80000000000814</v>
          </cell>
          <cell r="AG462">
            <v>1078.9800000000007</v>
          </cell>
          <cell r="AH462">
            <v>782.08000000000368</v>
          </cell>
          <cell r="AI462">
            <v>1096.4599999999978</v>
          </cell>
          <cell r="AJ462">
            <v>794.93000000000234</v>
          </cell>
          <cell r="AK462">
            <v>1111.3699999999917</v>
          </cell>
          <cell r="AL462">
            <v>805.20999999999765</v>
          </cell>
          <cell r="AM462">
            <v>1128.840000000007</v>
          </cell>
          <cell r="AN462">
            <v>818.05999999999551</v>
          </cell>
          <cell r="AO462">
            <v>1146.3199999999977</v>
          </cell>
          <cell r="AP462">
            <v>828.33999999999071</v>
          </cell>
          <cell r="AQ462">
            <v>1161.2199999999907</v>
          </cell>
          <cell r="AR462">
            <v>841.19000000000369</v>
          </cell>
          <cell r="AS462">
            <v>1178.7000000000037</v>
          </cell>
          <cell r="AT462">
            <v>851.47000000000344</v>
          </cell>
          <cell r="AU462">
            <v>1193.6099999999963</v>
          </cell>
          <cell r="AV462">
            <v>864.31999999999653</v>
          </cell>
          <cell r="AW462">
            <v>1211.0800000000022</v>
          </cell>
        </row>
        <row r="463">
          <cell r="A463">
            <v>458</v>
          </cell>
          <cell r="B463">
            <v>595.7699999999993</v>
          </cell>
          <cell r="C463">
            <v>834.08000000000823</v>
          </cell>
          <cell r="D463">
            <v>608.65</v>
          </cell>
          <cell r="E463">
            <v>851.60000000000355</v>
          </cell>
          <cell r="F463">
            <v>618.95000000000584</v>
          </cell>
          <cell r="G463">
            <v>866.53999999999655</v>
          </cell>
          <cell r="H463">
            <v>631.8299999999989</v>
          </cell>
          <cell r="I463">
            <v>884.04999999999086</v>
          </cell>
          <cell r="J463">
            <v>644.71000000000106</v>
          </cell>
          <cell r="K463">
            <v>901.57000000000698</v>
          </cell>
          <cell r="L463">
            <v>655.00999999999601</v>
          </cell>
          <cell r="M463">
            <v>916.5</v>
          </cell>
          <cell r="N463">
            <v>667.89000000000078</v>
          </cell>
          <cell r="O463">
            <v>934.0199999999935</v>
          </cell>
          <cell r="P463">
            <v>678.19000000000472</v>
          </cell>
          <cell r="Q463">
            <v>948.96000000001027</v>
          </cell>
          <cell r="R463">
            <v>691.06999999999766</v>
          </cell>
          <cell r="S463">
            <v>966.47000000000344</v>
          </cell>
          <cell r="T463">
            <v>703.94999999999823</v>
          </cell>
          <cell r="U463">
            <v>983.98999999999421</v>
          </cell>
          <cell r="V463">
            <v>714.24999999999318</v>
          </cell>
          <cell r="W463">
            <v>998.91999999998905</v>
          </cell>
          <cell r="X463">
            <v>727.13000000000125</v>
          </cell>
          <cell r="Y463">
            <v>1016.440000000007</v>
          </cell>
          <cell r="Z463">
            <v>737.43000000000347</v>
          </cell>
          <cell r="AA463">
            <v>1031.3800000000001</v>
          </cell>
          <cell r="AB463">
            <v>750.30999999999653</v>
          </cell>
          <cell r="AC463">
            <v>1048.8899999999919</v>
          </cell>
          <cell r="AD463">
            <v>760.60999999999797</v>
          </cell>
          <cell r="AE463">
            <v>1066.4100000000074</v>
          </cell>
          <cell r="AF463">
            <v>773.49000000000819</v>
          </cell>
          <cell r="AG463">
            <v>1081.3400000000006</v>
          </cell>
          <cell r="AH463">
            <v>783.79000000000372</v>
          </cell>
          <cell r="AI463">
            <v>1098.8599999999979</v>
          </cell>
          <cell r="AJ463">
            <v>796.67000000000235</v>
          </cell>
          <cell r="AK463">
            <v>1113.7999999999918</v>
          </cell>
          <cell r="AL463">
            <v>806.96999999999764</v>
          </cell>
          <cell r="AM463">
            <v>1131.310000000007</v>
          </cell>
          <cell r="AN463">
            <v>819.84999999999548</v>
          </cell>
          <cell r="AO463">
            <v>1148.8299999999977</v>
          </cell>
          <cell r="AP463">
            <v>830.14999999999065</v>
          </cell>
          <cell r="AQ463">
            <v>1163.7599999999907</v>
          </cell>
          <cell r="AR463">
            <v>843.03000000000372</v>
          </cell>
          <cell r="AS463">
            <v>1181.2800000000036</v>
          </cell>
          <cell r="AT463">
            <v>853.33000000000345</v>
          </cell>
          <cell r="AU463">
            <v>1196.2199999999962</v>
          </cell>
          <cell r="AV463">
            <v>866.20999999999651</v>
          </cell>
          <cell r="AW463">
            <v>1213.7300000000023</v>
          </cell>
        </row>
        <row r="464">
          <cell r="A464">
            <v>459</v>
          </cell>
          <cell r="B464">
            <v>597.06999999999925</v>
          </cell>
          <cell r="C464">
            <v>835.90000000000828</v>
          </cell>
          <cell r="D464">
            <v>609.98</v>
          </cell>
          <cell r="E464">
            <v>853.46000000000356</v>
          </cell>
          <cell r="F464">
            <v>620.30000000000587</v>
          </cell>
          <cell r="G464">
            <v>868.42999999999654</v>
          </cell>
          <cell r="H464">
            <v>633.2099999999989</v>
          </cell>
          <cell r="I464">
            <v>885.97999999999081</v>
          </cell>
          <cell r="J464">
            <v>646.12000000000103</v>
          </cell>
          <cell r="K464">
            <v>903.54000000000701</v>
          </cell>
          <cell r="L464">
            <v>656.43999999999596</v>
          </cell>
          <cell r="M464">
            <v>918.5</v>
          </cell>
          <cell r="N464">
            <v>669.35000000000082</v>
          </cell>
          <cell r="O464">
            <v>936.05999999999347</v>
          </cell>
          <cell r="P464">
            <v>679.67000000000473</v>
          </cell>
          <cell r="Q464">
            <v>951.03000000001032</v>
          </cell>
          <cell r="R464">
            <v>692.57999999999765</v>
          </cell>
          <cell r="S464">
            <v>968.58000000000345</v>
          </cell>
          <cell r="T464">
            <v>705.48999999999819</v>
          </cell>
          <cell r="U464">
            <v>986.13999999999419</v>
          </cell>
          <cell r="V464">
            <v>715.80999999999312</v>
          </cell>
          <cell r="W464">
            <v>1001.099999999989</v>
          </cell>
          <cell r="X464">
            <v>728.72000000000128</v>
          </cell>
          <cell r="Y464">
            <v>1018.660000000007</v>
          </cell>
          <cell r="Z464">
            <v>739.04000000000349</v>
          </cell>
          <cell r="AA464">
            <v>1033.6300000000001</v>
          </cell>
          <cell r="AB464">
            <v>751.94999999999652</v>
          </cell>
          <cell r="AC464">
            <v>1051.1799999999919</v>
          </cell>
          <cell r="AD464">
            <v>762.26999999999794</v>
          </cell>
          <cell r="AE464">
            <v>1068.7400000000073</v>
          </cell>
          <cell r="AF464">
            <v>775.18000000000825</v>
          </cell>
          <cell r="AG464">
            <v>1083.7000000000005</v>
          </cell>
          <cell r="AH464">
            <v>785.50000000000375</v>
          </cell>
          <cell r="AI464">
            <v>1101.2599999999979</v>
          </cell>
          <cell r="AJ464">
            <v>798.41000000000236</v>
          </cell>
          <cell r="AK464">
            <v>1116.2299999999918</v>
          </cell>
          <cell r="AL464">
            <v>808.72999999999763</v>
          </cell>
          <cell r="AM464">
            <v>1133.780000000007</v>
          </cell>
          <cell r="AN464">
            <v>821.63999999999544</v>
          </cell>
          <cell r="AO464">
            <v>1151.3399999999976</v>
          </cell>
          <cell r="AP464">
            <v>831.9599999999906</v>
          </cell>
          <cell r="AQ464">
            <v>1166.2999999999906</v>
          </cell>
          <cell r="AR464">
            <v>844.87000000000376</v>
          </cell>
          <cell r="AS464">
            <v>1183.8600000000035</v>
          </cell>
          <cell r="AT464">
            <v>855.19000000000347</v>
          </cell>
          <cell r="AU464">
            <v>1198.8299999999961</v>
          </cell>
          <cell r="AV464">
            <v>868.0999999999965</v>
          </cell>
          <cell r="AW464">
            <v>1216.3800000000024</v>
          </cell>
        </row>
        <row r="465">
          <cell r="A465">
            <v>460</v>
          </cell>
          <cell r="B465">
            <v>598.36999999999921</v>
          </cell>
          <cell r="C465">
            <v>837.72000000000833</v>
          </cell>
          <cell r="D465">
            <v>611.31000000000006</v>
          </cell>
          <cell r="E465">
            <v>855.32000000000357</v>
          </cell>
          <cell r="F465">
            <v>621.65000000000589</v>
          </cell>
          <cell r="G465">
            <v>870.31999999999653</v>
          </cell>
          <cell r="H465">
            <v>634.58999999999889</v>
          </cell>
          <cell r="I465">
            <v>887.90999999999076</v>
          </cell>
          <cell r="J465">
            <v>647.530000000001</v>
          </cell>
          <cell r="K465">
            <v>905.51000000000704</v>
          </cell>
          <cell r="L465">
            <v>657.86999999999591</v>
          </cell>
          <cell r="M465">
            <v>920.5</v>
          </cell>
          <cell r="N465">
            <v>670.81000000000085</v>
          </cell>
          <cell r="O465">
            <v>938.09999999999343</v>
          </cell>
          <cell r="P465">
            <v>681.15000000000475</v>
          </cell>
          <cell r="Q465">
            <v>953.10000000001037</v>
          </cell>
          <cell r="R465">
            <v>694.08999999999764</v>
          </cell>
          <cell r="S465">
            <v>970.69000000000347</v>
          </cell>
          <cell r="T465">
            <v>707.02999999999815</v>
          </cell>
          <cell r="U465">
            <v>988.28999999999417</v>
          </cell>
          <cell r="V465">
            <v>717.36999999999307</v>
          </cell>
          <cell r="W465">
            <v>1003.2799999999889</v>
          </cell>
          <cell r="X465">
            <v>730.31000000000131</v>
          </cell>
          <cell r="Y465">
            <v>1020.880000000007</v>
          </cell>
          <cell r="Z465">
            <v>740.6500000000035</v>
          </cell>
          <cell r="AA465">
            <v>1035.8800000000001</v>
          </cell>
          <cell r="AB465">
            <v>753.58999999999651</v>
          </cell>
          <cell r="AC465">
            <v>1053.4699999999918</v>
          </cell>
          <cell r="AD465">
            <v>763.9299999999979</v>
          </cell>
          <cell r="AE465">
            <v>1071.0700000000072</v>
          </cell>
          <cell r="AF465">
            <v>776.8700000000083</v>
          </cell>
          <cell r="AG465">
            <v>1086.0600000000004</v>
          </cell>
          <cell r="AH465">
            <v>787.21000000000379</v>
          </cell>
          <cell r="AI465">
            <v>1103.659999999998</v>
          </cell>
          <cell r="AJ465">
            <v>800.15000000000236</v>
          </cell>
          <cell r="AK465">
            <v>1118.6599999999919</v>
          </cell>
          <cell r="AL465">
            <v>810.48999999999762</v>
          </cell>
          <cell r="AM465">
            <v>1136.250000000007</v>
          </cell>
          <cell r="AN465">
            <v>823.4299999999954</v>
          </cell>
          <cell r="AO465">
            <v>1153.8499999999976</v>
          </cell>
          <cell r="AP465">
            <v>833.76999999999055</v>
          </cell>
          <cell r="AQ465">
            <v>1168.8399999999906</v>
          </cell>
          <cell r="AR465">
            <v>846.71000000000379</v>
          </cell>
          <cell r="AS465">
            <v>1186.4400000000035</v>
          </cell>
          <cell r="AT465">
            <v>857.05000000000348</v>
          </cell>
          <cell r="AU465">
            <v>1201.439999999996</v>
          </cell>
          <cell r="AV465">
            <v>869.98999999999648</v>
          </cell>
          <cell r="AW465">
            <v>1219.0300000000025</v>
          </cell>
        </row>
        <row r="466">
          <cell r="A466">
            <v>461</v>
          </cell>
          <cell r="B466">
            <v>599.66999999999916</v>
          </cell>
          <cell r="C466">
            <v>839.54000000000838</v>
          </cell>
          <cell r="D466">
            <v>612.6400000000001</v>
          </cell>
          <cell r="E466">
            <v>857.18000000000359</v>
          </cell>
          <cell r="F466">
            <v>623.00000000000591</v>
          </cell>
          <cell r="G466">
            <v>872.20999999999651</v>
          </cell>
          <cell r="H466">
            <v>635.96999999999889</v>
          </cell>
          <cell r="I466">
            <v>889.83999999999071</v>
          </cell>
          <cell r="J466">
            <v>648.94000000000096</v>
          </cell>
          <cell r="K466">
            <v>907.48000000000707</v>
          </cell>
          <cell r="L466">
            <v>659.29999999999586</v>
          </cell>
          <cell r="M466">
            <v>922.5</v>
          </cell>
          <cell r="N466">
            <v>672.27000000000089</v>
          </cell>
          <cell r="O466">
            <v>940.13999999999339</v>
          </cell>
          <cell r="P466">
            <v>682.63000000000477</v>
          </cell>
          <cell r="Q466">
            <v>955.17000000001042</v>
          </cell>
          <cell r="R466">
            <v>695.59999999999764</v>
          </cell>
          <cell r="S466">
            <v>972.80000000000348</v>
          </cell>
          <cell r="T466">
            <v>708.56999999999812</v>
          </cell>
          <cell r="U466">
            <v>990.43999999999414</v>
          </cell>
          <cell r="V466">
            <v>718.92999999999302</v>
          </cell>
          <cell r="W466">
            <v>1005.4599999999889</v>
          </cell>
          <cell r="X466">
            <v>731.90000000000134</v>
          </cell>
          <cell r="Y466">
            <v>1023.1000000000071</v>
          </cell>
          <cell r="Z466">
            <v>742.26000000000352</v>
          </cell>
          <cell r="AA466">
            <v>1038.1300000000001</v>
          </cell>
          <cell r="AB466">
            <v>755.22999999999649</v>
          </cell>
          <cell r="AC466">
            <v>1055.7599999999918</v>
          </cell>
          <cell r="AD466">
            <v>765.58999999999787</v>
          </cell>
          <cell r="AE466">
            <v>1073.4000000000071</v>
          </cell>
          <cell r="AF466">
            <v>778.56000000000836</v>
          </cell>
          <cell r="AG466">
            <v>1088.4200000000003</v>
          </cell>
          <cell r="AH466">
            <v>788.92000000000382</v>
          </cell>
          <cell r="AI466">
            <v>1106.0599999999981</v>
          </cell>
          <cell r="AJ466">
            <v>801.89000000000237</v>
          </cell>
          <cell r="AK466">
            <v>1121.089999999992</v>
          </cell>
          <cell r="AL466">
            <v>812.24999999999761</v>
          </cell>
          <cell r="AM466">
            <v>1138.7200000000071</v>
          </cell>
          <cell r="AN466">
            <v>825.21999999999537</v>
          </cell>
          <cell r="AO466">
            <v>1156.3599999999976</v>
          </cell>
          <cell r="AP466">
            <v>835.57999999999049</v>
          </cell>
          <cell r="AQ466">
            <v>1171.3799999999906</v>
          </cell>
          <cell r="AR466">
            <v>848.55000000000382</v>
          </cell>
          <cell r="AS466">
            <v>1189.0200000000034</v>
          </cell>
          <cell r="AT466">
            <v>858.91000000000349</v>
          </cell>
          <cell r="AU466">
            <v>1204.0499999999959</v>
          </cell>
          <cell r="AV466">
            <v>871.87999999999647</v>
          </cell>
          <cell r="AW466">
            <v>1221.6800000000026</v>
          </cell>
        </row>
        <row r="467">
          <cell r="A467">
            <v>462</v>
          </cell>
          <cell r="B467">
            <v>600.96999999999912</v>
          </cell>
          <cell r="C467">
            <v>841.36000000000843</v>
          </cell>
          <cell r="D467">
            <v>613.97000000000014</v>
          </cell>
          <cell r="E467">
            <v>859.0400000000036</v>
          </cell>
          <cell r="F467">
            <v>624.35000000000593</v>
          </cell>
          <cell r="G467">
            <v>874.0999999999965</v>
          </cell>
          <cell r="H467">
            <v>637.34999999999889</v>
          </cell>
          <cell r="I467">
            <v>891.76999999999066</v>
          </cell>
          <cell r="J467">
            <v>650.35000000000093</v>
          </cell>
          <cell r="K467">
            <v>909.45000000000709</v>
          </cell>
          <cell r="L467">
            <v>660.72999999999581</v>
          </cell>
          <cell r="M467">
            <v>924.5</v>
          </cell>
          <cell r="N467">
            <v>673.73000000000093</v>
          </cell>
          <cell r="O467">
            <v>942.17999999999336</v>
          </cell>
          <cell r="P467">
            <v>684.11000000000479</v>
          </cell>
          <cell r="Q467">
            <v>957.24000000001047</v>
          </cell>
          <cell r="R467">
            <v>697.10999999999763</v>
          </cell>
          <cell r="S467">
            <v>974.91000000000349</v>
          </cell>
          <cell r="T467">
            <v>710.10999999999808</v>
          </cell>
          <cell r="U467">
            <v>992.58999999999412</v>
          </cell>
          <cell r="V467">
            <v>720.48999999999296</v>
          </cell>
          <cell r="W467">
            <v>1007.6399999999888</v>
          </cell>
          <cell r="X467">
            <v>733.49000000000137</v>
          </cell>
          <cell r="Y467">
            <v>1025.320000000007</v>
          </cell>
          <cell r="Z467">
            <v>743.87000000000353</v>
          </cell>
          <cell r="AA467">
            <v>1040.3800000000001</v>
          </cell>
          <cell r="AB467">
            <v>756.86999999999648</v>
          </cell>
          <cell r="AC467">
            <v>1058.0499999999918</v>
          </cell>
          <cell r="AD467">
            <v>767.24999999999784</v>
          </cell>
          <cell r="AE467">
            <v>1075.7300000000071</v>
          </cell>
          <cell r="AF467">
            <v>780.25000000000841</v>
          </cell>
          <cell r="AG467">
            <v>1090.7800000000002</v>
          </cell>
          <cell r="AH467">
            <v>790.63000000000386</v>
          </cell>
          <cell r="AI467">
            <v>1108.4599999999982</v>
          </cell>
          <cell r="AJ467">
            <v>803.63000000000238</v>
          </cell>
          <cell r="AK467">
            <v>1123.519999999992</v>
          </cell>
          <cell r="AL467">
            <v>814.0099999999976</v>
          </cell>
          <cell r="AM467">
            <v>1141.1900000000071</v>
          </cell>
          <cell r="AN467">
            <v>827.00999999999533</v>
          </cell>
          <cell r="AO467">
            <v>1158.8699999999976</v>
          </cell>
          <cell r="AP467">
            <v>837.38999999999044</v>
          </cell>
          <cell r="AQ467">
            <v>1173.9199999999905</v>
          </cell>
          <cell r="AR467">
            <v>850.39000000000385</v>
          </cell>
          <cell r="AS467">
            <v>1191.6000000000033</v>
          </cell>
          <cell r="AT467">
            <v>860.77000000000351</v>
          </cell>
          <cell r="AU467">
            <v>1206.6599999999958</v>
          </cell>
          <cell r="AV467">
            <v>873.76999999999646</v>
          </cell>
          <cell r="AW467">
            <v>1224.3300000000027</v>
          </cell>
        </row>
        <row r="468">
          <cell r="A468">
            <v>463</v>
          </cell>
          <cell r="B468">
            <v>602.26999999999907</v>
          </cell>
          <cell r="C468">
            <v>843.18000000000848</v>
          </cell>
          <cell r="D468">
            <v>615.30000000000018</v>
          </cell>
          <cell r="E468">
            <v>860.90000000000362</v>
          </cell>
          <cell r="F468">
            <v>625.70000000000596</v>
          </cell>
          <cell r="G468">
            <v>875.98999999999648</v>
          </cell>
          <cell r="H468">
            <v>638.72999999999888</v>
          </cell>
          <cell r="I468">
            <v>893.69999999999061</v>
          </cell>
          <cell r="J468">
            <v>651.7600000000009</v>
          </cell>
          <cell r="K468">
            <v>911.42000000000712</v>
          </cell>
          <cell r="L468">
            <v>662.15999999999576</v>
          </cell>
          <cell r="M468">
            <v>926.5</v>
          </cell>
          <cell r="N468">
            <v>675.19000000000096</v>
          </cell>
          <cell r="O468">
            <v>944.21999999999332</v>
          </cell>
          <cell r="P468">
            <v>685.59000000000481</v>
          </cell>
          <cell r="Q468">
            <v>959.31000000001052</v>
          </cell>
          <cell r="R468">
            <v>698.61999999999762</v>
          </cell>
          <cell r="S468">
            <v>977.02000000000351</v>
          </cell>
          <cell r="T468">
            <v>711.64999999999804</v>
          </cell>
          <cell r="U468">
            <v>994.7399999999941</v>
          </cell>
          <cell r="V468">
            <v>722.04999999999291</v>
          </cell>
          <cell r="W468">
            <v>1009.8199999999888</v>
          </cell>
          <cell r="X468">
            <v>735.08000000000141</v>
          </cell>
          <cell r="Y468">
            <v>1027.540000000007</v>
          </cell>
          <cell r="Z468">
            <v>745.48000000000354</v>
          </cell>
          <cell r="AA468">
            <v>1042.6300000000001</v>
          </cell>
          <cell r="AB468">
            <v>758.50999999999647</v>
          </cell>
          <cell r="AC468">
            <v>1060.3399999999917</v>
          </cell>
          <cell r="AD468">
            <v>768.90999999999781</v>
          </cell>
          <cell r="AE468">
            <v>1078.060000000007</v>
          </cell>
          <cell r="AF468">
            <v>781.94000000000847</v>
          </cell>
          <cell r="AG468">
            <v>1093.1400000000001</v>
          </cell>
          <cell r="AH468">
            <v>792.3400000000039</v>
          </cell>
          <cell r="AI468">
            <v>1110.8599999999983</v>
          </cell>
          <cell r="AJ468">
            <v>805.37000000000239</v>
          </cell>
          <cell r="AK468">
            <v>1125.9499999999921</v>
          </cell>
          <cell r="AL468">
            <v>815.76999999999759</v>
          </cell>
          <cell r="AM468">
            <v>1143.6600000000071</v>
          </cell>
          <cell r="AN468">
            <v>828.79999999999529</v>
          </cell>
          <cell r="AO468">
            <v>1161.3799999999976</v>
          </cell>
          <cell r="AP468">
            <v>839.19999999999038</v>
          </cell>
          <cell r="AQ468">
            <v>1176.4599999999905</v>
          </cell>
          <cell r="AR468">
            <v>852.23000000000388</v>
          </cell>
          <cell r="AS468">
            <v>1194.1800000000032</v>
          </cell>
          <cell r="AT468">
            <v>862.63000000000352</v>
          </cell>
          <cell r="AU468">
            <v>1209.2699999999957</v>
          </cell>
          <cell r="AV468">
            <v>875.65999999999644</v>
          </cell>
          <cell r="AW468">
            <v>1226.9800000000027</v>
          </cell>
        </row>
        <row r="469">
          <cell r="A469">
            <v>464</v>
          </cell>
          <cell r="B469">
            <v>603.56999999999903</v>
          </cell>
          <cell r="C469">
            <v>845.00000000000853</v>
          </cell>
          <cell r="D469">
            <v>616.63000000000022</v>
          </cell>
          <cell r="E469">
            <v>862.76000000000363</v>
          </cell>
          <cell r="F469">
            <v>627.05000000000598</v>
          </cell>
          <cell r="G469">
            <v>877.87999999999647</v>
          </cell>
          <cell r="H469">
            <v>640.10999999999888</v>
          </cell>
          <cell r="I469">
            <v>895.62999999999056</v>
          </cell>
          <cell r="J469">
            <v>653.17000000000087</v>
          </cell>
          <cell r="K469">
            <v>913.39000000000715</v>
          </cell>
          <cell r="L469">
            <v>663.58999999999571</v>
          </cell>
          <cell r="M469">
            <v>928.5</v>
          </cell>
          <cell r="N469">
            <v>676.650000000001</v>
          </cell>
          <cell r="O469">
            <v>946.25999999999328</v>
          </cell>
          <cell r="P469">
            <v>687.07000000000482</v>
          </cell>
          <cell r="Q469">
            <v>961.38000000001057</v>
          </cell>
          <cell r="R469">
            <v>700.12999999999761</v>
          </cell>
          <cell r="S469">
            <v>979.13000000000352</v>
          </cell>
          <cell r="T469">
            <v>713.18999999999801</v>
          </cell>
          <cell r="U469">
            <v>996.88999999999407</v>
          </cell>
          <cell r="V469">
            <v>723.60999999999285</v>
          </cell>
          <cell r="W469">
            <v>1011.9999999999887</v>
          </cell>
          <cell r="X469">
            <v>736.67000000000144</v>
          </cell>
          <cell r="Y469">
            <v>1029.760000000007</v>
          </cell>
          <cell r="Z469">
            <v>747.09000000000356</v>
          </cell>
          <cell r="AA469">
            <v>1044.8800000000001</v>
          </cell>
          <cell r="AB469">
            <v>760.14999999999645</v>
          </cell>
          <cell r="AC469">
            <v>1062.6299999999917</v>
          </cell>
          <cell r="AD469">
            <v>770.56999999999778</v>
          </cell>
          <cell r="AE469">
            <v>1080.3900000000069</v>
          </cell>
          <cell r="AF469">
            <v>783.63000000000852</v>
          </cell>
          <cell r="AG469">
            <v>1095.5</v>
          </cell>
          <cell r="AH469">
            <v>794.05000000000393</v>
          </cell>
          <cell r="AI469">
            <v>1113.2599999999984</v>
          </cell>
          <cell r="AJ469">
            <v>807.1100000000024</v>
          </cell>
          <cell r="AK469">
            <v>1128.3799999999922</v>
          </cell>
          <cell r="AL469">
            <v>817.52999999999759</v>
          </cell>
          <cell r="AM469">
            <v>1146.1300000000072</v>
          </cell>
          <cell r="AN469">
            <v>830.58999999999526</v>
          </cell>
          <cell r="AO469">
            <v>1163.8899999999976</v>
          </cell>
          <cell r="AP469">
            <v>841.00999999999033</v>
          </cell>
          <cell r="AQ469">
            <v>1178.9999999999905</v>
          </cell>
          <cell r="AR469">
            <v>854.07000000000392</v>
          </cell>
          <cell r="AS469">
            <v>1196.7600000000032</v>
          </cell>
          <cell r="AT469">
            <v>864.49000000000353</v>
          </cell>
          <cell r="AU469">
            <v>1211.8799999999956</v>
          </cell>
          <cell r="AV469">
            <v>877.54999999999643</v>
          </cell>
          <cell r="AW469">
            <v>1229.6300000000028</v>
          </cell>
        </row>
        <row r="470">
          <cell r="A470">
            <v>465</v>
          </cell>
          <cell r="B470">
            <v>604.86999999999898</v>
          </cell>
          <cell r="C470">
            <v>846.82000000000858</v>
          </cell>
          <cell r="D470">
            <v>617.96000000000026</v>
          </cell>
          <cell r="E470">
            <v>864.62000000000364</v>
          </cell>
          <cell r="F470">
            <v>628.400000000006</v>
          </cell>
          <cell r="G470">
            <v>879.76999999999646</v>
          </cell>
          <cell r="H470">
            <v>641.48999999999887</v>
          </cell>
          <cell r="I470">
            <v>897.55999999999051</v>
          </cell>
          <cell r="J470">
            <v>654.58000000000084</v>
          </cell>
          <cell r="K470">
            <v>915.36000000000718</v>
          </cell>
          <cell r="L470">
            <v>665.01999999999566</v>
          </cell>
          <cell r="M470">
            <v>930.5</v>
          </cell>
          <cell r="N470">
            <v>678.11000000000104</v>
          </cell>
          <cell r="O470">
            <v>948.29999999999325</v>
          </cell>
          <cell r="P470">
            <v>688.55000000000484</v>
          </cell>
          <cell r="Q470">
            <v>963.45000000001062</v>
          </cell>
          <cell r="R470">
            <v>701.6399999999976</v>
          </cell>
          <cell r="S470">
            <v>981.24000000000353</v>
          </cell>
          <cell r="T470">
            <v>714.72999999999797</v>
          </cell>
          <cell r="U470">
            <v>999.03999999999405</v>
          </cell>
          <cell r="V470">
            <v>725.1699999999928</v>
          </cell>
          <cell r="W470">
            <v>1014.1799999999887</v>
          </cell>
          <cell r="X470">
            <v>738.26000000000147</v>
          </cell>
          <cell r="Y470">
            <v>1031.9800000000071</v>
          </cell>
          <cell r="Z470">
            <v>748.70000000000357</v>
          </cell>
          <cell r="AA470">
            <v>1047.1300000000001</v>
          </cell>
          <cell r="AB470">
            <v>761.78999999999644</v>
          </cell>
          <cell r="AC470">
            <v>1064.9199999999917</v>
          </cell>
          <cell r="AD470">
            <v>772.22999999999774</v>
          </cell>
          <cell r="AE470">
            <v>1082.7200000000068</v>
          </cell>
          <cell r="AF470">
            <v>785.32000000000858</v>
          </cell>
          <cell r="AG470">
            <v>1097.8599999999999</v>
          </cell>
          <cell r="AH470">
            <v>795.76000000000397</v>
          </cell>
          <cell r="AI470">
            <v>1115.6599999999985</v>
          </cell>
          <cell r="AJ470">
            <v>808.85000000000241</v>
          </cell>
          <cell r="AK470">
            <v>1130.8099999999922</v>
          </cell>
          <cell r="AL470">
            <v>819.28999999999758</v>
          </cell>
          <cell r="AM470">
            <v>1148.6000000000072</v>
          </cell>
          <cell r="AN470">
            <v>832.37999999999522</v>
          </cell>
          <cell r="AO470">
            <v>1166.3999999999976</v>
          </cell>
          <cell r="AP470">
            <v>842.81999999999027</v>
          </cell>
          <cell r="AQ470">
            <v>1181.5399999999904</v>
          </cell>
          <cell r="AR470">
            <v>855.91000000000395</v>
          </cell>
          <cell r="AS470">
            <v>1199.3400000000031</v>
          </cell>
          <cell r="AT470">
            <v>866.35000000000355</v>
          </cell>
          <cell r="AU470">
            <v>1214.4899999999955</v>
          </cell>
          <cell r="AV470">
            <v>879.43999999999642</v>
          </cell>
          <cell r="AW470">
            <v>1232.2800000000029</v>
          </cell>
        </row>
        <row r="471">
          <cell r="A471">
            <v>466</v>
          </cell>
          <cell r="B471">
            <v>606.16999999999894</v>
          </cell>
          <cell r="C471">
            <v>848.64000000000863</v>
          </cell>
          <cell r="D471">
            <v>619.2900000000003</v>
          </cell>
          <cell r="E471">
            <v>866.48000000000366</v>
          </cell>
          <cell r="F471">
            <v>629.75000000000603</v>
          </cell>
          <cell r="G471">
            <v>881.65999999999644</v>
          </cell>
          <cell r="H471">
            <v>642.86999999999887</v>
          </cell>
          <cell r="I471">
            <v>899.48999999999046</v>
          </cell>
          <cell r="J471">
            <v>655.9900000000008</v>
          </cell>
          <cell r="K471">
            <v>917.3300000000072</v>
          </cell>
          <cell r="L471">
            <v>666.44999999999561</v>
          </cell>
          <cell r="M471">
            <v>932.5</v>
          </cell>
          <cell r="N471">
            <v>679.57000000000107</v>
          </cell>
          <cell r="O471">
            <v>950.33999999999321</v>
          </cell>
          <cell r="P471">
            <v>690.03000000000486</v>
          </cell>
          <cell r="Q471">
            <v>965.52000000001067</v>
          </cell>
          <cell r="R471">
            <v>703.14999999999759</v>
          </cell>
          <cell r="S471">
            <v>983.35000000000355</v>
          </cell>
          <cell r="T471">
            <v>716.26999999999794</v>
          </cell>
          <cell r="U471">
            <v>1001.189999999994</v>
          </cell>
          <cell r="V471">
            <v>726.72999999999274</v>
          </cell>
          <cell r="W471">
            <v>1016.3599999999886</v>
          </cell>
          <cell r="X471">
            <v>739.8500000000015</v>
          </cell>
          <cell r="Y471">
            <v>1034.2000000000071</v>
          </cell>
          <cell r="Z471">
            <v>750.31000000000358</v>
          </cell>
          <cell r="AA471">
            <v>1049.3800000000001</v>
          </cell>
          <cell r="AB471">
            <v>763.42999999999643</v>
          </cell>
          <cell r="AC471">
            <v>1067.2099999999916</v>
          </cell>
          <cell r="AD471">
            <v>773.88999999999771</v>
          </cell>
          <cell r="AE471">
            <v>1085.0500000000068</v>
          </cell>
          <cell r="AF471">
            <v>787.01000000000863</v>
          </cell>
          <cell r="AG471">
            <v>1100.2199999999998</v>
          </cell>
          <cell r="AH471">
            <v>797.47000000000401</v>
          </cell>
          <cell r="AI471">
            <v>1118.0599999999986</v>
          </cell>
          <cell r="AJ471">
            <v>810.59000000000242</v>
          </cell>
          <cell r="AK471">
            <v>1133.2399999999923</v>
          </cell>
          <cell r="AL471">
            <v>821.04999999999757</v>
          </cell>
          <cell r="AM471">
            <v>1151.0700000000072</v>
          </cell>
          <cell r="AN471">
            <v>834.16999999999518</v>
          </cell>
          <cell r="AO471">
            <v>1168.9099999999976</v>
          </cell>
          <cell r="AP471">
            <v>844.62999999999022</v>
          </cell>
          <cell r="AQ471">
            <v>1184.0799999999904</v>
          </cell>
          <cell r="AR471">
            <v>857.75000000000398</v>
          </cell>
          <cell r="AS471">
            <v>1201.920000000003</v>
          </cell>
          <cell r="AT471">
            <v>868.21000000000356</v>
          </cell>
          <cell r="AU471">
            <v>1217.0999999999954</v>
          </cell>
          <cell r="AV471">
            <v>881.3299999999964</v>
          </cell>
          <cell r="AW471">
            <v>1234.930000000003</v>
          </cell>
        </row>
        <row r="472">
          <cell r="A472">
            <v>467</v>
          </cell>
          <cell r="B472">
            <v>607.46999999999889</v>
          </cell>
          <cell r="C472">
            <v>850.46000000000868</v>
          </cell>
          <cell r="D472">
            <v>620.62000000000035</v>
          </cell>
          <cell r="E472">
            <v>868.34000000000367</v>
          </cell>
          <cell r="F472">
            <v>631.10000000000605</v>
          </cell>
          <cell r="G472">
            <v>883.54999999999643</v>
          </cell>
          <cell r="H472">
            <v>644.24999999999886</v>
          </cell>
          <cell r="I472">
            <v>901.41999999999041</v>
          </cell>
          <cell r="J472">
            <v>657.40000000000077</v>
          </cell>
          <cell r="K472">
            <v>919.30000000000723</v>
          </cell>
          <cell r="L472">
            <v>667.87999999999556</v>
          </cell>
          <cell r="M472">
            <v>934.5</v>
          </cell>
          <cell r="N472">
            <v>681.03000000000111</v>
          </cell>
          <cell r="O472">
            <v>952.37999999999317</v>
          </cell>
          <cell r="P472">
            <v>691.51000000000488</v>
          </cell>
          <cell r="Q472">
            <v>967.59000000001072</v>
          </cell>
          <cell r="R472">
            <v>704.65999999999758</v>
          </cell>
          <cell r="S472">
            <v>985.46000000000356</v>
          </cell>
          <cell r="T472">
            <v>717.8099999999979</v>
          </cell>
          <cell r="U472">
            <v>1003.339999999994</v>
          </cell>
          <cell r="V472">
            <v>728.28999999999269</v>
          </cell>
          <cell r="W472">
            <v>1018.5399999999886</v>
          </cell>
          <cell r="X472">
            <v>741.44000000000153</v>
          </cell>
          <cell r="Y472">
            <v>1036.4200000000071</v>
          </cell>
          <cell r="Z472">
            <v>751.9200000000036</v>
          </cell>
          <cell r="AA472">
            <v>1051.6300000000001</v>
          </cell>
          <cell r="AB472">
            <v>765.06999999999641</v>
          </cell>
          <cell r="AC472">
            <v>1069.4999999999916</v>
          </cell>
          <cell r="AD472">
            <v>775.54999999999768</v>
          </cell>
          <cell r="AE472">
            <v>1087.3800000000067</v>
          </cell>
          <cell r="AF472">
            <v>788.70000000000869</v>
          </cell>
          <cell r="AG472">
            <v>1102.5799999999997</v>
          </cell>
          <cell r="AH472">
            <v>799.18000000000404</v>
          </cell>
          <cell r="AI472">
            <v>1120.4599999999987</v>
          </cell>
          <cell r="AJ472">
            <v>812.33000000000243</v>
          </cell>
          <cell r="AK472">
            <v>1135.6699999999923</v>
          </cell>
          <cell r="AL472">
            <v>822.80999999999756</v>
          </cell>
          <cell r="AM472">
            <v>1153.5400000000072</v>
          </cell>
          <cell r="AN472">
            <v>835.95999999999515</v>
          </cell>
          <cell r="AO472">
            <v>1171.4199999999976</v>
          </cell>
          <cell r="AP472">
            <v>846.43999999999016</v>
          </cell>
          <cell r="AQ472">
            <v>1186.6199999999903</v>
          </cell>
          <cell r="AR472">
            <v>859.59000000000401</v>
          </cell>
          <cell r="AS472">
            <v>1204.500000000003</v>
          </cell>
          <cell r="AT472">
            <v>870.07000000000357</v>
          </cell>
          <cell r="AU472">
            <v>1219.7099999999953</v>
          </cell>
          <cell r="AV472">
            <v>883.21999999999639</v>
          </cell>
          <cell r="AW472">
            <v>1237.5800000000031</v>
          </cell>
        </row>
        <row r="473">
          <cell r="A473">
            <v>468</v>
          </cell>
          <cell r="B473">
            <v>608.76999999999884</v>
          </cell>
          <cell r="C473">
            <v>852.28000000000873</v>
          </cell>
          <cell r="D473">
            <v>621.95000000000039</v>
          </cell>
          <cell r="E473">
            <v>870.20000000000368</v>
          </cell>
          <cell r="F473">
            <v>632.45000000000607</v>
          </cell>
          <cell r="G473">
            <v>885.43999999999642</v>
          </cell>
          <cell r="H473">
            <v>645.62999999999886</v>
          </cell>
          <cell r="I473">
            <v>903.34999999999036</v>
          </cell>
          <cell r="J473">
            <v>658.81000000000074</v>
          </cell>
          <cell r="K473">
            <v>921.27000000000726</v>
          </cell>
          <cell r="L473">
            <v>669.30999999999551</v>
          </cell>
          <cell r="M473">
            <v>936.5</v>
          </cell>
          <cell r="N473">
            <v>682.49000000000115</v>
          </cell>
          <cell r="O473">
            <v>954.41999999999314</v>
          </cell>
          <cell r="P473">
            <v>692.9900000000049</v>
          </cell>
          <cell r="Q473">
            <v>969.66000000001077</v>
          </cell>
          <cell r="R473">
            <v>706.16999999999757</v>
          </cell>
          <cell r="S473">
            <v>987.57000000000357</v>
          </cell>
          <cell r="T473">
            <v>719.34999999999786</v>
          </cell>
          <cell r="U473">
            <v>1005.489999999994</v>
          </cell>
          <cell r="V473">
            <v>729.84999999999263</v>
          </cell>
          <cell r="W473">
            <v>1020.7199999999885</v>
          </cell>
          <cell r="X473">
            <v>743.03000000000156</v>
          </cell>
          <cell r="Y473">
            <v>1038.6400000000071</v>
          </cell>
          <cell r="Z473">
            <v>753.53000000000361</v>
          </cell>
          <cell r="AA473">
            <v>1053.8800000000001</v>
          </cell>
          <cell r="AB473">
            <v>766.7099999999964</v>
          </cell>
          <cell r="AC473">
            <v>1071.7899999999916</v>
          </cell>
          <cell r="AD473">
            <v>777.20999999999765</v>
          </cell>
          <cell r="AE473">
            <v>1089.7100000000066</v>
          </cell>
          <cell r="AF473">
            <v>790.39000000000874</v>
          </cell>
          <cell r="AG473">
            <v>1104.9399999999996</v>
          </cell>
          <cell r="AH473">
            <v>800.89000000000408</v>
          </cell>
          <cell r="AI473">
            <v>1122.8599999999988</v>
          </cell>
          <cell r="AJ473">
            <v>814.07000000000244</v>
          </cell>
          <cell r="AK473">
            <v>1138.0999999999924</v>
          </cell>
          <cell r="AL473">
            <v>824.56999999999755</v>
          </cell>
          <cell r="AM473">
            <v>1156.0100000000073</v>
          </cell>
          <cell r="AN473">
            <v>837.74999999999511</v>
          </cell>
          <cell r="AO473">
            <v>1173.9299999999976</v>
          </cell>
          <cell r="AP473">
            <v>848.24999999999011</v>
          </cell>
          <cell r="AQ473">
            <v>1189.1599999999903</v>
          </cell>
          <cell r="AR473">
            <v>861.43000000000404</v>
          </cell>
          <cell r="AS473">
            <v>1207.0800000000029</v>
          </cell>
          <cell r="AT473">
            <v>871.93000000000359</v>
          </cell>
          <cell r="AU473">
            <v>1222.3199999999952</v>
          </cell>
          <cell r="AV473">
            <v>885.10999999999638</v>
          </cell>
          <cell r="AW473">
            <v>1240.2300000000032</v>
          </cell>
        </row>
        <row r="474">
          <cell r="A474">
            <v>469</v>
          </cell>
          <cell r="B474">
            <v>610.0699999999988</v>
          </cell>
          <cell r="C474">
            <v>854.10000000000878</v>
          </cell>
          <cell r="D474">
            <v>623.28000000000043</v>
          </cell>
          <cell r="E474">
            <v>872.0600000000037</v>
          </cell>
          <cell r="F474">
            <v>633.80000000000609</v>
          </cell>
          <cell r="G474">
            <v>887.3299999999964</v>
          </cell>
          <cell r="H474">
            <v>647.00999999999885</v>
          </cell>
          <cell r="I474">
            <v>905.27999999999031</v>
          </cell>
          <cell r="J474">
            <v>660.22000000000071</v>
          </cell>
          <cell r="K474">
            <v>923.24000000000729</v>
          </cell>
          <cell r="L474">
            <v>670.73999999999546</v>
          </cell>
          <cell r="M474">
            <v>938.5</v>
          </cell>
          <cell r="N474">
            <v>683.95000000000118</v>
          </cell>
          <cell r="O474">
            <v>956.4599999999931</v>
          </cell>
          <cell r="P474">
            <v>694.47000000000492</v>
          </cell>
          <cell r="Q474">
            <v>971.73000000001082</v>
          </cell>
          <cell r="R474">
            <v>707.67999999999756</v>
          </cell>
          <cell r="S474">
            <v>989.68000000000359</v>
          </cell>
          <cell r="T474">
            <v>720.88999999999783</v>
          </cell>
          <cell r="U474">
            <v>1007.639999999994</v>
          </cell>
          <cell r="V474">
            <v>731.40999999999258</v>
          </cell>
          <cell r="W474">
            <v>1022.8999999999885</v>
          </cell>
          <cell r="X474">
            <v>744.6200000000016</v>
          </cell>
          <cell r="Y474">
            <v>1040.8600000000072</v>
          </cell>
          <cell r="Z474">
            <v>755.14000000000362</v>
          </cell>
          <cell r="AA474">
            <v>1056.1300000000001</v>
          </cell>
          <cell r="AB474">
            <v>768.34999999999638</v>
          </cell>
          <cell r="AC474">
            <v>1074.0799999999915</v>
          </cell>
          <cell r="AD474">
            <v>778.86999999999762</v>
          </cell>
          <cell r="AE474">
            <v>1092.0400000000066</v>
          </cell>
          <cell r="AF474">
            <v>792.08000000000879</v>
          </cell>
          <cell r="AG474">
            <v>1107.2999999999995</v>
          </cell>
          <cell r="AH474">
            <v>802.60000000000412</v>
          </cell>
          <cell r="AI474">
            <v>1125.2599999999989</v>
          </cell>
          <cell r="AJ474">
            <v>815.81000000000245</v>
          </cell>
          <cell r="AK474">
            <v>1140.5299999999925</v>
          </cell>
          <cell r="AL474">
            <v>826.32999999999754</v>
          </cell>
          <cell r="AM474">
            <v>1158.4800000000073</v>
          </cell>
          <cell r="AN474">
            <v>839.53999999999508</v>
          </cell>
          <cell r="AO474">
            <v>1176.4399999999976</v>
          </cell>
          <cell r="AP474">
            <v>850.05999999999005</v>
          </cell>
          <cell r="AQ474">
            <v>1191.6999999999903</v>
          </cell>
          <cell r="AR474">
            <v>863.27000000000407</v>
          </cell>
          <cell r="AS474">
            <v>1209.6600000000028</v>
          </cell>
          <cell r="AT474">
            <v>873.7900000000036</v>
          </cell>
          <cell r="AU474">
            <v>1224.9299999999951</v>
          </cell>
          <cell r="AV474">
            <v>886.99999999999636</v>
          </cell>
          <cell r="AW474">
            <v>1242.8800000000033</v>
          </cell>
        </row>
        <row r="475">
          <cell r="A475">
            <v>470</v>
          </cell>
          <cell r="B475">
            <v>611.36999999999875</v>
          </cell>
          <cell r="C475">
            <v>855.92000000000883</v>
          </cell>
          <cell r="D475">
            <v>624.61000000000047</v>
          </cell>
          <cell r="E475">
            <v>873.92000000000371</v>
          </cell>
          <cell r="F475">
            <v>635.15000000000612</v>
          </cell>
          <cell r="G475">
            <v>889.21999999999639</v>
          </cell>
          <cell r="H475">
            <v>648.38999999999885</v>
          </cell>
          <cell r="I475">
            <v>907.20999999999026</v>
          </cell>
          <cell r="J475">
            <v>661.63000000000068</v>
          </cell>
          <cell r="K475">
            <v>925.21000000000731</v>
          </cell>
          <cell r="L475">
            <v>672.16999999999541</v>
          </cell>
          <cell r="M475">
            <v>940.5</v>
          </cell>
          <cell r="N475">
            <v>685.41000000000122</v>
          </cell>
          <cell r="O475">
            <v>958.49999999999307</v>
          </cell>
          <cell r="P475">
            <v>695.95000000000493</v>
          </cell>
          <cell r="Q475">
            <v>973.80000000001087</v>
          </cell>
          <cell r="R475">
            <v>709.18999999999755</v>
          </cell>
          <cell r="S475">
            <v>991.7900000000036</v>
          </cell>
          <cell r="T475">
            <v>722.42999999999779</v>
          </cell>
          <cell r="U475">
            <v>1009.7899999999939</v>
          </cell>
          <cell r="V475">
            <v>732.96999999999252</v>
          </cell>
          <cell r="W475">
            <v>1025.0799999999886</v>
          </cell>
          <cell r="X475">
            <v>746.21000000000163</v>
          </cell>
          <cell r="Y475">
            <v>1043.0800000000072</v>
          </cell>
          <cell r="Z475">
            <v>756.75000000000364</v>
          </cell>
          <cell r="AA475">
            <v>1058.3800000000001</v>
          </cell>
          <cell r="AB475">
            <v>769.98999999999637</v>
          </cell>
          <cell r="AC475">
            <v>1076.3699999999915</v>
          </cell>
          <cell r="AD475">
            <v>780.52999999999759</v>
          </cell>
          <cell r="AE475">
            <v>1094.3700000000065</v>
          </cell>
          <cell r="AF475">
            <v>793.77000000000885</v>
          </cell>
          <cell r="AG475">
            <v>1109.6599999999994</v>
          </cell>
          <cell r="AH475">
            <v>804.31000000000415</v>
          </cell>
          <cell r="AI475">
            <v>1127.6599999999989</v>
          </cell>
          <cell r="AJ475">
            <v>817.55000000000246</v>
          </cell>
          <cell r="AK475">
            <v>1142.9599999999925</v>
          </cell>
          <cell r="AL475">
            <v>828.08999999999753</v>
          </cell>
          <cell r="AM475">
            <v>1160.9500000000073</v>
          </cell>
          <cell r="AN475">
            <v>841.32999999999504</v>
          </cell>
          <cell r="AO475">
            <v>1178.9499999999975</v>
          </cell>
          <cell r="AP475">
            <v>851.86999999999</v>
          </cell>
          <cell r="AQ475">
            <v>1194.2399999999902</v>
          </cell>
          <cell r="AR475">
            <v>865.11000000000411</v>
          </cell>
          <cell r="AS475">
            <v>1212.2400000000027</v>
          </cell>
          <cell r="AT475">
            <v>875.65000000000362</v>
          </cell>
          <cell r="AU475">
            <v>1227.539999999995</v>
          </cell>
          <cell r="AV475">
            <v>888.88999999999635</v>
          </cell>
          <cell r="AW475">
            <v>1245.5300000000034</v>
          </cell>
        </row>
        <row r="476">
          <cell r="A476">
            <v>471</v>
          </cell>
          <cell r="B476">
            <v>612.66999999999871</v>
          </cell>
          <cell r="C476">
            <v>857.74000000000888</v>
          </cell>
          <cell r="D476">
            <v>625.94000000000051</v>
          </cell>
          <cell r="E476">
            <v>875.78000000000372</v>
          </cell>
          <cell r="F476">
            <v>636.50000000000614</v>
          </cell>
          <cell r="G476">
            <v>891.10999999999638</v>
          </cell>
          <cell r="H476">
            <v>649.76999999999884</v>
          </cell>
          <cell r="I476">
            <v>909.13999999999021</v>
          </cell>
          <cell r="J476">
            <v>663.04000000000065</v>
          </cell>
          <cell r="K476">
            <v>927.18000000000734</v>
          </cell>
          <cell r="L476">
            <v>673.59999999999536</v>
          </cell>
          <cell r="M476">
            <v>942.5</v>
          </cell>
          <cell r="N476">
            <v>686.87000000000126</v>
          </cell>
          <cell r="O476">
            <v>960.53999999999303</v>
          </cell>
          <cell r="P476">
            <v>697.43000000000495</v>
          </cell>
          <cell r="Q476">
            <v>975.87000000001092</v>
          </cell>
          <cell r="R476">
            <v>710.69999999999754</v>
          </cell>
          <cell r="S476">
            <v>993.90000000000362</v>
          </cell>
          <cell r="T476">
            <v>723.96999999999775</v>
          </cell>
          <cell r="U476">
            <v>1011.9399999999939</v>
          </cell>
          <cell r="V476">
            <v>734.52999999999247</v>
          </cell>
          <cell r="W476">
            <v>1027.2599999999886</v>
          </cell>
          <cell r="X476">
            <v>747.80000000000166</v>
          </cell>
          <cell r="Y476">
            <v>1045.3000000000072</v>
          </cell>
          <cell r="Z476">
            <v>758.36000000000365</v>
          </cell>
          <cell r="AA476">
            <v>1060.6300000000001</v>
          </cell>
          <cell r="AB476">
            <v>771.62999999999636</v>
          </cell>
          <cell r="AC476">
            <v>1078.6599999999914</v>
          </cell>
          <cell r="AD476">
            <v>782.18999999999755</v>
          </cell>
          <cell r="AE476">
            <v>1096.7000000000064</v>
          </cell>
          <cell r="AF476">
            <v>795.4600000000089</v>
          </cell>
          <cell r="AG476">
            <v>1112.0199999999993</v>
          </cell>
          <cell r="AH476">
            <v>806.02000000000419</v>
          </cell>
          <cell r="AI476">
            <v>1130.059999999999</v>
          </cell>
          <cell r="AJ476">
            <v>819.29000000000246</v>
          </cell>
          <cell r="AK476">
            <v>1145.3899999999926</v>
          </cell>
          <cell r="AL476">
            <v>829.84999999999752</v>
          </cell>
          <cell r="AM476">
            <v>1163.4200000000073</v>
          </cell>
          <cell r="AN476">
            <v>843.119999999995</v>
          </cell>
          <cell r="AO476">
            <v>1181.4599999999975</v>
          </cell>
          <cell r="AP476">
            <v>853.67999999998995</v>
          </cell>
          <cell r="AQ476">
            <v>1196.7799999999902</v>
          </cell>
          <cell r="AR476">
            <v>866.95000000000414</v>
          </cell>
          <cell r="AS476">
            <v>1214.8200000000027</v>
          </cell>
          <cell r="AT476">
            <v>877.51000000000363</v>
          </cell>
          <cell r="AU476">
            <v>1230.1499999999949</v>
          </cell>
          <cell r="AV476">
            <v>890.77999999999633</v>
          </cell>
          <cell r="AW476">
            <v>1248.1800000000035</v>
          </cell>
        </row>
        <row r="477">
          <cell r="A477">
            <v>472</v>
          </cell>
          <cell r="B477">
            <v>613.96999999999866</v>
          </cell>
          <cell r="C477">
            <v>859.56000000000893</v>
          </cell>
          <cell r="D477">
            <v>627.27000000000055</v>
          </cell>
          <cell r="E477">
            <v>877.64000000000374</v>
          </cell>
          <cell r="F477">
            <v>637.85000000000616</v>
          </cell>
          <cell r="G477">
            <v>892.99999999999636</v>
          </cell>
          <cell r="H477">
            <v>651.14999999999884</v>
          </cell>
          <cell r="I477">
            <v>911.06999999999016</v>
          </cell>
          <cell r="J477">
            <v>664.45000000000061</v>
          </cell>
          <cell r="K477">
            <v>929.15000000000737</v>
          </cell>
          <cell r="L477">
            <v>675.02999999999531</v>
          </cell>
          <cell r="M477">
            <v>944.5</v>
          </cell>
          <cell r="N477">
            <v>688.33000000000129</v>
          </cell>
          <cell r="O477">
            <v>962.57999999999299</v>
          </cell>
          <cell r="P477">
            <v>698.91000000000497</v>
          </cell>
          <cell r="Q477">
            <v>977.94000000001097</v>
          </cell>
          <cell r="R477">
            <v>712.20999999999754</v>
          </cell>
          <cell r="S477">
            <v>996.01000000000363</v>
          </cell>
          <cell r="T477">
            <v>725.50999999999772</v>
          </cell>
          <cell r="U477">
            <v>1014.0899999999939</v>
          </cell>
          <cell r="V477">
            <v>736.08999999999241</v>
          </cell>
          <cell r="W477">
            <v>1029.4399999999887</v>
          </cell>
          <cell r="X477">
            <v>749.39000000000169</v>
          </cell>
          <cell r="Y477">
            <v>1047.5200000000073</v>
          </cell>
          <cell r="Z477">
            <v>759.97000000000367</v>
          </cell>
          <cell r="AA477">
            <v>1062.8800000000001</v>
          </cell>
          <cell r="AB477">
            <v>773.26999999999634</v>
          </cell>
          <cell r="AC477">
            <v>1080.9499999999914</v>
          </cell>
          <cell r="AD477">
            <v>783.84999999999752</v>
          </cell>
          <cell r="AE477">
            <v>1099.0300000000063</v>
          </cell>
          <cell r="AF477">
            <v>797.15000000000896</v>
          </cell>
          <cell r="AG477">
            <v>1114.3799999999992</v>
          </cell>
          <cell r="AH477">
            <v>807.73000000000422</v>
          </cell>
          <cell r="AI477">
            <v>1132.4599999999991</v>
          </cell>
          <cell r="AJ477">
            <v>821.03000000000247</v>
          </cell>
          <cell r="AK477">
            <v>1147.8199999999927</v>
          </cell>
          <cell r="AL477">
            <v>831.60999999999751</v>
          </cell>
          <cell r="AM477">
            <v>1165.8900000000074</v>
          </cell>
          <cell r="AN477">
            <v>844.90999999999497</v>
          </cell>
          <cell r="AO477">
            <v>1183.9699999999975</v>
          </cell>
          <cell r="AP477">
            <v>855.48999999998989</v>
          </cell>
          <cell r="AQ477">
            <v>1199.3199999999902</v>
          </cell>
          <cell r="AR477">
            <v>868.79000000000417</v>
          </cell>
          <cell r="AS477">
            <v>1217.4000000000026</v>
          </cell>
          <cell r="AT477">
            <v>879.37000000000364</v>
          </cell>
          <cell r="AU477">
            <v>1232.7599999999948</v>
          </cell>
          <cell r="AV477">
            <v>892.66999999999632</v>
          </cell>
          <cell r="AW477">
            <v>1250.8300000000036</v>
          </cell>
        </row>
        <row r="478">
          <cell r="A478">
            <v>473</v>
          </cell>
          <cell r="B478">
            <v>615.26999999999862</v>
          </cell>
          <cell r="C478">
            <v>861.38000000000898</v>
          </cell>
          <cell r="D478">
            <v>628.60000000000059</v>
          </cell>
          <cell r="E478">
            <v>879.50000000000375</v>
          </cell>
          <cell r="F478">
            <v>639.20000000000618</v>
          </cell>
          <cell r="G478">
            <v>894.88999999999635</v>
          </cell>
          <cell r="H478">
            <v>652.52999999999884</v>
          </cell>
          <cell r="I478">
            <v>912.99999999999011</v>
          </cell>
          <cell r="J478">
            <v>665.86000000000058</v>
          </cell>
          <cell r="K478">
            <v>931.12000000000739</v>
          </cell>
          <cell r="L478">
            <v>676.45999999999526</v>
          </cell>
          <cell r="M478">
            <v>946.5</v>
          </cell>
          <cell r="N478">
            <v>689.79000000000133</v>
          </cell>
          <cell r="O478">
            <v>964.61999999999296</v>
          </cell>
          <cell r="P478">
            <v>700.39000000000499</v>
          </cell>
          <cell r="Q478">
            <v>980.01000000001102</v>
          </cell>
          <cell r="R478">
            <v>713.71999999999753</v>
          </cell>
          <cell r="S478">
            <v>998.12000000000364</v>
          </cell>
          <cell r="T478">
            <v>727.04999999999768</v>
          </cell>
          <cell r="U478">
            <v>1016.2399999999939</v>
          </cell>
          <cell r="V478">
            <v>737.64999999999236</v>
          </cell>
          <cell r="W478">
            <v>1031.6199999999887</v>
          </cell>
          <cell r="X478">
            <v>750.98000000000172</v>
          </cell>
          <cell r="Y478">
            <v>1049.7400000000073</v>
          </cell>
          <cell r="Z478">
            <v>761.58000000000368</v>
          </cell>
          <cell r="AA478">
            <v>1065.1300000000001</v>
          </cell>
          <cell r="AB478">
            <v>774.90999999999633</v>
          </cell>
          <cell r="AC478">
            <v>1083.2399999999914</v>
          </cell>
          <cell r="AD478">
            <v>785.50999999999749</v>
          </cell>
          <cell r="AE478">
            <v>1101.3600000000063</v>
          </cell>
          <cell r="AF478">
            <v>798.84000000000901</v>
          </cell>
          <cell r="AG478">
            <v>1116.7399999999991</v>
          </cell>
          <cell r="AH478">
            <v>809.44000000000426</v>
          </cell>
          <cell r="AI478">
            <v>1134.8599999999992</v>
          </cell>
          <cell r="AJ478">
            <v>822.77000000000248</v>
          </cell>
          <cell r="AK478">
            <v>1150.2499999999927</v>
          </cell>
          <cell r="AL478">
            <v>833.3699999999975</v>
          </cell>
          <cell r="AM478">
            <v>1168.3600000000074</v>
          </cell>
          <cell r="AN478">
            <v>846.69999999999493</v>
          </cell>
          <cell r="AO478">
            <v>1186.4799999999975</v>
          </cell>
          <cell r="AP478">
            <v>857.29999999998984</v>
          </cell>
          <cell r="AQ478">
            <v>1201.8599999999901</v>
          </cell>
          <cell r="AR478">
            <v>870.6300000000042</v>
          </cell>
          <cell r="AS478">
            <v>1219.9800000000025</v>
          </cell>
          <cell r="AT478">
            <v>881.23000000000366</v>
          </cell>
          <cell r="AU478">
            <v>1235.3699999999947</v>
          </cell>
          <cell r="AV478">
            <v>894.55999999999631</v>
          </cell>
          <cell r="AW478">
            <v>1253.4800000000037</v>
          </cell>
        </row>
        <row r="479">
          <cell r="A479">
            <v>474</v>
          </cell>
          <cell r="B479">
            <v>616.56999999999857</v>
          </cell>
          <cell r="C479">
            <v>863.20000000000903</v>
          </cell>
          <cell r="D479">
            <v>629.93000000000063</v>
          </cell>
          <cell r="E479">
            <v>881.36000000000377</v>
          </cell>
          <cell r="F479">
            <v>640.55000000000621</v>
          </cell>
          <cell r="G479">
            <v>896.77999999999633</v>
          </cell>
          <cell r="H479">
            <v>653.90999999999883</v>
          </cell>
          <cell r="I479">
            <v>914.92999999999006</v>
          </cell>
          <cell r="J479">
            <v>667.27000000000055</v>
          </cell>
          <cell r="K479">
            <v>933.09000000000742</v>
          </cell>
          <cell r="L479">
            <v>677.88999999999521</v>
          </cell>
          <cell r="M479">
            <v>948.5</v>
          </cell>
          <cell r="N479">
            <v>691.25000000000136</v>
          </cell>
          <cell r="O479">
            <v>966.65999999999292</v>
          </cell>
          <cell r="P479">
            <v>701.87000000000501</v>
          </cell>
          <cell r="Q479">
            <v>982.08000000001107</v>
          </cell>
          <cell r="R479">
            <v>715.22999999999752</v>
          </cell>
          <cell r="S479">
            <v>1000.2300000000037</v>
          </cell>
          <cell r="T479">
            <v>728.58999999999764</v>
          </cell>
          <cell r="U479">
            <v>1018.3899999999938</v>
          </cell>
          <cell r="V479">
            <v>739.20999999999231</v>
          </cell>
          <cell r="W479">
            <v>1033.7999999999888</v>
          </cell>
          <cell r="X479">
            <v>752.57000000000176</v>
          </cell>
          <cell r="Y479">
            <v>1051.9600000000073</v>
          </cell>
          <cell r="Z479">
            <v>763.19000000000369</v>
          </cell>
          <cell r="AA479">
            <v>1067.3800000000001</v>
          </cell>
          <cell r="AB479">
            <v>776.54999999999632</v>
          </cell>
          <cell r="AC479">
            <v>1085.5299999999913</v>
          </cell>
          <cell r="AD479">
            <v>787.16999999999746</v>
          </cell>
          <cell r="AE479">
            <v>1103.6900000000062</v>
          </cell>
          <cell r="AF479">
            <v>800.53000000000907</v>
          </cell>
          <cell r="AG479">
            <v>1119.099999999999</v>
          </cell>
          <cell r="AH479">
            <v>811.1500000000043</v>
          </cell>
          <cell r="AI479">
            <v>1137.2599999999993</v>
          </cell>
          <cell r="AJ479">
            <v>824.51000000000249</v>
          </cell>
          <cell r="AK479">
            <v>1152.6799999999928</v>
          </cell>
          <cell r="AL479">
            <v>835.12999999999749</v>
          </cell>
          <cell r="AM479">
            <v>1170.8300000000074</v>
          </cell>
          <cell r="AN479">
            <v>848.48999999999489</v>
          </cell>
          <cell r="AO479">
            <v>1188.9899999999975</v>
          </cell>
          <cell r="AP479">
            <v>859.10999999998978</v>
          </cell>
          <cell r="AQ479">
            <v>1204.3999999999901</v>
          </cell>
          <cell r="AR479">
            <v>872.47000000000423</v>
          </cell>
          <cell r="AS479">
            <v>1222.5600000000024</v>
          </cell>
          <cell r="AT479">
            <v>883.09000000000367</v>
          </cell>
          <cell r="AU479">
            <v>1237.9799999999946</v>
          </cell>
          <cell r="AV479">
            <v>896.44999999999629</v>
          </cell>
          <cell r="AW479">
            <v>1256.1300000000037</v>
          </cell>
        </row>
        <row r="480">
          <cell r="A480">
            <v>475</v>
          </cell>
          <cell r="B480">
            <v>617.86999999999853</v>
          </cell>
          <cell r="C480">
            <v>865.02000000000908</v>
          </cell>
          <cell r="D480">
            <v>631.26000000000067</v>
          </cell>
          <cell r="E480">
            <v>883.22000000000378</v>
          </cell>
          <cell r="F480">
            <v>641.90000000000623</v>
          </cell>
          <cell r="G480">
            <v>898.66999999999632</v>
          </cell>
          <cell r="H480">
            <v>655.28999999999883</v>
          </cell>
          <cell r="I480">
            <v>916.85999999999001</v>
          </cell>
          <cell r="J480">
            <v>668.68000000000052</v>
          </cell>
          <cell r="K480">
            <v>935.06000000000745</v>
          </cell>
          <cell r="L480">
            <v>679.31999999999516</v>
          </cell>
          <cell r="M480">
            <v>950.5</v>
          </cell>
          <cell r="N480">
            <v>692.7100000000014</v>
          </cell>
          <cell r="O480">
            <v>968.69999999999288</v>
          </cell>
          <cell r="P480">
            <v>703.35000000000502</v>
          </cell>
          <cell r="Q480">
            <v>984.15000000001112</v>
          </cell>
          <cell r="R480">
            <v>716.73999999999751</v>
          </cell>
          <cell r="S480">
            <v>1002.3400000000037</v>
          </cell>
          <cell r="T480">
            <v>730.12999999999761</v>
          </cell>
          <cell r="U480">
            <v>1020.5399999999938</v>
          </cell>
          <cell r="V480">
            <v>740.76999999999225</v>
          </cell>
          <cell r="W480">
            <v>1035.9799999999889</v>
          </cell>
          <cell r="X480">
            <v>754.16000000000179</v>
          </cell>
          <cell r="Y480">
            <v>1054.1800000000073</v>
          </cell>
          <cell r="Z480">
            <v>764.80000000000371</v>
          </cell>
          <cell r="AA480">
            <v>1069.6300000000001</v>
          </cell>
          <cell r="AB480">
            <v>778.1899999999963</v>
          </cell>
          <cell r="AC480">
            <v>1087.8199999999913</v>
          </cell>
          <cell r="AD480">
            <v>788.82999999999743</v>
          </cell>
          <cell r="AE480">
            <v>1106.0200000000061</v>
          </cell>
          <cell r="AF480">
            <v>802.22000000000912</v>
          </cell>
          <cell r="AG480">
            <v>1121.4599999999989</v>
          </cell>
          <cell r="AH480">
            <v>812.86000000000433</v>
          </cell>
          <cell r="AI480">
            <v>1139.6599999999994</v>
          </cell>
          <cell r="AJ480">
            <v>826.2500000000025</v>
          </cell>
          <cell r="AK480">
            <v>1155.1099999999929</v>
          </cell>
          <cell r="AL480">
            <v>836.88999999999749</v>
          </cell>
          <cell r="AM480">
            <v>1173.3000000000075</v>
          </cell>
          <cell r="AN480">
            <v>850.27999999999486</v>
          </cell>
          <cell r="AO480">
            <v>1191.4999999999975</v>
          </cell>
          <cell r="AP480">
            <v>860.91999999998973</v>
          </cell>
          <cell r="AQ480">
            <v>1206.9399999999901</v>
          </cell>
          <cell r="AR480">
            <v>874.31000000000427</v>
          </cell>
          <cell r="AS480">
            <v>1225.1400000000024</v>
          </cell>
          <cell r="AT480">
            <v>884.95000000000368</v>
          </cell>
          <cell r="AU480">
            <v>1240.5899999999945</v>
          </cell>
          <cell r="AV480">
            <v>898.33999999999628</v>
          </cell>
          <cell r="AW480">
            <v>1258.7800000000038</v>
          </cell>
        </row>
        <row r="481">
          <cell r="A481">
            <v>476</v>
          </cell>
          <cell r="B481">
            <v>619.16999999999848</v>
          </cell>
          <cell r="C481">
            <v>866.84000000000913</v>
          </cell>
          <cell r="D481">
            <v>632.59000000000071</v>
          </cell>
          <cell r="E481">
            <v>885.08000000000379</v>
          </cell>
          <cell r="F481">
            <v>643.25000000000625</v>
          </cell>
          <cell r="G481">
            <v>900.55999999999631</v>
          </cell>
          <cell r="H481">
            <v>656.66999999999882</v>
          </cell>
          <cell r="I481">
            <v>918.78999999998996</v>
          </cell>
          <cell r="J481">
            <v>670.09000000000049</v>
          </cell>
          <cell r="K481">
            <v>937.03000000000748</v>
          </cell>
          <cell r="L481">
            <v>680.74999999999511</v>
          </cell>
          <cell r="M481">
            <v>952.5</v>
          </cell>
          <cell r="N481">
            <v>694.17000000000144</v>
          </cell>
          <cell r="O481">
            <v>970.73999999999285</v>
          </cell>
          <cell r="P481">
            <v>704.83000000000504</v>
          </cell>
          <cell r="Q481">
            <v>986.22000000001117</v>
          </cell>
          <cell r="R481">
            <v>718.2499999999975</v>
          </cell>
          <cell r="S481">
            <v>1004.4500000000037</v>
          </cell>
          <cell r="T481">
            <v>731.66999999999757</v>
          </cell>
          <cell r="U481">
            <v>1022.6899999999938</v>
          </cell>
          <cell r="V481">
            <v>742.3299999999922</v>
          </cell>
          <cell r="W481">
            <v>1038.1599999999889</v>
          </cell>
          <cell r="X481">
            <v>755.75000000000182</v>
          </cell>
          <cell r="Y481">
            <v>1056.4000000000074</v>
          </cell>
          <cell r="Z481">
            <v>766.41000000000372</v>
          </cell>
          <cell r="AA481">
            <v>1071.8800000000001</v>
          </cell>
          <cell r="AB481">
            <v>779.82999999999629</v>
          </cell>
          <cell r="AC481">
            <v>1090.1099999999913</v>
          </cell>
          <cell r="AD481">
            <v>790.48999999999739</v>
          </cell>
          <cell r="AE481">
            <v>1108.350000000006</v>
          </cell>
          <cell r="AF481">
            <v>803.91000000000918</v>
          </cell>
          <cell r="AG481">
            <v>1123.8199999999988</v>
          </cell>
          <cell r="AH481">
            <v>814.57000000000437</v>
          </cell>
          <cell r="AI481">
            <v>1142.0599999999995</v>
          </cell>
          <cell r="AJ481">
            <v>827.99000000000251</v>
          </cell>
          <cell r="AK481">
            <v>1157.5399999999929</v>
          </cell>
          <cell r="AL481">
            <v>838.64999999999748</v>
          </cell>
          <cell r="AM481">
            <v>1175.7700000000075</v>
          </cell>
          <cell r="AN481">
            <v>852.06999999999482</v>
          </cell>
          <cell r="AO481">
            <v>1194.0099999999975</v>
          </cell>
          <cell r="AP481">
            <v>862.72999999998967</v>
          </cell>
          <cell r="AQ481">
            <v>1209.47999999999</v>
          </cell>
          <cell r="AR481">
            <v>876.1500000000043</v>
          </cell>
          <cell r="AS481">
            <v>1227.7200000000023</v>
          </cell>
          <cell r="AT481">
            <v>886.8100000000037</v>
          </cell>
          <cell r="AU481">
            <v>1243.1999999999944</v>
          </cell>
          <cell r="AV481">
            <v>900.22999999999627</v>
          </cell>
          <cell r="AW481">
            <v>1261.4300000000039</v>
          </cell>
        </row>
        <row r="482">
          <cell r="A482">
            <v>477</v>
          </cell>
          <cell r="B482">
            <v>620.46999999999844</v>
          </cell>
          <cell r="C482">
            <v>868.66000000000918</v>
          </cell>
          <cell r="D482">
            <v>633.92000000000075</v>
          </cell>
          <cell r="E482">
            <v>886.94000000000381</v>
          </cell>
          <cell r="F482">
            <v>644.60000000000628</v>
          </cell>
          <cell r="G482">
            <v>902.44999999999629</v>
          </cell>
          <cell r="H482">
            <v>658.04999999999882</v>
          </cell>
          <cell r="I482">
            <v>920.71999999998991</v>
          </cell>
          <cell r="J482">
            <v>671.50000000000045</v>
          </cell>
          <cell r="K482">
            <v>939.0000000000075</v>
          </cell>
          <cell r="L482">
            <v>682.17999999999506</v>
          </cell>
          <cell r="M482">
            <v>954.5</v>
          </cell>
          <cell r="N482">
            <v>695.63000000000147</v>
          </cell>
          <cell r="O482">
            <v>972.77999999999281</v>
          </cell>
          <cell r="P482">
            <v>706.31000000000506</v>
          </cell>
          <cell r="Q482">
            <v>988.29000000001122</v>
          </cell>
          <cell r="R482">
            <v>719.75999999999749</v>
          </cell>
          <cell r="S482">
            <v>1006.5600000000037</v>
          </cell>
          <cell r="T482">
            <v>733.20999999999754</v>
          </cell>
          <cell r="U482">
            <v>1024.8399999999938</v>
          </cell>
          <cell r="V482">
            <v>743.88999999999214</v>
          </cell>
          <cell r="W482">
            <v>1040.339999999989</v>
          </cell>
          <cell r="X482">
            <v>757.34000000000185</v>
          </cell>
          <cell r="Y482">
            <v>1058.6200000000074</v>
          </cell>
          <cell r="Z482">
            <v>768.02000000000373</v>
          </cell>
          <cell r="AA482">
            <v>1074.1300000000001</v>
          </cell>
          <cell r="AB482">
            <v>781.46999999999628</v>
          </cell>
          <cell r="AC482">
            <v>1092.3999999999912</v>
          </cell>
          <cell r="AD482">
            <v>792.14999999999736</v>
          </cell>
          <cell r="AE482">
            <v>1110.680000000006</v>
          </cell>
          <cell r="AF482">
            <v>805.60000000000923</v>
          </cell>
          <cell r="AG482">
            <v>1126.1799999999987</v>
          </cell>
          <cell r="AH482">
            <v>816.28000000000441</v>
          </cell>
          <cell r="AI482">
            <v>1144.4599999999996</v>
          </cell>
          <cell r="AJ482">
            <v>829.73000000000252</v>
          </cell>
          <cell r="AK482">
            <v>1159.969999999993</v>
          </cell>
          <cell r="AL482">
            <v>840.40999999999747</v>
          </cell>
          <cell r="AM482">
            <v>1178.2400000000075</v>
          </cell>
          <cell r="AN482">
            <v>853.85999999999478</v>
          </cell>
          <cell r="AO482">
            <v>1196.5199999999975</v>
          </cell>
          <cell r="AP482">
            <v>864.53999999998962</v>
          </cell>
          <cell r="AQ482">
            <v>1212.01999999999</v>
          </cell>
          <cell r="AR482">
            <v>877.99000000000433</v>
          </cell>
          <cell r="AS482">
            <v>1230.3000000000022</v>
          </cell>
          <cell r="AT482">
            <v>888.67000000000371</v>
          </cell>
          <cell r="AU482">
            <v>1245.8099999999943</v>
          </cell>
          <cell r="AV482">
            <v>902.11999999999625</v>
          </cell>
          <cell r="AW482">
            <v>1264.080000000004</v>
          </cell>
        </row>
        <row r="483">
          <cell r="A483">
            <v>478</v>
          </cell>
          <cell r="B483">
            <v>621.76999999999839</v>
          </cell>
          <cell r="C483">
            <v>870.48000000000923</v>
          </cell>
          <cell r="D483">
            <v>635.2500000000008</v>
          </cell>
          <cell r="E483">
            <v>888.80000000000382</v>
          </cell>
          <cell r="F483">
            <v>645.9500000000063</v>
          </cell>
          <cell r="G483">
            <v>904.33999999999628</v>
          </cell>
          <cell r="H483">
            <v>659.42999999999881</v>
          </cell>
          <cell r="I483">
            <v>922.64999999998986</v>
          </cell>
          <cell r="J483">
            <v>672.91000000000042</v>
          </cell>
          <cell r="K483">
            <v>940.97000000000753</v>
          </cell>
          <cell r="L483">
            <v>683.60999999999501</v>
          </cell>
          <cell r="M483">
            <v>956.5</v>
          </cell>
          <cell r="N483">
            <v>697.09000000000151</v>
          </cell>
          <cell r="O483">
            <v>974.81999999999277</v>
          </cell>
          <cell r="P483">
            <v>707.79000000000508</v>
          </cell>
          <cell r="Q483">
            <v>990.36000000001127</v>
          </cell>
          <cell r="R483">
            <v>721.26999999999748</v>
          </cell>
          <cell r="S483">
            <v>1008.6700000000037</v>
          </cell>
          <cell r="T483">
            <v>734.7499999999975</v>
          </cell>
          <cell r="U483">
            <v>1026.9899999999939</v>
          </cell>
          <cell r="V483">
            <v>745.44999999999209</v>
          </cell>
          <cell r="W483">
            <v>1042.5199999999891</v>
          </cell>
          <cell r="X483">
            <v>758.93000000000188</v>
          </cell>
          <cell r="Y483">
            <v>1060.8400000000074</v>
          </cell>
          <cell r="Z483">
            <v>769.63000000000375</v>
          </cell>
          <cell r="AA483">
            <v>1076.3800000000001</v>
          </cell>
          <cell r="AB483">
            <v>783.10999999999626</v>
          </cell>
          <cell r="AC483">
            <v>1094.6899999999912</v>
          </cell>
          <cell r="AD483">
            <v>793.80999999999733</v>
          </cell>
          <cell r="AE483">
            <v>1113.0100000000059</v>
          </cell>
          <cell r="AF483">
            <v>807.29000000000929</v>
          </cell>
          <cell r="AG483">
            <v>1128.5399999999986</v>
          </cell>
          <cell r="AH483">
            <v>817.99000000000444</v>
          </cell>
          <cell r="AI483">
            <v>1146.8599999999997</v>
          </cell>
          <cell r="AJ483">
            <v>831.47000000000253</v>
          </cell>
          <cell r="AK483">
            <v>1162.399999999993</v>
          </cell>
          <cell r="AL483">
            <v>842.16999999999746</v>
          </cell>
          <cell r="AM483">
            <v>1180.7100000000075</v>
          </cell>
          <cell r="AN483">
            <v>855.64999999999475</v>
          </cell>
          <cell r="AO483">
            <v>1199.0299999999975</v>
          </cell>
          <cell r="AP483">
            <v>866.34999999998956</v>
          </cell>
          <cell r="AQ483">
            <v>1214.5599999999899</v>
          </cell>
          <cell r="AR483">
            <v>879.83000000000436</v>
          </cell>
          <cell r="AS483">
            <v>1232.8800000000022</v>
          </cell>
          <cell r="AT483">
            <v>890.53000000000372</v>
          </cell>
          <cell r="AU483">
            <v>1248.4199999999942</v>
          </cell>
          <cell r="AV483">
            <v>904.00999999999624</v>
          </cell>
          <cell r="AW483">
            <v>1266.7300000000041</v>
          </cell>
        </row>
        <row r="484">
          <cell r="A484">
            <v>479</v>
          </cell>
          <cell r="B484">
            <v>623.06999999999834</v>
          </cell>
          <cell r="C484">
            <v>872.30000000000928</v>
          </cell>
          <cell r="D484">
            <v>636.58000000000084</v>
          </cell>
          <cell r="E484">
            <v>890.66000000000383</v>
          </cell>
          <cell r="F484">
            <v>647.30000000000632</v>
          </cell>
          <cell r="G484">
            <v>906.22999999999627</v>
          </cell>
          <cell r="H484">
            <v>660.80999999999881</v>
          </cell>
          <cell r="I484">
            <v>924.57999999998981</v>
          </cell>
          <cell r="J484">
            <v>674.32000000000039</v>
          </cell>
          <cell r="K484">
            <v>942.94000000000756</v>
          </cell>
          <cell r="L484">
            <v>685.03999999999496</v>
          </cell>
          <cell r="M484">
            <v>958.5</v>
          </cell>
          <cell r="N484">
            <v>698.55000000000155</v>
          </cell>
          <cell r="O484">
            <v>976.85999999999274</v>
          </cell>
          <cell r="P484">
            <v>709.2700000000051</v>
          </cell>
          <cell r="Q484">
            <v>992.43000000001132</v>
          </cell>
          <cell r="R484">
            <v>722.77999999999747</v>
          </cell>
          <cell r="S484">
            <v>1010.7800000000037</v>
          </cell>
          <cell r="T484">
            <v>736.28999999999746</v>
          </cell>
          <cell r="U484">
            <v>1029.139999999994</v>
          </cell>
          <cell r="V484">
            <v>747.00999999999203</v>
          </cell>
          <cell r="W484">
            <v>1044.6999999999891</v>
          </cell>
          <cell r="X484">
            <v>760.52000000000191</v>
          </cell>
          <cell r="Y484">
            <v>1063.0600000000074</v>
          </cell>
          <cell r="Z484">
            <v>771.24000000000376</v>
          </cell>
          <cell r="AA484">
            <v>1078.6300000000001</v>
          </cell>
          <cell r="AB484">
            <v>784.74999999999625</v>
          </cell>
          <cell r="AC484">
            <v>1096.9799999999912</v>
          </cell>
          <cell r="AD484">
            <v>795.4699999999973</v>
          </cell>
          <cell r="AE484">
            <v>1115.3400000000058</v>
          </cell>
          <cell r="AF484">
            <v>808.98000000000934</v>
          </cell>
          <cell r="AG484">
            <v>1130.8999999999985</v>
          </cell>
          <cell r="AH484">
            <v>819.70000000000448</v>
          </cell>
          <cell r="AI484">
            <v>1149.2599999999998</v>
          </cell>
          <cell r="AJ484">
            <v>833.21000000000254</v>
          </cell>
          <cell r="AK484">
            <v>1164.8299999999931</v>
          </cell>
          <cell r="AL484">
            <v>843.92999999999745</v>
          </cell>
          <cell r="AM484">
            <v>1183.1800000000076</v>
          </cell>
          <cell r="AN484">
            <v>857.43999999999471</v>
          </cell>
          <cell r="AO484">
            <v>1201.5399999999975</v>
          </cell>
          <cell r="AP484">
            <v>868.15999999998951</v>
          </cell>
          <cell r="AQ484">
            <v>1217.0999999999899</v>
          </cell>
          <cell r="AR484">
            <v>881.67000000000439</v>
          </cell>
          <cell r="AS484">
            <v>1235.4600000000021</v>
          </cell>
          <cell r="AT484">
            <v>892.39000000000374</v>
          </cell>
          <cell r="AU484">
            <v>1251.0299999999941</v>
          </cell>
          <cell r="AV484">
            <v>905.89999999999623</v>
          </cell>
          <cell r="AW484">
            <v>1269.3800000000042</v>
          </cell>
        </row>
        <row r="485">
          <cell r="A485">
            <v>480</v>
          </cell>
          <cell r="B485">
            <v>624.3699999999983</v>
          </cell>
          <cell r="C485">
            <v>874.12000000000933</v>
          </cell>
          <cell r="D485">
            <v>637.91000000000088</v>
          </cell>
          <cell r="E485">
            <v>892.52000000000385</v>
          </cell>
          <cell r="F485">
            <v>648.65000000000634</v>
          </cell>
          <cell r="G485">
            <v>908.11999999999625</v>
          </cell>
          <cell r="H485">
            <v>662.1899999999988</v>
          </cell>
          <cell r="I485">
            <v>926.50999999998976</v>
          </cell>
          <cell r="J485">
            <v>675.73000000000036</v>
          </cell>
          <cell r="K485">
            <v>944.91000000000759</v>
          </cell>
          <cell r="L485">
            <v>686.46999999999491</v>
          </cell>
          <cell r="M485">
            <v>960.5</v>
          </cell>
          <cell r="N485">
            <v>700.01000000000158</v>
          </cell>
          <cell r="O485">
            <v>978.8999999999927</v>
          </cell>
          <cell r="P485">
            <v>710.75000000000512</v>
          </cell>
          <cell r="Q485">
            <v>994.50000000001137</v>
          </cell>
          <cell r="R485">
            <v>724.28999999999746</v>
          </cell>
          <cell r="S485">
            <v>1012.8900000000037</v>
          </cell>
          <cell r="T485">
            <v>737.82999999999743</v>
          </cell>
          <cell r="U485">
            <v>1031.2899999999941</v>
          </cell>
          <cell r="V485">
            <v>748.56999999999198</v>
          </cell>
          <cell r="W485">
            <v>1046.8799999999892</v>
          </cell>
          <cell r="X485">
            <v>762.11000000000195</v>
          </cell>
          <cell r="Y485">
            <v>1065.2800000000075</v>
          </cell>
          <cell r="Z485">
            <v>772.85000000000377</v>
          </cell>
          <cell r="AA485">
            <v>1080.8800000000001</v>
          </cell>
          <cell r="AB485">
            <v>786.38999999999623</v>
          </cell>
          <cell r="AC485">
            <v>1099.2699999999911</v>
          </cell>
          <cell r="AD485">
            <v>797.12999999999727</v>
          </cell>
          <cell r="AE485">
            <v>1117.6700000000058</v>
          </cell>
          <cell r="AF485">
            <v>810.6700000000094</v>
          </cell>
          <cell r="AG485">
            <v>1133.2599999999984</v>
          </cell>
          <cell r="AH485">
            <v>821.41000000000452</v>
          </cell>
          <cell r="AI485">
            <v>1151.6599999999999</v>
          </cell>
          <cell r="AJ485">
            <v>834.95000000000255</v>
          </cell>
          <cell r="AK485">
            <v>1167.2599999999932</v>
          </cell>
          <cell r="AL485">
            <v>845.68999999999744</v>
          </cell>
          <cell r="AM485">
            <v>1185.6500000000076</v>
          </cell>
          <cell r="AN485">
            <v>859.22999999999467</v>
          </cell>
          <cell r="AO485">
            <v>1204.0499999999975</v>
          </cell>
          <cell r="AP485">
            <v>869.96999999998945</v>
          </cell>
          <cell r="AQ485">
            <v>1219.6399999999899</v>
          </cell>
          <cell r="AR485">
            <v>883.51000000000442</v>
          </cell>
          <cell r="AS485">
            <v>1238.040000000002</v>
          </cell>
          <cell r="AT485">
            <v>894.25000000000375</v>
          </cell>
          <cell r="AU485">
            <v>1253.639999999994</v>
          </cell>
          <cell r="AV485">
            <v>907.78999999999621</v>
          </cell>
          <cell r="AW485">
            <v>1272.0300000000043</v>
          </cell>
        </row>
        <row r="486">
          <cell r="A486">
            <v>481</v>
          </cell>
          <cell r="B486">
            <v>625.66999999999825</v>
          </cell>
          <cell r="C486">
            <v>875.94000000000938</v>
          </cell>
          <cell r="D486">
            <v>639.24000000000092</v>
          </cell>
          <cell r="E486">
            <v>894.38000000000386</v>
          </cell>
          <cell r="F486">
            <v>650.00000000000637</v>
          </cell>
          <cell r="G486">
            <v>910.00999999999624</v>
          </cell>
          <cell r="H486">
            <v>663.5699999999988</v>
          </cell>
          <cell r="I486">
            <v>928.43999999998971</v>
          </cell>
          <cell r="J486">
            <v>677.14000000000033</v>
          </cell>
          <cell r="K486">
            <v>946.88000000000761</v>
          </cell>
          <cell r="L486">
            <v>687.89999999999486</v>
          </cell>
          <cell r="M486">
            <v>962.5</v>
          </cell>
          <cell r="N486">
            <v>701.47000000000162</v>
          </cell>
          <cell r="O486">
            <v>980.93999999999266</v>
          </cell>
          <cell r="P486">
            <v>712.23000000000513</v>
          </cell>
          <cell r="Q486">
            <v>996.57000000001142</v>
          </cell>
          <cell r="R486">
            <v>725.79999999999745</v>
          </cell>
          <cell r="S486">
            <v>1015.0000000000038</v>
          </cell>
          <cell r="T486">
            <v>739.36999999999739</v>
          </cell>
          <cell r="U486">
            <v>1033.4399999999941</v>
          </cell>
          <cell r="V486">
            <v>750.12999999999192</v>
          </cell>
          <cell r="W486">
            <v>1049.0599999999893</v>
          </cell>
          <cell r="X486">
            <v>763.70000000000198</v>
          </cell>
          <cell r="Y486">
            <v>1067.5000000000075</v>
          </cell>
          <cell r="Z486">
            <v>774.46000000000379</v>
          </cell>
          <cell r="AA486">
            <v>1083.1300000000001</v>
          </cell>
          <cell r="AB486">
            <v>788.02999999999622</v>
          </cell>
          <cell r="AC486">
            <v>1101.5599999999911</v>
          </cell>
          <cell r="AD486">
            <v>798.78999999999724</v>
          </cell>
          <cell r="AE486">
            <v>1120.0000000000057</v>
          </cell>
          <cell r="AF486">
            <v>812.36000000000945</v>
          </cell>
          <cell r="AG486">
            <v>1135.6199999999983</v>
          </cell>
          <cell r="AH486">
            <v>823.12000000000455</v>
          </cell>
          <cell r="AI486">
            <v>1154.06</v>
          </cell>
          <cell r="AJ486">
            <v>836.69000000000256</v>
          </cell>
          <cell r="AK486">
            <v>1169.6899999999932</v>
          </cell>
          <cell r="AL486">
            <v>847.44999999999743</v>
          </cell>
          <cell r="AM486">
            <v>1188.1200000000076</v>
          </cell>
          <cell r="AN486">
            <v>861.01999999999464</v>
          </cell>
          <cell r="AO486">
            <v>1206.5599999999974</v>
          </cell>
          <cell r="AP486">
            <v>871.7799999999894</v>
          </cell>
          <cell r="AQ486">
            <v>1222.1799999999898</v>
          </cell>
          <cell r="AR486">
            <v>885.35000000000446</v>
          </cell>
          <cell r="AS486">
            <v>1240.6200000000019</v>
          </cell>
          <cell r="AT486">
            <v>896.11000000000377</v>
          </cell>
          <cell r="AU486">
            <v>1256.2499999999939</v>
          </cell>
          <cell r="AV486">
            <v>909.6799999999962</v>
          </cell>
          <cell r="AW486">
            <v>1274.6800000000044</v>
          </cell>
        </row>
        <row r="487">
          <cell r="A487">
            <v>482</v>
          </cell>
          <cell r="B487">
            <v>626.96999999999821</v>
          </cell>
          <cell r="C487">
            <v>877.76000000000943</v>
          </cell>
          <cell r="D487">
            <v>640.57000000000096</v>
          </cell>
          <cell r="E487">
            <v>896.24000000000387</v>
          </cell>
          <cell r="F487">
            <v>651.35000000000639</v>
          </cell>
          <cell r="G487">
            <v>911.89999999999623</v>
          </cell>
          <cell r="H487">
            <v>664.94999999999879</v>
          </cell>
          <cell r="I487">
            <v>930.36999999998966</v>
          </cell>
          <cell r="J487">
            <v>678.5500000000003</v>
          </cell>
          <cell r="K487">
            <v>948.85000000000764</v>
          </cell>
          <cell r="L487">
            <v>689.32999999999481</v>
          </cell>
          <cell r="M487">
            <v>964.5</v>
          </cell>
          <cell r="N487">
            <v>702.93000000000166</v>
          </cell>
          <cell r="O487">
            <v>982.97999999999263</v>
          </cell>
          <cell r="P487">
            <v>713.71000000000515</v>
          </cell>
          <cell r="Q487">
            <v>998.64000000001147</v>
          </cell>
          <cell r="R487">
            <v>727.30999999999744</v>
          </cell>
          <cell r="S487">
            <v>1017.1100000000038</v>
          </cell>
          <cell r="T487">
            <v>740.90999999999735</v>
          </cell>
          <cell r="U487">
            <v>1035.5899999999942</v>
          </cell>
          <cell r="V487">
            <v>751.68999999999187</v>
          </cell>
          <cell r="W487">
            <v>1051.2399999999893</v>
          </cell>
          <cell r="X487">
            <v>765.29000000000201</v>
          </cell>
          <cell r="Y487">
            <v>1069.7200000000075</v>
          </cell>
          <cell r="Z487">
            <v>776.0700000000038</v>
          </cell>
          <cell r="AA487">
            <v>1085.3800000000001</v>
          </cell>
          <cell r="AB487">
            <v>789.66999999999621</v>
          </cell>
          <cell r="AC487">
            <v>1103.849999999991</v>
          </cell>
          <cell r="AD487">
            <v>800.4499999999972</v>
          </cell>
          <cell r="AE487">
            <v>1122.3300000000056</v>
          </cell>
          <cell r="AF487">
            <v>814.0500000000095</v>
          </cell>
          <cell r="AG487">
            <v>1137.9799999999982</v>
          </cell>
          <cell r="AH487">
            <v>824.83000000000459</v>
          </cell>
          <cell r="AI487">
            <v>1156.46</v>
          </cell>
          <cell r="AJ487">
            <v>838.43000000000256</v>
          </cell>
          <cell r="AK487">
            <v>1172.1199999999933</v>
          </cell>
          <cell r="AL487">
            <v>849.20999999999742</v>
          </cell>
          <cell r="AM487">
            <v>1190.5900000000076</v>
          </cell>
          <cell r="AN487">
            <v>862.8099999999946</v>
          </cell>
          <cell r="AO487">
            <v>1209.0699999999974</v>
          </cell>
          <cell r="AP487">
            <v>873.58999999998935</v>
          </cell>
          <cell r="AQ487">
            <v>1224.7199999999898</v>
          </cell>
          <cell r="AR487">
            <v>887.19000000000449</v>
          </cell>
          <cell r="AS487">
            <v>1243.2000000000019</v>
          </cell>
          <cell r="AT487">
            <v>897.97000000000378</v>
          </cell>
          <cell r="AU487">
            <v>1258.8599999999938</v>
          </cell>
          <cell r="AV487">
            <v>911.56999999999618</v>
          </cell>
          <cell r="AW487">
            <v>1277.3300000000045</v>
          </cell>
        </row>
        <row r="488">
          <cell r="A488">
            <v>483</v>
          </cell>
          <cell r="B488">
            <v>628.26999999999816</v>
          </cell>
          <cell r="C488">
            <v>879.58000000000948</v>
          </cell>
          <cell r="D488">
            <v>641.900000000001</v>
          </cell>
          <cell r="E488">
            <v>898.10000000000389</v>
          </cell>
          <cell r="F488">
            <v>652.70000000000641</v>
          </cell>
          <cell r="G488">
            <v>913.78999999999621</v>
          </cell>
          <cell r="H488">
            <v>666.32999999999879</v>
          </cell>
          <cell r="I488">
            <v>932.29999999998961</v>
          </cell>
          <cell r="J488">
            <v>679.96000000000026</v>
          </cell>
          <cell r="K488">
            <v>950.82000000000767</v>
          </cell>
          <cell r="L488">
            <v>690.75999999999476</v>
          </cell>
          <cell r="M488">
            <v>966.5</v>
          </cell>
          <cell r="N488">
            <v>704.39000000000169</v>
          </cell>
          <cell r="O488">
            <v>985.01999999999259</v>
          </cell>
          <cell r="P488">
            <v>715.19000000000517</v>
          </cell>
          <cell r="Q488">
            <v>1000.7100000000115</v>
          </cell>
          <cell r="R488">
            <v>728.81999999999744</v>
          </cell>
          <cell r="S488">
            <v>1019.2200000000038</v>
          </cell>
          <cell r="T488">
            <v>742.44999999999732</v>
          </cell>
          <cell r="U488">
            <v>1037.7399999999943</v>
          </cell>
          <cell r="V488">
            <v>753.24999999999181</v>
          </cell>
          <cell r="W488">
            <v>1053.4199999999894</v>
          </cell>
          <cell r="X488">
            <v>766.88000000000204</v>
          </cell>
          <cell r="Y488">
            <v>1071.9400000000076</v>
          </cell>
          <cell r="Z488">
            <v>777.68000000000382</v>
          </cell>
          <cell r="AA488">
            <v>1087.6300000000001</v>
          </cell>
          <cell r="AB488">
            <v>791.30999999999619</v>
          </cell>
          <cell r="AC488">
            <v>1106.139999999991</v>
          </cell>
          <cell r="AD488">
            <v>802.10999999999717</v>
          </cell>
          <cell r="AE488">
            <v>1124.6600000000055</v>
          </cell>
          <cell r="AF488">
            <v>815.74000000000956</v>
          </cell>
          <cell r="AG488">
            <v>1140.3399999999981</v>
          </cell>
          <cell r="AH488">
            <v>826.54000000000462</v>
          </cell>
          <cell r="AI488">
            <v>1158.8600000000001</v>
          </cell>
          <cell r="AJ488">
            <v>840.17000000000257</v>
          </cell>
          <cell r="AK488">
            <v>1174.5499999999934</v>
          </cell>
          <cell r="AL488">
            <v>850.96999999999741</v>
          </cell>
          <cell r="AM488">
            <v>1193.0600000000077</v>
          </cell>
          <cell r="AN488">
            <v>864.59999999999457</v>
          </cell>
          <cell r="AO488">
            <v>1211.5799999999974</v>
          </cell>
          <cell r="AP488">
            <v>875.39999999998929</v>
          </cell>
          <cell r="AQ488">
            <v>1227.2599999999898</v>
          </cell>
          <cell r="AR488">
            <v>889.03000000000452</v>
          </cell>
          <cell r="AS488">
            <v>1245.7800000000018</v>
          </cell>
          <cell r="AT488">
            <v>899.83000000000379</v>
          </cell>
          <cell r="AU488">
            <v>1261.4699999999937</v>
          </cell>
          <cell r="AV488">
            <v>913.45999999999617</v>
          </cell>
          <cell r="AW488">
            <v>1279.9800000000046</v>
          </cell>
        </row>
        <row r="489">
          <cell r="A489">
            <v>484</v>
          </cell>
          <cell r="B489">
            <v>629.56999999999812</v>
          </cell>
          <cell r="C489">
            <v>881.40000000000953</v>
          </cell>
          <cell r="D489">
            <v>643.23000000000104</v>
          </cell>
          <cell r="E489">
            <v>899.9600000000039</v>
          </cell>
          <cell r="F489">
            <v>654.05000000000643</v>
          </cell>
          <cell r="G489">
            <v>915.6799999999962</v>
          </cell>
          <cell r="H489">
            <v>667.70999999999879</v>
          </cell>
          <cell r="I489">
            <v>934.22999999998956</v>
          </cell>
          <cell r="J489">
            <v>681.37000000000023</v>
          </cell>
          <cell r="K489">
            <v>952.79000000000769</v>
          </cell>
          <cell r="L489">
            <v>692.18999999999471</v>
          </cell>
          <cell r="M489">
            <v>968.5</v>
          </cell>
          <cell r="N489">
            <v>705.85000000000173</v>
          </cell>
          <cell r="O489">
            <v>987.05999999999256</v>
          </cell>
          <cell r="P489">
            <v>716.67000000000519</v>
          </cell>
          <cell r="Q489">
            <v>1002.7800000000116</v>
          </cell>
          <cell r="R489">
            <v>730.32999999999743</v>
          </cell>
          <cell r="S489">
            <v>1021.3300000000038</v>
          </cell>
          <cell r="T489">
            <v>743.98999999999728</v>
          </cell>
          <cell r="U489">
            <v>1039.8899999999944</v>
          </cell>
          <cell r="V489">
            <v>754.80999999999176</v>
          </cell>
          <cell r="W489">
            <v>1055.5999999999894</v>
          </cell>
          <cell r="X489">
            <v>768.47000000000207</v>
          </cell>
          <cell r="Y489">
            <v>1074.1600000000076</v>
          </cell>
          <cell r="Z489">
            <v>779.29000000000383</v>
          </cell>
          <cell r="AA489">
            <v>1089.8800000000001</v>
          </cell>
          <cell r="AB489">
            <v>792.94999999999618</v>
          </cell>
          <cell r="AC489">
            <v>1108.429999999991</v>
          </cell>
          <cell r="AD489">
            <v>803.76999999999714</v>
          </cell>
          <cell r="AE489">
            <v>1126.9900000000055</v>
          </cell>
          <cell r="AF489">
            <v>817.43000000000961</v>
          </cell>
          <cell r="AG489">
            <v>1142.699999999998</v>
          </cell>
          <cell r="AH489">
            <v>828.25000000000466</v>
          </cell>
          <cell r="AI489">
            <v>1161.2600000000002</v>
          </cell>
          <cell r="AJ489">
            <v>841.91000000000258</v>
          </cell>
          <cell r="AK489">
            <v>1176.9799999999934</v>
          </cell>
          <cell r="AL489">
            <v>852.7299999999974</v>
          </cell>
          <cell r="AM489">
            <v>1195.5300000000077</v>
          </cell>
          <cell r="AN489">
            <v>866.38999999999453</v>
          </cell>
          <cell r="AO489">
            <v>1214.0899999999974</v>
          </cell>
          <cell r="AP489">
            <v>877.20999999998924</v>
          </cell>
          <cell r="AQ489">
            <v>1229.7999999999897</v>
          </cell>
          <cell r="AR489">
            <v>890.87000000000455</v>
          </cell>
          <cell r="AS489">
            <v>1248.3600000000017</v>
          </cell>
          <cell r="AT489">
            <v>901.69000000000381</v>
          </cell>
          <cell r="AU489">
            <v>1264.0799999999936</v>
          </cell>
          <cell r="AV489">
            <v>915.34999999999616</v>
          </cell>
          <cell r="AW489">
            <v>1282.6300000000047</v>
          </cell>
        </row>
        <row r="490">
          <cell r="A490">
            <v>485</v>
          </cell>
          <cell r="B490">
            <v>630.86999999999807</v>
          </cell>
          <cell r="C490">
            <v>883.22000000000958</v>
          </cell>
          <cell r="D490">
            <v>644.56000000000108</v>
          </cell>
          <cell r="E490">
            <v>901.82000000000392</v>
          </cell>
          <cell r="F490">
            <v>655.40000000000646</v>
          </cell>
          <cell r="G490">
            <v>917.56999999999618</v>
          </cell>
          <cell r="H490">
            <v>669.08999999999878</v>
          </cell>
          <cell r="I490">
            <v>936.15999999998951</v>
          </cell>
          <cell r="J490">
            <v>682.7800000000002</v>
          </cell>
          <cell r="K490">
            <v>954.76000000000772</v>
          </cell>
          <cell r="L490">
            <v>693.61999999999466</v>
          </cell>
          <cell r="M490">
            <v>970.5</v>
          </cell>
          <cell r="N490">
            <v>707.31000000000176</v>
          </cell>
          <cell r="O490">
            <v>989.09999999999252</v>
          </cell>
          <cell r="P490">
            <v>718.15000000000521</v>
          </cell>
          <cell r="Q490">
            <v>1004.8500000000116</v>
          </cell>
          <cell r="R490">
            <v>731.83999999999742</v>
          </cell>
          <cell r="S490">
            <v>1023.4400000000038</v>
          </cell>
          <cell r="T490">
            <v>745.52999999999724</v>
          </cell>
          <cell r="U490">
            <v>1042.0399999999945</v>
          </cell>
          <cell r="V490">
            <v>756.36999999999171</v>
          </cell>
          <cell r="W490">
            <v>1057.7799999999895</v>
          </cell>
          <cell r="X490">
            <v>770.06000000000211</v>
          </cell>
          <cell r="Y490">
            <v>1076.3800000000076</v>
          </cell>
          <cell r="Z490">
            <v>780.90000000000384</v>
          </cell>
          <cell r="AA490">
            <v>1092.1300000000001</v>
          </cell>
          <cell r="AB490">
            <v>794.58999999999617</v>
          </cell>
          <cell r="AC490">
            <v>1110.7199999999909</v>
          </cell>
          <cell r="AD490">
            <v>805.42999999999711</v>
          </cell>
          <cell r="AE490">
            <v>1129.3200000000054</v>
          </cell>
          <cell r="AF490">
            <v>819.12000000000967</v>
          </cell>
          <cell r="AG490">
            <v>1145.0599999999979</v>
          </cell>
          <cell r="AH490">
            <v>829.9600000000047</v>
          </cell>
          <cell r="AI490">
            <v>1163.6600000000003</v>
          </cell>
          <cell r="AJ490">
            <v>843.65000000000259</v>
          </cell>
          <cell r="AK490">
            <v>1179.4099999999935</v>
          </cell>
          <cell r="AL490">
            <v>854.48999999999739</v>
          </cell>
          <cell r="AM490">
            <v>1198.0000000000077</v>
          </cell>
          <cell r="AN490">
            <v>868.17999999999449</v>
          </cell>
          <cell r="AO490">
            <v>1216.5999999999974</v>
          </cell>
          <cell r="AP490">
            <v>879.01999999998918</v>
          </cell>
          <cell r="AQ490">
            <v>1232.3399999999897</v>
          </cell>
          <cell r="AR490">
            <v>892.71000000000458</v>
          </cell>
          <cell r="AS490">
            <v>1250.9400000000016</v>
          </cell>
          <cell r="AT490">
            <v>903.55000000000382</v>
          </cell>
          <cell r="AU490">
            <v>1266.6899999999935</v>
          </cell>
          <cell r="AV490">
            <v>917.23999999999614</v>
          </cell>
          <cell r="AW490">
            <v>1285.2800000000047</v>
          </cell>
        </row>
        <row r="491">
          <cell r="A491">
            <v>486</v>
          </cell>
          <cell r="B491">
            <v>632.16999999999803</v>
          </cell>
          <cell r="C491">
            <v>885.04000000000963</v>
          </cell>
          <cell r="D491">
            <v>645.89000000000112</v>
          </cell>
          <cell r="E491">
            <v>903.68000000000393</v>
          </cell>
          <cell r="F491">
            <v>656.75000000000648</v>
          </cell>
          <cell r="G491">
            <v>919.45999999999617</v>
          </cell>
          <cell r="H491">
            <v>670.46999999999878</v>
          </cell>
          <cell r="I491">
            <v>938.08999999998946</v>
          </cell>
          <cell r="J491">
            <v>684.19000000000017</v>
          </cell>
          <cell r="K491">
            <v>956.73000000000775</v>
          </cell>
          <cell r="L491">
            <v>695.04999999999461</v>
          </cell>
          <cell r="M491">
            <v>972.5</v>
          </cell>
          <cell r="N491">
            <v>708.7700000000018</v>
          </cell>
          <cell r="O491">
            <v>991.13999999999248</v>
          </cell>
          <cell r="P491">
            <v>719.63000000000523</v>
          </cell>
          <cell r="Q491">
            <v>1006.9200000000117</v>
          </cell>
          <cell r="R491">
            <v>733.34999999999741</v>
          </cell>
          <cell r="S491">
            <v>1025.5500000000038</v>
          </cell>
          <cell r="T491">
            <v>747.06999999999721</v>
          </cell>
          <cell r="U491">
            <v>1044.1899999999946</v>
          </cell>
          <cell r="V491">
            <v>757.92999999999165</v>
          </cell>
          <cell r="W491">
            <v>1059.9599999999896</v>
          </cell>
          <cell r="X491">
            <v>771.65000000000214</v>
          </cell>
          <cell r="Y491">
            <v>1078.6000000000076</v>
          </cell>
          <cell r="Z491">
            <v>782.51000000000386</v>
          </cell>
          <cell r="AA491">
            <v>1094.3800000000001</v>
          </cell>
          <cell r="AB491">
            <v>796.22999999999615</v>
          </cell>
          <cell r="AC491">
            <v>1113.0099999999909</v>
          </cell>
          <cell r="AD491">
            <v>807.08999999999708</v>
          </cell>
          <cell r="AE491">
            <v>1131.6500000000053</v>
          </cell>
          <cell r="AF491">
            <v>820.81000000000972</v>
          </cell>
          <cell r="AG491">
            <v>1147.4199999999978</v>
          </cell>
          <cell r="AH491">
            <v>831.67000000000473</v>
          </cell>
          <cell r="AI491">
            <v>1166.0600000000004</v>
          </cell>
          <cell r="AJ491">
            <v>845.3900000000026</v>
          </cell>
          <cell r="AK491">
            <v>1181.8399999999936</v>
          </cell>
          <cell r="AL491">
            <v>856.24999999999739</v>
          </cell>
          <cell r="AM491">
            <v>1200.4700000000078</v>
          </cell>
          <cell r="AN491">
            <v>869.96999999999446</v>
          </cell>
          <cell r="AO491">
            <v>1219.1099999999974</v>
          </cell>
          <cell r="AP491">
            <v>880.82999999998913</v>
          </cell>
          <cell r="AQ491">
            <v>1234.8799999999896</v>
          </cell>
          <cell r="AR491">
            <v>894.55000000000462</v>
          </cell>
          <cell r="AS491">
            <v>1253.5200000000016</v>
          </cell>
          <cell r="AT491">
            <v>905.41000000000383</v>
          </cell>
          <cell r="AU491">
            <v>1269.2999999999934</v>
          </cell>
          <cell r="AV491">
            <v>919.12999999999613</v>
          </cell>
          <cell r="AW491">
            <v>1287.9300000000048</v>
          </cell>
        </row>
        <row r="492">
          <cell r="A492">
            <v>487</v>
          </cell>
          <cell r="B492">
            <v>633.46999999999798</v>
          </cell>
          <cell r="C492">
            <v>886.86000000000968</v>
          </cell>
          <cell r="D492">
            <v>647.22000000000116</v>
          </cell>
          <cell r="E492">
            <v>905.54000000000394</v>
          </cell>
          <cell r="F492">
            <v>658.1000000000065</v>
          </cell>
          <cell r="G492">
            <v>921.34999999999616</v>
          </cell>
          <cell r="H492">
            <v>671.84999999999877</v>
          </cell>
          <cell r="I492">
            <v>940.01999999998941</v>
          </cell>
          <cell r="J492">
            <v>685.60000000000014</v>
          </cell>
          <cell r="K492">
            <v>958.70000000000778</v>
          </cell>
          <cell r="L492">
            <v>696.47999999999456</v>
          </cell>
          <cell r="M492">
            <v>974.5</v>
          </cell>
          <cell r="N492">
            <v>710.23000000000184</v>
          </cell>
          <cell r="O492">
            <v>993.17999999999245</v>
          </cell>
          <cell r="P492">
            <v>721.11000000000524</v>
          </cell>
          <cell r="Q492">
            <v>1008.9900000000117</v>
          </cell>
          <cell r="R492">
            <v>734.8599999999974</v>
          </cell>
          <cell r="S492">
            <v>1027.6600000000037</v>
          </cell>
          <cell r="T492">
            <v>748.60999999999717</v>
          </cell>
          <cell r="U492">
            <v>1046.3399999999947</v>
          </cell>
          <cell r="V492">
            <v>759.4899999999916</v>
          </cell>
          <cell r="W492">
            <v>1062.1399999999896</v>
          </cell>
          <cell r="X492">
            <v>773.24000000000217</v>
          </cell>
          <cell r="Y492">
            <v>1080.8200000000077</v>
          </cell>
          <cell r="Z492">
            <v>784.12000000000387</v>
          </cell>
          <cell r="AA492">
            <v>1096.6300000000001</v>
          </cell>
          <cell r="AB492">
            <v>797.86999999999614</v>
          </cell>
          <cell r="AC492">
            <v>1115.2999999999909</v>
          </cell>
          <cell r="AD492">
            <v>808.74999999999704</v>
          </cell>
          <cell r="AE492">
            <v>1133.9800000000052</v>
          </cell>
          <cell r="AF492">
            <v>822.50000000000978</v>
          </cell>
          <cell r="AG492">
            <v>1149.7799999999977</v>
          </cell>
          <cell r="AH492">
            <v>833.38000000000477</v>
          </cell>
          <cell r="AI492">
            <v>1168.4600000000005</v>
          </cell>
          <cell r="AJ492">
            <v>847.13000000000261</v>
          </cell>
          <cell r="AK492">
            <v>1184.2699999999936</v>
          </cell>
          <cell r="AL492">
            <v>858.00999999999738</v>
          </cell>
          <cell r="AM492">
            <v>1202.9400000000078</v>
          </cell>
          <cell r="AN492">
            <v>871.75999999999442</v>
          </cell>
          <cell r="AO492">
            <v>1221.6199999999974</v>
          </cell>
          <cell r="AP492">
            <v>882.63999999998907</v>
          </cell>
          <cell r="AQ492">
            <v>1237.4199999999896</v>
          </cell>
          <cell r="AR492">
            <v>896.39000000000465</v>
          </cell>
          <cell r="AS492">
            <v>1256.1000000000015</v>
          </cell>
          <cell r="AT492">
            <v>907.27000000000385</v>
          </cell>
          <cell r="AU492">
            <v>1271.9099999999933</v>
          </cell>
          <cell r="AV492">
            <v>921.01999999999612</v>
          </cell>
          <cell r="AW492">
            <v>1290.5800000000049</v>
          </cell>
        </row>
        <row r="493">
          <cell r="A493">
            <v>488</v>
          </cell>
          <cell r="B493">
            <v>634.76999999999794</v>
          </cell>
          <cell r="C493">
            <v>888.68000000000973</v>
          </cell>
          <cell r="D493">
            <v>648.55000000000121</v>
          </cell>
          <cell r="E493">
            <v>907.40000000000396</v>
          </cell>
          <cell r="F493">
            <v>659.45000000000653</v>
          </cell>
          <cell r="G493">
            <v>923.23999999999614</v>
          </cell>
          <cell r="H493">
            <v>673.22999999999877</v>
          </cell>
          <cell r="I493">
            <v>941.94999999998936</v>
          </cell>
          <cell r="J493">
            <v>687.0100000000001</v>
          </cell>
          <cell r="K493">
            <v>960.6700000000078</v>
          </cell>
          <cell r="L493">
            <v>697.90999999999451</v>
          </cell>
          <cell r="M493">
            <v>976.5</v>
          </cell>
          <cell r="N493">
            <v>711.69000000000187</v>
          </cell>
          <cell r="O493">
            <v>995.21999999999241</v>
          </cell>
          <cell r="P493">
            <v>722.59000000000526</v>
          </cell>
          <cell r="Q493">
            <v>1011.0600000000118</v>
          </cell>
          <cell r="R493">
            <v>736.36999999999739</v>
          </cell>
          <cell r="S493">
            <v>1029.7700000000036</v>
          </cell>
          <cell r="T493">
            <v>750.14999999999714</v>
          </cell>
          <cell r="U493">
            <v>1048.4899999999948</v>
          </cell>
          <cell r="V493">
            <v>761.04999999999154</v>
          </cell>
          <cell r="W493">
            <v>1064.3199999999897</v>
          </cell>
          <cell r="X493">
            <v>774.8300000000022</v>
          </cell>
          <cell r="Y493">
            <v>1083.0400000000077</v>
          </cell>
          <cell r="Z493">
            <v>785.73000000000388</v>
          </cell>
          <cell r="AA493">
            <v>1098.8800000000001</v>
          </cell>
          <cell r="AB493">
            <v>799.50999999999613</v>
          </cell>
          <cell r="AC493">
            <v>1117.5899999999908</v>
          </cell>
          <cell r="AD493">
            <v>810.40999999999701</v>
          </cell>
          <cell r="AE493">
            <v>1136.3100000000052</v>
          </cell>
          <cell r="AF493">
            <v>824.19000000000983</v>
          </cell>
          <cell r="AG493">
            <v>1152.1399999999976</v>
          </cell>
          <cell r="AH493">
            <v>835.09000000000481</v>
          </cell>
          <cell r="AI493">
            <v>1170.8600000000006</v>
          </cell>
          <cell r="AJ493">
            <v>848.87000000000262</v>
          </cell>
          <cell r="AK493">
            <v>1186.6999999999937</v>
          </cell>
          <cell r="AL493">
            <v>859.76999999999737</v>
          </cell>
          <cell r="AM493">
            <v>1205.4100000000078</v>
          </cell>
          <cell r="AN493">
            <v>873.54999999999438</v>
          </cell>
          <cell r="AO493">
            <v>1224.1299999999974</v>
          </cell>
          <cell r="AP493">
            <v>884.44999999998902</v>
          </cell>
          <cell r="AQ493">
            <v>1239.9599999999896</v>
          </cell>
          <cell r="AR493">
            <v>898.23000000000468</v>
          </cell>
          <cell r="AS493">
            <v>1258.6800000000014</v>
          </cell>
          <cell r="AT493">
            <v>909.13000000000386</v>
          </cell>
          <cell r="AU493">
            <v>1274.5199999999932</v>
          </cell>
          <cell r="AV493">
            <v>922.9099999999961</v>
          </cell>
          <cell r="AW493">
            <v>1293.230000000005</v>
          </cell>
        </row>
        <row r="494">
          <cell r="A494">
            <v>489</v>
          </cell>
          <cell r="B494">
            <v>636.06999999999789</v>
          </cell>
          <cell r="C494">
            <v>890.50000000000978</v>
          </cell>
          <cell r="D494">
            <v>649.88000000000125</v>
          </cell>
          <cell r="E494">
            <v>909.26000000000397</v>
          </cell>
          <cell r="F494">
            <v>660.80000000000655</v>
          </cell>
          <cell r="G494">
            <v>925.12999999999613</v>
          </cell>
          <cell r="H494">
            <v>674.60999999999876</v>
          </cell>
          <cell r="I494">
            <v>943.87999999998931</v>
          </cell>
          <cell r="J494">
            <v>688.42000000000007</v>
          </cell>
          <cell r="K494">
            <v>962.64000000000783</v>
          </cell>
          <cell r="L494">
            <v>699.33999999999446</v>
          </cell>
          <cell r="M494">
            <v>978.5</v>
          </cell>
          <cell r="N494">
            <v>713.15000000000191</v>
          </cell>
          <cell r="O494">
            <v>997.25999999999237</v>
          </cell>
          <cell r="P494">
            <v>724.07000000000528</v>
          </cell>
          <cell r="Q494">
            <v>1013.1300000000118</v>
          </cell>
          <cell r="R494">
            <v>737.87999999999738</v>
          </cell>
          <cell r="S494">
            <v>1031.8800000000035</v>
          </cell>
          <cell r="T494">
            <v>751.6899999999971</v>
          </cell>
          <cell r="U494">
            <v>1050.6399999999949</v>
          </cell>
          <cell r="V494">
            <v>762.60999999999149</v>
          </cell>
          <cell r="W494">
            <v>1066.4999999999898</v>
          </cell>
          <cell r="X494">
            <v>776.42000000000223</v>
          </cell>
          <cell r="Y494">
            <v>1085.2600000000077</v>
          </cell>
          <cell r="Z494">
            <v>787.3400000000039</v>
          </cell>
          <cell r="AA494">
            <v>1101.1300000000001</v>
          </cell>
          <cell r="AB494">
            <v>801.14999999999611</v>
          </cell>
          <cell r="AC494">
            <v>1119.8799999999908</v>
          </cell>
          <cell r="AD494">
            <v>812.06999999999698</v>
          </cell>
          <cell r="AE494">
            <v>1138.6400000000051</v>
          </cell>
          <cell r="AF494">
            <v>825.88000000000989</v>
          </cell>
          <cell r="AG494">
            <v>1154.4999999999975</v>
          </cell>
          <cell r="AH494">
            <v>836.80000000000484</v>
          </cell>
          <cell r="AI494">
            <v>1173.2600000000007</v>
          </cell>
          <cell r="AJ494">
            <v>850.61000000000263</v>
          </cell>
          <cell r="AK494">
            <v>1189.1299999999937</v>
          </cell>
          <cell r="AL494">
            <v>861.52999999999736</v>
          </cell>
          <cell r="AM494">
            <v>1207.8800000000078</v>
          </cell>
          <cell r="AN494">
            <v>875.33999999999435</v>
          </cell>
          <cell r="AO494">
            <v>1226.6399999999974</v>
          </cell>
          <cell r="AP494">
            <v>886.25999999998896</v>
          </cell>
          <cell r="AQ494">
            <v>1242.4999999999895</v>
          </cell>
          <cell r="AR494">
            <v>900.07000000000471</v>
          </cell>
          <cell r="AS494">
            <v>1261.2600000000014</v>
          </cell>
          <cell r="AT494">
            <v>910.99000000000387</v>
          </cell>
          <cell r="AU494">
            <v>1277.1299999999931</v>
          </cell>
          <cell r="AV494">
            <v>924.79999999999609</v>
          </cell>
          <cell r="AW494">
            <v>1295.8800000000051</v>
          </cell>
        </row>
        <row r="495">
          <cell r="A495">
            <v>490</v>
          </cell>
          <cell r="B495">
            <v>637.36999999999784</v>
          </cell>
          <cell r="C495">
            <v>892.32000000000983</v>
          </cell>
          <cell r="D495">
            <v>651.21000000000129</v>
          </cell>
          <cell r="E495">
            <v>911.12000000000398</v>
          </cell>
          <cell r="F495">
            <v>662.15000000000657</v>
          </cell>
          <cell r="G495">
            <v>927.01999999999612</v>
          </cell>
          <cell r="H495">
            <v>675.98999999999876</v>
          </cell>
          <cell r="I495">
            <v>945.80999999998926</v>
          </cell>
          <cell r="J495">
            <v>689.83</v>
          </cell>
          <cell r="K495">
            <v>964.61000000000786</v>
          </cell>
          <cell r="L495">
            <v>700.76999999999441</v>
          </cell>
          <cell r="M495">
            <v>980.5</v>
          </cell>
          <cell r="N495">
            <v>714.61000000000195</v>
          </cell>
          <cell r="O495">
            <v>999.29999999999234</v>
          </cell>
          <cell r="P495">
            <v>725.5500000000053</v>
          </cell>
          <cell r="Q495">
            <v>1015.2000000000119</v>
          </cell>
          <cell r="R495">
            <v>739.38999999999737</v>
          </cell>
          <cell r="S495">
            <v>1033.9900000000034</v>
          </cell>
          <cell r="T495">
            <v>753.22999999999706</v>
          </cell>
          <cell r="U495">
            <v>1052.789999999995</v>
          </cell>
          <cell r="V495">
            <v>764.16999999999143</v>
          </cell>
          <cell r="W495">
            <v>1068.6799999999898</v>
          </cell>
          <cell r="X495">
            <v>778.01000000000226</v>
          </cell>
          <cell r="Y495">
            <v>1087.4800000000077</v>
          </cell>
          <cell r="Z495">
            <v>788.95000000000391</v>
          </cell>
          <cell r="AA495">
            <v>1103.3800000000001</v>
          </cell>
          <cell r="AB495">
            <v>802.7899999999961</v>
          </cell>
          <cell r="AC495">
            <v>1122.1699999999908</v>
          </cell>
          <cell r="AD495">
            <v>813.72999999999695</v>
          </cell>
          <cell r="AE495">
            <v>1140.970000000005</v>
          </cell>
          <cell r="AF495">
            <v>827.57000000000994</v>
          </cell>
          <cell r="AG495">
            <v>1156.8599999999974</v>
          </cell>
          <cell r="AH495">
            <v>838.51000000000488</v>
          </cell>
          <cell r="AI495">
            <v>1175.6600000000008</v>
          </cell>
          <cell r="AJ495">
            <v>852.35000000000264</v>
          </cell>
          <cell r="AK495">
            <v>1191.5599999999938</v>
          </cell>
          <cell r="AL495">
            <v>863.28999999999735</v>
          </cell>
          <cell r="AM495">
            <v>1210.3500000000079</v>
          </cell>
          <cell r="AN495">
            <v>877.12999999999431</v>
          </cell>
          <cell r="AO495">
            <v>1229.1499999999974</v>
          </cell>
          <cell r="AP495">
            <v>888.06999999998891</v>
          </cell>
          <cell r="AQ495">
            <v>1245.0399999999895</v>
          </cell>
          <cell r="AR495">
            <v>901.91000000000474</v>
          </cell>
          <cell r="AS495">
            <v>1263.8400000000013</v>
          </cell>
          <cell r="AT495">
            <v>912.85000000000389</v>
          </cell>
          <cell r="AU495">
            <v>1279.739999999993</v>
          </cell>
          <cell r="AV495">
            <v>926.68999999999608</v>
          </cell>
          <cell r="AW495">
            <v>1298.5300000000052</v>
          </cell>
        </row>
        <row r="496">
          <cell r="A496">
            <v>491</v>
          </cell>
          <cell r="B496">
            <v>638.6699999999978</v>
          </cell>
          <cell r="C496">
            <v>894.14000000000988</v>
          </cell>
          <cell r="D496">
            <v>652.54000000000133</v>
          </cell>
          <cell r="E496">
            <v>912.980000000004</v>
          </cell>
          <cell r="F496">
            <v>663.50000000000659</v>
          </cell>
          <cell r="G496">
            <v>928.9099999999961</v>
          </cell>
          <cell r="H496">
            <v>677.36999999999875</v>
          </cell>
          <cell r="I496">
            <v>947.73999999998921</v>
          </cell>
          <cell r="J496">
            <v>691.24</v>
          </cell>
          <cell r="K496">
            <v>966.58000000000789</v>
          </cell>
          <cell r="L496">
            <v>702.19999999999436</v>
          </cell>
          <cell r="M496">
            <v>982.5</v>
          </cell>
          <cell r="N496">
            <v>716.07000000000198</v>
          </cell>
          <cell r="O496">
            <v>1001.3399999999923</v>
          </cell>
          <cell r="P496">
            <v>727.03000000000532</v>
          </cell>
          <cell r="Q496">
            <v>1017.2700000000119</v>
          </cell>
          <cell r="R496">
            <v>740.89999999999736</v>
          </cell>
          <cell r="S496">
            <v>1036.1000000000033</v>
          </cell>
          <cell r="T496">
            <v>754.76999999999703</v>
          </cell>
          <cell r="U496">
            <v>1054.9399999999951</v>
          </cell>
          <cell r="V496">
            <v>765.72999999999138</v>
          </cell>
          <cell r="W496">
            <v>1070.8599999999899</v>
          </cell>
          <cell r="X496">
            <v>779.6000000000023</v>
          </cell>
          <cell r="Y496">
            <v>1089.7000000000078</v>
          </cell>
          <cell r="Z496">
            <v>790.56000000000392</v>
          </cell>
          <cell r="AA496">
            <v>1105.6300000000001</v>
          </cell>
          <cell r="AB496">
            <v>804.42999999999608</v>
          </cell>
          <cell r="AC496">
            <v>1124.4599999999907</v>
          </cell>
          <cell r="AD496">
            <v>815.38999999999692</v>
          </cell>
          <cell r="AE496">
            <v>1143.300000000005</v>
          </cell>
          <cell r="AF496">
            <v>829.26000000001</v>
          </cell>
          <cell r="AG496">
            <v>1159.2199999999973</v>
          </cell>
          <cell r="AH496">
            <v>840.22000000000492</v>
          </cell>
          <cell r="AI496">
            <v>1178.0600000000009</v>
          </cell>
          <cell r="AJ496">
            <v>854.09000000000265</v>
          </cell>
          <cell r="AK496">
            <v>1193.9899999999939</v>
          </cell>
          <cell r="AL496">
            <v>865.04999999999734</v>
          </cell>
          <cell r="AM496">
            <v>1212.8200000000079</v>
          </cell>
          <cell r="AN496">
            <v>878.91999999999427</v>
          </cell>
          <cell r="AO496">
            <v>1231.6599999999974</v>
          </cell>
          <cell r="AP496">
            <v>889.87999999998885</v>
          </cell>
          <cell r="AQ496">
            <v>1247.5799999999895</v>
          </cell>
          <cell r="AR496">
            <v>903.75000000000477</v>
          </cell>
          <cell r="AS496">
            <v>1266.4200000000012</v>
          </cell>
          <cell r="AT496">
            <v>914.7100000000039</v>
          </cell>
          <cell r="AU496">
            <v>1282.3499999999929</v>
          </cell>
          <cell r="AV496">
            <v>928.57999999999606</v>
          </cell>
          <cell r="AW496">
            <v>1301.1800000000053</v>
          </cell>
        </row>
        <row r="497">
          <cell r="A497">
            <v>492</v>
          </cell>
          <cell r="B497">
            <v>639.96999999999775</v>
          </cell>
          <cell r="C497">
            <v>895.96000000000993</v>
          </cell>
          <cell r="D497">
            <v>653.87000000000137</v>
          </cell>
          <cell r="E497">
            <v>914.84000000000401</v>
          </cell>
          <cell r="F497">
            <v>664.85000000000662</v>
          </cell>
          <cell r="G497">
            <v>930.79999999999609</v>
          </cell>
          <cell r="H497">
            <v>678.74999999999875</v>
          </cell>
          <cell r="I497">
            <v>949.66999999998916</v>
          </cell>
          <cell r="J497">
            <v>692.65</v>
          </cell>
          <cell r="K497">
            <v>968.55000000000791</v>
          </cell>
          <cell r="L497">
            <v>703.62999999999431</v>
          </cell>
          <cell r="M497">
            <v>984.5</v>
          </cell>
          <cell r="N497">
            <v>717.53000000000202</v>
          </cell>
          <cell r="O497">
            <v>1003.3799999999923</v>
          </cell>
          <cell r="P497">
            <v>728.51000000000533</v>
          </cell>
          <cell r="Q497">
            <v>1019.340000000012</v>
          </cell>
          <cell r="R497">
            <v>742.40999999999735</v>
          </cell>
          <cell r="S497">
            <v>1038.2100000000032</v>
          </cell>
          <cell r="T497">
            <v>756.30999999999699</v>
          </cell>
          <cell r="U497">
            <v>1057.0899999999951</v>
          </cell>
          <cell r="V497">
            <v>767.28999999999132</v>
          </cell>
          <cell r="W497">
            <v>1073.03999999999</v>
          </cell>
          <cell r="X497">
            <v>781.19000000000233</v>
          </cell>
          <cell r="Y497">
            <v>1091.9200000000078</v>
          </cell>
          <cell r="Z497">
            <v>792.17000000000394</v>
          </cell>
          <cell r="AA497">
            <v>1107.8800000000001</v>
          </cell>
          <cell r="AB497">
            <v>806.06999999999607</v>
          </cell>
          <cell r="AC497">
            <v>1126.7499999999907</v>
          </cell>
          <cell r="AD497">
            <v>817.04999999999688</v>
          </cell>
          <cell r="AE497">
            <v>1145.6300000000049</v>
          </cell>
          <cell r="AF497">
            <v>830.95000000001005</v>
          </cell>
          <cell r="AG497">
            <v>1161.5799999999972</v>
          </cell>
          <cell r="AH497">
            <v>841.93000000000495</v>
          </cell>
          <cell r="AI497">
            <v>1180.4600000000009</v>
          </cell>
          <cell r="AJ497">
            <v>855.83000000000266</v>
          </cell>
          <cell r="AK497">
            <v>1196.4199999999939</v>
          </cell>
          <cell r="AL497">
            <v>866.80999999999733</v>
          </cell>
          <cell r="AM497">
            <v>1215.2900000000079</v>
          </cell>
          <cell r="AN497">
            <v>880.70999999999424</v>
          </cell>
          <cell r="AO497">
            <v>1234.1699999999973</v>
          </cell>
          <cell r="AP497">
            <v>891.6899999999888</v>
          </cell>
          <cell r="AQ497">
            <v>1250.1199999999894</v>
          </cell>
          <cell r="AR497">
            <v>905.59000000000481</v>
          </cell>
          <cell r="AS497">
            <v>1269.0000000000011</v>
          </cell>
          <cell r="AT497">
            <v>916.57000000000392</v>
          </cell>
          <cell r="AU497">
            <v>1284.9599999999928</v>
          </cell>
          <cell r="AV497">
            <v>930.46999999999605</v>
          </cell>
          <cell r="AW497">
            <v>1303.8300000000054</v>
          </cell>
        </row>
        <row r="498">
          <cell r="A498">
            <v>493</v>
          </cell>
          <cell r="B498">
            <v>641.26999999999771</v>
          </cell>
          <cell r="C498">
            <v>897.78000000000998</v>
          </cell>
          <cell r="D498">
            <v>655.20000000000141</v>
          </cell>
          <cell r="E498">
            <v>916.70000000000402</v>
          </cell>
          <cell r="F498">
            <v>666.20000000000664</v>
          </cell>
          <cell r="G498">
            <v>932.68999999999608</v>
          </cell>
          <cell r="H498">
            <v>680.12999999999874</v>
          </cell>
          <cell r="I498">
            <v>951.59999999998911</v>
          </cell>
          <cell r="J498">
            <v>694.06</v>
          </cell>
          <cell r="K498">
            <v>970.52000000000794</v>
          </cell>
          <cell r="L498">
            <v>705.05999999999426</v>
          </cell>
          <cell r="M498">
            <v>986.5</v>
          </cell>
          <cell r="N498">
            <v>718.99000000000206</v>
          </cell>
          <cell r="O498">
            <v>1005.4199999999922</v>
          </cell>
          <cell r="P498">
            <v>729.99000000000535</v>
          </cell>
          <cell r="Q498">
            <v>1021.410000000012</v>
          </cell>
          <cell r="R498">
            <v>743.91999999999734</v>
          </cell>
          <cell r="S498">
            <v>1040.3200000000031</v>
          </cell>
          <cell r="T498">
            <v>757.84999999999695</v>
          </cell>
          <cell r="U498">
            <v>1059.2399999999952</v>
          </cell>
          <cell r="V498">
            <v>768.84999999999127</v>
          </cell>
          <cell r="W498">
            <v>1075.21999999999</v>
          </cell>
          <cell r="X498">
            <v>782.78000000000236</v>
          </cell>
          <cell r="Y498">
            <v>1094.1400000000078</v>
          </cell>
          <cell r="Z498">
            <v>793.78000000000395</v>
          </cell>
          <cell r="AA498">
            <v>1110.1300000000001</v>
          </cell>
          <cell r="AB498">
            <v>807.70999999999606</v>
          </cell>
          <cell r="AC498">
            <v>1129.0399999999906</v>
          </cell>
          <cell r="AD498">
            <v>818.70999999999685</v>
          </cell>
          <cell r="AE498">
            <v>1147.9600000000048</v>
          </cell>
          <cell r="AF498">
            <v>832.6400000000101</v>
          </cell>
          <cell r="AG498">
            <v>1163.9399999999971</v>
          </cell>
          <cell r="AH498">
            <v>843.64000000000499</v>
          </cell>
          <cell r="AI498">
            <v>1182.860000000001</v>
          </cell>
          <cell r="AJ498">
            <v>857.57000000000266</v>
          </cell>
          <cell r="AK498">
            <v>1198.849999999994</v>
          </cell>
          <cell r="AL498">
            <v>868.56999999999732</v>
          </cell>
          <cell r="AM498">
            <v>1217.7600000000079</v>
          </cell>
          <cell r="AN498">
            <v>882.4999999999942</v>
          </cell>
          <cell r="AO498">
            <v>1236.6799999999973</v>
          </cell>
          <cell r="AP498">
            <v>893.49999999998875</v>
          </cell>
          <cell r="AQ498">
            <v>1252.6599999999894</v>
          </cell>
          <cell r="AR498">
            <v>907.43000000000484</v>
          </cell>
          <cell r="AS498">
            <v>1271.5800000000011</v>
          </cell>
          <cell r="AT498">
            <v>918.43000000000393</v>
          </cell>
          <cell r="AU498">
            <v>1287.5699999999927</v>
          </cell>
          <cell r="AV498">
            <v>932.35999999999603</v>
          </cell>
          <cell r="AW498">
            <v>1306.4800000000055</v>
          </cell>
        </row>
        <row r="499">
          <cell r="A499">
            <v>494</v>
          </cell>
          <cell r="B499">
            <v>642.56999999999766</v>
          </cell>
          <cell r="C499">
            <v>899.60000000001003</v>
          </cell>
          <cell r="D499">
            <v>656.53000000000145</v>
          </cell>
          <cell r="E499">
            <v>918.56000000000404</v>
          </cell>
          <cell r="F499">
            <v>667.55000000000666</v>
          </cell>
          <cell r="G499">
            <v>934.57999999999606</v>
          </cell>
          <cell r="H499">
            <v>681.50999999999874</v>
          </cell>
          <cell r="I499">
            <v>953.52999999998906</v>
          </cell>
          <cell r="J499">
            <v>695.46999999999991</v>
          </cell>
          <cell r="K499">
            <v>972.49000000000797</v>
          </cell>
          <cell r="L499">
            <v>706.48999999999421</v>
          </cell>
          <cell r="M499">
            <v>988.5</v>
          </cell>
          <cell r="N499">
            <v>720.45000000000209</v>
          </cell>
          <cell r="O499">
            <v>1007.4599999999922</v>
          </cell>
          <cell r="P499">
            <v>731.47000000000537</v>
          </cell>
          <cell r="Q499">
            <v>1023.4800000000121</v>
          </cell>
          <cell r="R499">
            <v>745.42999999999734</v>
          </cell>
          <cell r="S499">
            <v>1042.430000000003</v>
          </cell>
          <cell r="T499">
            <v>759.38999999999692</v>
          </cell>
          <cell r="U499">
            <v>1061.3899999999953</v>
          </cell>
          <cell r="V499">
            <v>770.40999999999121</v>
          </cell>
          <cell r="W499">
            <v>1077.3999999999901</v>
          </cell>
          <cell r="X499">
            <v>784.37000000000239</v>
          </cell>
          <cell r="Y499">
            <v>1096.3600000000079</v>
          </cell>
          <cell r="Z499">
            <v>795.39000000000397</v>
          </cell>
          <cell r="AA499">
            <v>1112.3800000000001</v>
          </cell>
          <cell r="AB499">
            <v>809.34999999999604</v>
          </cell>
          <cell r="AC499">
            <v>1131.3299999999906</v>
          </cell>
          <cell r="AD499">
            <v>820.36999999999682</v>
          </cell>
          <cell r="AE499">
            <v>1150.2900000000047</v>
          </cell>
          <cell r="AF499">
            <v>834.33000000001016</v>
          </cell>
          <cell r="AG499">
            <v>1166.299999999997</v>
          </cell>
          <cell r="AH499">
            <v>845.35000000000502</v>
          </cell>
          <cell r="AI499">
            <v>1185.2600000000011</v>
          </cell>
          <cell r="AJ499">
            <v>859.31000000000267</v>
          </cell>
          <cell r="AK499">
            <v>1201.2799999999941</v>
          </cell>
          <cell r="AL499">
            <v>870.32999999999731</v>
          </cell>
          <cell r="AM499">
            <v>1220.230000000008</v>
          </cell>
          <cell r="AN499">
            <v>884.28999999999417</v>
          </cell>
          <cell r="AO499">
            <v>1239.1899999999973</v>
          </cell>
          <cell r="AP499">
            <v>895.30999999998869</v>
          </cell>
          <cell r="AQ499">
            <v>1255.1999999999894</v>
          </cell>
          <cell r="AR499">
            <v>909.27000000000487</v>
          </cell>
          <cell r="AS499">
            <v>1274.160000000001</v>
          </cell>
          <cell r="AT499">
            <v>920.29000000000394</v>
          </cell>
          <cell r="AU499">
            <v>1290.1799999999926</v>
          </cell>
          <cell r="AV499">
            <v>934.24999999999602</v>
          </cell>
          <cell r="AW499">
            <v>1309.1300000000056</v>
          </cell>
        </row>
        <row r="500">
          <cell r="A500">
            <v>495</v>
          </cell>
          <cell r="B500">
            <v>643.86999999999762</v>
          </cell>
          <cell r="C500">
            <v>901.42000000001008</v>
          </cell>
          <cell r="D500">
            <v>657.86000000000149</v>
          </cell>
          <cell r="E500">
            <v>920.42000000000405</v>
          </cell>
          <cell r="F500">
            <v>668.90000000000668</v>
          </cell>
          <cell r="G500">
            <v>936.46999999999605</v>
          </cell>
          <cell r="H500">
            <v>682.88999999999874</v>
          </cell>
          <cell r="I500">
            <v>955.45999999998901</v>
          </cell>
          <cell r="J500">
            <v>696.87999999999988</v>
          </cell>
          <cell r="K500">
            <v>974.46000000000799</v>
          </cell>
          <cell r="L500">
            <v>707.91999999999416</v>
          </cell>
          <cell r="M500">
            <v>990.5</v>
          </cell>
          <cell r="N500">
            <v>721.91000000000213</v>
          </cell>
          <cell r="O500">
            <v>1009.4999999999922</v>
          </cell>
          <cell r="P500">
            <v>732.95000000000539</v>
          </cell>
          <cell r="Q500">
            <v>1025.550000000012</v>
          </cell>
          <cell r="R500">
            <v>746.93999999999733</v>
          </cell>
          <cell r="S500">
            <v>1044.5400000000029</v>
          </cell>
          <cell r="T500">
            <v>760.92999999999688</v>
          </cell>
          <cell r="U500">
            <v>1063.5399999999954</v>
          </cell>
          <cell r="V500">
            <v>771.96999999999116</v>
          </cell>
          <cell r="W500">
            <v>1079.5799999999902</v>
          </cell>
          <cell r="X500">
            <v>785.96000000000242</v>
          </cell>
          <cell r="Y500">
            <v>1098.5800000000079</v>
          </cell>
          <cell r="Z500">
            <v>797.00000000000398</v>
          </cell>
          <cell r="AA500">
            <v>1114.6300000000001</v>
          </cell>
          <cell r="AB500">
            <v>810.98999999999603</v>
          </cell>
          <cell r="AC500">
            <v>1133.6199999999906</v>
          </cell>
          <cell r="AD500">
            <v>822.02999999999679</v>
          </cell>
          <cell r="AE500">
            <v>1152.6200000000047</v>
          </cell>
          <cell r="AF500">
            <v>836.02000000001021</v>
          </cell>
          <cell r="AG500">
            <v>1168.6599999999969</v>
          </cell>
          <cell r="AH500">
            <v>847.06000000000506</v>
          </cell>
          <cell r="AI500">
            <v>1187.6600000000012</v>
          </cell>
          <cell r="AJ500">
            <v>861.05000000000268</v>
          </cell>
          <cell r="AK500">
            <v>1203.7099999999941</v>
          </cell>
          <cell r="AL500">
            <v>872.0899999999973</v>
          </cell>
          <cell r="AM500">
            <v>1222.700000000008</v>
          </cell>
          <cell r="AN500">
            <v>886.07999999999413</v>
          </cell>
          <cell r="AO500">
            <v>1241.6999999999973</v>
          </cell>
          <cell r="AP500">
            <v>897.11999999998864</v>
          </cell>
          <cell r="AQ500">
            <v>1257.7399999999893</v>
          </cell>
          <cell r="AR500">
            <v>911.1100000000049</v>
          </cell>
          <cell r="AS500">
            <v>1276.7400000000009</v>
          </cell>
          <cell r="AT500">
            <v>922.15000000000396</v>
          </cell>
          <cell r="AU500">
            <v>1292.7899999999925</v>
          </cell>
          <cell r="AV500">
            <v>936.13999999999601</v>
          </cell>
          <cell r="AW500">
            <v>1311.7800000000057</v>
          </cell>
        </row>
        <row r="501">
          <cell r="A501">
            <v>496</v>
          </cell>
          <cell r="B501">
            <v>645.16999999999757</v>
          </cell>
          <cell r="C501">
            <v>903.24000000001013</v>
          </cell>
          <cell r="D501">
            <v>659.19000000000153</v>
          </cell>
          <cell r="E501">
            <v>922.28000000000407</v>
          </cell>
          <cell r="F501">
            <v>670.25000000000671</v>
          </cell>
          <cell r="G501">
            <v>938.35999999999603</v>
          </cell>
          <cell r="H501">
            <v>684.26999999999873</v>
          </cell>
          <cell r="I501">
            <v>957.38999999998896</v>
          </cell>
          <cell r="J501">
            <v>698.28999999999985</v>
          </cell>
          <cell r="K501">
            <v>976.43000000000802</v>
          </cell>
          <cell r="L501">
            <v>709.34999999999411</v>
          </cell>
          <cell r="M501">
            <v>992.5</v>
          </cell>
          <cell r="N501">
            <v>723.37000000000216</v>
          </cell>
          <cell r="O501">
            <v>1011.5399999999921</v>
          </cell>
          <cell r="P501">
            <v>734.43000000000541</v>
          </cell>
          <cell r="Q501">
            <v>1027.6200000000119</v>
          </cell>
          <cell r="R501">
            <v>748.44999999999732</v>
          </cell>
          <cell r="S501">
            <v>1046.6500000000028</v>
          </cell>
          <cell r="T501">
            <v>762.46999999999684</v>
          </cell>
          <cell r="U501">
            <v>1065.6899999999955</v>
          </cell>
          <cell r="V501">
            <v>773.52999999999111</v>
          </cell>
          <cell r="W501">
            <v>1081.7599999999902</v>
          </cell>
          <cell r="X501">
            <v>787.55000000000246</v>
          </cell>
          <cell r="Y501">
            <v>1100.8000000000079</v>
          </cell>
          <cell r="Z501">
            <v>798.61000000000399</v>
          </cell>
          <cell r="AA501">
            <v>1116.8800000000001</v>
          </cell>
          <cell r="AB501">
            <v>812.62999999999602</v>
          </cell>
          <cell r="AC501">
            <v>1135.9099999999905</v>
          </cell>
          <cell r="AD501">
            <v>823.68999999999676</v>
          </cell>
          <cell r="AE501">
            <v>1154.9500000000046</v>
          </cell>
          <cell r="AF501">
            <v>837.71000000001027</v>
          </cell>
          <cell r="AG501">
            <v>1171.0199999999968</v>
          </cell>
          <cell r="AH501">
            <v>848.7700000000051</v>
          </cell>
          <cell r="AI501">
            <v>1190.0600000000013</v>
          </cell>
          <cell r="AJ501">
            <v>862.79000000000269</v>
          </cell>
          <cell r="AK501">
            <v>1206.1399999999942</v>
          </cell>
          <cell r="AL501">
            <v>873.84999999999729</v>
          </cell>
          <cell r="AM501">
            <v>1225.170000000008</v>
          </cell>
          <cell r="AN501">
            <v>887.86999999999409</v>
          </cell>
          <cell r="AO501">
            <v>1244.2099999999973</v>
          </cell>
          <cell r="AP501">
            <v>898.92999999998858</v>
          </cell>
          <cell r="AQ501">
            <v>1260.2799999999893</v>
          </cell>
          <cell r="AR501">
            <v>912.95000000000493</v>
          </cell>
          <cell r="AS501">
            <v>1279.3200000000008</v>
          </cell>
          <cell r="AT501">
            <v>924.01000000000397</v>
          </cell>
          <cell r="AU501">
            <v>1295.3999999999924</v>
          </cell>
          <cell r="AV501">
            <v>938.02999999999599</v>
          </cell>
          <cell r="AW501">
            <v>1314.4300000000057</v>
          </cell>
        </row>
        <row r="502">
          <cell r="A502">
            <v>497</v>
          </cell>
          <cell r="B502">
            <v>646.46999999999753</v>
          </cell>
          <cell r="C502">
            <v>905.06000000001018</v>
          </cell>
          <cell r="D502">
            <v>660.52000000000157</v>
          </cell>
          <cell r="E502">
            <v>924.14000000000408</v>
          </cell>
          <cell r="F502">
            <v>671.60000000000673</v>
          </cell>
          <cell r="G502">
            <v>940.24999999999602</v>
          </cell>
          <cell r="H502">
            <v>685.64999999999873</v>
          </cell>
          <cell r="I502">
            <v>959.31999999998891</v>
          </cell>
          <cell r="J502">
            <v>699.69999999999982</v>
          </cell>
          <cell r="K502">
            <v>978.40000000000805</v>
          </cell>
          <cell r="L502">
            <v>710.77999999999406</v>
          </cell>
          <cell r="M502">
            <v>994.5</v>
          </cell>
          <cell r="N502">
            <v>724.8300000000022</v>
          </cell>
          <cell r="O502">
            <v>1013.5799999999921</v>
          </cell>
          <cell r="P502">
            <v>735.91000000000543</v>
          </cell>
          <cell r="Q502">
            <v>1029.6900000000119</v>
          </cell>
          <cell r="R502">
            <v>749.95999999999731</v>
          </cell>
          <cell r="S502">
            <v>1048.7600000000027</v>
          </cell>
          <cell r="T502">
            <v>764.00999999999681</v>
          </cell>
          <cell r="U502">
            <v>1067.8399999999956</v>
          </cell>
          <cell r="V502">
            <v>775.08999999999105</v>
          </cell>
          <cell r="W502">
            <v>1083.9399999999903</v>
          </cell>
          <cell r="X502">
            <v>789.14000000000249</v>
          </cell>
          <cell r="Y502">
            <v>1103.0200000000079</v>
          </cell>
          <cell r="Z502">
            <v>800.22000000000401</v>
          </cell>
          <cell r="AA502">
            <v>1119.1300000000001</v>
          </cell>
          <cell r="AB502">
            <v>814.269999999996</v>
          </cell>
          <cell r="AC502">
            <v>1138.1999999999905</v>
          </cell>
          <cell r="AD502">
            <v>825.34999999999673</v>
          </cell>
          <cell r="AE502">
            <v>1157.2800000000045</v>
          </cell>
          <cell r="AF502">
            <v>839.40000000001032</v>
          </cell>
          <cell r="AG502">
            <v>1173.3799999999967</v>
          </cell>
          <cell r="AH502">
            <v>850.48000000000513</v>
          </cell>
          <cell r="AI502">
            <v>1192.4600000000014</v>
          </cell>
          <cell r="AJ502">
            <v>864.5300000000027</v>
          </cell>
          <cell r="AK502">
            <v>1208.5699999999943</v>
          </cell>
          <cell r="AL502">
            <v>875.60999999999729</v>
          </cell>
          <cell r="AM502">
            <v>1227.6400000000081</v>
          </cell>
          <cell r="AN502">
            <v>889.65999999999406</v>
          </cell>
          <cell r="AO502">
            <v>1246.7199999999973</v>
          </cell>
          <cell r="AP502">
            <v>900.73999999998853</v>
          </cell>
          <cell r="AQ502">
            <v>1262.8199999999892</v>
          </cell>
          <cell r="AR502">
            <v>914.79000000000497</v>
          </cell>
          <cell r="AS502">
            <v>1281.9000000000008</v>
          </cell>
          <cell r="AT502">
            <v>925.87000000000398</v>
          </cell>
          <cell r="AU502">
            <v>1298.0099999999923</v>
          </cell>
          <cell r="AV502">
            <v>939.91999999999598</v>
          </cell>
          <cell r="AW502">
            <v>1317.0800000000058</v>
          </cell>
        </row>
        <row r="503">
          <cell r="A503">
            <v>498</v>
          </cell>
          <cell r="B503">
            <v>647.76999999999748</v>
          </cell>
          <cell r="C503">
            <v>906.88000000001023</v>
          </cell>
          <cell r="D503">
            <v>661.85000000000161</v>
          </cell>
          <cell r="E503">
            <v>926.00000000000409</v>
          </cell>
          <cell r="F503">
            <v>672.95000000000675</v>
          </cell>
          <cell r="G503">
            <v>942.13999999999601</v>
          </cell>
          <cell r="H503">
            <v>687.02999999999872</v>
          </cell>
          <cell r="I503">
            <v>961.24999999998886</v>
          </cell>
          <cell r="J503">
            <v>701.10999999999979</v>
          </cell>
          <cell r="K503">
            <v>980.37000000000808</v>
          </cell>
          <cell r="L503">
            <v>712.20999999999401</v>
          </cell>
          <cell r="M503">
            <v>996.5</v>
          </cell>
          <cell r="N503">
            <v>726.29000000000224</v>
          </cell>
          <cell r="O503">
            <v>1015.619999999992</v>
          </cell>
          <cell r="P503">
            <v>737.39000000000544</v>
          </cell>
          <cell r="Q503">
            <v>1031.7600000000118</v>
          </cell>
          <cell r="R503">
            <v>751.4699999999973</v>
          </cell>
          <cell r="S503">
            <v>1050.8700000000026</v>
          </cell>
          <cell r="T503">
            <v>765.54999999999677</v>
          </cell>
          <cell r="U503">
            <v>1069.9899999999957</v>
          </cell>
          <cell r="V503">
            <v>776.649999999991</v>
          </cell>
          <cell r="W503">
            <v>1086.1199999999903</v>
          </cell>
          <cell r="X503">
            <v>790.73000000000252</v>
          </cell>
          <cell r="Y503">
            <v>1105.240000000008</v>
          </cell>
          <cell r="Z503">
            <v>801.83000000000402</v>
          </cell>
          <cell r="AA503">
            <v>1121.3800000000001</v>
          </cell>
          <cell r="AB503">
            <v>815.90999999999599</v>
          </cell>
          <cell r="AC503">
            <v>1140.4899999999905</v>
          </cell>
          <cell r="AD503">
            <v>827.00999999999669</v>
          </cell>
          <cell r="AE503">
            <v>1159.6100000000044</v>
          </cell>
          <cell r="AF503">
            <v>841.09000000001038</v>
          </cell>
          <cell r="AG503">
            <v>1175.7399999999966</v>
          </cell>
          <cell r="AH503">
            <v>852.19000000000517</v>
          </cell>
          <cell r="AI503">
            <v>1194.8600000000015</v>
          </cell>
          <cell r="AJ503">
            <v>866.27000000000271</v>
          </cell>
          <cell r="AK503">
            <v>1210.9999999999943</v>
          </cell>
          <cell r="AL503">
            <v>877.36999999999728</v>
          </cell>
          <cell r="AM503">
            <v>1230.1100000000081</v>
          </cell>
          <cell r="AN503">
            <v>891.44999999999402</v>
          </cell>
          <cell r="AO503">
            <v>1249.2299999999973</v>
          </cell>
          <cell r="AP503">
            <v>902.54999999998847</v>
          </cell>
          <cell r="AQ503">
            <v>1265.3599999999892</v>
          </cell>
          <cell r="AR503">
            <v>916.630000000005</v>
          </cell>
          <cell r="AS503">
            <v>1284.4800000000007</v>
          </cell>
          <cell r="AT503">
            <v>927.730000000004</v>
          </cell>
          <cell r="AU503">
            <v>1300.6199999999922</v>
          </cell>
          <cell r="AV503">
            <v>941.80999999999597</v>
          </cell>
          <cell r="AW503">
            <v>1319.7300000000059</v>
          </cell>
        </row>
        <row r="504">
          <cell r="A504">
            <v>499</v>
          </cell>
          <cell r="B504">
            <v>649.06999999999744</v>
          </cell>
          <cell r="C504">
            <v>908.70000000001028</v>
          </cell>
          <cell r="D504">
            <v>663.18000000000166</v>
          </cell>
          <cell r="E504">
            <v>927.86000000000411</v>
          </cell>
          <cell r="F504">
            <v>674.30000000000678</v>
          </cell>
          <cell r="G504">
            <v>944.02999999999599</v>
          </cell>
          <cell r="H504">
            <v>688.40999999999872</v>
          </cell>
          <cell r="I504">
            <v>963.17999999998881</v>
          </cell>
          <cell r="J504">
            <v>702.51999999999975</v>
          </cell>
          <cell r="K504">
            <v>982.3400000000081</v>
          </cell>
          <cell r="L504">
            <v>713.63999999999396</v>
          </cell>
          <cell r="M504">
            <v>998.5</v>
          </cell>
          <cell r="N504">
            <v>727.75000000000227</v>
          </cell>
          <cell r="O504">
            <v>1017.659999999992</v>
          </cell>
          <cell r="P504">
            <v>738.87000000000546</v>
          </cell>
          <cell r="Q504">
            <v>1033.8300000000118</v>
          </cell>
          <cell r="R504">
            <v>752.97999999999729</v>
          </cell>
          <cell r="S504">
            <v>1052.9800000000025</v>
          </cell>
          <cell r="T504">
            <v>767.08999999999673</v>
          </cell>
          <cell r="U504">
            <v>1072.1399999999958</v>
          </cell>
          <cell r="V504">
            <v>778.20999999999094</v>
          </cell>
          <cell r="W504">
            <v>1088.2999999999904</v>
          </cell>
          <cell r="X504">
            <v>792.32000000000255</v>
          </cell>
          <cell r="Y504">
            <v>1107.460000000008</v>
          </cell>
          <cell r="Z504">
            <v>803.44000000000403</v>
          </cell>
          <cell r="AA504">
            <v>1123.6300000000001</v>
          </cell>
          <cell r="AB504">
            <v>817.54999999999598</v>
          </cell>
          <cell r="AC504">
            <v>1142.7799999999904</v>
          </cell>
          <cell r="AD504">
            <v>828.66999999999666</v>
          </cell>
          <cell r="AE504">
            <v>1161.9400000000044</v>
          </cell>
          <cell r="AF504">
            <v>842.78000000001043</v>
          </cell>
          <cell r="AG504">
            <v>1178.0999999999965</v>
          </cell>
          <cell r="AH504">
            <v>853.90000000000521</v>
          </cell>
          <cell r="AI504">
            <v>1197.2600000000016</v>
          </cell>
          <cell r="AJ504">
            <v>868.01000000000272</v>
          </cell>
          <cell r="AK504">
            <v>1213.4299999999944</v>
          </cell>
          <cell r="AL504">
            <v>879.12999999999727</v>
          </cell>
          <cell r="AM504">
            <v>1232.5800000000081</v>
          </cell>
          <cell r="AN504">
            <v>893.23999999999398</v>
          </cell>
          <cell r="AO504">
            <v>1251.7399999999973</v>
          </cell>
          <cell r="AP504">
            <v>904.35999999998842</v>
          </cell>
          <cell r="AQ504">
            <v>1267.8999999999892</v>
          </cell>
          <cell r="AR504">
            <v>918.47000000000503</v>
          </cell>
          <cell r="AS504">
            <v>1287.0600000000006</v>
          </cell>
          <cell r="AT504">
            <v>929.59000000000401</v>
          </cell>
          <cell r="AU504">
            <v>1303.2299999999921</v>
          </cell>
          <cell r="AV504">
            <v>943.69999999999595</v>
          </cell>
          <cell r="AW504">
            <v>1322.380000000006</v>
          </cell>
        </row>
        <row r="505">
          <cell r="A505">
            <v>500</v>
          </cell>
          <cell r="B505">
            <v>650.36999999999739</v>
          </cell>
          <cell r="C505">
            <v>910.52000000001033</v>
          </cell>
          <cell r="D505">
            <v>664.5100000000017</v>
          </cell>
          <cell r="E505">
            <v>929.72000000000412</v>
          </cell>
          <cell r="F505">
            <v>675.6500000000068</v>
          </cell>
          <cell r="G505">
            <v>945.91999999999598</v>
          </cell>
          <cell r="H505">
            <v>689.78999999999871</v>
          </cell>
          <cell r="I505">
            <v>965.10999999998876</v>
          </cell>
          <cell r="J505">
            <v>703.92999999999972</v>
          </cell>
          <cell r="K505">
            <v>984.31000000000813</v>
          </cell>
          <cell r="L505">
            <v>715.06999999999391</v>
          </cell>
          <cell r="M505">
            <v>1000.5</v>
          </cell>
          <cell r="N505">
            <v>729.21000000000231</v>
          </cell>
          <cell r="O505">
            <v>1019.699999999992</v>
          </cell>
          <cell r="P505">
            <v>740.35000000000548</v>
          </cell>
          <cell r="Q505">
            <v>1035.9000000000117</v>
          </cell>
          <cell r="R505">
            <v>754.48999999999728</v>
          </cell>
          <cell r="S505">
            <v>1055.0900000000024</v>
          </cell>
          <cell r="T505">
            <v>768.6299999999967</v>
          </cell>
          <cell r="U505">
            <v>1074.2899999999959</v>
          </cell>
          <cell r="V505">
            <v>779.76999999999089</v>
          </cell>
          <cell r="W505">
            <v>1090.4799999999905</v>
          </cell>
          <cell r="X505">
            <v>793.91000000000258</v>
          </cell>
          <cell r="Y505">
            <v>1109.680000000008</v>
          </cell>
          <cell r="Z505">
            <v>805.05000000000405</v>
          </cell>
          <cell r="AA505">
            <v>1125.8800000000001</v>
          </cell>
          <cell r="AB505">
            <v>819.18999999999596</v>
          </cell>
          <cell r="AC505">
            <v>1145.0699999999904</v>
          </cell>
          <cell r="AD505">
            <v>830.32999999999663</v>
          </cell>
          <cell r="AE505">
            <v>1164.2700000000043</v>
          </cell>
          <cell r="AF505">
            <v>844.47000000001049</v>
          </cell>
          <cell r="AG505">
            <v>1180.4599999999964</v>
          </cell>
          <cell r="AH505">
            <v>855.61000000000524</v>
          </cell>
          <cell r="AI505">
            <v>1199.6600000000017</v>
          </cell>
          <cell r="AJ505">
            <v>869.75000000000273</v>
          </cell>
          <cell r="AK505">
            <v>1215.8599999999944</v>
          </cell>
          <cell r="AL505">
            <v>880.88999999999726</v>
          </cell>
          <cell r="AM505">
            <v>1235.0500000000081</v>
          </cell>
          <cell r="AN505">
            <v>895.02999999999395</v>
          </cell>
          <cell r="AO505">
            <v>1254.2499999999973</v>
          </cell>
          <cell r="AP505">
            <v>906.16999999998836</v>
          </cell>
          <cell r="AQ505">
            <v>1270.4399999999891</v>
          </cell>
          <cell r="AR505">
            <v>920.31000000000506</v>
          </cell>
          <cell r="AS505">
            <v>1289.6400000000006</v>
          </cell>
          <cell r="AT505">
            <v>931.45000000000402</v>
          </cell>
          <cell r="AU505">
            <v>1305.839999999992</v>
          </cell>
          <cell r="AV505">
            <v>945.58999999999594</v>
          </cell>
          <cell r="AW505">
            <v>1325.0300000000061</v>
          </cell>
        </row>
        <row r="506">
          <cell r="A506">
            <v>501</v>
          </cell>
          <cell r="B506">
            <v>651.66999999999734</v>
          </cell>
          <cell r="C506">
            <v>912.34000000001038</v>
          </cell>
          <cell r="D506">
            <v>665.84000000000174</v>
          </cell>
          <cell r="E506">
            <v>931.58000000000413</v>
          </cell>
          <cell r="F506">
            <v>677.00000000000682</v>
          </cell>
          <cell r="G506">
            <v>947.80999999999597</v>
          </cell>
          <cell r="H506">
            <v>691.16999999999871</v>
          </cell>
          <cell r="I506">
            <v>967.03999999998871</v>
          </cell>
          <cell r="J506">
            <v>705.33999999999969</v>
          </cell>
          <cell r="K506">
            <v>986.28000000000816</v>
          </cell>
          <cell r="L506">
            <v>716.49999999999386</v>
          </cell>
          <cell r="M506">
            <v>1002.5</v>
          </cell>
          <cell r="N506">
            <v>730.67000000000235</v>
          </cell>
          <cell r="O506">
            <v>1021.7399999999919</v>
          </cell>
          <cell r="P506">
            <v>741.8300000000055</v>
          </cell>
          <cell r="Q506">
            <v>1037.9700000000116</v>
          </cell>
          <cell r="R506">
            <v>755.99999999999727</v>
          </cell>
          <cell r="S506">
            <v>1057.2000000000023</v>
          </cell>
          <cell r="T506">
            <v>770.16999999999666</v>
          </cell>
          <cell r="U506">
            <v>1076.439999999996</v>
          </cell>
          <cell r="V506">
            <v>781.32999999999083</v>
          </cell>
          <cell r="W506">
            <v>1092.6599999999905</v>
          </cell>
          <cell r="X506">
            <v>795.50000000000261</v>
          </cell>
          <cell r="Y506">
            <v>1111.900000000008</v>
          </cell>
          <cell r="Z506">
            <v>806.66000000000406</v>
          </cell>
          <cell r="AA506">
            <v>1128.1300000000001</v>
          </cell>
          <cell r="AB506">
            <v>820.82999999999595</v>
          </cell>
          <cell r="AC506">
            <v>1147.3599999999904</v>
          </cell>
          <cell r="AD506">
            <v>831.9899999999966</v>
          </cell>
          <cell r="AE506">
            <v>1166.6000000000042</v>
          </cell>
          <cell r="AF506">
            <v>846.16000000001054</v>
          </cell>
          <cell r="AG506">
            <v>1182.8199999999963</v>
          </cell>
          <cell r="AH506">
            <v>857.32000000000528</v>
          </cell>
          <cell r="AI506">
            <v>1202.0600000000018</v>
          </cell>
          <cell r="AJ506">
            <v>871.49000000000274</v>
          </cell>
          <cell r="AK506">
            <v>1218.2899999999945</v>
          </cell>
          <cell r="AL506">
            <v>882.64999999999725</v>
          </cell>
          <cell r="AM506">
            <v>1237.5200000000082</v>
          </cell>
          <cell r="AN506">
            <v>896.81999999999391</v>
          </cell>
          <cell r="AO506">
            <v>1256.7599999999973</v>
          </cell>
          <cell r="AP506">
            <v>907.97999999998831</v>
          </cell>
          <cell r="AQ506">
            <v>1272.9799999999891</v>
          </cell>
          <cell r="AR506">
            <v>922.15000000000509</v>
          </cell>
          <cell r="AS506">
            <v>1292.2200000000005</v>
          </cell>
          <cell r="AT506">
            <v>933.31000000000404</v>
          </cell>
          <cell r="AU506">
            <v>1308.4499999999919</v>
          </cell>
          <cell r="AV506">
            <v>947.47999999999593</v>
          </cell>
          <cell r="AW506">
            <v>1327.6800000000062</v>
          </cell>
        </row>
        <row r="507">
          <cell r="A507">
            <v>502</v>
          </cell>
          <cell r="B507">
            <v>652.9699999999973</v>
          </cell>
          <cell r="C507">
            <v>914.16000000001043</v>
          </cell>
          <cell r="D507">
            <v>667.17000000000178</v>
          </cell>
          <cell r="E507">
            <v>933.44000000000415</v>
          </cell>
          <cell r="F507">
            <v>678.35000000000684</v>
          </cell>
          <cell r="G507">
            <v>949.69999999999595</v>
          </cell>
          <cell r="H507">
            <v>692.5499999999987</v>
          </cell>
          <cell r="I507">
            <v>968.96999999998866</v>
          </cell>
          <cell r="J507">
            <v>706.74999999999966</v>
          </cell>
          <cell r="K507">
            <v>988.25000000000819</v>
          </cell>
          <cell r="L507">
            <v>717.92999999999381</v>
          </cell>
          <cell r="M507">
            <v>1004.5</v>
          </cell>
          <cell r="N507">
            <v>732.13000000000238</v>
          </cell>
          <cell r="O507">
            <v>1023.7799999999919</v>
          </cell>
          <cell r="P507">
            <v>743.31000000000552</v>
          </cell>
          <cell r="Q507">
            <v>1040.0400000000116</v>
          </cell>
          <cell r="R507">
            <v>757.50999999999726</v>
          </cell>
          <cell r="S507">
            <v>1059.3100000000022</v>
          </cell>
          <cell r="T507">
            <v>771.70999999999663</v>
          </cell>
          <cell r="U507">
            <v>1078.5899999999961</v>
          </cell>
          <cell r="V507">
            <v>782.88999999999078</v>
          </cell>
          <cell r="W507">
            <v>1094.8399999999906</v>
          </cell>
          <cell r="X507">
            <v>797.09000000000265</v>
          </cell>
          <cell r="Y507">
            <v>1114.1200000000081</v>
          </cell>
          <cell r="Z507">
            <v>808.27000000000407</v>
          </cell>
          <cell r="AA507">
            <v>1130.3800000000001</v>
          </cell>
          <cell r="AB507">
            <v>822.46999999999593</v>
          </cell>
          <cell r="AC507">
            <v>1149.6499999999903</v>
          </cell>
          <cell r="AD507">
            <v>833.64999999999657</v>
          </cell>
          <cell r="AE507">
            <v>1168.9300000000042</v>
          </cell>
          <cell r="AF507">
            <v>847.8500000000106</v>
          </cell>
          <cell r="AG507">
            <v>1185.1799999999962</v>
          </cell>
          <cell r="AH507">
            <v>859.03000000000532</v>
          </cell>
          <cell r="AI507">
            <v>1204.4600000000019</v>
          </cell>
          <cell r="AJ507">
            <v>873.23000000000275</v>
          </cell>
          <cell r="AK507">
            <v>1220.7199999999946</v>
          </cell>
          <cell r="AL507">
            <v>884.40999999999724</v>
          </cell>
          <cell r="AM507">
            <v>1239.9900000000082</v>
          </cell>
          <cell r="AN507">
            <v>898.60999999999387</v>
          </cell>
          <cell r="AO507">
            <v>1259.2699999999973</v>
          </cell>
          <cell r="AP507">
            <v>909.78999999998825</v>
          </cell>
          <cell r="AQ507">
            <v>1275.5199999999891</v>
          </cell>
          <cell r="AR507">
            <v>923.99000000000513</v>
          </cell>
          <cell r="AS507">
            <v>1294.8000000000004</v>
          </cell>
          <cell r="AT507">
            <v>935.17000000000405</v>
          </cell>
          <cell r="AU507">
            <v>1311.0599999999918</v>
          </cell>
          <cell r="AV507">
            <v>949.36999999999591</v>
          </cell>
          <cell r="AW507">
            <v>1330.3300000000063</v>
          </cell>
        </row>
        <row r="508">
          <cell r="A508">
            <v>503</v>
          </cell>
          <cell r="B508">
            <v>654.26999999999725</v>
          </cell>
          <cell r="C508">
            <v>915.98000000001048</v>
          </cell>
          <cell r="D508">
            <v>668.50000000000182</v>
          </cell>
          <cell r="E508">
            <v>935.30000000000416</v>
          </cell>
          <cell r="F508">
            <v>679.70000000000687</v>
          </cell>
          <cell r="G508">
            <v>951.58999999999594</v>
          </cell>
          <cell r="H508">
            <v>693.9299999999987</v>
          </cell>
          <cell r="I508">
            <v>970.89999999998861</v>
          </cell>
          <cell r="J508">
            <v>708.15999999999963</v>
          </cell>
          <cell r="K508">
            <v>990.22000000000821</v>
          </cell>
          <cell r="L508">
            <v>719.35999999999376</v>
          </cell>
          <cell r="M508">
            <v>1006.5</v>
          </cell>
          <cell r="N508">
            <v>733.59000000000242</v>
          </cell>
          <cell r="O508">
            <v>1025.819999999992</v>
          </cell>
          <cell r="P508">
            <v>744.79000000000553</v>
          </cell>
          <cell r="Q508">
            <v>1042.1100000000115</v>
          </cell>
          <cell r="R508">
            <v>759.01999999999725</v>
          </cell>
          <cell r="S508">
            <v>1061.4200000000021</v>
          </cell>
          <cell r="T508">
            <v>773.24999999999659</v>
          </cell>
          <cell r="U508">
            <v>1080.7399999999961</v>
          </cell>
          <cell r="V508">
            <v>784.44999999999072</v>
          </cell>
          <cell r="W508">
            <v>1097.0199999999907</v>
          </cell>
          <cell r="X508">
            <v>798.68000000000268</v>
          </cell>
          <cell r="Y508">
            <v>1116.3400000000081</v>
          </cell>
          <cell r="Z508">
            <v>809.88000000000409</v>
          </cell>
          <cell r="AA508">
            <v>1132.6300000000001</v>
          </cell>
          <cell r="AB508">
            <v>824.10999999999592</v>
          </cell>
          <cell r="AC508">
            <v>1151.9399999999903</v>
          </cell>
          <cell r="AD508">
            <v>835.30999999999653</v>
          </cell>
          <cell r="AE508">
            <v>1171.2600000000041</v>
          </cell>
          <cell r="AF508">
            <v>849.54000000001065</v>
          </cell>
          <cell r="AG508">
            <v>1187.5399999999961</v>
          </cell>
          <cell r="AH508">
            <v>860.74000000000535</v>
          </cell>
          <cell r="AI508">
            <v>1206.8600000000019</v>
          </cell>
          <cell r="AJ508">
            <v>874.97000000000276</v>
          </cell>
          <cell r="AK508">
            <v>1223.1499999999946</v>
          </cell>
          <cell r="AL508">
            <v>886.16999999999723</v>
          </cell>
          <cell r="AM508">
            <v>1242.4600000000082</v>
          </cell>
          <cell r="AN508">
            <v>900.39999999999384</v>
          </cell>
          <cell r="AO508">
            <v>1261.7799999999972</v>
          </cell>
          <cell r="AP508">
            <v>911.5999999999882</v>
          </cell>
          <cell r="AQ508">
            <v>1278.059999999989</v>
          </cell>
          <cell r="AR508">
            <v>925.83000000000516</v>
          </cell>
          <cell r="AS508">
            <v>1297.3800000000003</v>
          </cell>
          <cell r="AT508">
            <v>937.03000000000407</v>
          </cell>
          <cell r="AU508">
            <v>1313.6699999999917</v>
          </cell>
          <cell r="AV508">
            <v>951.2599999999959</v>
          </cell>
          <cell r="AW508">
            <v>1332.9800000000064</v>
          </cell>
        </row>
        <row r="509">
          <cell r="A509">
            <v>504</v>
          </cell>
          <cell r="B509">
            <v>655.56999999999721</v>
          </cell>
          <cell r="C509">
            <v>917.80000000001053</v>
          </cell>
          <cell r="D509">
            <v>669.83000000000186</v>
          </cell>
          <cell r="E509">
            <v>937.16000000000417</v>
          </cell>
          <cell r="F509">
            <v>681.05000000000689</v>
          </cell>
          <cell r="G509">
            <v>953.47999999999593</v>
          </cell>
          <cell r="H509">
            <v>695.30999999999869</v>
          </cell>
          <cell r="I509">
            <v>972.82999999998856</v>
          </cell>
          <cell r="J509">
            <v>709.5699999999996</v>
          </cell>
          <cell r="K509">
            <v>992.19000000000824</v>
          </cell>
          <cell r="L509">
            <v>720.78999999999371</v>
          </cell>
          <cell r="M509">
            <v>1008.5</v>
          </cell>
          <cell r="N509">
            <v>735.05000000000246</v>
          </cell>
          <cell r="O509">
            <v>1027.8599999999919</v>
          </cell>
          <cell r="P509">
            <v>746.27000000000555</v>
          </cell>
          <cell r="Q509">
            <v>1044.1800000000114</v>
          </cell>
          <cell r="R509">
            <v>760.52999999999724</v>
          </cell>
          <cell r="S509">
            <v>1063.530000000002</v>
          </cell>
          <cell r="T509">
            <v>774.78999999999655</v>
          </cell>
          <cell r="U509">
            <v>1082.8899999999962</v>
          </cell>
          <cell r="V509">
            <v>786.00999999999067</v>
          </cell>
          <cell r="W509">
            <v>1099.1999999999907</v>
          </cell>
          <cell r="X509">
            <v>800.27000000000271</v>
          </cell>
          <cell r="Y509">
            <v>1118.5600000000081</v>
          </cell>
          <cell r="Z509">
            <v>811.4900000000041</v>
          </cell>
          <cell r="AA509">
            <v>1134.8800000000001</v>
          </cell>
          <cell r="AB509">
            <v>825.74999999999591</v>
          </cell>
          <cell r="AC509">
            <v>1154.2299999999902</v>
          </cell>
          <cell r="AD509">
            <v>836.9699999999965</v>
          </cell>
          <cell r="AE509">
            <v>1173.590000000004</v>
          </cell>
          <cell r="AF509">
            <v>851.2300000000107</v>
          </cell>
          <cell r="AG509">
            <v>1189.899999999996</v>
          </cell>
          <cell r="AH509">
            <v>862.45000000000539</v>
          </cell>
          <cell r="AI509">
            <v>1209.260000000002</v>
          </cell>
          <cell r="AJ509">
            <v>876.71000000000276</v>
          </cell>
          <cell r="AK509">
            <v>1225.5799999999947</v>
          </cell>
          <cell r="AL509">
            <v>887.92999999999722</v>
          </cell>
          <cell r="AM509">
            <v>1244.9300000000082</v>
          </cell>
          <cell r="AN509">
            <v>902.1899999999938</v>
          </cell>
          <cell r="AO509">
            <v>1264.2899999999972</v>
          </cell>
          <cell r="AP509">
            <v>913.40999999998814</v>
          </cell>
          <cell r="AQ509">
            <v>1280.599999999989</v>
          </cell>
          <cell r="AR509">
            <v>927.67000000000519</v>
          </cell>
          <cell r="AS509">
            <v>1299.9600000000003</v>
          </cell>
          <cell r="AT509">
            <v>938.89000000000408</v>
          </cell>
          <cell r="AU509">
            <v>1316.2799999999916</v>
          </cell>
          <cell r="AV509">
            <v>953.14999999999588</v>
          </cell>
          <cell r="AW509">
            <v>1335.6300000000065</v>
          </cell>
        </row>
        <row r="510">
          <cell r="A510">
            <v>505</v>
          </cell>
          <cell r="B510">
            <v>656.86999999999716</v>
          </cell>
          <cell r="C510">
            <v>919.62000000001058</v>
          </cell>
          <cell r="D510">
            <v>671.1600000000019</v>
          </cell>
          <cell r="E510">
            <v>939.02000000000419</v>
          </cell>
          <cell r="F510">
            <v>682.40000000000691</v>
          </cell>
          <cell r="G510">
            <v>955.36999999999591</v>
          </cell>
          <cell r="H510">
            <v>696.68999999999869</v>
          </cell>
          <cell r="I510">
            <v>974.75999999998851</v>
          </cell>
          <cell r="J510">
            <v>710.97999999999956</v>
          </cell>
          <cell r="K510">
            <v>994.16000000000827</v>
          </cell>
          <cell r="L510">
            <v>722.21999999999366</v>
          </cell>
          <cell r="M510">
            <v>1010.5</v>
          </cell>
          <cell r="N510">
            <v>736.51000000000249</v>
          </cell>
          <cell r="O510">
            <v>1029.8999999999919</v>
          </cell>
          <cell r="P510">
            <v>747.75000000000557</v>
          </cell>
          <cell r="Q510">
            <v>1046.2500000000114</v>
          </cell>
          <cell r="R510">
            <v>762.03999999999724</v>
          </cell>
          <cell r="S510">
            <v>1065.6400000000019</v>
          </cell>
          <cell r="T510">
            <v>776.32999999999652</v>
          </cell>
          <cell r="U510">
            <v>1085.0399999999963</v>
          </cell>
          <cell r="V510">
            <v>787.56999999999061</v>
          </cell>
          <cell r="W510">
            <v>1101.3799999999908</v>
          </cell>
          <cell r="X510">
            <v>801.86000000000274</v>
          </cell>
          <cell r="Y510">
            <v>1120.7800000000082</v>
          </cell>
          <cell r="Z510">
            <v>813.10000000000412</v>
          </cell>
          <cell r="AA510">
            <v>1137.1300000000001</v>
          </cell>
          <cell r="AB510">
            <v>827.38999999999589</v>
          </cell>
          <cell r="AC510">
            <v>1156.5199999999902</v>
          </cell>
          <cell r="AD510">
            <v>838.62999999999647</v>
          </cell>
          <cell r="AE510">
            <v>1175.9200000000039</v>
          </cell>
          <cell r="AF510">
            <v>852.92000000001076</v>
          </cell>
          <cell r="AG510">
            <v>1192.2599999999959</v>
          </cell>
          <cell r="AH510">
            <v>864.16000000000543</v>
          </cell>
          <cell r="AI510">
            <v>1211.6600000000021</v>
          </cell>
          <cell r="AJ510">
            <v>878.45000000000277</v>
          </cell>
          <cell r="AK510">
            <v>1228.0099999999948</v>
          </cell>
          <cell r="AL510">
            <v>889.68999999999721</v>
          </cell>
          <cell r="AM510">
            <v>1247.4000000000083</v>
          </cell>
          <cell r="AN510">
            <v>903.97999999999377</v>
          </cell>
          <cell r="AO510">
            <v>1266.7999999999972</v>
          </cell>
          <cell r="AP510">
            <v>915.21999999998809</v>
          </cell>
          <cell r="AQ510">
            <v>1283.139999999989</v>
          </cell>
          <cell r="AR510">
            <v>929.51000000000522</v>
          </cell>
          <cell r="AS510">
            <v>1302.5400000000002</v>
          </cell>
          <cell r="AT510">
            <v>940.75000000000409</v>
          </cell>
          <cell r="AU510">
            <v>1318.8899999999915</v>
          </cell>
          <cell r="AV510">
            <v>955.03999999999587</v>
          </cell>
          <cell r="AW510">
            <v>1338.2800000000066</v>
          </cell>
        </row>
        <row r="511">
          <cell r="A511">
            <v>506</v>
          </cell>
          <cell r="B511">
            <v>658.16999999999712</v>
          </cell>
          <cell r="C511">
            <v>921.44000000001063</v>
          </cell>
          <cell r="D511">
            <v>672.49000000000194</v>
          </cell>
          <cell r="E511">
            <v>940.8800000000042</v>
          </cell>
          <cell r="F511">
            <v>683.75000000000693</v>
          </cell>
          <cell r="G511">
            <v>957.2599999999959</v>
          </cell>
          <cell r="H511">
            <v>698.06999999999869</v>
          </cell>
          <cell r="I511">
            <v>976.68999999998846</v>
          </cell>
          <cell r="J511">
            <v>712.38999999999953</v>
          </cell>
          <cell r="K511">
            <v>996.13000000000829</v>
          </cell>
          <cell r="L511">
            <v>723.64999999999361</v>
          </cell>
          <cell r="M511">
            <v>1012.5</v>
          </cell>
          <cell r="N511">
            <v>737.97000000000253</v>
          </cell>
          <cell r="O511">
            <v>1031.9399999999919</v>
          </cell>
          <cell r="P511">
            <v>749.23000000000559</v>
          </cell>
          <cell r="Q511">
            <v>1048.3200000000113</v>
          </cell>
          <cell r="R511">
            <v>763.54999999999723</v>
          </cell>
          <cell r="S511">
            <v>1067.7500000000018</v>
          </cell>
          <cell r="T511">
            <v>777.86999999999648</v>
          </cell>
          <cell r="U511">
            <v>1087.1899999999964</v>
          </cell>
          <cell r="V511">
            <v>789.12999999999056</v>
          </cell>
          <cell r="W511">
            <v>1103.5599999999909</v>
          </cell>
          <cell r="X511">
            <v>803.45000000000277</v>
          </cell>
          <cell r="Y511">
            <v>1123.0000000000082</v>
          </cell>
          <cell r="Z511">
            <v>814.71000000000413</v>
          </cell>
          <cell r="AA511">
            <v>1139.3800000000001</v>
          </cell>
          <cell r="AB511">
            <v>829.02999999999588</v>
          </cell>
          <cell r="AC511">
            <v>1158.8099999999902</v>
          </cell>
          <cell r="AD511">
            <v>840.28999999999644</v>
          </cell>
          <cell r="AE511">
            <v>1178.2500000000039</v>
          </cell>
          <cell r="AF511">
            <v>854.61000000001081</v>
          </cell>
          <cell r="AG511">
            <v>1194.6199999999958</v>
          </cell>
          <cell r="AH511">
            <v>865.87000000000546</v>
          </cell>
          <cell r="AI511">
            <v>1214.0600000000022</v>
          </cell>
          <cell r="AJ511">
            <v>880.19000000000278</v>
          </cell>
          <cell r="AK511">
            <v>1230.4399999999948</v>
          </cell>
          <cell r="AL511">
            <v>891.4499999999972</v>
          </cell>
          <cell r="AM511">
            <v>1249.8700000000083</v>
          </cell>
          <cell r="AN511">
            <v>905.76999999999373</v>
          </cell>
          <cell r="AO511">
            <v>1269.3099999999972</v>
          </cell>
          <cell r="AP511">
            <v>917.02999999998804</v>
          </cell>
          <cell r="AQ511">
            <v>1285.6799999999889</v>
          </cell>
          <cell r="AR511">
            <v>931.35000000000525</v>
          </cell>
          <cell r="AS511">
            <v>1305.1200000000001</v>
          </cell>
          <cell r="AT511">
            <v>942.61000000000411</v>
          </cell>
          <cell r="AU511">
            <v>1321.4999999999914</v>
          </cell>
          <cell r="AV511">
            <v>956.92999999999586</v>
          </cell>
          <cell r="AW511">
            <v>1340.9300000000067</v>
          </cell>
        </row>
        <row r="512">
          <cell r="A512">
            <v>507</v>
          </cell>
          <cell r="B512">
            <v>659.46999999999707</v>
          </cell>
          <cell r="C512">
            <v>923.26000000001068</v>
          </cell>
          <cell r="D512">
            <v>673.82000000000198</v>
          </cell>
          <cell r="E512">
            <v>942.74000000000422</v>
          </cell>
          <cell r="F512">
            <v>685.10000000000696</v>
          </cell>
          <cell r="G512">
            <v>959.14999999999588</v>
          </cell>
          <cell r="H512">
            <v>699.44999999999868</v>
          </cell>
          <cell r="I512">
            <v>978.61999999998841</v>
          </cell>
          <cell r="J512">
            <v>713.7999999999995</v>
          </cell>
          <cell r="K512">
            <v>998.10000000000832</v>
          </cell>
          <cell r="L512">
            <v>725.07999999999356</v>
          </cell>
          <cell r="M512">
            <v>1014.5</v>
          </cell>
          <cell r="N512">
            <v>739.43000000000256</v>
          </cell>
          <cell r="O512">
            <v>1033.9799999999918</v>
          </cell>
          <cell r="P512">
            <v>750.71000000000561</v>
          </cell>
          <cell r="Q512">
            <v>1050.3900000000112</v>
          </cell>
          <cell r="R512">
            <v>765.05999999999722</v>
          </cell>
          <cell r="S512">
            <v>1069.8600000000017</v>
          </cell>
          <cell r="T512">
            <v>779.40999999999644</v>
          </cell>
          <cell r="U512">
            <v>1089.3399999999965</v>
          </cell>
          <cell r="V512">
            <v>790.6899999999905</v>
          </cell>
          <cell r="W512">
            <v>1105.7399999999909</v>
          </cell>
          <cell r="X512">
            <v>805.04000000000281</v>
          </cell>
          <cell r="Y512">
            <v>1125.2200000000082</v>
          </cell>
          <cell r="Z512">
            <v>816.32000000000414</v>
          </cell>
          <cell r="AA512">
            <v>1141.6300000000001</v>
          </cell>
          <cell r="AB512">
            <v>830.66999999999587</v>
          </cell>
          <cell r="AC512">
            <v>1161.0999999999901</v>
          </cell>
          <cell r="AD512">
            <v>841.94999999999641</v>
          </cell>
          <cell r="AE512">
            <v>1180.5800000000038</v>
          </cell>
          <cell r="AF512">
            <v>856.30000000001087</v>
          </cell>
          <cell r="AG512">
            <v>1196.9799999999957</v>
          </cell>
          <cell r="AH512">
            <v>867.5800000000055</v>
          </cell>
          <cell r="AI512">
            <v>1216.4600000000023</v>
          </cell>
          <cell r="AJ512">
            <v>881.93000000000279</v>
          </cell>
          <cell r="AK512">
            <v>1232.8699999999949</v>
          </cell>
          <cell r="AL512">
            <v>893.20999999999719</v>
          </cell>
          <cell r="AM512">
            <v>1252.3400000000083</v>
          </cell>
          <cell r="AN512">
            <v>907.55999999999369</v>
          </cell>
          <cell r="AO512">
            <v>1271.8199999999972</v>
          </cell>
          <cell r="AP512">
            <v>918.83999999998798</v>
          </cell>
          <cell r="AQ512">
            <v>1288.2199999999889</v>
          </cell>
          <cell r="AR512">
            <v>933.19000000000528</v>
          </cell>
          <cell r="AS512">
            <v>1307.7</v>
          </cell>
          <cell r="AT512">
            <v>944.47000000000412</v>
          </cell>
          <cell r="AU512">
            <v>1324.1099999999913</v>
          </cell>
          <cell r="AV512">
            <v>958.81999999999584</v>
          </cell>
          <cell r="AW512">
            <v>1343.5800000000067</v>
          </cell>
        </row>
        <row r="513">
          <cell r="A513">
            <v>508</v>
          </cell>
          <cell r="B513">
            <v>660.76999999999703</v>
          </cell>
          <cell r="C513">
            <v>925.08000000001073</v>
          </cell>
          <cell r="D513">
            <v>675.15000000000202</v>
          </cell>
          <cell r="E513">
            <v>944.60000000000423</v>
          </cell>
          <cell r="F513">
            <v>686.45000000000698</v>
          </cell>
          <cell r="G513">
            <v>961.03999999999587</v>
          </cell>
          <cell r="H513">
            <v>700.82999999999868</v>
          </cell>
          <cell r="I513">
            <v>980.54999999998836</v>
          </cell>
          <cell r="J513">
            <v>715.20999999999947</v>
          </cell>
          <cell r="K513">
            <v>1000.0700000000083</v>
          </cell>
          <cell r="L513">
            <v>726.50999999999351</v>
          </cell>
          <cell r="M513">
            <v>1016.5</v>
          </cell>
          <cell r="N513">
            <v>740.8900000000026</v>
          </cell>
          <cell r="O513">
            <v>1036.0199999999918</v>
          </cell>
          <cell r="P513">
            <v>752.19000000000563</v>
          </cell>
          <cell r="Q513">
            <v>1052.4600000000112</v>
          </cell>
          <cell r="R513">
            <v>766.56999999999721</v>
          </cell>
          <cell r="S513">
            <v>1071.9700000000016</v>
          </cell>
          <cell r="T513">
            <v>780.94999999999641</v>
          </cell>
          <cell r="U513">
            <v>1091.4899999999966</v>
          </cell>
          <cell r="V513">
            <v>792.24999999999045</v>
          </cell>
          <cell r="W513">
            <v>1107.919999999991</v>
          </cell>
          <cell r="X513">
            <v>806.63000000000284</v>
          </cell>
          <cell r="Y513">
            <v>1127.4400000000082</v>
          </cell>
          <cell r="Z513">
            <v>817.93000000000416</v>
          </cell>
          <cell r="AA513">
            <v>1143.8800000000001</v>
          </cell>
          <cell r="AB513">
            <v>832.30999999999585</v>
          </cell>
          <cell r="AC513">
            <v>1163.3899999999901</v>
          </cell>
          <cell r="AD513">
            <v>843.60999999999638</v>
          </cell>
          <cell r="AE513">
            <v>1182.9100000000037</v>
          </cell>
          <cell r="AF513">
            <v>857.99000000001092</v>
          </cell>
          <cell r="AG513">
            <v>1199.3399999999956</v>
          </cell>
          <cell r="AH513">
            <v>869.29000000000553</v>
          </cell>
          <cell r="AI513">
            <v>1218.8600000000024</v>
          </cell>
          <cell r="AJ513">
            <v>883.6700000000028</v>
          </cell>
          <cell r="AK513">
            <v>1235.299999999995</v>
          </cell>
          <cell r="AL513">
            <v>894.96999999999719</v>
          </cell>
          <cell r="AM513">
            <v>1254.8100000000084</v>
          </cell>
          <cell r="AN513">
            <v>909.34999999999366</v>
          </cell>
          <cell r="AO513">
            <v>1274.3299999999972</v>
          </cell>
          <cell r="AP513">
            <v>920.64999999998793</v>
          </cell>
          <cell r="AQ513">
            <v>1290.7599999999888</v>
          </cell>
          <cell r="AR513">
            <v>935.03000000000532</v>
          </cell>
          <cell r="AS513">
            <v>1310.28</v>
          </cell>
          <cell r="AT513">
            <v>946.33000000000413</v>
          </cell>
          <cell r="AU513">
            <v>1326.7199999999912</v>
          </cell>
          <cell r="AV513">
            <v>960.70999999999583</v>
          </cell>
          <cell r="AW513">
            <v>1346.2300000000068</v>
          </cell>
        </row>
        <row r="514">
          <cell r="A514">
            <v>509</v>
          </cell>
          <cell r="B514">
            <v>662.06999999999698</v>
          </cell>
          <cell r="C514">
            <v>926.90000000001078</v>
          </cell>
          <cell r="D514">
            <v>676.48000000000206</v>
          </cell>
          <cell r="E514">
            <v>946.46000000000424</v>
          </cell>
          <cell r="F514">
            <v>687.800000000007</v>
          </cell>
          <cell r="G514">
            <v>962.92999999999586</v>
          </cell>
          <cell r="H514">
            <v>702.20999999999867</v>
          </cell>
          <cell r="I514">
            <v>982.47999999998831</v>
          </cell>
          <cell r="J514">
            <v>716.61999999999944</v>
          </cell>
          <cell r="K514">
            <v>1002.0400000000084</v>
          </cell>
          <cell r="L514">
            <v>727.93999999999346</v>
          </cell>
          <cell r="M514">
            <v>1018.5</v>
          </cell>
          <cell r="N514">
            <v>742.35000000000264</v>
          </cell>
          <cell r="O514">
            <v>1038.0599999999918</v>
          </cell>
          <cell r="P514">
            <v>753.67000000000564</v>
          </cell>
          <cell r="Q514">
            <v>1054.5300000000111</v>
          </cell>
          <cell r="R514">
            <v>768.0799999999972</v>
          </cell>
          <cell r="S514">
            <v>1074.0800000000015</v>
          </cell>
          <cell r="T514">
            <v>782.48999999999637</v>
          </cell>
          <cell r="U514">
            <v>1093.6399999999967</v>
          </cell>
          <cell r="V514">
            <v>793.8099999999904</v>
          </cell>
          <cell r="W514">
            <v>1110.099999999991</v>
          </cell>
          <cell r="X514">
            <v>808.22000000000287</v>
          </cell>
          <cell r="Y514">
            <v>1129.6600000000083</v>
          </cell>
          <cell r="Z514">
            <v>819.54000000000417</v>
          </cell>
          <cell r="AA514">
            <v>1146.1300000000001</v>
          </cell>
          <cell r="AB514">
            <v>833.94999999999584</v>
          </cell>
          <cell r="AC514">
            <v>1165.6799999999901</v>
          </cell>
          <cell r="AD514">
            <v>845.26999999999634</v>
          </cell>
          <cell r="AE514">
            <v>1185.2400000000036</v>
          </cell>
          <cell r="AF514">
            <v>859.68000000001098</v>
          </cell>
          <cell r="AG514">
            <v>1201.6999999999955</v>
          </cell>
          <cell r="AH514">
            <v>871.00000000000557</v>
          </cell>
          <cell r="AI514">
            <v>1221.2600000000025</v>
          </cell>
          <cell r="AJ514">
            <v>885.41000000000281</v>
          </cell>
          <cell r="AK514">
            <v>1237.729999999995</v>
          </cell>
          <cell r="AL514">
            <v>896.72999999999718</v>
          </cell>
          <cell r="AM514">
            <v>1257.2800000000084</v>
          </cell>
          <cell r="AN514">
            <v>911.13999999999362</v>
          </cell>
          <cell r="AO514">
            <v>1276.8399999999972</v>
          </cell>
          <cell r="AP514">
            <v>922.45999999998787</v>
          </cell>
          <cell r="AQ514">
            <v>1293.2999999999888</v>
          </cell>
          <cell r="AR514">
            <v>936.87000000000535</v>
          </cell>
          <cell r="AS514">
            <v>1312.86</v>
          </cell>
          <cell r="AT514">
            <v>948.19000000000415</v>
          </cell>
          <cell r="AU514">
            <v>1329.3299999999911</v>
          </cell>
          <cell r="AV514">
            <v>962.59999999999582</v>
          </cell>
          <cell r="AW514">
            <v>1348.8800000000069</v>
          </cell>
        </row>
        <row r="515">
          <cell r="A515">
            <v>510</v>
          </cell>
          <cell r="B515">
            <v>663.36999999999694</v>
          </cell>
          <cell r="C515">
            <v>928.72000000001083</v>
          </cell>
          <cell r="D515">
            <v>677.81000000000211</v>
          </cell>
          <cell r="E515">
            <v>948.32000000000426</v>
          </cell>
          <cell r="F515">
            <v>689.15000000000703</v>
          </cell>
          <cell r="G515">
            <v>964.81999999999584</v>
          </cell>
          <cell r="H515">
            <v>703.58999999999867</v>
          </cell>
          <cell r="I515">
            <v>984.40999999998826</v>
          </cell>
          <cell r="J515">
            <v>718.0299999999994</v>
          </cell>
          <cell r="K515">
            <v>1004.0100000000084</v>
          </cell>
          <cell r="L515">
            <v>729.36999999999341</v>
          </cell>
          <cell r="M515">
            <v>1020.5</v>
          </cell>
          <cell r="N515">
            <v>743.81000000000267</v>
          </cell>
          <cell r="O515">
            <v>1040.0999999999917</v>
          </cell>
          <cell r="P515">
            <v>755.15000000000566</v>
          </cell>
          <cell r="Q515">
            <v>1056.6000000000111</v>
          </cell>
          <cell r="R515">
            <v>769.58999999999719</v>
          </cell>
          <cell r="S515">
            <v>1076.1900000000014</v>
          </cell>
          <cell r="T515">
            <v>784.02999999999633</v>
          </cell>
          <cell r="U515">
            <v>1095.7899999999968</v>
          </cell>
          <cell r="V515">
            <v>795.36999999999034</v>
          </cell>
          <cell r="W515">
            <v>1112.2799999999911</v>
          </cell>
          <cell r="X515">
            <v>809.8100000000029</v>
          </cell>
          <cell r="Y515">
            <v>1131.8800000000083</v>
          </cell>
          <cell r="Z515">
            <v>821.15000000000418</v>
          </cell>
          <cell r="AA515">
            <v>1148.3800000000001</v>
          </cell>
          <cell r="AB515">
            <v>835.58999999999583</v>
          </cell>
          <cell r="AC515">
            <v>1167.96999999999</v>
          </cell>
          <cell r="AD515">
            <v>846.92999999999631</v>
          </cell>
          <cell r="AE515">
            <v>1187.5700000000036</v>
          </cell>
          <cell r="AF515">
            <v>861.37000000001103</v>
          </cell>
          <cell r="AG515">
            <v>1204.0599999999954</v>
          </cell>
          <cell r="AH515">
            <v>872.71000000000561</v>
          </cell>
          <cell r="AI515">
            <v>1223.6600000000026</v>
          </cell>
          <cell r="AJ515">
            <v>887.15000000000282</v>
          </cell>
          <cell r="AK515">
            <v>1240.1599999999951</v>
          </cell>
          <cell r="AL515">
            <v>898.48999999999717</v>
          </cell>
          <cell r="AM515">
            <v>1259.7500000000084</v>
          </cell>
          <cell r="AN515">
            <v>912.92999999999358</v>
          </cell>
          <cell r="AO515">
            <v>1279.3499999999972</v>
          </cell>
          <cell r="AP515">
            <v>924.26999999998782</v>
          </cell>
          <cell r="AQ515">
            <v>1295.8399999999888</v>
          </cell>
          <cell r="AR515">
            <v>938.71000000000538</v>
          </cell>
          <cell r="AS515">
            <v>1315.4399999999998</v>
          </cell>
          <cell r="AT515">
            <v>950.05000000000416</v>
          </cell>
          <cell r="AU515">
            <v>1331.939999999991</v>
          </cell>
          <cell r="AV515">
            <v>964.4899999999958</v>
          </cell>
          <cell r="AW515">
            <v>1351.530000000007</v>
          </cell>
        </row>
        <row r="516">
          <cell r="A516">
            <v>511</v>
          </cell>
          <cell r="B516">
            <v>664.66999999999689</v>
          </cell>
          <cell r="C516">
            <v>930.54000000001088</v>
          </cell>
          <cell r="D516">
            <v>679.14000000000215</v>
          </cell>
          <cell r="E516">
            <v>950.18000000000427</v>
          </cell>
          <cell r="F516">
            <v>690.50000000000705</v>
          </cell>
          <cell r="G516">
            <v>966.70999999999583</v>
          </cell>
          <cell r="H516">
            <v>704.96999999999866</v>
          </cell>
          <cell r="I516">
            <v>986.33999999998821</v>
          </cell>
          <cell r="J516">
            <v>719.43999999999937</v>
          </cell>
          <cell r="K516">
            <v>1005.9800000000084</v>
          </cell>
          <cell r="L516">
            <v>730.79999999999336</v>
          </cell>
          <cell r="M516">
            <v>1022.5</v>
          </cell>
          <cell r="N516">
            <v>745.27000000000271</v>
          </cell>
          <cell r="O516">
            <v>1042.1399999999917</v>
          </cell>
          <cell r="P516">
            <v>756.63000000000568</v>
          </cell>
          <cell r="Q516">
            <v>1058.670000000011</v>
          </cell>
          <cell r="R516">
            <v>771.09999999999718</v>
          </cell>
          <cell r="S516">
            <v>1078.3000000000013</v>
          </cell>
          <cell r="T516">
            <v>785.5699999999963</v>
          </cell>
          <cell r="U516">
            <v>1097.9399999999969</v>
          </cell>
          <cell r="V516">
            <v>796.92999999999029</v>
          </cell>
          <cell r="W516">
            <v>1114.4599999999912</v>
          </cell>
          <cell r="X516">
            <v>811.40000000000293</v>
          </cell>
          <cell r="Y516">
            <v>1134.1000000000083</v>
          </cell>
          <cell r="Z516">
            <v>822.7600000000042</v>
          </cell>
          <cell r="AA516">
            <v>1150.6300000000001</v>
          </cell>
          <cell r="AB516">
            <v>837.22999999999581</v>
          </cell>
          <cell r="AC516">
            <v>1170.25999999999</v>
          </cell>
          <cell r="AD516">
            <v>848.58999999999628</v>
          </cell>
          <cell r="AE516">
            <v>1189.9000000000035</v>
          </cell>
          <cell r="AF516">
            <v>863.06000000001109</v>
          </cell>
          <cell r="AG516">
            <v>1206.4199999999953</v>
          </cell>
          <cell r="AH516">
            <v>874.42000000000564</v>
          </cell>
          <cell r="AI516">
            <v>1226.0600000000027</v>
          </cell>
          <cell r="AJ516">
            <v>888.89000000000283</v>
          </cell>
          <cell r="AK516">
            <v>1242.5899999999951</v>
          </cell>
          <cell r="AL516">
            <v>900.24999999999716</v>
          </cell>
          <cell r="AM516">
            <v>1262.2200000000084</v>
          </cell>
          <cell r="AN516">
            <v>914.71999999999355</v>
          </cell>
          <cell r="AO516">
            <v>1281.8599999999972</v>
          </cell>
          <cell r="AP516">
            <v>926.07999999998776</v>
          </cell>
          <cell r="AQ516">
            <v>1298.3799999999887</v>
          </cell>
          <cell r="AR516">
            <v>940.55000000000541</v>
          </cell>
          <cell r="AS516">
            <v>1318.0199999999998</v>
          </cell>
          <cell r="AT516">
            <v>951.91000000000417</v>
          </cell>
          <cell r="AU516">
            <v>1334.5499999999909</v>
          </cell>
          <cell r="AV516">
            <v>966.37999999999579</v>
          </cell>
          <cell r="AW516">
            <v>1354.1800000000071</v>
          </cell>
        </row>
        <row r="517">
          <cell r="A517">
            <v>512</v>
          </cell>
          <cell r="B517">
            <v>665.96999999999684</v>
          </cell>
          <cell r="C517">
            <v>932.36000000001093</v>
          </cell>
          <cell r="D517">
            <v>680.47000000000219</v>
          </cell>
          <cell r="E517">
            <v>952.04000000000428</v>
          </cell>
          <cell r="F517">
            <v>691.85000000000707</v>
          </cell>
          <cell r="G517">
            <v>968.59999999999582</v>
          </cell>
          <cell r="H517">
            <v>706.34999999999866</v>
          </cell>
          <cell r="I517">
            <v>988.26999999998816</v>
          </cell>
          <cell r="J517">
            <v>720.84999999999934</v>
          </cell>
          <cell r="K517">
            <v>1007.9500000000085</v>
          </cell>
          <cell r="L517">
            <v>732.22999999999331</v>
          </cell>
          <cell r="M517">
            <v>1024.5</v>
          </cell>
          <cell r="N517">
            <v>746.73000000000275</v>
          </cell>
          <cell r="O517">
            <v>1044.1799999999917</v>
          </cell>
          <cell r="P517">
            <v>758.1100000000057</v>
          </cell>
          <cell r="Q517">
            <v>1060.7400000000109</v>
          </cell>
          <cell r="R517">
            <v>772.60999999999717</v>
          </cell>
          <cell r="S517">
            <v>1080.4100000000012</v>
          </cell>
          <cell r="T517">
            <v>787.10999999999626</v>
          </cell>
          <cell r="U517">
            <v>1100.089999999997</v>
          </cell>
          <cell r="V517">
            <v>798.48999999999023</v>
          </cell>
          <cell r="W517">
            <v>1116.6399999999912</v>
          </cell>
          <cell r="X517">
            <v>812.99000000000296</v>
          </cell>
          <cell r="Y517">
            <v>1136.3200000000083</v>
          </cell>
          <cell r="Z517">
            <v>824.37000000000421</v>
          </cell>
          <cell r="AA517">
            <v>1152.8800000000001</v>
          </cell>
          <cell r="AB517">
            <v>838.8699999999958</v>
          </cell>
          <cell r="AC517">
            <v>1172.54999999999</v>
          </cell>
          <cell r="AD517">
            <v>850.24999999999625</v>
          </cell>
          <cell r="AE517">
            <v>1192.2300000000034</v>
          </cell>
          <cell r="AF517">
            <v>864.75000000001114</v>
          </cell>
          <cell r="AG517">
            <v>1208.7799999999952</v>
          </cell>
          <cell r="AH517">
            <v>876.13000000000568</v>
          </cell>
          <cell r="AI517">
            <v>1228.4600000000028</v>
          </cell>
          <cell r="AJ517">
            <v>890.63000000000284</v>
          </cell>
          <cell r="AK517">
            <v>1245.0199999999952</v>
          </cell>
          <cell r="AL517">
            <v>902.00999999999715</v>
          </cell>
          <cell r="AM517">
            <v>1264.6900000000085</v>
          </cell>
          <cell r="AN517">
            <v>916.50999999999351</v>
          </cell>
          <cell r="AO517">
            <v>1284.3699999999972</v>
          </cell>
          <cell r="AP517">
            <v>927.88999999998771</v>
          </cell>
          <cell r="AQ517">
            <v>1300.9199999999887</v>
          </cell>
          <cell r="AR517">
            <v>942.39000000000544</v>
          </cell>
          <cell r="AS517">
            <v>1320.5999999999997</v>
          </cell>
          <cell r="AT517">
            <v>953.77000000000419</v>
          </cell>
          <cell r="AU517">
            <v>1337.1599999999908</v>
          </cell>
          <cell r="AV517">
            <v>968.26999999999578</v>
          </cell>
          <cell r="AW517">
            <v>1356.8300000000072</v>
          </cell>
        </row>
        <row r="518">
          <cell r="A518">
            <v>513</v>
          </cell>
          <cell r="B518">
            <v>667.2699999999968</v>
          </cell>
          <cell r="C518">
            <v>934.18000000001098</v>
          </cell>
          <cell r="D518">
            <v>681.80000000000223</v>
          </cell>
          <cell r="E518">
            <v>953.9000000000043</v>
          </cell>
          <cell r="F518">
            <v>693.20000000000709</v>
          </cell>
          <cell r="G518">
            <v>970.4899999999958</v>
          </cell>
          <cell r="H518">
            <v>707.72999999999865</v>
          </cell>
          <cell r="I518">
            <v>990.19999999998811</v>
          </cell>
          <cell r="J518">
            <v>722.25999999999931</v>
          </cell>
          <cell r="K518">
            <v>1009.9200000000085</v>
          </cell>
          <cell r="L518">
            <v>733.65999999999326</v>
          </cell>
          <cell r="M518">
            <v>1026.5</v>
          </cell>
          <cell r="N518">
            <v>748.19000000000278</v>
          </cell>
          <cell r="O518">
            <v>1046.2199999999916</v>
          </cell>
          <cell r="P518">
            <v>759.59000000000572</v>
          </cell>
          <cell r="Q518">
            <v>1062.8100000000109</v>
          </cell>
          <cell r="R518">
            <v>774.11999999999716</v>
          </cell>
          <cell r="S518">
            <v>1082.5200000000011</v>
          </cell>
          <cell r="T518">
            <v>788.64999999999623</v>
          </cell>
          <cell r="U518">
            <v>1102.2399999999971</v>
          </cell>
          <cell r="V518">
            <v>800.04999999999018</v>
          </cell>
          <cell r="W518">
            <v>1118.8199999999913</v>
          </cell>
          <cell r="X518">
            <v>814.580000000003</v>
          </cell>
          <cell r="Y518">
            <v>1138.5400000000084</v>
          </cell>
          <cell r="Z518">
            <v>825.98000000000422</v>
          </cell>
          <cell r="AA518">
            <v>1155.1300000000001</v>
          </cell>
          <cell r="AB518">
            <v>840.50999999999578</v>
          </cell>
          <cell r="AC518">
            <v>1174.8399999999899</v>
          </cell>
          <cell r="AD518">
            <v>851.90999999999622</v>
          </cell>
          <cell r="AE518">
            <v>1194.5600000000034</v>
          </cell>
          <cell r="AF518">
            <v>866.4400000000112</v>
          </cell>
          <cell r="AG518">
            <v>1211.1399999999951</v>
          </cell>
          <cell r="AH518">
            <v>877.84000000000572</v>
          </cell>
          <cell r="AI518">
            <v>1230.8600000000029</v>
          </cell>
          <cell r="AJ518">
            <v>892.37000000000285</v>
          </cell>
          <cell r="AK518">
            <v>1247.4499999999953</v>
          </cell>
          <cell r="AL518">
            <v>903.76999999999714</v>
          </cell>
          <cell r="AM518">
            <v>1267.1600000000085</v>
          </cell>
          <cell r="AN518">
            <v>918.29999999999347</v>
          </cell>
          <cell r="AO518">
            <v>1286.8799999999972</v>
          </cell>
          <cell r="AP518">
            <v>929.69999999998765</v>
          </cell>
          <cell r="AQ518">
            <v>1303.4599999999887</v>
          </cell>
          <cell r="AR518">
            <v>944.23000000000548</v>
          </cell>
          <cell r="AS518">
            <v>1323.1799999999996</v>
          </cell>
          <cell r="AT518">
            <v>955.6300000000042</v>
          </cell>
          <cell r="AU518">
            <v>1339.7699999999907</v>
          </cell>
          <cell r="AV518">
            <v>970.15999999999576</v>
          </cell>
          <cell r="AW518">
            <v>1359.4800000000073</v>
          </cell>
        </row>
        <row r="519">
          <cell r="A519">
            <v>514</v>
          </cell>
          <cell r="B519">
            <v>668.56999999999675</v>
          </cell>
          <cell r="C519">
            <v>936.00000000001103</v>
          </cell>
          <cell r="D519">
            <v>683.13000000000227</v>
          </cell>
          <cell r="E519">
            <v>955.76000000000431</v>
          </cell>
          <cell r="F519">
            <v>694.55000000000712</v>
          </cell>
          <cell r="G519">
            <v>972.37999999999579</v>
          </cell>
          <cell r="H519">
            <v>709.10999999999865</v>
          </cell>
          <cell r="I519">
            <v>992.12999999998806</v>
          </cell>
          <cell r="J519">
            <v>723.66999999999928</v>
          </cell>
          <cell r="K519">
            <v>1011.8900000000085</v>
          </cell>
          <cell r="L519">
            <v>735.08999999999321</v>
          </cell>
          <cell r="M519">
            <v>1028.5</v>
          </cell>
          <cell r="N519">
            <v>749.65000000000282</v>
          </cell>
          <cell r="O519">
            <v>1048.2599999999916</v>
          </cell>
          <cell r="P519">
            <v>761.07000000000573</v>
          </cell>
          <cell r="Q519">
            <v>1064.8800000000108</v>
          </cell>
          <cell r="R519">
            <v>775.62999999999715</v>
          </cell>
          <cell r="S519">
            <v>1084.630000000001</v>
          </cell>
          <cell r="T519">
            <v>790.18999999999619</v>
          </cell>
          <cell r="U519">
            <v>1104.3899999999971</v>
          </cell>
          <cell r="V519">
            <v>801.60999999999012</v>
          </cell>
          <cell r="W519">
            <v>1120.9999999999914</v>
          </cell>
          <cell r="X519">
            <v>816.17000000000303</v>
          </cell>
          <cell r="Y519">
            <v>1140.7600000000084</v>
          </cell>
          <cell r="Z519">
            <v>827.59000000000424</v>
          </cell>
          <cell r="AA519">
            <v>1157.3800000000001</v>
          </cell>
          <cell r="AB519">
            <v>842.14999999999577</v>
          </cell>
          <cell r="AC519">
            <v>1177.1299999999899</v>
          </cell>
          <cell r="AD519">
            <v>853.56999999999618</v>
          </cell>
          <cell r="AE519">
            <v>1196.8900000000033</v>
          </cell>
          <cell r="AF519">
            <v>868.13000000001125</v>
          </cell>
          <cell r="AG519">
            <v>1213.499999999995</v>
          </cell>
          <cell r="AH519">
            <v>879.55000000000575</v>
          </cell>
          <cell r="AI519">
            <v>1233.2600000000029</v>
          </cell>
          <cell r="AJ519">
            <v>894.11000000000286</v>
          </cell>
          <cell r="AK519">
            <v>1249.8799999999953</v>
          </cell>
          <cell r="AL519">
            <v>905.52999999999713</v>
          </cell>
          <cell r="AM519">
            <v>1269.6300000000085</v>
          </cell>
          <cell r="AN519">
            <v>920.08999999999344</v>
          </cell>
          <cell r="AO519">
            <v>1289.3899999999971</v>
          </cell>
          <cell r="AP519">
            <v>931.5099999999876</v>
          </cell>
          <cell r="AQ519">
            <v>1305.9999999999886</v>
          </cell>
          <cell r="AR519">
            <v>946.07000000000551</v>
          </cell>
          <cell r="AS519">
            <v>1325.7599999999995</v>
          </cell>
          <cell r="AT519">
            <v>957.49000000000422</v>
          </cell>
          <cell r="AU519">
            <v>1342.3799999999906</v>
          </cell>
          <cell r="AV519">
            <v>972.04999999999575</v>
          </cell>
          <cell r="AW519">
            <v>1362.1300000000074</v>
          </cell>
        </row>
        <row r="520">
          <cell r="A520">
            <v>515</v>
          </cell>
          <cell r="B520">
            <v>669.86999999999671</v>
          </cell>
          <cell r="C520">
            <v>937.82000000001108</v>
          </cell>
          <cell r="D520">
            <v>684.46000000000231</v>
          </cell>
          <cell r="E520">
            <v>957.62000000000432</v>
          </cell>
          <cell r="F520">
            <v>695.90000000000714</v>
          </cell>
          <cell r="G520">
            <v>974.26999999999578</v>
          </cell>
          <cell r="H520">
            <v>710.48999999999864</v>
          </cell>
          <cell r="I520">
            <v>994.05999999998801</v>
          </cell>
          <cell r="J520">
            <v>725.07999999999925</v>
          </cell>
          <cell r="K520">
            <v>1013.8600000000085</v>
          </cell>
          <cell r="L520">
            <v>736.51999999999316</v>
          </cell>
          <cell r="M520">
            <v>1030.5</v>
          </cell>
          <cell r="N520">
            <v>751.11000000000286</v>
          </cell>
          <cell r="O520">
            <v>1050.2999999999915</v>
          </cell>
          <cell r="P520">
            <v>762.55000000000575</v>
          </cell>
          <cell r="Q520">
            <v>1066.9500000000107</v>
          </cell>
          <cell r="R520">
            <v>777.13999999999714</v>
          </cell>
          <cell r="S520">
            <v>1086.7400000000009</v>
          </cell>
          <cell r="T520">
            <v>791.72999999999615</v>
          </cell>
          <cell r="U520">
            <v>1106.5399999999972</v>
          </cell>
          <cell r="V520">
            <v>803.16999999999007</v>
          </cell>
          <cell r="W520">
            <v>1123.1799999999914</v>
          </cell>
          <cell r="X520">
            <v>817.76000000000306</v>
          </cell>
          <cell r="Y520">
            <v>1142.9800000000084</v>
          </cell>
          <cell r="Z520">
            <v>829.20000000000425</v>
          </cell>
          <cell r="AA520">
            <v>1159.6300000000001</v>
          </cell>
          <cell r="AB520">
            <v>843.78999999999576</v>
          </cell>
          <cell r="AC520">
            <v>1179.4199999999898</v>
          </cell>
          <cell r="AD520">
            <v>855.22999999999615</v>
          </cell>
          <cell r="AE520">
            <v>1199.2200000000032</v>
          </cell>
          <cell r="AF520">
            <v>869.82000000001131</v>
          </cell>
          <cell r="AG520">
            <v>1215.8599999999949</v>
          </cell>
          <cell r="AH520">
            <v>881.26000000000579</v>
          </cell>
          <cell r="AI520">
            <v>1235.660000000003</v>
          </cell>
          <cell r="AJ520">
            <v>895.85000000000286</v>
          </cell>
          <cell r="AK520">
            <v>1252.3099999999954</v>
          </cell>
          <cell r="AL520">
            <v>907.28999999999712</v>
          </cell>
          <cell r="AM520">
            <v>1272.1000000000085</v>
          </cell>
          <cell r="AN520">
            <v>921.8799999999934</v>
          </cell>
          <cell r="AO520">
            <v>1291.8999999999971</v>
          </cell>
          <cell r="AP520">
            <v>933.31999999998754</v>
          </cell>
          <cell r="AQ520">
            <v>1308.5399999999886</v>
          </cell>
          <cell r="AR520">
            <v>947.91000000000554</v>
          </cell>
          <cell r="AS520">
            <v>1328.3399999999995</v>
          </cell>
          <cell r="AT520">
            <v>959.35000000000423</v>
          </cell>
          <cell r="AU520">
            <v>1344.9899999999905</v>
          </cell>
          <cell r="AV520">
            <v>973.93999999999573</v>
          </cell>
          <cell r="AW520">
            <v>1364.7800000000075</v>
          </cell>
        </row>
        <row r="521">
          <cell r="A521">
            <v>516</v>
          </cell>
          <cell r="B521">
            <v>671.16999999999666</v>
          </cell>
          <cell r="C521">
            <v>939.64000000001113</v>
          </cell>
          <cell r="D521">
            <v>685.79000000000235</v>
          </cell>
          <cell r="E521">
            <v>959.48000000000434</v>
          </cell>
          <cell r="F521">
            <v>697.25000000000716</v>
          </cell>
          <cell r="G521">
            <v>976.15999999999576</v>
          </cell>
          <cell r="H521">
            <v>711.86999999999864</v>
          </cell>
          <cell r="I521">
            <v>995.98999999998796</v>
          </cell>
          <cell r="J521">
            <v>726.48999999999921</v>
          </cell>
          <cell r="K521">
            <v>1015.8300000000086</v>
          </cell>
          <cell r="L521">
            <v>737.94999999999311</v>
          </cell>
          <cell r="M521">
            <v>1032.5</v>
          </cell>
          <cell r="N521">
            <v>752.57000000000289</v>
          </cell>
          <cell r="O521">
            <v>1052.3399999999915</v>
          </cell>
          <cell r="P521">
            <v>764.03000000000577</v>
          </cell>
          <cell r="Q521">
            <v>1069.0200000000107</v>
          </cell>
          <cell r="R521">
            <v>778.64999999999714</v>
          </cell>
          <cell r="S521">
            <v>1088.8500000000008</v>
          </cell>
          <cell r="T521">
            <v>793.26999999999612</v>
          </cell>
          <cell r="U521">
            <v>1108.6899999999973</v>
          </cell>
          <cell r="V521">
            <v>804.72999999999001</v>
          </cell>
          <cell r="W521">
            <v>1125.3599999999915</v>
          </cell>
          <cell r="X521">
            <v>819.35000000000309</v>
          </cell>
          <cell r="Y521">
            <v>1145.2000000000085</v>
          </cell>
          <cell r="Z521">
            <v>830.81000000000427</v>
          </cell>
          <cell r="AA521">
            <v>1161.8800000000001</v>
          </cell>
          <cell r="AB521">
            <v>845.42999999999574</v>
          </cell>
          <cell r="AC521">
            <v>1181.7099999999898</v>
          </cell>
          <cell r="AD521">
            <v>856.88999999999612</v>
          </cell>
          <cell r="AE521">
            <v>1201.5500000000031</v>
          </cell>
          <cell r="AF521">
            <v>871.51000000001136</v>
          </cell>
          <cell r="AG521">
            <v>1218.2199999999948</v>
          </cell>
          <cell r="AH521">
            <v>882.97000000000583</v>
          </cell>
          <cell r="AI521">
            <v>1238.0600000000031</v>
          </cell>
          <cell r="AJ521">
            <v>897.59000000000287</v>
          </cell>
          <cell r="AK521">
            <v>1254.7399999999955</v>
          </cell>
          <cell r="AL521">
            <v>909.04999999999711</v>
          </cell>
          <cell r="AM521">
            <v>1274.5700000000086</v>
          </cell>
          <cell r="AN521">
            <v>923.66999999999337</v>
          </cell>
          <cell r="AO521">
            <v>1294.4099999999971</v>
          </cell>
          <cell r="AP521">
            <v>935.12999999998749</v>
          </cell>
          <cell r="AQ521">
            <v>1311.0799999999886</v>
          </cell>
          <cell r="AR521">
            <v>949.75000000000557</v>
          </cell>
          <cell r="AS521">
            <v>1330.9199999999994</v>
          </cell>
          <cell r="AT521">
            <v>961.21000000000424</v>
          </cell>
          <cell r="AU521">
            <v>1347.5999999999904</v>
          </cell>
          <cell r="AV521">
            <v>975.82999999999572</v>
          </cell>
          <cell r="AW521">
            <v>1367.4300000000076</v>
          </cell>
        </row>
        <row r="522">
          <cell r="A522">
            <v>517</v>
          </cell>
          <cell r="B522">
            <v>672.46999999999662</v>
          </cell>
          <cell r="C522">
            <v>941.46000000001118</v>
          </cell>
          <cell r="D522">
            <v>687.12000000000239</v>
          </cell>
          <cell r="E522">
            <v>961.34000000000435</v>
          </cell>
          <cell r="F522">
            <v>698.60000000000719</v>
          </cell>
          <cell r="G522">
            <v>978.04999999999575</v>
          </cell>
          <cell r="H522">
            <v>713.24999999999864</v>
          </cell>
          <cell r="I522">
            <v>997.91999999998791</v>
          </cell>
          <cell r="J522">
            <v>727.89999999999918</v>
          </cell>
          <cell r="K522">
            <v>1017.8000000000086</v>
          </cell>
          <cell r="L522">
            <v>739.37999999999306</v>
          </cell>
          <cell r="M522">
            <v>1034.5</v>
          </cell>
          <cell r="N522">
            <v>754.03000000000293</v>
          </cell>
          <cell r="O522">
            <v>1054.3799999999915</v>
          </cell>
          <cell r="P522">
            <v>765.51000000000579</v>
          </cell>
          <cell r="Q522">
            <v>1071.0900000000106</v>
          </cell>
          <cell r="R522">
            <v>780.15999999999713</v>
          </cell>
          <cell r="S522">
            <v>1090.9600000000007</v>
          </cell>
          <cell r="T522">
            <v>794.80999999999608</v>
          </cell>
          <cell r="U522">
            <v>1110.8399999999974</v>
          </cell>
          <cell r="V522">
            <v>806.28999999998996</v>
          </cell>
          <cell r="W522">
            <v>1127.5399999999916</v>
          </cell>
          <cell r="X522">
            <v>820.94000000000312</v>
          </cell>
          <cell r="Y522">
            <v>1147.4200000000085</v>
          </cell>
          <cell r="Z522">
            <v>832.42000000000428</v>
          </cell>
          <cell r="AA522">
            <v>1164.1300000000001</v>
          </cell>
          <cell r="AB522">
            <v>847.06999999999573</v>
          </cell>
          <cell r="AC522">
            <v>1183.9999999999898</v>
          </cell>
          <cell r="AD522">
            <v>858.54999999999609</v>
          </cell>
          <cell r="AE522">
            <v>1203.8800000000031</v>
          </cell>
          <cell r="AF522">
            <v>873.20000000001141</v>
          </cell>
          <cell r="AG522">
            <v>1220.5799999999947</v>
          </cell>
          <cell r="AH522">
            <v>884.68000000000586</v>
          </cell>
          <cell r="AI522">
            <v>1240.4600000000032</v>
          </cell>
          <cell r="AJ522">
            <v>899.33000000000288</v>
          </cell>
          <cell r="AK522">
            <v>1257.1699999999955</v>
          </cell>
          <cell r="AL522">
            <v>910.8099999999971</v>
          </cell>
          <cell r="AM522">
            <v>1277.0400000000086</v>
          </cell>
          <cell r="AN522">
            <v>925.45999999999333</v>
          </cell>
          <cell r="AO522">
            <v>1296.9199999999971</v>
          </cell>
          <cell r="AP522">
            <v>936.93999999998744</v>
          </cell>
          <cell r="AQ522">
            <v>1313.6199999999885</v>
          </cell>
          <cell r="AR522">
            <v>951.5900000000056</v>
          </cell>
          <cell r="AS522">
            <v>1333.4999999999993</v>
          </cell>
          <cell r="AT522">
            <v>963.07000000000426</v>
          </cell>
          <cell r="AU522">
            <v>1350.2099999999903</v>
          </cell>
          <cell r="AV522">
            <v>977.71999999999571</v>
          </cell>
          <cell r="AW522">
            <v>1370.0800000000077</v>
          </cell>
        </row>
        <row r="523">
          <cell r="A523">
            <v>518</v>
          </cell>
          <cell r="B523">
            <v>673.76999999999657</v>
          </cell>
          <cell r="C523">
            <v>943.28000000001123</v>
          </cell>
          <cell r="D523">
            <v>688.45000000000243</v>
          </cell>
          <cell r="E523">
            <v>963.20000000000437</v>
          </cell>
          <cell r="F523">
            <v>699.95000000000721</v>
          </cell>
          <cell r="G523">
            <v>979.93999999999573</v>
          </cell>
          <cell r="H523">
            <v>714.62999999999863</v>
          </cell>
          <cell r="I523">
            <v>999.84999999998786</v>
          </cell>
          <cell r="J523">
            <v>729.30999999999915</v>
          </cell>
          <cell r="K523">
            <v>1019.7700000000086</v>
          </cell>
          <cell r="L523">
            <v>740.80999999999301</v>
          </cell>
          <cell r="M523">
            <v>1036.5</v>
          </cell>
          <cell r="N523">
            <v>755.49000000000296</v>
          </cell>
          <cell r="O523">
            <v>1056.4199999999914</v>
          </cell>
          <cell r="P523">
            <v>766.99000000000581</v>
          </cell>
          <cell r="Q523">
            <v>1073.1600000000105</v>
          </cell>
          <cell r="R523">
            <v>781.66999999999712</v>
          </cell>
          <cell r="S523">
            <v>1093.0700000000006</v>
          </cell>
          <cell r="T523">
            <v>796.34999999999604</v>
          </cell>
          <cell r="U523">
            <v>1112.9899999999975</v>
          </cell>
          <cell r="V523">
            <v>807.8499999999899</v>
          </cell>
          <cell r="W523">
            <v>1129.7199999999916</v>
          </cell>
          <cell r="X523">
            <v>822.53000000000316</v>
          </cell>
          <cell r="Y523">
            <v>1149.6400000000085</v>
          </cell>
          <cell r="Z523">
            <v>834.03000000000429</v>
          </cell>
          <cell r="AA523">
            <v>1166.3800000000001</v>
          </cell>
          <cell r="AB523">
            <v>848.70999999999572</v>
          </cell>
          <cell r="AC523">
            <v>1186.2899999999897</v>
          </cell>
          <cell r="AD523">
            <v>860.20999999999606</v>
          </cell>
          <cell r="AE523">
            <v>1206.210000000003</v>
          </cell>
          <cell r="AF523">
            <v>874.89000000001147</v>
          </cell>
          <cell r="AG523">
            <v>1222.9399999999946</v>
          </cell>
          <cell r="AH523">
            <v>886.3900000000059</v>
          </cell>
          <cell r="AI523">
            <v>1242.8600000000033</v>
          </cell>
          <cell r="AJ523">
            <v>901.07000000000289</v>
          </cell>
          <cell r="AK523">
            <v>1259.5999999999956</v>
          </cell>
          <cell r="AL523">
            <v>912.56999999999709</v>
          </cell>
          <cell r="AM523">
            <v>1279.5100000000086</v>
          </cell>
          <cell r="AN523">
            <v>927.24999999999329</v>
          </cell>
          <cell r="AO523">
            <v>1299.4299999999971</v>
          </cell>
          <cell r="AP523">
            <v>938.74999999998738</v>
          </cell>
          <cell r="AQ523">
            <v>1316.1599999999885</v>
          </cell>
          <cell r="AR523">
            <v>953.43000000000563</v>
          </cell>
          <cell r="AS523">
            <v>1336.0799999999992</v>
          </cell>
          <cell r="AT523">
            <v>964.93000000000427</v>
          </cell>
          <cell r="AU523">
            <v>1352.8199999999902</v>
          </cell>
          <cell r="AV523">
            <v>979.60999999999569</v>
          </cell>
          <cell r="AW523">
            <v>1372.7300000000077</v>
          </cell>
        </row>
        <row r="524">
          <cell r="A524">
            <v>519</v>
          </cell>
          <cell r="B524">
            <v>675.06999999999653</v>
          </cell>
          <cell r="C524">
            <v>945.10000000001128</v>
          </cell>
          <cell r="D524">
            <v>689.78000000000247</v>
          </cell>
          <cell r="E524">
            <v>965.06000000000438</v>
          </cell>
          <cell r="F524">
            <v>701.30000000000723</v>
          </cell>
          <cell r="G524">
            <v>981.82999999999572</v>
          </cell>
          <cell r="H524">
            <v>716.00999999999863</v>
          </cell>
          <cell r="I524">
            <v>1001.7799999999878</v>
          </cell>
          <cell r="J524">
            <v>730.71999999999912</v>
          </cell>
          <cell r="K524">
            <v>1021.7400000000086</v>
          </cell>
          <cell r="L524">
            <v>742.23999999999296</v>
          </cell>
          <cell r="M524">
            <v>1038.5</v>
          </cell>
          <cell r="N524">
            <v>756.950000000003</v>
          </cell>
          <cell r="O524">
            <v>1058.4599999999914</v>
          </cell>
          <cell r="P524">
            <v>768.47000000000583</v>
          </cell>
          <cell r="Q524">
            <v>1075.2300000000105</v>
          </cell>
          <cell r="R524">
            <v>783.17999999999711</v>
          </cell>
          <cell r="S524">
            <v>1095.1800000000005</v>
          </cell>
          <cell r="T524">
            <v>797.88999999999601</v>
          </cell>
          <cell r="U524">
            <v>1115.1399999999976</v>
          </cell>
          <cell r="V524">
            <v>809.40999999998985</v>
          </cell>
          <cell r="W524">
            <v>1131.8999999999917</v>
          </cell>
          <cell r="X524">
            <v>824.12000000000319</v>
          </cell>
          <cell r="Y524">
            <v>1151.8600000000085</v>
          </cell>
          <cell r="Z524">
            <v>835.64000000000431</v>
          </cell>
          <cell r="AA524">
            <v>1168.6300000000001</v>
          </cell>
          <cell r="AB524">
            <v>850.3499999999957</v>
          </cell>
          <cell r="AC524">
            <v>1188.5799999999897</v>
          </cell>
          <cell r="AD524">
            <v>861.86999999999603</v>
          </cell>
          <cell r="AE524">
            <v>1208.5400000000029</v>
          </cell>
          <cell r="AF524">
            <v>876.58000000001152</v>
          </cell>
          <cell r="AG524">
            <v>1225.2999999999945</v>
          </cell>
          <cell r="AH524">
            <v>888.10000000000593</v>
          </cell>
          <cell r="AI524">
            <v>1245.2600000000034</v>
          </cell>
          <cell r="AJ524">
            <v>902.8100000000029</v>
          </cell>
          <cell r="AK524">
            <v>1262.0299999999957</v>
          </cell>
          <cell r="AL524">
            <v>914.32999999999709</v>
          </cell>
          <cell r="AM524">
            <v>1281.9800000000087</v>
          </cell>
          <cell r="AN524">
            <v>929.03999999999326</v>
          </cell>
          <cell r="AO524">
            <v>1301.9399999999971</v>
          </cell>
          <cell r="AP524">
            <v>940.55999999998733</v>
          </cell>
          <cell r="AQ524">
            <v>1318.6999999999884</v>
          </cell>
          <cell r="AR524">
            <v>955.27000000000567</v>
          </cell>
          <cell r="AS524">
            <v>1338.6599999999992</v>
          </cell>
          <cell r="AT524">
            <v>966.79000000000428</v>
          </cell>
          <cell r="AU524">
            <v>1355.4299999999901</v>
          </cell>
          <cell r="AV524">
            <v>981.49999999999568</v>
          </cell>
          <cell r="AW524">
            <v>1375.3800000000078</v>
          </cell>
        </row>
        <row r="525">
          <cell r="A525">
            <v>520</v>
          </cell>
          <cell r="B525">
            <v>676.36999999999648</v>
          </cell>
          <cell r="C525">
            <v>946.92000000001133</v>
          </cell>
          <cell r="D525">
            <v>691.11000000000251</v>
          </cell>
          <cell r="E525">
            <v>966.92000000000439</v>
          </cell>
          <cell r="F525">
            <v>702.65000000000725</v>
          </cell>
          <cell r="G525">
            <v>983.71999999999571</v>
          </cell>
          <cell r="H525">
            <v>717.38999999999862</v>
          </cell>
          <cell r="I525">
            <v>1003.7099999999878</v>
          </cell>
          <cell r="J525">
            <v>732.12999999999909</v>
          </cell>
          <cell r="K525">
            <v>1023.7100000000087</v>
          </cell>
          <cell r="L525">
            <v>743.66999999999291</v>
          </cell>
          <cell r="M525">
            <v>1040.5</v>
          </cell>
          <cell r="N525">
            <v>758.41000000000304</v>
          </cell>
          <cell r="O525">
            <v>1060.4999999999914</v>
          </cell>
          <cell r="P525">
            <v>769.95000000000584</v>
          </cell>
          <cell r="Q525">
            <v>1077.3000000000104</v>
          </cell>
          <cell r="R525">
            <v>784.6899999999971</v>
          </cell>
          <cell r="S525">
            <v>1097.2900000000004</v>
          </cell>
          <cell r="T525">
            <v>799.42999999999597</v>
          </cell>
          <cell r="U525">
            <v>1117.2899999999977</v>
          </cell>
          <cell r="V525">
            <v>810.9699999999898</v>
          </cell>
          <cell r="W525">
            <v>1134.0799999999917</v>
          </cell>
          <cell r="X525">
            <v>825.71000000000322</v>
          </cell>
          <cell r="Y525">
            <v>1154.0800000000086</v>
          </cell>
          <cell r="Z525">
            <v>837.25000000000432</v>
          </cell>
          <cell r="AA525">
            <v>1170.8800000000001</v>
          </cell>
          <cell r="AB525">
            <v>851.98999999999569</v>
          </cell>
          <cell r="AC525">
            <v>1190.8699999999897</v>
          </cell>
          <cell r="AD525">
            <v>863.52999999999599</v>
          </cell>
          <cell r="AE525">
            <v>1210.8700000000028</v>
          </cell>
          <cell r="AF525">
            <v>878.27000000001158</v>
          </cell>
          <cell r="AG525">
            <v>1227.6599999999944</v>
          </cell>
          <cell r="AH525">
            <v>889.81000000000597</v>
          </cell>
          <cell r="AI525">
            <v>1247.6600000000035</v>
          </cell>
          <cell r="AJ525">
            <v>904.55000000000291</v>
          </cell>
          <cell r="AK525">
            <v>1264.4599999999957</v>
          </cell>
          <cell r="AL525">
            <v>916.08999999999708</v>
          </cell>
          <cell r="AM525">
            <v>1284.4500000000087</v>
          </cell>
          <cell r="AN525">
            <v>930.82999999999322</v>
          </cell>
          <cell r="AO525">
            <v>1304.4499999999971</v>
          </cell>
          <cell r="AP525">
            <v>942.36999999998727</v>
          </cell>
          <cell r="AQ525">
            <v>1321.2399999999884</v>
          </cell>
          <cell r="AR525">
            <v>957.1100000000057</v>
          </cell>
          <cell r="AS525">
            <v>1341.2399999999991</v>
          </cell>
          <cell r="AT525">
            <v>968.6500000000043</v>
          </cell>
          <cell r="AU525">
            <v>1358.03999999999</v>
          </cell>
          <cell r="AV525">
            <v>983.38999999999567</v>
          </cell>
          <cell r="AW525">
            <v>1378.0300000000079</v>
          </cell>
        </row>
        <row r="526">
          <cell r="A526">
            <v>521</v>
          </cell>
          <cell r="B526">
            <v>677.66999999999643</v>
          </cell>
          <cell r="C526">
            <v>948.74000000001138</v>
          </cell>
          <cell r="D526">
            <v>692.44000000000256</v>
          </cell>
          <cell r="E526">
            <v>968.78000000000441</v>
          </cell>
          <cell r="F526">
            <v>704.00000000000728</v>
          </cell>
          <cell r="G526">
            <v>985.60999999999569</v>
          </cell>
          <cell r="H526">
            <v>718.76999999999862</v>
          </cell>
          <cell r="I526">
            <v>1005.6399999999877</v>
          </cell>
          <cell r="J526">
            <v>733.53999999999905</v>
          </cell>
          <cell r="K526">
            <v>1025.6800000000087</v>
          </cell>
          <cell r="L526">
            <v>745.09999999999286</v>
          </cell>
          <cell r="M526">
            <v>1042.5</v>
          </cell>
          <cell r="N526">
            <v>759.87000000000307</v>
          </cell>
          <cell r="O526">
            <v>1062.5399999999913</v>
          </cell>
          <cell r="P526">
            <v>771.43000000000586</v>
          </cell>
          <cell r="Q526">
            <v>1079.3700000000104</v>
          </cell>
          <cell r="R526">
            <v>786.19999999999709</v>
          </cell>
          <cell r="S526">
            <v>1099.4000000000003</v>
          </cell>
          <cell r="T526">
            <v>800.96999999999593</v>
          </cell>
          <cell r="U526">
            <v>1119.4399999999978</v>
          </cell>
          <cell r="V526">
            <v>812.52999999998974</v>
          </cell>
          <cell r="W526">
            <v>1136.2599999999918</v>
          </cell>
          <cell r="X526">
            <v>827.30000000000325</v>
          </cell>
          <cell r="Y526">
            <v>1156.3000000000086</v>
          </cell>
          <cell r="Z526">
            <v>838.86000000000433</v>
          </cell>
          <cell r="AA526">
            <v>1173.1300000000001</v>
          </cell>
          <cell r="AB526">
            <v>853.62999999999568</v>
          </cell>
          <cell r="AC526">
            <v>1193.1599999999896</v>
          </cell>
          <cell r="AD526">
            <v>865.18999999999596</v>
          </cell>
          <cell r="AE526">
            <v>1213.2000000000028</v>
          </cell>
          <cell r="AF526">
            <v>879.96000000001163</v>
          </cell>
          <cell r="AG526">
            <v>1230.0199999999943</v>
          </cell>
          <cell r="AH526">
            <v>891.52000000000601</v>
          </cell>
          <cell r="AI526">
            <v>1250.0600000000036</v>
          </cell>
          <cell r="AJ526">
            <v>906.29000000000292</v>
          </cell>
          <cell r="AK526">
            <v>1266.8899999999958</v>
          </cell>
          <cell r="AL526">
            <v>917.84999999999707</v>
          </cell>
          <cell r="AM526">
            <v>1286.9200000000087</v>
          </cell>
          <cell r="AN526">
            <v>932.61999999999318</v>
          </cell>
          <cell r="AO526">
            <v>1306.9599999999971</v>
          </cell>
          <cell r="AP526">
            <v>944.17999999998722</v>
          </cell>
          <cell r="AQ526">
            <v>1323.7799999999884</v>
          </cell>
          <cell r="AR526">
            <v>958.95000000000573</v>
          </cell>
          <cell r="AS526">
            <v>1343.819999999999</v>
          </cell>
          <cell r="AT526">
            <v>970.51000000000431</v>
          </cell>
          <cell r="AU526">
            <v>1360.6499999999899</v>
          </cell>
          <cell r="AV526">
            <v>985.27999999999565</v>
          </cell>
          <cell r="AW526">
            <v>1380.680000000008</v>
          </cell>
        </row>
        <row r="527">
          <cell r="A527">
            <v>522</v>
          </cell>
          <cell r="B527">
            <v>678.96999999999639</v>
          </cell>
          <cell r="C527">
            <v>950.56000000001143</v>
          </cell>
          <cell r="D527">
            <v>693.7700000000026</v>
          </cell>
          <cell r="E527">
            <v>970.64000000000442</v>
          </cell>
          <cell r="F527">
            <v>705.3500000000073</v>
          </cell>
          <cell r="G527">
            <v>987.49999999999568</v>
          </cell>
          <cell r="H527">
            <v>720.14999999999861</v>
          </cell>
          <cell r="I527">
            <v>1007.5699999999877</v>
          </cell>
          <cell r="J527">
            <v>734.94999999999902</v>
          </cell>
          <cell r="K527">
            <v>1027.6500000000087</v>
          </cell>
          <cell r="L527">
            <v>746.52999999999281</v>
          </cell>
          <cell r="M527">
            <v>1044.5</v>
          </cell>
          <cell r="N527">
            <v>761.33000000000311</v>
          </cell>
          <cell r="O527">
            <v>1064.5799999999913</v>
          </cell>
          <cell r="P527">
            <v>772.91000000000588</v>
          </cell>
          <cell r="Q527">
            <v>1081.4400000000103</v>
          </cell>
          <cell r="R527">
            <v>787.70999999999708</v>
          </cell>
          <cell r="S527">
            <v>1101.5100000000002</v>
          </cell>
          <cell r="T527">
            <v>802.5099999999959</v>
          </cell>
          <cell r="U527">
            <v>1121.5899999999979</v>
          </cell>
          <cell r="V527">
            <v>814.08999999998969</v>
          </cell>
          <cell r="W527">
            <v>1138.4399999999919</v>
          </cell>
          <cell r="X527">
            <v>828.89000000000328</v>
          </cell>
          <cell r="Y527">
            <v>1158.5200000000086</v>
          </cell>
          <cell r="Z527">
            <v>840.47000000000435</v>
          </cell>
          <cell r="AA527">
            <v>1175.3800000000001</v>
          </cell>
          <cell r="AB527">
            <v>855.26999999999566</v>
          </cell>
          <cell r="AC527">
            <v>1195.4499999999896</v>
          </cell>
          <cell r="AD527">
            <v>866.84999999999593</v>
          </cell>
          <cell r="AE527">
            <v>1215.5300000000027</v>
          </cell>
          <cell r="AF527">
            <v>881.65000000001169</v>
          </cell>
          <cell r="AG527">
            <v>1232.3799999999942</v>
          </cell>
          <cell r="AH527">
            <v>893.23000000000604</v>
          </cell>
          <cell r="AI527">
            <v>1252.4600000000037</v>
          </cell>
          <cell r="AJ527">
            <v>908.03000000000293</v>
          </cell>
          <cell r="AK527">
            <v>1269.3199999999958</v>
          </cell>
          <cell r="AL527">
            <v>919.60999999999706</v>
          </cell>
          <cell r="AM527">
            <v>1289.3900000000087</v>
          </cell>
          <cell r="AN527">
            <v>934.40999999999315</v>
          </cell>
          <cell r="AO527">
            <v>1309.4699999999971</v>
          </cell>
          <cell r="AP527">
            <v>945.98999999998716</v>
          </cell>
          <cell r="AQ527">
            <v>1326.3199999999883</v>
          </cell>
          <cell r="AR527">
            <v>960.79000000000576</v>
          </cell>
          <cell r="AS527">
            <v>1346.399999999999</v>
          </cell>
          <cell r="AT527">
            <v>972.37000000000432</v>
          </cell>
          <cell r="AU527">
            <v>1363.2599999999898</v>
          </cell>
          <cell r="AV527">
            <v>987.16999999999564</v>
          </cell>
          <cell r="AW527">
            <v>1383.3300000000081</v>
          </cell>
        </row>
        <row r="528">
          <cell r="A528">
            <v>523</v>
          </cell>
          <cell r="B528">
            <v>680.26999999999634</v>
          </cell>
          <cell r="C528">
            <v>952.38000000001148</v>
          </cell>
          <cell r="D528">
            <v>695.10000000000264</v>
          </cell>
          <cell r="E528">
            <v>972.50000000000443</v>
          </cell>
          <cell r="F528">
            <v>706.70000000000732</v>
          </cell>
          <cell r="G528">
            <v>989.38999999999567</v>
          </cell>
          <cell r="H528">
            <v>721.52999999999861</v>
          </cell>
          <cell r="I528">
            <v>1009.4999999999876</v>
          </cell>
          <cell r="J528">
            <v>736.35999999999899</v>
          </cell>
          <cell r="K528">
            <v>1029.6200000000088</v>
          </cell>
          <cell r="L528">
            <v>747.95999999999276</v>
          </cell>
          <cell r="M528">
            <v>1046.5</v>
          </cell>
          <cell r="N528">
            <v>762.79000000000315</v>
          </cell>
          <cell r="O528">
            <v>1066.6199999999913</v>
          </cell>
          <cell r="P528">
            <v>774.3900000000059</v>
          </cell>
          <cell r="Q528">
            <v>1083.5100000000102</v>
          </cell>
          <cell r="R528">
            <v>789.21999999999707</v>
          </cell>
          <cell r="S528">
            <v>1103.6200000000001</v>
          </cell>
          <cell r="T528">
            <v>804.04999999999586</v>
          </cell>
          <cell r="U528">
            <v>1123.739999999998</v>
          </cell>
          <cell r="V528">
            <v>815.64999999998963</v>
          </cell>
          <cell r="W528">
            <v>1140.6199999999919</v>
          </cell>
          <cell r="X528">
            <v>830.48000000000332</v>
          </cell>
          <cell r="Y528">
            <v>1160.7400000000086</v>
          </cell>
          <cell r="Z528">
            <v>842.08000000000436</v>
          </cell>
          <cell r="AA528">
            <v>1177.6300000000001</v>
          </cell>
          <cell r="AB528">
            <v>856.90999999999565</v>
          </cell>
          <cell r="AC528">
            <v>1197.7399999999895</v>
          </cell>
          <cell r="AD528">
            <v>868.5099999999959</v>
          </cell>
          <cell r="AE528">
            <v>1217.8600000000026</v>
          </cell>
          <cell r="AF528">
            <v>883.34000000001174</v>
          </cell>
          <cell r="AG528">
            <v>1234.7399999999941</v>
          </cell>
          <cell r="AH528">
            <v>894.94000000000608</v>
          </cell>
          <cell r="AI528">
            <v>1254.8600000000038</v>
          </cell>
          <cell r="AJ528">
            <v>909.77000000000294</v>
          </cell>
          <cell r="AK528">
            <v>1271.7499999999959</v>
          </cell>
          <cell r="AL528">
            <v>921.36999999999705</v>
          </cell>
          <cell r="AM528">
            <v>1291.8600000000088</v>
          </cell>
          <cell r="AN528">
            <v>936.19999999999311</v>
          </cell>
          <cell r="AO528">
            <v>1311.9799999999971</v>
          </cell>
          <cell r="AP528">
            <v>947.79999999998711</v>
          </cell>
          <cell r="AQ528">
            <v>1328.8599999999883</v>
          </cell>
          <cell r="AR528">
            <v>962.63000000000579</v>
          </cell>
          <cell r="AS528">
            <v>1348.9799999999989</v>
          </cell>
          <cell r="AT528">
            <v>974.23000000000434</v>
          </cell>
          <cell r="AU528">
            <v>1365.8699999999897</v>
          </cell>
          <cell r="AV528">
            <v>989.05999999999563</v>
          </cell>
          <cell r="AW528">
            <v>1385.9800000000082</v>
          </cell>
        </row>
        <row r="529">
          <cell r="A529">
            <v>524</v>
          </cell>
          <cell r="B529">
            <v>681.5699999999963</v>
          </cell>
          <cell r="C529">
            <v>954.20000000001153</v>
          </cell>
          <cell r="D529">
            <v>696.43000000000268</v>
          </cell>
          <cell r="E529">
            <v>974.36000000000445</v>
          </cell>
          <cell r="F529">
            <v>708.05000000000734</v>
          </cell>
          <cell r="G529">
            <v>991.27999999999565</v>
          </cell>
          <cell r="H529">
            <v>722.9099999999986</v>
          </cell>
          <cell r="I529">
            <v>1011.4299999999876</v>
          </cell>
          <cell r="J529">
            <v>737.76999999999896</v>
          </cell>
          <cell r="K529">
            <v>1031.5900000000088</v>
          </cell>
          <cell r="L529">
            <v>749.38999999999271</v>
          </cell>
          <cell r="M529">
            <v>1048.5</v>
          </cell>
          <cell r="N529">
            <v>764.25000000000318</v>
          </cell>
          <cell r="O529">
            <v>1068.6599999999912</v>
          </cell>
          <cell r="P529">
            <v>775.87000000000592</v>
          </cell>
          <cell r="Q529">
            <v>1085.5800000000102</v>
          </cell>
          <cell r="R529">
            <v>790.72999999999706</v>
          </cell>
          <cell r="S529">
            <v>1105.73</v>
          </cell>
          <cell r="T529">
            <v>805.58999999999583</v>
          </cell>
          <cell r="U529">
            <v>1125.8899999999981</v>
          </cell>
          <cell r="V529">
            <v>817.20999999998958</v>
          </cell>
          <cell r="W529">
            <v>1142.799999999992</v>
          </cell>
          <cell r="X529">
            <v>832.07000000000335</v>
          </cell>
          <cell r="Y529">
            <v>1162.9600000000087</v>
          </cell>
          <cell r="Z529">
            <v>843.69000000000437</v>
          </cell>
          <cell r="AA529">
            <v>1179.8800000000001</v>
          </cell>
          <cell r="AB529">
            <v>858.54999999999563</v>
          </cell>
          <cell r="AC529">
            <v>1200.0299999999895</v>
          </cell>
          <cell r="AD529">
            <v>870.16999999999587</v>
          </cell>
          <cell r="AE529">
            <v>1220.1900000000026</v>
          </cell>
          <cell r="AF529">
            <v>885.0300000000118</v>
          </cell>
          <cell r="AG529">
            <v>1237.099999999994</v>
          </cell>
          <cell r="AH529">
            <v>896.65000000000612</v>
          </cell>
          <cell r="AI529">
            <v>1257.2600000000039</v>
          </cell>
          <cell r="AJ529">
            <v>911.51000000000295</v>
          </cell>
          <cell r="AK529">
            <v>1274.179999999996</v>
          </cell>
          <cell r="AL529">
            <v>923.12999999999704</v>
          </cell>
          <cell r="AM529">
            <v>1294.3300000000088</v>
          </cell>
          <cell r="AN529">
            <v>937.98999999999307</v>
          </cell>
          <cell r="AO529">
            <v>1314.4899999999971</v>
          </cell>
          <cell r="AP529">
            <v>949.60999999998705</v>
          </cell>
          <cell r="AQ529">
            <v>1331.3999999999883</v>
          </cell>
          <cell r="AR529">
            <v>964.47000000000583</v>
          </cell>
          <cell r="AS529">
            <v>1351.5599999999988</v>
          </cell>
          <cell r="AT529">
            <v>976.09000000000435</v>
          </cell>
          <cell r="AU529">
            <v>1368.4799999999896</v>
          </cell>
          <cell r="AV529">
            <v>990.94999999999561</v>
          </cell>
          <cell r="AW529">
            <v>1388.6300000000083</v>
          </cell>
        </row>
        <row r="530">
          <cell r="A530">
            <v>525</v>
          </cell>
          <cell r="B530">
            <v>682.86999999999625</v>
          </cell>
          <cell r="C530">
            <v>956.02000000001158</v>
          </cell>
          <cell r="D530">
            <v>697.76000000000272</v>
          </cell>
          <cell r="E530">
            <v>976.22000000000446</v>
          </cell>
          <cell r="F530">
            <v>709.40000000000737</v>
          </cell>
          <cell r="G530">
            <v>993.16999999999564</v>
          </cell>
          <cell r="H530">
            <v>724.2899999999986</v>
          </cell>
          <cell r="I530">
            <v>1013.3599999999875</v>
          </cell>
          <cell r="J530">
            <v>739.17999999999893</v>
          </cell>
          <cell r="K530">
            <v>1033.5600000000088</v>
          </cell>
          <cell r="L530">
            <v>750.81999999999266</v>
          </cell>
          <cell r="M530">
            <v>1050.5</v>
          </cell>
          <cell r="N530">
            <v>765.71000000000322</v>
          </cell>
          <cell r="O530">
            <v>1070.6999999999912</v>
          </cell>
          <cell r="P530">
            <v>777.35000000000593</v>
          </cell>
          <cell r="Q530">
            <v>1087.6500000000101</v>
          </cell>
          <cell r="R530">
            <v>792.23999999999705</v>
          </cell>
          <cell r="S530">
            <v>1107.8399999999999</v>
          </cell>
          <cell r="T530">
            <v>807.12999999999579</v>
          </cell>
          <cell r="U530">
            <v>1128.0399999999981</v>
          </cell>
          <cell r="V530">
            <v>818.76999999998952</v>
          </cell>
          <cell r="W530">
            <v>1144.9799999999921</v>
          </cell>
          <cell r="X530">
            <v>833.66000000000338</v>
          </cell>
          <cell r="Y530">
            <v>1165.1800000000087</v>
          </cell>
          <cell r="Z530">
            <v>845.30000000000439</v>
          </cell>
          <cell r="AA530">
            <v>1182.1300000000001</v>
          </cell>
          <cell r="AB530">
            <v>860.18999999999562</v>
          </cell>
          <cell r="AC530">
            <v>1202.3199999999895</v>
          </cell>
          <cell r="AD530">
            <v>871.82999999999583</v>
          </cell>
          <cell r="AE530">
            <v>1222.5200000000025</v>
          </cell>
          <cell r="AF530">
            <v>886.72000000001185</v>
          </cell>
          <cell r="AG530">
            <v>1239.4599999999939</v>
          </cell>
          <cell r="AH530">
            <v>898.36000000000615</v>
          </cell>
          <cell r="AI530">
            <v>1259.6600000000039</v>
          </cell>
          <cell r="AJ530">
            <v>913.25000000000296</v>
          </cell>
          <cell r="AK530">
            <v>1276.609999999996</v>
          </cell>
          <cell r="AL530">
            <v>924.88999999999703</v>
          </cell>
          <cell r="AM530">
            <v>1296.8000000000088</v>
          </cell>
          <cell r="AN530">
            <v>939.77999999999304</v>
          </cell>
          <cell r="AO530">
            <v>1316.999999999997</v>
          </cell>
          <cell r="AP530">
            <v>951.419999999987</v>
          </cell>
          <cell r="AQ530">
            <v>1333.9399999999882</v>
          </cell>
          <cell r="AR530">
            <v>966.31000000000586</v>
          </cell>
          <cell r="AS530">
            <v>1354.1399999999987</v>
          </cell>
          <cell r="AT530">
            <v>977.95000000000437</v>
          </cell>
          <cell r="AU530">
            <v>1371.0899999999895</v>
          </cell>
          <cell r="AV530">
            <v>992.8399999999956</v>
          </cell>
          <cell r="AW530">
            <v>1391.2800000000084</v>
          </cell>
        </row>
        <row r="531">
          <cell r="A531">
            <v>526</v>
          </cell>
          <cell r="B531">
            <v>684.16999999999621</v>
          </cell>
          <cell r="C531">
            <v>957.84000000001163</v>
          </cell>
          <cell r="D531">
            <v>699.09000000000276</v>
          </cell>
          <cell r="E531">
            <v>978.08000000000447</v>
          </cell>
          <cell r="F531">
            <v>710.75000000000739</v>
          </cell>
          <cell r="G531">
            <v>995.05999999999563</v>
          </cell>
          <cell r="H531">
            <v>725.66999999999859</v>
          </cell>
          <cell r="I531">
            <v>1015.2899999999875</v>
          </cell>
          <cell r="J531">
            <v>740.58999999999889</v>
          </cell>
          <cell r="K531">
            <v>1035.5300000000088</v>
          </cell>
          <cell r="L531">
            <v>752.24999999999261</v>
          </cell>
          <cell r="M531">
            <v>1052.5</v>
          </cell>
          <cell r="N531">
            <v>767.17000000000326</v>
          </cell>
          <cell r="O531">
            <v>1072.7399999999911</v>
          </cell>
          <cell r="P531">
            <v>778.83000000000595</v>
          </cell>
          <cell r="Q531">
            <v>1089.72000000001</v>
          </cell>
          <cell r="R531">
            <v>793.74999999999704</v>
          </cell>
          <cell r="S531">
            <v>1109.9499999999998</v>
          </cell>
          <cell r="T531">
            <v>808.66999999999575</v>
          </cell>
          <cell r="U531">
            <v>1130.1899999999982</v>
          </cell>
          <cell r="V531">
            <v>820.32999999998947</v>
          </cell>
          <cell r="W531">
            <v>1147.1599999999921</v>
          </cell>
          <cell r="X531">
            <v>835.25000000000341</v>
          </cell>
          <cell r="Y531">
            <v>1167.4000000000087</v>
          </cell>
          <cell r="Z531">
            <v>846.9100000000044</v>
          </cell>
          <cell r="AA531">
            <v>1184.3800000000001</v>
          </cell>
          <cell r="AB531">
            <v>861.82999999999561</v>
          </cell>
          <cell r="AC531">
            <v>1204.6099999999894</v>
          </cell>
          <cell r="AD531">
            <v>873.4899999999958</v>
          </cell>
          <cell r="AE531">
            <v>1224.8500000000024</v>
          </cell>
          <cell r="AF531">
            <v>888.41000000001191</v>
          </cell>
          <cell r="AG531">
            <v>1241.8199999999938</v>
          </cell>
          <cell r="AH531">
            <v>900.07000000000619</v>
          </cell>
          <cell r="AI531">
            <v>1262.060000000004</v>
          </cell>
          <cell r="AJ531">
            <v>914.99000000000296</v>
          </cell>
          <cell r="AK531">
            <v>1279.0399999999961</v>
          </cell>
          <cell r="AL531">
            <v>926.64999999999702</v>
          </cell>
          <cell r="AM531">
            <v>1299.2700000000088</v>
          </cell>
          <cell r="AN531">
            <v>941.569999999993</v>
          </cell>
          <cell r="AO531">
            <v>1319.509999999997</v>
          </cell>
          <cell r="AP531">
            <v>953.22999999998694</v>
          </cell>
          <cell r="AQ531">
            <v>1336.4799999999882</v>
          </cell>
          <cell r="AR531">
            <v>968.15000000000589</v>
          </cell>
          <cell r="AS531">
            <v>1356.7199999999987</v>
          </cell>
          <cell r="AT531">
            <v>979.81000000000438</v>
          </cell>
          <cell r="AU531">
            <v>1373.6999999999894</v>
          </cell>
          <cell r="AV531">
            <v>994.72999999999558</v>
          </cell>
          <cell r="AW531">
            <v>1393.9300000000085</v>
          </cell>
        </row>
        <row r="532">
          <cell r="A532">
            <v>527</v>
          </cell>
          <cell r="B532">
            <v>685.46999999999616</v>
          </cell>
          <cell r="C532">
            <v>959.66000000001168</v>
          </cell>
          <cell r="D532">
            <v>700.4200000000028</v>
          </cell>
          <cell r="E532">
            <v>979.94000000000449</v>
          </cell>
          <cell r="F532">
            <v>712.10000000000741</v>
          </cell>
          <cell r="G532">
            <v>996.94999999999561</v>
          </cell>
          <cell r="H532">
            <v>727.04999999999859</v>
          </cell>
          <cell r="I532">
            <v>1017.2199999999874</v>
          </cell>
          <cell r="J532">
            <v>741.99999999999886</v>
          </cell>
          <cell r="K532">
            <v>1037.5000000000089</v>
          </cell>
          <cell r="L532">
            <v>753.67999999999256</v>
          </cell>
          <cell r="M532">
            <v>1054.5</v>
          </cell>
          <cell r="N532">
            <v>768.63000000000329</v>
          </cell>
          <cell r="O532">
            <v>1074.7799999999911</v>
          </cell>
          <cell r="P532">
            <v>780.31000000000597</v>
          </cell>
          <cell r="Q532">
            <v>1091.79000000001</v>
          </cell>
          <cell r="R532">
            <v>795.25999999999704</v>
          </cell>
          <cell r="S532">
            <v>1112.0599999999997</v>
          </cell>
          <cell r="T532">
            <v>810.20999999999572</v>
          </cell>
          <cell r="U532">
            <v>1132.3399999999983</v>
          </cell>
          <cell r="V532">
            <v>821.88999999998941</v>
          </cell>
          <cell r="W532">
            <v>1149.3399999999922</v>
          </cell>
          <cell r="X532">
            <v>836.84000000000344</v>
          </cell>
          <cell r="Y532">
            <v>1169.6200000000088</v>
          </cell>
          <cell r="Z532">
            <v>848.52000000000442</v>
          </cell>
          <cell r="AA532">
            <v>1186.6300000000001</v>
          </cell>
          <cell r="AB532">
            <v>863.46999999999559</v>
          </cell>
          <cell r="AC532">
            <v>1206.8999999999894</v>
          </cell>
          <cell r="AD532">
            <v>875.14999999999577</v>
          </cell>
          <cell r="AE532">
            <v>1227.1800000000023</v>
          </cell>
          <cell r="AF532">
            <v>890.10000000001196</v>
          </cell>
          <cell r="AG532">
            <v>1244.1799999999937</v>
          </cell>
          <cell r="AH532">
            <v>901.78000000000623</v>
          </cell>
          <cell r="AI532">
            <v>1264.4600000000041</v>
          </cell>
          <cell r="AJ532">
            <v>916.73000000000297</v>
          </cell>
          <cell r="AK532">
            <v>1281.4699999999962</v>
          </cell>
          <cell r="AL532">
            <v>928.40999999999701</v>
          </cell>
          <cell r="AM532">
            <v>1301.7400000000089</v>
          </cell>
          <cell r="AN532">
            <v>943.35999999999297</v>
          </cell>
          <cell r="AO532">
            <v>1322.019999999997</v>
          </cell>
          <cell r="AP532">
            <v>955.03999999998689</v>
          </cell>
          <cell r="AQ532">
            <v>1339.0199999999882</v>
          </cell>
          <cell r="AR532">
            <v>969.99000000000592</v>
          </cell>
          <cell r="AS532">
            <v>1359.2999999999986</v>
          </cell>
          <cell r="AT532">
            <v>981.67000000000439</v>
          </cell>
          <cell r="AU532">
            <v>1376.3099999999893</v>
          </cell>
          <cell r="AV532">
            <v>996.61999999999557</v>
          </cell>
          <cell r="AW532">
            <v>1396.5800000000086</v>
          </cell>
        </row>
        <row r="533">
          <cell r="A533">
            <v>528</v>
          </cell>
          <cell r="B533">
            <v>686.76999999999612</v>
          </cell>
          <cell r="C533">
            <v>961.48000000001173</v>
          </cell>
          <cell r="D533">
            <v>701.75000000000284</v>
          </cell>
          <cell r="E533">
            <v>981.8000000000045</v>
          </cell>
          <cell r="F533">
            <v>713.45000000000744</v>
          </cell>
          <cell r="G533">
            <v>998.8399999999956</v>
          </cell>
          <cell r="H533">
            <v>728.42999999999859</v>
          </cell>
          <cell r="I533">
            <v>1019.1499999999874</v>
          </cell>
          <cell r="J533">
            <v>743.40999999999883</v>
          </cell>
          <cell r="K533">
            <v>1039.4700000000089</v>
          </cell>
          <cell r="L533">
            <v>755.10999999999251</v>
          </cell>
          <cell r="M533">
            <v>1056.5</v>
          </cell>
          <cell r="N533">
            <v>770.09000000000333</v>
          </cell>
          <cell r="O533">
            <v>1076.8199999999911</v>
          </cell>
          <cell r="P533">
            <v>781.79000000000599</v>
          </cell>
          <cell r="Q533">
            <v>1093.8600000000099</v>
          </cell>
          <cell r="R533">
            <v>796.76999999999703</v>
          </cell>
          <cell r="S533">
            <v>1114.1699999999996</v>
          </cell>
          <cell r="T533">
            <v>811.74999999999568</v>
          </cell>
          <cell r="U533">
            <v>1134.4899999999984</v>
          </cell>
          <cell r="V533">
            <v>823.44999999998936</v>
          </cell>
          <cell r="W533">
            <v>1151.5199999999923</v>
          </cell>
          <cell r="X533">
            <v>838.43000000000347</v>
          </cell>
          <cell r="Y533">
            <v>1171.8400000000088</v>
          </cell>
          <cell r="Z533">
            <v>850.13000000000443</v>
          </cell>
          <cell r="AA533">
            <v>1188.8800000000001</v>
          </cell>
          <cell r="AB533">
            <v>865.10999999999558</v>
          </cell>
          <cell r="AC533">
            <v>1209.1899999999894</v>
          </cell>
          <cell r="AD533">
            <v>876.80999999999574</v>
          </cell>
          <cell r="AE533">
            <v>1229.5100000000023</v>
          </cell>
          <cell r="AF533">
            <v>891.79000000001201</v>
          </cell>
          <cell r="AG533">
            <v>1246.5399999999936</v>
          </cell>
          <cell r="AH533">
            <v>903.49000000000626</v>
          </cell>
          <cell r="AI533">
            <v>1266.8600000000042</v>
          </cell>
          <cell r="AJ533">
            <v>918.47000000000298</v>
          </cell>
          <cell r="AK533">
            <v>1283.8999999999962</v>
          </cell>
          <cell r="AL533">
            <v>930.169999999997</v>
          </cell>
          <cell r="AM533">
            <v>1304.2100000000089</v>
          </cell>
          <cell r="AN533">
            <v>945.14999999999293</v>
          </cell>
          <cell r="AO533">
            <v>1324.529999999997</v>
          </cell>
          <cell r="AP533">
            <v>956.84999999998684</v>
          </cell>
          <cell r="AQ533">
            <v>1341.5599999999881</v>
          </cell>
          <cell r="AR533">
            <v>971.83000000000595</v>
          </cell>
          <cell r="AS533">
            <v>1361.8799999999985</v>
          </cell>
          <cell r="AT533">
            <v>983.53000000000441</v>
          </cell>
          <cell r="AU533">
            <v>1378.9199999999892</v>
          </cell>
          <cell r="AV533">
            <v>998.50999999999556</v>
          </cell>
          <cell r="AW533">
            <v>1399.2300000000087</v>
          </cell>
        </row>
        <row r="534">
          <cell r="A534">
            <v>529</v>
          </cell>
          <cell r="B534">
            <v>688.06999999999607</v>
          </cell>
          <cell r="C534">
            <v>963.30000000001178</v>
          </cell>
          <cell r="D534">
            <v>703.08000000000288</v>
          </cell>
          <cell r="E534">
            <v>983.66000000000452</v>
          </cell>
          <cell r="F534">
            <v>714.80000000000746</v>
          </cell>
          <cell r="G534">
            <v>1000.7299999999956</v>
          </cell>
          <cell r="H534">
            <v>729.80999999999858</v>
          </cell>
          <cell r="I534">
            <v>1021.0799999999873</v>
          </cell>
          <cell r="J534">
            <v>744.8199999999988</v>
          </cell>
          <cell r="K534">
            <v>1041.4400000000089</v>
          </cell>
          <cell r="L534">
            <v>756.53999999999246</v>
          </cell>
          <cell r="M534">
            <v>1058.5</v>
          </cell>
          <cell r="N534">
            <v>771.55000000000337</v>
          </cell>
          <cell r="O534">
            <v>1078.859999999991</v>
          </cell>
          <cell r="P534">
            <v>783.27000000000601</v>
          </cell>
          <cell r="Q534">
            <v>1095.9300000000098</v>
          </cell>
          <cell r="R534">
            <v>798.27999999999702</v>
          </cell>
          <cell r="S534">
            <v>1116.2799999999995</v>
          </cell>
          <cell r="T534">
            <v>813.28999999999564</v>
          </cell>
          <cell r="U534">
            <v>1136.6399999999985</v>
          </cell>
          <cell r="V534">
            <v>825.0099999999893</v>
          </cell>
          <cell r="W534">
            <v>1153.6999999999923</v>
          </cell>
          <cell r="X534">
            <v>840.02000000000351</v>
          </cell>
          <cell r="Y534">
            <v>1174.0600000000088</v>
          </cell>
          <cell r="Z534">
            <v>851.74000000000444</v>
          </cell>
          <cell r="AA534">
            <v>1191.1300000000001</v>
          </cell>
          <cell r="AB534">
            <v>866.74999999999557</v>
          </cell>
          <cell r="AC534">
            <v>1211.4799999999893</v>
          </cell>
          <cell r="AD534">
            <v>878.46999999999571</v>
          </cell>
          <cell r="AE534">
            <v>1231.8400000000022</v>
          </cell>
          <cell r="AF534">
            <v>893.48000000001207</v>
          </cell>
          <cell r="AG534">
            <v>1248.8999999999935</v>
          </cell>
          <cell r="AH534">
            <v>905.2000000000063</v>
          </cell>
          <cell r="AI534">
            <v>1269.2600000000043</v>
          </cell>
          <cell r="AJ534">
            <v>920.21000000000299</v>
          </cell>
          <cell r="AK534">
            <v>1286.3299999999963</v>
          </cell>
          <cell r="AL534">
            <v>931.92999999999699</v>
          </cell>
          <cell r="AM534">
            <v>1306.6800000000089</v>
          </cell>
          <cell r="AN534">
            <v>946.93999999999289</v>
          </cell>
          <cell r="AO534">
            <v>1327.039999999997</v>
          </cell>
          <cell r="AP534">
            <v>958.65999999998678</v>
          </cell>
          <cell r="AQ534">
            <v>1344.0999999999881</v>
          </cell>
          <cell r="AR534">
            <v>973.67000000000598</v>
          </cell>
          <cell r="AS534">
            <v>1364.4599999999984</v>
          </cell>
          <cell r="AT534">
            <v>985.39000000000442</v>
          </cell>
          <cell r="AU534">
            <v>1381.5299999999891</v>
          </cell>
          <cell r="AV534">
            <v>1000.3999999999955</v>
          </cell>
          <cell r="AW534">
            <v>1401.8800000000087</v>
          </cell>
        </row>
        <row r="535">
          <cell r="A535">
            <v>530</v>
          </cell>
          <cell r="B535">
            <v>689.36999999999603</v>
          </cell>
          <cell r="C535">
            <v>965.12000000001183</v>
          </cell>
          <cell r="D535">
            <v>704.41000000000292</v>
          </cell>
          <cell r="E535">
            <v>985.52000000000453</v>
          </cell>
          <cell r="F535">
            <v>716.15000000000748</v>
          </cell>
          <cell r="G535">
            <v>1002.6199999999956</v>
          </cell>
          <cell r="H535">
            <v>731.18999999999858</v>
          </cell>
          <cell r="I535">
            <v>1023.0099999999873</v>
          </cell>
          <cell r="J535">
            <v>746.22999999999877</v>
          </cell>
          <cell r="K535">
            <v>1043.4100000000089</v>
          </cell>
          <cell r="L535">
            <v>757.96999999999241</v>
          </cell>
          <cell r="M535">
            <v>1060.5</v>
          </cell>
          <cell r="N535">
            <v>773.0100000000034</v>
          </cell>
          <cell r="O535">
            <v>1080.899999999991</v>
          </cell>
          <cell r="P535">
            <v>784.75000000000603</v>
          </cell>
          <cell r="Q535">
            <v>1098.0000000000098</v>
          </cell>
          <cell r="R535">
            <v>799.78999999999701</v>
          </cell>
          <cell r="S535">
            <v>1118.3899999999994</v>
          </cell>
          <cell r="T535">
            <v>814.82999999999561</v>
          </cell>
          <cell r="U535">
            <v>1138.7899999999986</v>
          </cell>
          <cell r="V535">
            <v>826.56999999998925</v>
          </cell>
          <cell r="W535">
            <v>1155.8799999999924</v>
          </cell>
          <cell r="X535">
            <v>841.61000000000354</v>
          </cell>
          <cell r="Y535">
            <v>1176.2800000000088</v>
          </cell>
          <cell r="Z535">
            <v>853.35000000000446</v>
          </cell>
          <cell r="AA535">
            <v>1193.3800000000001</v>
          </cell>
          <cell r="AB535">
            <v>868.38999999999555</v>
          </cell>
          <cell r="AC535">
            <v>1213.7699999999893</v>
          </cell>
          <cell r="AD535">
            <v>880.12999999999568</v>
          </cell>
          <cell r="AE535">
            <v>1234.1700000000021</v>
          </cell>
          <cell r="AF535">
            <v>895.17000000001212</v>
          </cell>
          <cell r="AG535">
            <v>1251.2599999999934</v>
          </cell>
          <cell r="AH535">
            <v>906.91000000000633</v>
          </cell>
          <cell r="AI535">
            <v>1271.6600000000044</v>
          </cell>
          <cell r="AJ535">
            <v>921.950000000003</v>
          </cell>
          <cell r="AK535">
            <v>1288.7599999999964</v>
          </cell>
          <cell r="AL535">
            <v>933.68999999999699</v>
          </cell>
          <cell r="AM535">
            <v>1309.150000000009</v>
          </cell>
          <cell r="AN535">
            <v>948.72999999999286</v>
          </cell>
          <cell r="AO535">
            <v>1329.549999999997</v>
          </cell>
          <cell r="AP535">
            <v>960.46999999998673</v>
          </cell>
          <cell r="AQ535">
            <v>1346.639999999988</v>
          </cell>
          <cell r="AR535">
            <v>975.51000000000602</v>
          </cell>
          <cell r="AS535">
            <v>1367.0399999999984</v>
          </cell>
          <cell r="AT535">
            <v>987.25000000000443</v>
          </cell>
          <cell r="AU535">
            <v>1384.139999999989</v>
          </cell>
          <cell r="AV535">
            <v>1002.2899999999955</v>
          </cell>
          <cell r="AW535">
            <v>1404.5300000000088</v>
          </cell>
        </row>
        <row r="536">
          <cell r="A536">
            <v>531</v>
          </cell>
          <cell r="B536">
            <v>690.66999999999598</v>
          </cell>
          <cell r="C536">
            <v>966.94000000001188</v>
          </cell>
          <cell r="D536">
            <v>705.74000000000296</v>
          </cell>
          <cell r="E536">
            <v>987.38000000000454</v>
          </cell>
          <cell r="F536">
            <v>717.5000000000075</v>
          </cell>
          <cell r="G536">
            <v>1004.5099999999956</v>
          </cell>
          <cell r="H536">
            <v>732.56999999999857</v>
          </cell>
          <cell r="I536">
            <v>1024.9399999999873</v>
          </cell>
          <cell r="J536">
            <v>747.63999999999874</v>
          </cell>
          <cell r="K536">
            <v>1045.380000000009</v>
          </cell>
          <cell r="L536">
            <v>759.39999999999236</v>
          </cell>
          <cell r="M536">
            <v>1062.5</v>
          </cell>
          <cell r="N536">
            <v>774.47000000000344</v>
          </cell>
          <cell r="O536">
            <v>1082.939999999991</v>
          </cell>
          <cell r="P536">
            <v>786.23000000000604</v>
          </cell>
          <cell r="Q536">
            <v>1100.0700000000097</v>
          </cell>
          <cell r="R536">
            <v>801.299999999997</v>
          </cell>
          <cell r="S536">
            <v>1120.4999999999993</v>
          </cell>
          <cell r="T536">
            <v>816.36999999999557</v>
          </cell>
          <cell r="U536">
            <v>1140.9399999999987</v>
          </cell>
          <cell r="V536">
            <v>828.1299999999892</v>
          </cell>
          <cell r="W536">
            <v>1158.0599999999924</v>
          </cell>
          <cell r="X536">
            <v>843.20000000000357</v>
          </cell>
          <cell r="Y536">
            <v>1178.5000000000089</v>
          </cell>
          <cell r="Z536">
            <v>854.96000000000447</v>
          </cell>
          <cell r="AA536">
            <v>1195.6300000000001</v>
          </cell>
          <cell r="AB536">
            <v>870.02999999999554</v>
          </cell>
          <cell r="AC536">
            <v>1216.0599999999893</v>
          </cell>
          <cell r="AD536">
            <v>881.78999999999564</v>
          </cell>
          <cell r="AE536">
            <v>1236.500000000002</v>
          </cell>
          <cell r="AF536">
            <v>896.86000000001218</v>
          </cell>
          <cell r="AG536">
            <v>1253.6199999999933</v>
          </cell>
          <cell r="AH536">
            <v>908.62000000000637</v>
          </cell>
          <cell r="AI536">
            <v>1274.0600000000045</v>
          </cell>
          <cell r="AJ536">
            <v>923.69000000000301</v>
          </cell>
          <cell r="AK536">
            <v>1291.1899999999964</v>
          </cell>
          <cell r="AL536">
            <v>935.44999999999698</v>
          </cell>
          <cell r="AM536">
            <v>1311.620000000009</v>
          </cell>
          <cell r="AN536">
            <v>950.51999999999282</v>
          </cell>
          <cell r="AO536">
            <v>1332.059999999997</v>
          </cell>
          <cell r="AP536">
            <v>962.27999999998667</v>
          </cell>
          <cell r="AQ536">
            <v>1349.179999999988</v>
          </cell>
          <cell r="AR536">
            <v>977.35000000000605</v>
          </cell>
          <cell r="AS536">
            <v>1369.6199999999983</v>
          </cell>
          <cell r="AT536">
            <v>989.11000000000445</v>
          </cell>
          <cell r="AU536">
            <v>1386.7499999999889</v>
          </cell>
          <cell r="AV536">
            <v>1004.1799999999955</v>
          </cell>
          <cell r="AW536">
            <v>1407.1800000000089</v>
          </cell>
        </row>
        <row r="537">
          <cell r="A537">
            <v>532</v>
          </cell>
          <cell r="B537">
            <v>691.96999999999593</v>
          </cell>
          <cell r="C537">
            <v>968.76000000001193</v>
          </cell>
          <cell r="D537">
            <v>707.07000000000301</v>
          </cell>
          <cell r="E537">
            <v>989.24000000000456</v>
          </cell>
          <cell r="F537">
            <v>718.85000000000753</v>
          </cell>
          <cell r="G537">
            <v>1006.3999999999955</v>
          </cell>
          <cell r="H537">
            <v>733.94999999999857</v>
          </cell>
          <cell r="I537">
            <v>1026.8699999999874</v>
          </cell>
          <cell r="J537">
            <v>749.0499999999987</v>
          </cell>
          <cell r="K537">
            <v>1047.350000000009</v>
          </cell>
          <cell r="L537">
            <v>760.82999999999231</v>
          </cell>
          <cell r="M537">
            <v>1064.5</v>
          </cell>
          <cell r="N537">
            <v>775.93000000000347</v>
          </cell>
          <cell r="O537">
            <v>1084.9799999999909</v>
          </cell>
          <cell r="P537">
            <v>787.71000000000606</v>
          </cell>
          <cell r="Q537">
            <v>1102.1400000000096</v>
          </cell>
          <cell r="R537">
            <v>802.80999999999699</v>
          </cell>
          <cell r="S537">
            <v>1122.6099999999992</v>
          </cell>
          <cell r="T537">
            <v>817.90999999999553</v>
          </cell>
          <cell r="U537">
            <v>1143.0899999999988</v>
          </cell>
          <cell r="V537">
            <v>829.68999999998914</v>
          </cell>
          <cell r="W537">
            <v>1160.2399999999925</v>
          </cell>
          <cell r="X537">
            <v>844.7900000000036</v>
          </cell>
          <cell r="Y537">
            <v>1180.7200000000089</v>
          </cell>
          <cell r="Z537">
            <v>856.57000000000448</v>
          </cell>
          <cell r="AA537">
            <v>1197.8800000000001</v>
          </cell>
          <cell r="AB537">
            <v>871.66999999999553</v>
          </cell>
          <cell r="AC537">
            <v>1218.3499999999892</v>
          </cell>
          <cell r="AD537">
            <v>883.44999999999561</v>
          </cell>
          <cell r="AE537">
            <v>1238.830000000002</v>
          </cell>
          <cell r="AF537">
            <v>898.55000000001223</v>
          </cell>
          <cell r="AG537">
            <v>1255.9799999999932</v>
          </cell>
          <cell r="AH537">
            <v>910.33000000000641</v>
          </cell>
          <cell r="AI537">
            <v>1276.4600000000046</v>
          </cell>
          <cell r="AJ537">
            <v>925.43000000000302</v>
          </cell>
          <cell r="AK537">
            <v>1293.6199999999965</v>
          </cell>
          <cell r="AL537">
            <v>937.20999999999697</v>
          </cell>
          <cell r="AM537">
            <v>1314.090000000009</v>
          </cell>
          <cell r="AN537">
            <v>952.30999999999278</v>
          </cell>
          <cell r="AO537">
            <v>1334.569999999997</v>
          </cell>
          <cell r="AP537">
            <v>964.08999999998662</v>
          </cell>
          <cell r="AQ537">
            <v>1351.719999999988</v>
          </cell>
          <cell r="AR537">
            <v>979.19000000000608</v>
          </cell>
          <cell r="AS537">
            <v>1372.1999999999982</v>
          </cell>
          <cell r="AT537">
            <v>990.97000000000446</v>
          </cell>
          <cell r="AU537">
            <v>1389.3599999999888</v>
          </cell>
          <cell r="AV537">
            <v>1006.0699999999955</v>
          </cell>
          <cell r="AW537">
            <v>1409.830000000009</v>
          </cell>
        </row>
        <row r="538">
          <cell r="A538">
            <v>533</v>
          </cell>
          <cell r="B538">
            <v>693.26999999999589</v>
          </cell>
          <cell r="C538">
            <v>970.58000000001198</v>
          </cell>
          <cell r="D538">
            <v>708.40000000000305</v>
          </cell>
          <cell r="E538">
            <v>991.10000000000457</v>
          </cell>
          <cell r="F538">
            <v>720.20000000000755</v>
          </cell>
          <cell r="G538">
            <v>1008.2899999999955</v>
          </cell>
          <cell r="H538">
            <v>735.32999999999856</v>
          </cell>
          <cell r="I538">
            <v>1028.7999999999874</v>
          </cell>
          <cell r="J538">
            <v>750.45999999999867</v>
          </cell>
          <cell r="K538">
            <v>1049.320000000009</v>
          </cell>
          <cell r="L538">
            <v>762.25999999999226</v>
          </cell>
          <cell r="M538">
            <v>1066.5</v>
          </cell>
          <cell r="N538">
            <v>777.39000000000351</v>
          </cell>
          <cell r="O538">
            <v>1087.0199999999909</v>
          </cell>
          <cell r="P538">
            <v>789.19000000000608</v>
          </cell>
          <cell r="Q538">
            <v>1104.2100000000096</v>
          </cell>
          <cell r="R538">
            <v>804.31999999999698</v>
          </cell>
          <cell r="S538">
            <v>1124.7199999999991</v>
          </cell>
          <cell r="T538">
            <v>819.4499999999955</v>
          </cell>
          <cell r="U538">
            <v>1145.2399999999989</v>
          </cell>
          <cell r="V538">
            <v>831.24999999998909</v>
          </cell>
          <cell r="W538">
            <v>1162.4199999999926</v>
          </cell>
          <cell r="X538">
            <v>846.38000000000363</v>
          </cell>
          <cell r="Y538">
            <v>1182.9400000000089</v>
          </cell>
          <cell r="Z538">
            <v>858.1800000000045</v>
          </cell>
          <cell r="AA538">
            <v>1200.1300000000001</v>
          </cell>
          <cell r="AB538">
            <v>873.30999999999551</v>
          </cell>
          <cell r="AC538">
            <v>1220.6399999999892</v>
          </cell>
          <cell r="AD538">
            <v>885.10999999999558</v>
          </cell>
          <cell r="AE538">
            <v>1241.1600000000019</v>
          </cell>
          <cell r="AF538">
            <v>900.24000000001229</v>
          </cell>
          <cell r="AG538">
            <v>1258.3399999999931</v>
          </cell>
          <cell r="AH538">
            <v>912.04000000000644</v>
          </cell>
          <cell r="AI538">
            <v>1278.8600000000047</v>
          </cell>
          <cell r="AJ538">
            <v>927.17000000000303</v>
          </cell>
          <cell r="AK538">
            <v>1296.0499999999965</v>
          </cell>
          <cell r="AL538">
            <v>938.96999999999696</v>
          </cell>
          <cell r="AM538">
            <v>1316.560000000009</v>
          </cell>
          <cell r="AN538">
            <v>954.09999999999275</v>
          </cell>
          <cell r="AO538">
            <v>1337.079999999997</v>
          </cell>
          <cell r="AP538">
            <v>965.89999999998656</v>
          </cell>
          <cell r="AQ538">
            <v>1354.2599999999879</v>
          </cell>
          <cell r="AR538">
            <v>981.03000000000611</v>
          </cell>
          <cell r="AS538">
            <v>1374.7799999999982</v>
          </cell>
          <cell r="AT538">
            <v>992.83000000000447</v>
          </cell>
          <cell r="AU538">
            <v>1391.9699999999887</v>
          </cell>
          <cell r="AV538">
            <v>1007.9599999999955</v>
          </cell>
          <cell r="AW538">
            <v>1412.4800000000091</v>
          </cell>
        </row>
        <row r="539">
          <cell r="A539">
            <v>534</v>
          </cell>
          <cell r="B539">
            <v>694.56999999999584</v>
          </cell>
          <cell r="C539">
            <v>972.40000000001203</v>
          </cell>
          <cell r="D539">
            <v>709.73000000000309</v>
          </cell>
          <cell r="E539">
            <v>992.96000000000458</v>
          </cell>
          <cell r="F539">
            <v>721.55000000000757</v>
          </cell>
          <cell r="G539">
            <v>1010.1799999999955</v>
          </cell>
          <cell r="H539">
            <v>736.70999999999856</v>
          </cell>
          <cell r="I539">
            <v>1030.7299999999875</v>
          </cell>
          <cell r="J539">
            <v>751.86999999999864</v>
          </cell>
          <cell r="K539">
            <v>1051.2900000000091</v>
          </cell>
          <cell r="L539">
            <v>763.68999999999221</v>
          </cell>
          <cell r="M539">
            <v>1068.5</v>
          </cell>
          <cell r="N539">
            <v>778.85000000000355</v>
          </cell>
          <cell r="O539">
            <v>1089.0599999999909</v>
          </cell>
          <cell r="P539">
            <v>790.6700000000061</v>
          </cell>
          <cell r="Q539">
            <v>1106.2800000000095</v>
          </cell>
          <cell r="R539">
            <v>805.82999999999697</v>
          </cell>
          <cell r="S539">
            <v>1126.829999999999</v>
          </cell>
          <cell r="T539">
            <v>820.98999999999546</v>
          </cell>
          <cell r="U539">
            <v>1147.389999999999</v>
          </cell>
          <cell r="V539">
            <v>832.80999999998903</v>
          </cell>
          <cell r="W539">
            <v>1164.5999999999926</v>
          </cell>
          <cell r="X539">
            <v>847.97000000000367</v>
          </cell>
          <cell r="Y539">
            <v>1185.1600000000089</v>
          </cell>
          <cell r="Z539">
            <v>859.79000000000451</v>
          </cell>
          <cell r="AA539">
            <v>1202.3800000000001</v>
          </cell>
          <cell r="AB539">
            <v>874.9499999999955</v>
          </cell>
          <cell r="AC539">
            <v>1222.9299999999891</v>
          </cell>
          <cell r="AD539">
            <v>886.76999999999555</v>
          </cell>
          <cell r="AE539">
            <v>1243.4900000000018</v>
          </cell>
          <cell r="AF539">
            <v>901.93000000001234</v>
          </cell>
          <cell r="AG539">
            <v>1260.699999999993</v>
          </cell>
          <cell r="AH539">
            <v>913.75000000000648</v>
          </cell>
          <cell r="AI539">
            <v>1281.2600000000048</v>
          </cell>
          <cell r="AJ539">
            <v>928.91000000000304</v>
          </cell>
          <cell r="AK539">
            <v>1298.4799999999966</v>
          </cell>
          <cell r="AL539">
            <v>940.72999999999695</v>
          </cell>
          <cell r="AM539">
            <v>1319.0300000000091</v>
          </cell>
          <cell r="AN539">
            <v>955.88999999999271</v>
          </cell>
          <cell r="AO539">
            <v>1339.589999999997</v>
          </cell>
          <cell r="AP539">
            <v>967.70999999998651</v>
          </cell>
          <cell r="AQ539">
            <v>1356.7999999999879</v>
          </cell>
          <cell r="AR539">
            <v>982.87000000000614</v>
          </cell>
          <cell r="AS539">
            <v>1377.3599999999981</v>
          </cell>
          <cell r="AT539">
            <v>994.69000000000449</v>
          </cell>
          <cell r="AU539">
            <v>1394.5799999999886</v>
          </cell>
          <cell r="AV539">
            <v>1009.8499999999955</v>
          </cell>
          <cell r="AW539">
            <v>1415.1300000000092</v>
          </cell>
        </row>
        <row r="540">
          <cell r="A540">
            <v>535</v>
          </cell>
          <cell r="B540">
            <v>695.8699999999958</v>
          </cell>
          <cell r="C540">
            <v>974.22000000001208</v>
          </cell>
          <cell r="D540">
            <v>711.06000000000313</v>
          </cell>
          <cell r="E540">
            <v>994.8200000000046</v>
          </cell>
          <cell r="F540">
            <v>722.90000000000759</v>
          </cell>
          <cell r="G540">
            <v>1012.0699999999955</v>
          </cell>
          <cell r="H540">
            <v>738.08999999999855</v>
          </cell>
          <cell r="I540">
            <v>1032.6599999999876</v>
          </cell>
          <cell r="J540">
            <v>753.27999999999861</v>
          </cell>
          <cell r="K540">
            <v>1053.2600000000091</v>
          </cell>
          <cell r="L540">
            <v>765.11999999999216</v>
          </cell>
          <cell r="M540">
            <v>1070.5</v>
          </cell>
          <cell r="N540">
            <v>780.31000000000358</v>
          </cell>
          <cell r="O540">
            <v>1091.0999999999908</v>
          </cell>
          <cell r="P540">
            <v>792.15000000000612</v>
          </cell>
          <cell r="Q540">
            <v>1108.3500000000095</v>
          </cell>
          <cell r="R540">
            <v>807.33999999999696</v>
          </cell>
          <cell r="S540">
            <v>1128.9399999999989</v>
          </cell>
          <cell r="T540">
            <v>822.52999999999543</v>
          </cell>
          <cell r="U540">
            <v>1149.5399999999991</v>
          </cell>
          <cell r="V540">
            <v>834.36999999998898</v>
          </cell>
          <cell r="W540">
            <v>1166.7799999999927</v>
          </cell>
          <cell r="X540">
            <v>849.5600000000037</v>
          </cell>
          <cell r="Y540">
            <v>1187.380000000009</v>
          </cell>
          <cell r="Z540">
            <v>861.40000000000452</v>
          </cell>
          <cell r="AA540">
            <v>1204.6300000000001</v>
          </cell>
          <cell r="AB540">
            <v>876.58999999999548</v>
          </cell>
          <cell r="AC540">
            <v>1225.2199999999891</v>
          </cell>
          <cell r="AD540">
            <v>888.42999999999552</v>
          </cell>
          <cell r="AE540">
            <v>1245.8200000000018</v>
          </cell>
          <cell r="AF540">
            <v>903.6200000000124</v>
          </cell>
          <cell r="AG540">
            <v>1263.0599999999929</v>
          </cell>
          <cell r="AH540">
            <v>915.46000000000652</v>
          </cell>
          <cell r="AI540">
            <v>1283.6600000000049</v>
          </cell>
          <cell r="AJ540">
            <v>930.65000000000305</v>
          </cell>
          <cell r="AK540">
            <v>1300.9099999999967</v>
          </cell>
          <cell r="AL540">
            <v>942.48999999999694</v>
          </cell>
          <cell r="AM540">
            <v>1321.5000000000091</v>
          </cell>
          <cell r="AN540">
            <v>957.67999999999267</v>
          </cell>
          <cell r="AO540">
            <v>1342.099999999997</v>
          </cell>
          <cell r="AP540">
            <v>969.51999999998645</v>
          </cell>
          <cell r="AQ540">
            <v>1359.3399999999879</v>
          </cell>
          <cell r="AR540">
            <v>984.71000000000618</v>
          </cell>
          <cell r="AS540">
            <v>1379.939999999998</v>
          </cell>
          <cell r="AT540">
            <v>996.5500000000045</v>
          </cell>
          <cell r="AU540">
            <v>1397.1899999999885</v>
          </cell>
          <cell r="AV540">
            <v>1011.7399999999955</v>
          </cell>
          <cell r="AW540">
            <v>1417.7800000000093</v>
          </cell>
        </row>
        <row r="541">
          <cell r="A541">
            <v>536</v>
          </cell>
          <cell r="B541">
            <v>697.16999999999575</v>
          </cell>
          <cell r="C541">
            <v>976.04000000001213</v>
          </cell>
          <cell r="D541">
            <v>712.39000000000317</v>
          </cell>
          <cell r="E541">
            <v>996.68000000000461</v>
          </cell>
          <cell r="F541">
            <v>724.25000000000762</v>
          </cell>
          <cell r="G541">
            <v>1013.9599999999955</v>
          </cell>
          <cell r="H541">
            <v>739.46999999999855</v>
          </cell>
          <cell r="I541">
            <v>1034.5899999999876</v>
          </cell>
          <cell r="J541">
            <v>754.68999999999858</v>
          </cell>
          <cell r="K541">
            <v>1055.2300000000091</v>
          </cell>
          <cell r="L541">
            <v>766.54999999999211</v>
          </cell>
          <cell r="M541">
            <v>1072.5</v>
          </cell>
          <cell r="N541">
            <v>781.77000000000362</v>
          </cell>
          <cell r="O541">
            <v>1093.1399999999908</v>
          </cell>
          <cell r="P541">
            <v>793.63000000000613</v>
          </cell>
          <cell r="Q541">
            <v>1110.4200000000094</v>
          </cell>
          <cell r="R541">
            <v>808.84999999999695</v>
          </cell>
          <cell r="S541">
            <v>1131.0499999999988</v>
          </cell>
          <cell r="T541">
            <v>824.06999999999539</v>
          </cell>
          <cell r="U541">
            <v>1151.6899999999991</v>
          </cell>
          <cell r="V541">
            <v>835.92999999998892</v>
          </cell>
          <cell r="W541">
            <v>1168.9599999999928</v>
          </cell>
          <cell r="X541">
            <v>851.15000000000373</v>
          </cell>
          <cell r="Y541">
            <v>1189.600000000009</v>
          </cell>
          <cell r="Z541">
            <v>863.01000000000454</v>
          </cell>
          <cell r="AA541">
            <v>1206.8800000000001</v>
          </cell>
          <cell r="AB541">
            <v>878.22999999999547</v>
          </cell>
          <cell r="AC541">
            <v>1227.5099999999891</v>
          </cell>
          <cell r="AD541">
            <v>890.08999999999548</v>
          </cell>
          <cell r="AE541">
            <v>1248.1500000000017</v>
          </cell>
          <cell r="AF541">
            <v>905.31000000001245</v>
          </cell>
          <cell r="AG541">
            <v>1265.4199999999928</v>
          </cell>
          <cell r="AH541">
            <v>917.17000000000655</v>
          </cell>
          <cell r="AI541">
            <v>1286.0600000000049</v>
          </cell>
          <cell r="AJ541">
            <v>932.39000000000306</v>
          </cell>
          <cell r="AK541">
            <v>1303.3399999999967</v>
          </cell>
          <cell r="AL541">
            <v>944.24999999999693</v>
          </cell>
          <cell r="AM541">
            <v>1323.9700000000091</v>
          </cell>
          <cell r="AN541">
            <v>959.46999999999264</v>
          </cell>
          <cell r="AO541">
            <v>1344.6099999999969</v>
          </cell>
          <cell r="AP541">
            <v>971.3299999999864</v>
          </cell>
          <cell r="AQ541">
            <v>1361.8799999999878</v>
          </cell>
          <cell r="AR541">
            <v>986.55000000000621</v>
          </cell>
          <cell r="AS541">
            <v>1382.5199999999979</v>
          </cell>
          <cell r="AT541">
            <v>998.41000000000452</v>
          </cell>
          <cell r="AU541">
            <v>1399.7999999999884</v>
          </cell>
          <cell r="AV541">
            <v>1013.6299999999954</v>
          </cell>
          <cell r="AW541">
            <v>1420.4300000000094</v>
          </cell>
        </row>
        <row r="542">
          <cell r="A542">
            <v>537</v>
          </cell>
          <cell r="B542">
            <v>698.46999999999571</v>
          </cell>
          <cell r="C542">
            <v>977.86000000001218</v>
          </cell>
          <cell r="D542">
            <v>713.72000000000321</v>
          </cell>
          <cell r="E542">
            <v>998.54000000000462</v>
          </cell>
          <cell r="F542">
            <v>725.60000000000764</v>
          </cell>
          <cell r="G542">
            <v>1015.8499999999955</v>
          </cell>
          <cell r="H542">
            <v>740.84999999999854</v>
          </cell>
          <cell r="I542">
            <v>1036.5199999999877</v>
          </cell>
          <cell r="J542">
            <v>756.09999999999854</v>
          </cell>
          <cell r="K542">
            <v>1057.2000000000091</v>
          </cell>
          <cell r="L542">
            <v>767.97999999999206</v>
          </cell>
          <cell r="M542">
            <v>1074.5</v>
          </cell>
          <cell r="N542">
            <v>783.23000000000366</v>
          </cell>
          <cell r="O542">
            <v>1095.1799999999907</v>
          </cell>
          <cell r="P542">
            <v>795.11000000000615</v>
          </cell>
          <cell r="Q542">
            <v>1112.4900000000093</v>
          </cell>
          <cell r="R542">
            <v>810.35999999999694</v>
          </cell>
          <cell r="S542">
            <v>1133.1599999999987</v>
          </cell>
          <cell r="T542">
            <v>825.60999999999535</v>
          </cell>
          <cell r="U542">
            <v>1153.8399999999992</v>
          </cell>
          <cell r="V542">
            <v>837.48999999998887</v>
          </cell>
          <cell r="W542">
            <v>1171.1399999999928</v>
          </cell>
          <cell r="X542">
            <v>852.74000000000376</v>
          </cell>
          <cell r="Y542">
            <v>1191.820000000009</v>
          </cell>
          <cell r="Z542">
            <v>864.62000000000455</v>
          </cell>
          <cell r="AA542">
            <v>1209.1300000000001</v>
          </cell>
          <cell r="AB542">
            <v>879.86999999999546</v>
          </cell>
          <cell r="AC542">
            <v>1229.799999999989</v>
          </cell>
          <cell r="AD542">
            <v>891.74999999999545</v>
          </cell>
          <cell r="AE542">
            <v>1250.4800000000016</v>
          </cell>
          <cell r="AF542">
            <v>907.00000000001251</v>
          </cell>
          <cell r="AG542">
            <v>1267.7799999999927</v>
          </cell>
          <cell r="AH542">
            <v>918.88000000000659</v>
          </cell>
          <cell r="AI542">
            <v>1288.460000000005</v>
          </cell>
          <cell r="AJ542">
            <v>934.13000000000306</v>
          </cell>
          <cell r="AK542">
            <v>1305.7699999999968</v>
          </cell>
          <cell r="AL542">
            <v>946.00999999999692</v>
          </cell>
          <cell r="AM542">
            <v>1326.4400000000091</v>
          </cell>
          <cell r="AN542">
            <v>961.2599999999926</v>
          </cell>
          <cell r="AO542">
            <v>1347.1199999999969</v>
          </cell>
          <cell r="AP542">
            <v>973.13999999998634</v>
          </cell>
          <cell r="AQ542">
            <v>1364.4199999999878</v>
          </cell>
          <cell r="AR542">
            <v>988.39000000000624</v>
          </cell>
          <cell r="AS542">
            <v>1385.0999999999979</v>
          </cell>
          <cell r="AT542">
            <v>1000.2700000000045</v>
          </cell>
          <cell r="AU542">
            <v>1402.4099999999883</v>
          </cell>
          <cell r="AV542">
            <v>1015.5199999999954</v>
          </cell>
          <cell r="AW542">
            <v>1423.0800000000095</v>
          </cell>
        </row>
        <row r="543">
          <cell r="A543">
            <v>538</v>
          </cell>
          <cell r="B543">
            <v>699.76999999999566</v>
          </cell>
          <cell r="C543">
            <v>979.68000000001223</v>
          </cell>
          <cell r="D543">
            <v>715.05000000000325</v>
          </cell>
          <cell r="E543">
            <v>1000.4000000000046</v>
          </cell>
          <cell r="F543">
            <v>726.95000000000766</v>
          </cell>
          <cell r="G543">
            <v>1017.7399999999955</v>
          </cell>
          <cell r="H543">
            <v>742.22999999999854</v>
          </cell>
          <cell r="I543">
            <v>1038.4499999999878</v>
          </cell>
          <cell r="J543">
            <v>757.50999999999851</v>
          </cell>
          <cell r="K543">
            <v>1059.1700000000092</v>
          </cell>
          <cell r="L543">
            <v>769.40999999999201</v>
          </cell>
          <cell r="M543">
            <v>1076.5</v>
          </cell>
          <cell r="N543">
            <v>784.69000000000369</v>
          </cell>
          <cell r="O543">
            <v>1097.2199999999907</v>
          </cell>
          <cell r="P543">
            <v>796.59000000000617</v>
          </cell>
          <cell r="Q543">
            <v>1114.5600000000093</v>
          </cell>
          <cell r="R543">
            <v>811.86999999999694</v>
          </cell>
          <cell r="S543">
            <v>1135.2699999999986</v>
          </cell>
          <cell r="T543">
            <v>827.14999999999532</v>
          </cell>
          <cell r="U543">
            <v>1155.9899999999993</v>
          </cell>
          <cell r="V543">
            <v>839.04999999998881</v>
          </cell>
          <cell r="W543">
            <v>1173.3199999999929</v>
          </cell>
          <cell r="X543">
            <v>854.33000000000379</v>
          </cell>
          <cell r="Y543">
            <v>1194.0400000000091</v>
          </cell>
          <cell r="Z543">
            <v>866.23000000000457</v>
          </cell>
          <cell r="AA543">
            <v>1211.3800000000001</v>
          </cell>
          <cell r="AB543">
            <v>881.50999999999544</v>
          </cell>
          <cell r="AC543">
            <v>1232.089999999989</v>
          </cell>
          <cell r="AD543">
            <v>893.40999999999542</v>
          </cell>
          <cell r="AE543">
            <v>1252.8100000000015</v>
          </cell>
          <cell r="AF543">
            <v>908.69000000001256</v>
          </cell>
          <cell r="AG543">
            <v>1270.1399999999926</v>
          </cell>
          <cell r="AH543">
            <v>920.59000000000663</v>
          </cell>
          <cell r="AI543">
            <v>1290.8600000000051</v>
          </cell>
          <cell r="AJ543">
            <v>935.87000000000307</v>
          </cell>
          <cell r="AK543">
            <v>1308.1999999999969</v>
          </cell>
          <cell r="AL543">
            <v>947.76999999999691</v>
          </cell>
          <cell r="AM543">
            <v>1328.9100000000092</v>
          </cell>
          <cell r="AN543">
            <v>963.04999999999256</v>
          </cell>
          <cell r="AO543">
            <v>1349.6299999999969</v>
          </cell>
          <cell r="AP543">
            <v>974.94999999998629</v>
          </cell>
          <cell r="AQ543">
            <v>1366.9599999999878</v>
          </cell>
          <cell r="AR543">
            <v>990.23000000000627</v>
          </cell>
          <cell r="AS543">
            <v>1387.6799999999978</v>
          </cell>
          <cell r="AT543">
            <v>1002.1300000000045</v>
          </cell>
          <cell r="AU543">
            <v>1405.0199999999882</v>
          </cell>
          <cell r="AV543">
            <v>1017.4099999999954</v>
          </cell>
          <cell r="AW543">
            <v>1425.7300000000096</v>
          </cell>
        </row>
        <row r="544">
          <cell r="A544">
            <v>539</v>
          </cell>
          <cell r="B544">
            <v>701.06999999999562</v>
          </cell>
          <cell r="C544">
            <v>981.50000000001228</v>
          </cell>
          <cell r="D544">
            <v>716.38000000000329</v>
          </cell>
          <cell r="E544">
            <v>1002.2600000000047</v>
          </cell>
          <cell r="F544">
            <v>728.30000000000769</v>
          </cell>
          <cell r="G544">
            <v>1019.6299999999954</v>
          </cell>
          <cell r="H544">
            <v>743.60999999999854</v>
          </cell>
          <cell r="I544">
            <v>1040.3799999999878</v>
          </cell>
          <cell r="J544">
            <v>758.91999999999848</v>
          </cell>
          <cell r="K544">
            <v>1061.1400000000092</v>
          </cell>
          <cell r="L544">
            <v>770.83999999999196</v>
          </cell>
          <cell r="M544">
            <v>1078.5</v>
          </cell>
          <cell r="N544">
            <v>786.15000000000373</v>
          </cell>
          <cell r="O544">
            <v>1099.2599999999907</v>
          </cell>
          <cell r="P544">
            <v>798.07000000000619</v>
          </cell>
          <cell r="Q544">
            <v>1116.6300000000092</v>
          </cell>
          <cell r="R544">
            <v>813.37999999999693</v>
          </cell>
          <cell r="S544">
            <v>1137.3799999999985</v>
          </cell>
          <cell r="T544">
            <v>828.68999999999528</v>
          </cell>
          <cell r="U544">
            <v>1158.1399999999994</v>
          </cell>
          <cell r="V544">
            <v>840.60999999998876</v>
          </cell>
          <cell r="W544">
            <v>1175.499999999993</v>
          </cell>
          <cell r="X544">
            <v>855.92000000000382</v>
          </cell>
          <cell r="Y544">
            <v>1196.2600000000091</v>
          </cell>
          <cell r="Z544">
            <v>867.84000000000458</v>
          </cell>
          <cell r="AA544">
            <v>1213.6300000000001</v>
          </cell>
          <cell r="AB544">
            <v>883.14999999999543</v>
          </cell>
          <cell r="AC544">
            <v>1234.379999999989</v>
          </cell>
          <cell r="AD544">
            <v>895.06999999999539</v>
          </cell>
          <cell r="AE544">
            <v>1255.1400000000015</v>
          </cell>
          <cell r="AF544">
            <v>910.38000000001261</v>
          </cell>
          <cell r="AG544">
            <v>1272.4999999999925</v>
          </cell>
          <cell r="AH544">
            <v>922.30000000000666</v>
          </cell>
          <cell r="AI544">
            <v>1293.2600000000052</v>
          </cell>
          <cell r="AJ544">
            <v>937.61000000000308</v>
          </cell>
          <cell r="AK544">
            <v>1310.6299999999969</v>
          </cell>
          <cell r="AL544">
            <v>949.5299999999969</v>
          </cell>
          <cell r="AM544">
            <v>1331.3800000000092</v>
          </cell>
          <cell r="AN544">
            <v>964.83999999999253</v>
          </cell>
          <cell r="AO544">
            <v>1352.1399999999969</v>
          </cell>
          <cell r="AP544">
            <v>976.75999999998623</v>
          </cell>
          <cell r="AQ544">
            <v>1369.4999999999877</v>
          </cell>
          <cell r="AR544">
            <v>992.0700000000063</v>
          </cell>
          <cell r="AS544">
            <v>1390.2599999999977</v>
          </cell>
          <cell r="AT544">
            <v>1003.9900000000046</v>
          </cell>
          <cell r="AU544">
            <v>1407.6299999999881</v>
          </cell>
          <cell r="AV544">
            <v>1019.2999999999954</v>
          </cell>
          <cell r="AW544">
            <v>1428.3800000000097</v>
          </cell>
        </row>
        <row r="545">
          <cell r="A545">
            <v>540</v>
          </cell>
          <cell r="B545">
            <v>702.36999999999557</v>
          </cell>
          <cell r="C545">
            <v>983.32000000001233</v>
          </cell>
          <cell r="D545">
            <v>717.71000000000333</v>
          </cell>
          <cell r="E545">
            <v>1004.1200000000047</v>
          </cell>
          <cell r="F545">
            <v>729.65000000000771</v>
          </cell>
          <cell r="G545">
            <v>1021.5199999999954</v>
          </cell>
          <cell r="H545">
            <v>744.98999999999853</v>
          </cell>
          <cell r="I545">
            <v>1042.3099999999879</v>
          </cell>
          <cell r="J545">
            <v>760.32999999999845</v>
          </cell>
          <cell r="K545">
            <v>1063.1100000000092</v>
          </cell>
          <cell r="L545">
            <v>772.26999999999191</v>
          </cell>
          <cell r="M545">
            <v>1080.5</v>
          </cell>
          <cell r="N545">
            <v>787.61000000000377</v>
          </cell>
          <cell r="O545">
            <v>1101.2999999999906</v>
          </cell>
          <cell r="P545">
            <v>799.55000000000621</v>
          </cell>
          <cell r="Q545">
            <v>1118.7000000000091</v>
          </cell>
          <cell r="R545">
            <v>814.88999999999692</v>
          </cell>
          <cell r="S545">
            <v>1139.4899999999984</v>
          </cell>
          <cell r="T545">
            <v>830.22999999999524</v>
          </cell>
          <cell r="U545">
            <v>1160.2899999999995</v>
          </cell>
          <cell r="V545">
            <v>842.1699999999887</v>
          </cell>
          <cell r="W545">
            <v>1177.679999999993</v>
          </cell>
          <cell r="X545">
            <v>857.51000000000386</v>
          </cell>
          <cell r="Y545">
            <v>1198.4800000000091</v>
          </cell>
          <cell r="Z545">
            <v>869.45000000000459</v>
          </cell>
          <cell r="AA545">
            <v>1215.8800000000001</v>
          </cell>
          <cell r="AB545">
            <v>884.78999999999542</v>
          </cell>
          <cell r="AC545">
            <v>1236.6699999999889</v>
          </cell>
          <cell r="AD545">
            <v>896.72999999999536</v>
          </cell>
          <cell r="AE545">
            <v>1257.4700000000014</v>
          </cell>
          <cell r="AF545">
            <v>912.07000000001267</v>
          </cell>
          <cell r="AG545">
            <v>1274.8599999999924</v>
          </cell>
          <cell r="AH545">
            <v>924.0100000000067</v>
          </cell>
          <cell r="AI545">
            <v>1295.6600000000053</v>
          </cell>
          <cell r="AJ545">
            <v>939.35000000000309</v>
          </cell>
          <cell r="AK545">
            <v>1313.059999999997</v>
          </cell>
          <cell r="AL545">
            <v>951.28999999999689</v>
          </cell>
          <cell r="AM545">
            <v>1333.8500000000092</v>
          </cell>
          <cell r="AN545">
            <v>966.62999999999249</v>
          </cell>
          <cell r="AO545">
            <v>1354.6499999999969</v>
          </cell>
          <cell r="AP545">
            <v>978.56999999998618</v>
          </cell>
          <cell r="AQ545">
            <v>1372.0399999999877</v>
          </cell>
          <cell r="AR545">
            <v>993.91000000000633</v>
          </cell>
          <cell r="AS545">
            <v>1392.8399999999976</v>
          </cell>
          <cell r="AT545">
            <v>1005.8500000000046</v>
          </cell>
          <cell r="AU545">
            <v>1410.239999999988</v>
          </cell>
          <cell r="AV545">
            <v>1021.1899999999954</v>
          </cell>
          <cell r="AW545">
            <v>1431.0300000000097</v>
          </cell>
        </row>
        <row r="546">
          <cell r="A546">
            <v>541</v>
          </cell>
          <cell r="B546">
            <v>703.66999999999553</v>
          </cell>
          <cell r="C546">
            <v>985.14000000001238</v>
          </cell>
          <cell r="D546">
            <v>719.04000000000337</v>
          </cell>
          <cell r="E546">
            <v>1005.9800000000047</v>
          </cell>
          <cell r="F546">
            <v>731.00000000000773</v>
          </cell>
          <cell r="G546">
            <v>1023.4099999999954</v>
          </cell>
          <cell r="H546">
            <v>746.36999999999853</v>
          </cell>
          <cell r="I546">
            <v>1044.239999999988</v>
          </cell>
          <cell r="J546">
            <v>761.73999999999842</v>
          </cell>
          <cell r="K546">
            <v>1065.0800000000092</v>
          </cell>
          <cell r="L546">
            <v>773.69999999999186</v>
          </cell>
          <cell r="M546">
            <v>1082.5</v>
          </cell>
          <cell r="N546">
            <v>789.0700000000038</v>
          </cell>
          <cell r="O546">
            <v>1103.3399999999906</v>
          </cell>
          <cell r="P546">
            <v>801.03000000000623</v>
          </cell>
          <cell r="Q546">
            <v>1120.7700000000091</v>
          </cell>
          <cell r="R546">
            <v>816.39999999999691</v>
          </cell>
          <cell r="S546">
            <v>1141.5999999999983</v>
          </cell>
          <cell r="T546">
            <v>831.76999999999521</v>
          </cell>
          <cell r="U546">
            <v>1162.4399999999996</v>
          </cell>
          <cell r="V546">
            <v>843.72999999998865</v>
          </cell>
          <cell r="W546">
            <v>1179.8599999999931</v>
          </cell>
          <cell r="X546">
            <v>859.10000000000389</v>
          </cell>
          <cell r="Y546">
            <v>1200.7000000000091</v>
          </cell>
          <cell r="Z546">
            <v>871.06000000000461</v>
          </cell>
          <cell r="AA546">
            <v>1218.1300000000001</v>
          </cell>
          <cell r="AB546">
            <v>886.4299999999954</v>
          </cell>
          <cell r="AC546">
            <v>1238.9599999999889</v>
          </cell>
          <cell r="AD546">
            <v>898.38999999999533</v>
          </cell>
          <cell r="AE546">
            <v>1259.8000000000013</v>
          </cell>
          <cell r="AF546">
            <v>913.76000000001272</v>
          </cell>
          <cell r="AG546">
            <v>1277.2199999999923</v>
          </cell>
          <cell r="AH546">
            <v>925.72000000000673</v>
          </cell>
          <cell r="AI546">
            <v>1298.0600000000054</v>
          </cell>
          <cell r="AJ546">
            <v>941.0900000000031</v>
          </cell>
          <cell r="AK546">
            <v>1315.4899999999971</v>
          </cell>
          <cell r="AL546">
            <v>953.04999999999688</v>
          </cell>
          <cell r="AM546">
            <v>1336.3200000000093</v>
          </cell>
          <cell r="AN546">
            <v>968.41999999999246</v>
          </cell>
          <cell r="AO546">
            <v>1357.1599999999969</v>
          </cell>
          <cell r="AP546">
            <v>980.37999999998613</v>
          </cell>
          <cell r="AQ546">
            <v>1374.5799999999876</v>
          </cell>
          <cell r="AR546">
            <v>995.75000000000637</v>
          </cell>
          <cell r="AS546">
            <v>1395.4199999999976</v>
          </cell>
          <cell r="AT546">
            <v>1007.7100000000046</v>
          </cell>
          <cell r="AU546">
            <v>1412.8499999999879</v>
          </cell>
          <cell r="AV546">
            <v>1023.0799999999954</v>
          </cell>
          <cell r="AW546">
            <v>1433.6800000000098</v>
          </cell>
        </row>
        <row r="547">
          <cell r="A547">
            <v>542</v>
          </cell>
          <cell r="B547">
            <v>704.96999999999548</v>
          </cell>
          <cell r="C547">
            <v>986.96000000001243</v>
          </cell>
          <cell r="D547">
            <v>720.37000000000342</v>
          </cell>
          <cell r="E547">
            <v>1007.8400000000047</v>
          </cell>
          <cell r="F547">
            <v>732.35000000000775</v>
          </cell>
          <cell r="G547">
            <v>1025.2999999999954</v>
          </cell>
          <cell r="H547">
            <v>747.74999999999852</v>
          </cell>
          <cell r="I547">
            <v>1046.169999999988</v>
          </cell>
          <cell r="J547">
            <v>763.14999999999839</v>
          </cell>
          <cell r="K547">
            <v>1067.0500000000093</v>
          </cell>
          <cell r="L547">
            <v>775.12999999999181</v>
          </cell>
          <cell r="M547">
            <v>1084.5</v>
          </cell>
          <cell r="N547">
            <v>790.53000000000384</v>
          </cell>
          <cell r="O547">
            <v>1105.3799999999906</v>
          </cell>
          <cell r="P547">
            <v>802.51000000000624</v>
          </cell>
          <cell r="Q547">
            <v>1122.840000000009</v>
          </cell>
          <cell r="R547">
            <v>817.9099999999969</v>
          </cell>
          <cell r="S547">
            <v>1143.7099999999982</v>
          </cell>
          <cell r="T547">
            <v>833.30999999999517</v>
          </cell>
          <cell r="U547">
            <v>1164.5899999999997</v>
          </cell>
          <cell r="V547">
            <v>845.28999999998859</v>
          </cell>
          <cell r="W547">
            <v>1182.0399999999931</v>
          </cell>
          <cell r="X547">
            <v>860.69000000000392</v>
          </cell>
          <cell r="Y547">
            <v>1202.9200000000092</v>
          </cell>
          <cell r="Z547">
            <v>872.67000000000462</v>
          </cell>
          <cell r="AA547">
            <v>1220.3800000000001</v>
          </cell>
          <cell r="AB547">
            <v>888.06999999999539</v>
          </cell>
          <cell r="AC547">
            <v>1241.2499999999889</v>
          </cell>
          <cell r="AD547">
            <v>900.04999999999529</v>
          </cell>
          <cell r="AE547">
            <v>1262.1300000000012</v>
          </cell>
          <cell r="AF547">
            <v>915.45000000001278</v>
          </cell>
          <cell r="AG547">
            <v>1279.5799999999922</v>
          </cell>
          <cell r="AH547">
            <v>927.43000000000677</v>
          </cell>
          <cell r="AI547">
            <v>1300.4600000000055</v>
          </cell>
          <cell r="AJ547">
            <v>942.83000000000311</v>
          </cell>
          <cell r="AK547">
            <v>1317.9199999999971</v>
          </cell>
          <cell r="AL547">
            <v>954.80999999999688</v>
          </cell>
          <cell r="AM547">
            <v>1338.7900000000093</v>
          </cell>
          <cell r="AN547">
            <v>970.20999999999242</v>
          </cell>
          <cell r="AO547">
            <v>1359.6699999999969</v>
          </cell>
          <cell r="AP547">
            <v>982.18999999998607</v>
          </cell>
          <cell r="AQ547">
            <v>1377.1199999999876</v>
          </cell>
          <cell r="AR547">
            <v>997.5900000000064</v>
          </cell>
          <cell r="AS547">
            <v>1397.9999999999975</v>
          </cell>
          <cell r="AT547">
            <v>1009.5700000000046</v>
          </cell>
          <cell r="AU547">
            <v>1415.4599999999878</v>
          </cell>
          <cell r="AV547">
            <v>1024.9699999999955</v>
          </cell>
          <cell r="AW547">
            <v>1436.3300000000099</v>
          </cell>
        </row>
        <row r="548">
          <cell r="A548">
            <v>543</v>
          </cell>
          <cell r="B548">
            <v>706.26999999999543</v>
          </cell>
          <cell r="C548">
            <v>988.78000000001248</v>
          </cell>
          <cell r="D548">
            <v>721.70000000000346</v>
          </cell>
          <cell r="E548">
            <v>1009.7000000000047</v>
          </cell>
          <cell r="F548">
            <v>733.70000000000778</v>
          </cell>
          <cell r="G548">
            <v>1027.1899999999955</v>
          </cell>
          <cell r="H548">
            <v>749.12999999999852</v>
          </cell>
          <cell r="I548">
            <v>1048.0999999999881</v>
          </cell>
          <cell r="J548">
            <v>764.55999999999835</v>
          </cell>
          <cell r="K548">
            <v>1069.0200000000093</v>
          </cell>
          <cell r="L548">
            <v>776.55999999999176</v>
          </cell>
          <cell r="M548">
            <v>1086.5</v>
          </cell>
          <cell r="N548">
            <v>791.99000000000387</v>
          </cell>
          <cell r="O548">
            <v>1107.4199999999905</v>
          </cell>
          <cell r="P548">
            <v>803.99000000000626</v>
          </cell>
          <cell r="Q548">
            <v>1124.9100000000089</v>
          </cell>
          <cell r="R548">
            <v>819.41999999999689</v>
          </cell>
          <cell r="S548">
            <v>1145.8199999999981</v>
          </cell>
          <cell r="T548">
            <v>834.84999999999513</v>
          </cell>
          <cell r="U548">
            <v>1166.7399999999998</v>
          </cell>
          <cell r="V548">
            <v>846.84999999998854</v>
          </cell>
          <cell r="W548">
            <v>1184.2199999999932</v>
          </cell>
          <cell r="X548">
            <v>862.28000000000395</v>
          </cell>
          <cell r="Y548">
            <v>1205.1400000000092</v>
          </cell>
          <cell r="Z548">
            <v>874.28000000000463</v>
          </cell>
          <cell r="AA548">
            <v>1222.6300000000001</v>
          </cell>
          <cell r="AB548">
            <v>889.70999999999538</v>
          </cell>
          <cell r="AC548">
            <v>1243.5399999999888</v>
          </cell>
          <cell r="AD548">
            <v>901.70999999999526</v>
          </cell>
          <cell r="AE548">
            <v>1264.4600000000012</v>
          </cell>
          <cell r="AF548">
            <v>917.14000000001283</v>
          </cell>
          <cell r="AG548">
            <v>1281.9399999999921</v>
          </cell>
          <cell r="AH548">
            <v>929.14000000000681</v>
          </cell>
          <cell r="AI548">
            <v>1302.8600000000056</v>
          </cell>
          <cell r="AJ548">
            <v>944.57000000000312</v>
          </cell>
          <cell r="AK548">
            <v>1320.3499999999972</v>
          </cell>
          <cell r="AL548">
            <v>956.56999999999687</v>
          </cell>
          <cell r="AM548">
            <v>1341.2600000000093</v>
          </cell>
          <cell r="AN548">
            <v>971.99999999999238</v>
          </cell>
          <cell r="AO548">
            <v>1362.1799999999969</v>
          </cell>
          <cell r="AP548">
            <v>983.99999999998602</v>
          </cell>
          <cell r="AQ548">
            <v>1379.6599999999876</v>
          </cell>
          <cell r="AR548">
            <v>999.43000000000643</v>
          </cell>
          <cell r="AS548">
            <v>1400.5799999999974</v>
          </cell>
          <cell r="AT548">
            <v>1011.4300000000046</v>
          </cell>
          <cell r="AU548">
            <v>1418.0699999999877</v>
          </cell>
          <cell r="AV548">
            <v>1026.8599999999956</v>
          </cell>
          <cell r="AW548">
            <v>1438.98000000001</v>
          </cell>
        </row>
        <row r="549">
          <cell r="A549">
            <v>544</v>
          </cell>
          <cell r="B549">
            <v>707.56999999999539</v>
          </cell>
          <cell r="C549">
            <v>990.60000000001253</v>
          </cell>
          <cell r="D549">
            <v>723.0300000000035</v>
          </cell>
          <cell r="E549">
            <v>1011.5600000000047</v>
          </cell>
          <cell r="F549">
            <v>735.0500000000078</v>
          </cell>
          <cell r="G549">
            <v>1029.0799999999956</v>
          </cell>
          <cell r="H549">
            <v>750.50999999999851</v>
          </cell>
          <cell r="I549">
            <v>1050.0299999999881</v>
          </cell>
          <cell r="J549">
            <v>765.96999999999832</v>
          </cell>
          <cell r="K549">
            <v>1070.9900000000093</v>
          </cell>
          <cell r="L549">
            <v>777.98999999999171</v>
          </cell>
          <cell r="M549">
            <v>1088.5</v>
          </cell>
          <cell r="N549">
            <v>793.45000000000391</v>
          </cell>
          <cell r="O549">
            <v>1109.4599999999905</v>
          </cell>
          <cell r="P549">
            <v>805.47000000000628</v>
          </cell>
          <cell r="Q549">
            <v>1126.9800000000089</v>
          </cell>
          <cell r="R549">
            <v>820.92999999999688</v>
          </cell>
          <cell r="S549">
            <v>1147.929999999998</v>
          </cell>
          <cell r="T549">
            <v>836.3899999999951</v>
          </cell>
          <cell r="U549">
            <v>1168.8899999999999</v>
          </cell>
          <cell r="V549">
            <v>848.40999999998849</v>
          </cell>
          <cell r="W549">
            <v>1186.3999999999933</v>
          </cell>
          <cell r="X549">
            <v>863.87000000000398</v>
          </cell>
          <cell r="Y549">
            <v>1207.3600000000092</v>
          </cell>
          <cell r="Z549">
            <v>875.89000000000465</v>
          </cell>
          <cell r="AA549">
            <v>1224.8800000000001</v>
          </cell>
          <cell r="AB549">
            <v>891.34999999999536</v>
          </cell>
          <cell r="AC549">
            <v>1245.8299999999888</v>
          </cell>
          <cell r="AD549">
            <v>903.36999999999523</v>
          </cell>
          <cell r="AE549">
            <v>1266.7900000000011</v>
          </cell>
          <cell r="AF549">
            <v>918.83000000001289</v>
          </cell>
          <cell r="AG549">
            <v>1284.299999999992</v>
          </cell>
          <cell r="AH549">
            <v>930.85000000000684</v>
          </cell>
          <cell r="AI549">
            <v>1305.2600000000057</v>
          </cell>
          <cell r="AJ549">
            <v>946.31000000000313</v>
          </cell>
          <cell r="AK549">
            <v>1322.7799999999972</v>
          </cell>
          <cell r="AL549">
            <v>958.32999999999686</v>
          </cell>
          <cell r="AM549">
            <v>1343.7300000000093</v>
          </cell>
          <cell r="AN549">
            <v>973.78999999999235</v>
          </cell>
          <cell r="AO549">
            <v>1364.6899999999969</v>
          </cell>
          <cell r="AP549">
            <v>985.80999999998596</v>
          </cell>
          <cell r="AQ549">
            <v>1382.1999999999875</v>
          </cell>
          <cell r="AR549">
            <v>1001.2700000000065</v>
          </cell>
          <cell r="AS549">
            <v>1403.1599999999974</v>
          </cell>
          <cell r="AT549">
            <v>1013.2900000000046</v>
          </cell>
          <cell r="AU549">
            <v>1420.6799999999876</v>
          </cell>
          <cell r="AV549">
            <v>1028.7499999999957</v>
          </cell>
          <cell r="AW549">
            <v>1441.6300000000101</v>
          </cell>
        </row>
        <row r="550">
          <cell r="A550">
            <v>545</v>
          </cell>
          <cell r="B550">
            <v>708.86999999999534</v>
          </cell>
          <cell r="C550">
            <v>992.42000000001258</v>
          </cell>
          <cell r="D550">
            <v>724.36000000000354</v>
          </cell>
          <cell r="E550">
            <v>1013.4200000000047</v>
          </cell>
          <cell r="F550">
            <v>736.40000000000782</v>
          </cell>
          <cell r="G550">
            <v>1030.9699999999957</v>
          </cell>
          <cell r="H550">
            <v>751.88999999999851</v>
          </cell>
          <cell r="I550">
            <v>1051.9599999999882</v>
          </cell>
          <cell r="J550">
            <v>767.37999999999829</v>
          </cell>
          <cell r="K550">
            <v>1072.9600000000094</v>
          </cell>
          <cell r="L550">
            <v>779.41999999999166</v>
          </cell>
          <cell r="M550">
            <v>1090.5</v>
          </cell>
          <cell r="N550">
            <v>794.91000000000395</v>
          </cell>
          <cell r="O550">
            <v>1111.4999999999905</v>
          </cell>
          <cell r="P550">
            <v>806.9500000000063</v>
          </cell>
          <cell r="Q550">
            <v>1129.0500000000088</v>
          </cell>
          <cell r="R550">
            <v>822.43999999999687</v>
          </cell>
          <cell r="S550">
            <v>1150.0399999999979</v>
          </cell>
          <cell r="T550">
            <v>837.92999999999506</v>
          </cell>
          <cell r="U550">
            <v>1171.04</v>
          </cell>
          <cell r="V550">
            <v>849.96999999998843</v>
          </cell>
          <cell r="W550">
            <v>1188.5799999999933</v>
          </cell>
          <cell r="X550">
            <v>865.46000000000402</v>
          </cell>
          <cell r="Y550">
            <v>1209.5800000000092</v>
          </cell>
          <cell r="Z550">
            <v>877.50000000000466</v>
          </cell>
          <cell r="AA550">
            <v>1227.1300000000001</v>
          </cell>
          <cell r="AB550">
            <v>892.98999999999535</v>
          </cell>
          <cell r="AC550">
            <v>1248.1199999999887</v>
          </cell>
          <cell r="AD550">
            <v>905.0299999999952</v>
          </cell>
          <cell r="AE550">
            <v>1269.120000000001</v>
          </cell>
          <cell r="AF550">
            <v>920.52000000001294</v>
          </cell>
          <cell r="AG550">
            <v>1286.6599999999919</v>
          </cell>
          <cell r="AH550">
            <v>932.56000000000688</v>
          </cell>
          <cell r="AI550">
            <v>1307.6600000000058</v>
          </cell>
          <cell r="AJ550">
            <v>948.05000000000314</v>
          </cell>
          <cell r="AK550">
            <v>1325.2099999999973</v>
          </cell>
          <cell r="AL550">
            <v>960.08999999999685</v>
          </cell>
          <cell r="AM550">
            <v>1346.2000000000094</v>
          </cell>
          <cell r="AN550">
            <v>975.57999999999231</v>
          </cell>
          <cell r="AO550">
            <v>1367.1999999999969</v>
          </cell>
          <cell r="AP550">
            <v>987.61999999998591</v>
          </cell>
          <cell r="AQ550">
            <v>1384.7399999999875</v>
          </cell>
          <cell r="AR550">
            <v>1003.1100000000065</v>
          </cell>
          <cell r="AS550">
            <v>1405.7399999999973</v>
          </cell>
          <cell r="AT550">
            <v>1015.1500000000046</v>
          </cell>
          <cell r="AU550">
            <v>1423.2899999999875</v>
          </cell>
          <cell r="AV550">
            <v>1030.6399999999958</v>
          </cell>
          <cell r="AW550">
            <v>1444.2800000000102</v>
          </cell>
        </row>
        <row r="551">
          <cell r="A551">
            <v>546</v>
          </cell>
          <cell r="B551">
            <v>710.1699999999953</v>
          </cell>
          <cell r="C551">
            <v>994.24000000001263</v>
          </cell>
          <cell r="D551">
            <v>725.69000000000358</v>
          </cell>
          <cell r="E551">
            <v>1015.2800000000047</v>
          </cell>
          <cell r="F551">
            <v>737.75000000000784</v>
          </cell>
          <cell r="G551">
            <v>1032.8599999999958</v>
          </cell>
          <cell r="H551">
            <v>753.2699999999985</v>
          </cell>
          <cell r="I551">
            <v>1053.8899999999883</v>
          </cell>
          <cell r="J551">
            <v>768.78999999999826</v>
          </cell>
          <cell r="K551">
            <v>1074.9300000000094</v>
          </cell>
          <cell r="L551">
            <v>780.84999999999161</v>
          </cell>
          <cell r="M551">
            <v>1092.5</v>
          </cell>
          <cell r="N551">
            <v>796.37000000000398</v>
          </cell>
          <cell r="O551">
            <v>1113.5399999999904</v>
          </cell>
          <cell r="P551">
            <v>808.43000000000632</v>
          </cell>
          <cell r="Q551">
            <v>1131.1200000000088</v>
          </cell>
          <cell r="R551">
            <v>823.94999999999686</v>
          </cell>
          <cell r="S551">
            <v>1152.1499999999978</v>
          </cell>
          <cell r="T551">
            <v>839.46999999999503</v>
          </cell>
          <cell r="U551">
            <v>1173.19</v>
          </cell>
          <cell r="V551">
            <v>851.52999999998838</v>
          </cell>
          <cell r="W551">
            <v>1190.7599999999934</v>
          </cell>
          <cell r="X551">
            <v>867.05000000000405</v>
          </cell>
          <cell r="Y551">
            <v>1211.8000000000093</v>
          </cell>
          <cell r="Z551">
            <v>879.11000000000467</v>
          </cell>
          <cell r="AA551">
            <v>1229.3800000000001</v>
          </cell>
          <cell r="AB551">
            <v>894.62999999999533</v>
          </cell>
          <cell r="AC551">
            <v>1250.4099999999887</v>
          </cell>
          <cell r="AD551">
            <v>906.68999999999517</v>
          </cell>
          <cell r="AE551">
            <v>1271.450000000001</v>
          </cell>
          <cell r="AF551">
            <v>922.210000000013</v>
          </cell>
          <cell r="AG551">
            <v>1289.0199999999918</v>
          </cell>
          <cell r="AH551">
            <v>934.27000000000692</v>
          </cell>
          <cell r="AI551">
            <v>1310.0600000000059</v>
          </cell>
          <cell r="AJ551">
            <v>949.79000000000315</v>
          </cell>
          <cell r="AK551">
            <v>1327.6399999999974</v>
          </cell>
          <cell r="AL551">
            <v>961.84999999999684</v>
          </cell>
          <cell r="AM551">
            <v>1348.6700000000094</v>
          </cell>
          <cell r="AN551">
            <v>977.36999999999227</v>
          </cell>
          <cell r="AO551">
            <v>1369.7099999999969</v>
          </cell>
          <cell r="AP551">
            <v>989.42999999998585</v>
          </cell>
          <cell r="AQ551">
            <v>1387.2799999999875</v>
          </cell>
          <cell r="AR551">
            <v>1004.9500000000065</v>
          </cell>
          <cell r="AS551">
            <v>1408.3199999999972</v>
          </cell>
          <cell r="AT551">
            <v>1017.0100000000047</v>
          </cell>
          <cell r="AU551">
            <v>1425.8999999999874</v>
          </cell>
          <cell r="AV551">
            <v>1032.5299999999959</v>
          </cell>
          <cell r="AW551">
            <v>1446.9300000000103</v>
          </cell>
        </row>
        <row r="552">
          <cell r="A552">
            <v>547</v>
          </cell>
          <cell r="B552">
            <v>711.46999999999525</v>
          </cell>
          <cell r="C552">
            <v>996.06000000001268</v>
          </cell>
          <cell r="D552">
            <v>727.02000000000362</v>
          </cell>
          <cell r="E552">
            <v>1017.1400000000048</v>
          </cell>
          <cell r="F552">
            <v>739.10000000000787</v>
          </cell>
          <cell r="G552">
            <v>1034.7499999999959</v>
          </cell>
          <cell r="H552">
            <v>754.6499999999985</v>
          </cell>
          <cell r="I552">
            <v>1055.8199999999883</v>
          </cell>
          <cell r="J552">
            <v>770.19999999999823</v>
          </cell>
          <cell r="K552">
            <v>1076.9000000000094</v>
          </cell>
          <cell r="L552">
            <v>782.27999999999156</v>
          </cell>
          <cell r="M552">
            <v>1094.5</v>
          </cell>
          <cell r="N552">
            <v>797.83000000000402</v>
          </cell>
          <cell r="O552">
            <v>1115.5799999999904</v>
          </cell>
          <cell r="P552">
            <v>809.91000000000633</v>
          </cell>
          <cell r="Q552">
            <v>1133.1900000000087</v>
          </cell>
          <cell r="R552">
            <v>825.45999999999685</v>
          </cell>
          <cell r="S552">
            <v>1154.2599999999977</v>
          </cell>
          <cell r="T552">
            <v>841.00999999999499</v>
          </cell>
          <cell r="U552">
            <v>1175.3400000000001</v>
          </cell>
          <cell r="V552">
            <v>853.08999999998832</v>
          </cell>
          <cell r="W552">
            <v>1192.9399999999935</v>
          </cell>
          <cell r="X552">
            <v>868.64000000000408</v>
          </cell>
          <cell r="Y552">
            <v>1214.0200000000093</v>
          </cell>
          <cell r="Z552">
            <v>880.72000000000469</v>
          </cell>
          <cell r="AA552">
            <v>1231.6300000000001</v>
          </cell>
          <cell r="AB552">
            <v>896.26999999999532</v>
          </cell>
          <cell r="AC552">
            <v>1252.6999999999887</v>
          </cell>
          <cell r="AD552">
            <v>908.34999999999513</v>
          </cell>
          <cell r="AE552">
            <v>1273.7800000000009</v>
          </cell>
          <cell r="AF552">
            <v>923.90000000001305</v>
          </cell>
          <cell r="AG552">
            <v>1291.3799999999917</v>
          </cell>
          <cell r="AH552">
            <v>935.98000000000695</v>
          </cell>
          <cell r="AI552">
            <v>1312.4600000000059</v>
          </cell>
          <cell r="AJ552">
            <v>951.53000000000316</v>
          </cell>
          <cell r="AK552">
            <v>1330.0699999999974</v>
          </cell>
          <cell r="AL552">
            <v>963.60999999999683</v>
          </cell>
          <cell r="AM552">
            <v>1351.1400000000094</v>
          </cell>
          <cell r="AN552">
            <v>979.15999999999224</v>
          </cell>
          <cell r="AO552">
            <v>1372.2199999999968</v>
          </cell>
          <cell r="AP552">
            <v>991.2399999999858</v>
          </cell>
          <cell r="AQ552">
            <v>1389.8199999999874</v>
          </cell>
          <cell r="AR552">
            <v>1006.7900000000066</v>
          </cell>
          <cell r="AS552">
            <v>1410.8999999999971</v>
          </cell>
          <cell r="AT552">
            <v>1018.8700000000047</v>
          </cell>
          <cell r="AU552">
            <v>1428.5099999999873</v>
          </cell>
          <cell r="AV552">
            <v>1034.419999999996</v>
          </cell>
          <cell r="AW552">
            <v>1449.5800000000104</v>
          </cell>
        </row>
        <row r="553">
          <cell r="A553">
            <v>548</v>
          </cell>
          <cell r="B553">
            <v>712.76999999999521</v>
          </cell>
          <cell r="C553">
            <v>997.88000000001273</v>
          </cell>
          <cell r="D553">
            <v>728.35000000000366</v>
          </cell>
          <cell r="E553">
            <v>1019.0000000000048</v>
          </cell>
          <cell r="F553">
            <v>740.45000000000789</v>
          </cell>
          <cell r="G553">
            <v>1036.639999999996</v>
          </cell>
          <cell r="H553">
            <v>756.02999999999849</v>
          </cell>
          <cell r="I553">
            <v>1057.7499999999884</v>
          </cell>
          <cell r="J553">
            <v>771.60999999999819</v>
          </cell>
          <cell r="K553">
            <v>1078.8700000000094</v>
          </cell>
          <cell r="L553">
            <v>783.70999999999151</v>
          </cell>
          <cell r="M553">
            <v>1096.5</v>
          </cell>
          <cell r="N553">
            <v>799.29000000000406</v>
          </cell>
          <cell r="O553">
            <v>1117.6199999999903</v>
          </cell>
          <cell r="P553">
            <v>811.39000000000635</v>
          </cell>
          <cell r="Q553">
            <v>1135.2600000000086</v>
          </cell>
          <cell r="R553">
            <v>826.96999999999684</v>
          </cell>
          <cell r="S553">
            <v>1156.3699999999976</v>
          </cell>
          <cell r="T553">
            <v>842.54999999999495</v>
          </cell>
          <cell r="U553">
            <v>1177.4900000000002</v>
          </cell>
          <cell r="V553">
            <v>854.64999999998827</v>
          </cell>
          <cell r="W553">
            <v>1195.1199999999935</v>
          </cell>
          <cell r="X553">
            <v>870.23000000000411</v>
          </cell>
          <cell r="Y553">
            <v>1216.2400000000093</v>
          </cell>
          <cell r="Z553">
            <v>882.3300000000047</v>
          </cell>
          <cell r="AA553">
            <v>1233.8800000000001</v>
          </cell>
          <cell r="AB553">
            <v>897.90999999999531</v>
          </cell>
          <cell r="AC553">
            <v>1254.9899999999886</v>
          </cell>
          <cell r="AD553">
            <v>910.0099999999951</v>
          </cell>
          <cell r="AE553">
            <v>1276.1100000000008</v>
          </cell>
          <cell r="AF553">
            <v>925.59000000001311</v>
          </cell>
          <cell r="AG553">
            <v>1293.7399999999916</v>
          </cell>
          <cell r="AH553">
            <v>937.69000000000699</v>
          </cell>
          <cell r="AI553">
            <v>1314.860000000006</v>
          </cell>
          <cell r="AJ553">
            <v>953.27000000000317</v>
          </cell>
          <cell r="AK553">
            <v>1332.4999999999975</v>
          </cell>
          <cell r="AL553">
            <v>965.36999999999682</v>
          </cell>
          <cell r="AM553">
            <v>1353.6100000000094</v>
          </cell>
          <cell r="AN553">
            <v>980.9499999999922</v>
          </cell>
          <cell r="AO553">
            <v>1374.7299999999968</v>
          </cell>
          <cell r="AP553">
            <v>993.04999999998574</v>
          </cell>
          <cell r="AQ553">
            <v>1392.3599999999874</v>
          </cell>
          <cell r="AR553">
            <v>1008.6300000000066</v>
          </cell>
          <cell r="AS553">
            <v>1413.4799999999971</v>
          </cell>
          <cell r="AT553">
            <v>1020.7300000000047</v>
          </cell>
          <cell r="AU553">
            <v>1431.1199999999872</v>
          </cell>
          <cell r="AV553">
            <v>1036.3099999999961</v>
          </cell>
          <cell r="AW553">
            <v>1452.2300000000105</v>
          </cell>
        </row>
        <row r="554">
          <cell r="A554">
            <v>549</v>
          </cell>
          <cell r="B554">
            <v>714.06999999999516</v>
          </cell>
          <cell r="C554">
            <v>999.70000000001278</v>
          </cell>
          <cell r="D554">
            <v>729.6800000000037</v>
          </cell>
          <cell r="E554">
            <v>1020.8600000000048</v>
          </cell>
          <cell r="F554">
            <v>741.80000000000791</v>
          </cell>
          <cell r="G554">
            <v>1038.5299999999961</v>
          </cell>
          <cell r="H554">
            <v>757.40999999999849</v>
          </cell>
          <cell r="I554">
            <v>1059.6799999999885</v>
          </cell>
          <cell r="J554">
            <v>773.01999999999816</v>
          </cell>
          <cell r="K554">
            <v>1080.8400000000095</v>
          </cell>
          <cell r="L554">
            <v>785.13999999999146</v>
          </cell>
          <cell r="M554">
            <v>1098.5</v>
          </cell>
          <cell r="N554">
            <v>800.75000000000409</v>
          </cell>
          <cell r="O554">
            <v>1119.6599999999903</v>
          </cell>
          <cell r="P554">
            <v>812.87000000000637</v>
          </cell>
          <cell r="Q554">
            <v>1137.3300000000086</v>
          </cell>
          <cell r="R554">
            <v>828.47999999999683</v>
          </cell>
          <cell r="S554">
            <v>1158.4799999999975</v>
          </cell>
          <cell r="T554">
            <v>844.08999999999492</v>
          </cell>
          <cell r="U554">
            <v>1179.6400000000003</v>
          </cell>
          <cell r="V554">
            <v>856.20999999998821</v>
          </cell>
          <cell r="W554">
            <v>1197.2999999999936</v>
          </cell>
          <cell r="X554">
            <v>871.82000000000414</v>
          </cell>
          <cell r="Y554">
            <v>1218.4600000000094</v>
          </cell>
          <cell r="Z554">
            <v>883.94000000000472</v>
          </cell>
          <cell r="AA554">
            <v>1236.1300000000001</v>
          </cell>
          <cell r="AB554">
            <v>899.54999999999529</v>
          </cell>
          <cell r="AC554">
            <v>1257.2799999999886</v>
          </cell>
          <cell r="AD554">
            <v>911.66999999999507</v>
          </cell>
          <cell r="AE554">
            <v>1278.4400000000007</v>
          </cell>
          <cell r="AF554">
            <v>927.28000000001316</v>
          </cell>
          <cell r="AG554">
            <v>1296.0999999999915</v>
          </cell>
          <cell r="AH554">
            <v>939.40000000000703</v>
          </cell>
          <cell r="AI554">
            <v>1317.2600000000061</v>
          </cell>
          <cell r="AJ554">
            <v>955.01000000000317</v>
          </cell>
          <cell r="AK554">
            <v>1334.9299999999976</v>
          </cell>
          <cell r="AL554">
            <v>967.12999999999681</v>
          </cell>
          <cell r="AM554">
            <v>1356.0800000000095</v>
          </cell>
          <cell r="AN554">
            <v>982.73999999999216</v>
          </cell>
          <cell r="AO554">
            <v>1377.2399999999968</v>
          </cell>
          <cell r="AP554">
            <v>994.85999999998569</v>
          </cell>
          <cell r="AQ554">
            <v>1394.8999999999874</v>
          </cell>
          <cell r="AR554">
            <v>1010.4700000000066</v>
          </cell>
          <cell r="AS554">
            <v>1416.059999999997</v>
          </cell>
          <cell r="AT554">
            <v>1022.5900000000047</v>
          </cell>
          <cell r="AU554">
            <v>1433.7299999999871</v>
          </cell>
          <cell r="AV554">
            <v>1038.1999999999962</v>
          </cell>
          <cell r="AW554">
            <v>1454.8800000000106</v>
          </cell>
        </row>
        <row r="555">
          <cell r="A555">
            <v>550</v>
          </cell>
          <cell r="B555">
            <v>715.36999999999512</v>
          </cell>
          <cell r="C555">
            <v>1001.5200000000128</v>
          </cell>
          <cell r="D555">
            <v>731.01000000000374</v>
          </cell>
          <cell r="E555">
            <v>1022.7200000000048</v>
          </cell>
          <cell r="F555">
            <v>743.15000000000794</v>
          </cell>
          <cell r="G555">
            <v>1040.4199999999962</v>
          </cell>
          <cell r="H555">
            <v>758.78999999999849</v>
          </cell>
          <cell r="I555">
            <v>1061.6099999999885</v>
          </cell>
          <cell r="J555">
            <v>774.42999999999813</v>
          </cell>
          <cell r="K555">
            <v>1082.8100000000095</v>
          </cell>
          <cell r="L555">
            <v>786.56999999999141</v>
          </cell>
          <cell r="M555">
            <v>1100.5</v>
          </cell>
          <cell r="N555">
            <v>802.21000000000413</v>
          </cell>
          <cell r="O555">
            <v>1121.6999999999903</v>
          </cell>
          <cell r="P555">
            <v>814.35000000000639</v>
          </cell>
          <cell r="Q555">
            <v>1139.4000000000085</v>
          </cell>
          <cell r="R555">
            <v>829.98999999999683</v>
          </cell>
          <cell r="S555">
            <v>1160.5899999999974</v>
          </cell>
          <cell r="T555">
            <v>845.62999999999488</v>
          </cell>
          <cell r="U555">
            <v>1181.7900000000004</v>
          </cell>
          <cell r="V555">
            <v>857.76999999998816</v>
          </cell>
          <cell r="W555">
            <v>1199.4799999999937</v>
          </cell>
          <cell r="X555">
            <v>873.41000000000417</v>
          </cell>
          <cell r="Y555">
            <v>1220.6800000000094</v>
          </cell>
          <cell r="Z555">
            <v>885.55000000000473</v>
          </cell>
          <cell r="AA555">
            <v>1238.3800000000001</v>
          </cell>
          <cell r="AB555">
            <v>901.18999999999528</v>
          </cell>
          <cell r="AC555">
            <v>1259.5699999999886</v>
          </cell>
          <cell r="AD555">
            <v>913.32999999999504</v>
          </cell>
          <cell r="AE555">
            <v>1280.7700000000007</v>
          </cell>
          <cell r="AF555">
            <v>928.97000000001321</v>
          </cell>
          <cell r="AG555">
            <v>1298.4599999999914</v>
          </cell>
          <cell r="AH555">
            <v>941.11000000000706</v>
          </cell>
          <cell r="AI555">
            <v>1319.6600000000062</v>
          </cell>
          <cell r="AJ555">
            <v>956.75000000000318</v>
          </cell>
          <cell r="AK555">
            <v>1337.3599999999976</v>
          </cell>
          <cell r="AL555">
            <v>968.8899999999968</v>
          </cell>
          <cell r="AM555">
            <v>1358.5500000000095</v>
          </cell>
          <cell r="AN555">
            <v>984.52999999999213</v>
          </cell>
          <cell r="AO555">
            <v>1379.7499999999968</v>
          </cell>
          <cell r="AP555">
            <v>996.66999999998563</v>
          </cell>
          <cell r="AQ555">
            <v>1397.4399999999873</v>
          </cell>
          <cell r="AR555">
            <v>1012.3100000000067</v>
          </cell>
          <cell r="AS555">
            <v>1418.6399999999969</v>
          </cell>
          <cell r="AT555">
            <v>1024.4500000000046</v>
          </cell>
          <cell r="AU555">
            <v>1436.339999999987</v>
          </cell>
          <cell r="AV555">
            <v>1040.0899999999963</v>
          </cell>
          <cell r="AW555">
            <v>1457.5300000000107</v>
          </cell>
        </row>
        <row r="556">
          <cell r="A556">
            <v>551</v>
          </cell>
          <cell r="B556">
            <v>716.66999999999507</v>
          </cell>
          <cell r="C556">
            <v>1003.3400000000129</v>
          </cell>
          <cell r="D556">
            <v>732.34000000000378</v>
          </cell>
          <cell r="E556">
            <v>1024.5800000000047</v>
          </cell>
          <cell r="F556">
            <v>744.50000000000796</v>
          </cell>
          <cell r="G556">
            <v>1042.3099999999963</v>
          </cell>
          <cell r="H556">
            <v>760.16999999999848</v>
          </cell>
          <cell r="I556">
            <v>1063.5399999999886</v>
          </cell>
          <cell r="J556">
            <v>775.8399999999981</v>
          </cell>
          <cell r="K556">
            <v>1084.7800000000095</v>
          </cell>
          <cell r="L556">
            <v>787.99999999999136</v>
          </cell>
          <cell r="M556">
            <v>1102.5</v>
          </cell>
          <cell r="N556">
            <v>803.67000000000417</v>
          </cell>
          <cell r="O556">
            <v>1123.7399999999902</v>
          </cell>
          <cell r="P556">
            <v>815.83000000000641</v>
          </cell>
          <cell r="Q556">
            <v>1141.4700000000084</v>
          </cell>
          <cell r="R556">
            <v>831.49999999999682</v>
          </cell>
          <cell r="S556">
            <v>1162.6999999999973</v>
          </cell>
          <cell r="T556">
            <v>847.16999999999484</v>
          </cell>
          <cell r="U556">
            <v>1183.9400000000005</v>
          </cell>
          <cell r="V556">
            <v>859.3299999999881</v>
          </cell>
          <cell r="W556">
            <v>1201.6599999999937</v>
          </cell>
          <cell r="X556">
            <v>875.00000000000421</v>
          </cell>
          <cell r="Y556">
            <v>1222.9000000000094</v>
          </cell>
          <cell r="Z556">
            <v>887.16000000000474</v>
          </cell>
          <cell r="AA556">
            <v>1240.6300000000001</v>
          </cell>
          <cell r="AB556">
            <v>902.82999999999527</v>
          </cell>
          <cell r="AC556">
            <v>1261.8599999999885</v>
          </cell>
          <cell r="AD556">
            <v>914.98999999999501</v>
          </cell>
          <cell r="AE556">
            <v>1283.1000000000006</v>
          </cell>
          <cell r="AF556">
            <v>930.66000000001327</v>
          </cell>
          <cell r="AG556">
            <v>1300.8199999999913</v>
          </cell>
          <cell r="AH556">
            <v>942.8200000000071</v>
          </cell>
          <cell r="AI556">
            <v>1322.0600000000063</v>
          </cell>
          <cell r="AJ556">
            <v>958.49000000000319</v>
          </cell>
          <cell r="AK556">
            <v>1339.7899999999977</v>
          </cell>
          <cell r="AL556">
            <v>970.64999999999679</v>
          </cell>
          <cell r="AM556">
            <v>1361.0200000000095</v>
          </cell>
          <cell r="AN556">
            <v>986.31999999999209</v>
          </cell>
          <cell r="AO556">
            <v>1382.2599999999968</v>
          </cell>
          <cell r="AP556">
            <v>998.47999999998558</v>
          </cell>
          <cell r="AQ556">
            <v>1399.9799999999873</v>
          </cell>
          <cell r="AR556">
            <v>1014.1500000000067</v>
          </cell>
          <cell r="AS556">
            <v>1421.2199999999968</v>
          </cell>
          <cell r="AT556">
            <v>1026.3100000000045</v>
          </cell>
          <cell r="AU556">
            <v>1438.9499999999869</v>
          </cell>
          <cell r="AV556">
            <v>1041.9799999999964</v>
          </cell>
          <cell r="AW556">
            <v>1460.1800000000108</v>
          </cell>
        </row>
        <row r="557">
          <cell r="A557">
            <v>552</v>
          </cell>
          <cell r="B557">
            <v>717.96999999999503</v>
          </cell>
          <cell r="C557">
            <v>1005.1600000000129</v>
          </cell>
          <cell r="D557">
            <v>733.67000000000382</v>
          </cell>
          <cell r="E557">
            <v>1026.4400000000046</v>
          </cell>
          <cell r="F557">
            <v>745.85000000000798</v>
          </cell>
          <cell r="G557">
            <v>1044.1999999999964</v>
          </cell>
          <cell r="H557">
            <v>761.54999999999848</v>
          </cell>
          <cell r="I557">
            <v>1065.4699999999887</v>
          </cell>
          <cell r="J557">
            <v>777.24999999999807</v>
          </cell>
          <cell r="K557">
            <v>1086.7500000000095</v>
          </cell>
          <cell r="L557">
            <v>789.42999999999131</v>
          </cell>
          <cell r="M557">
            <v>1104.5</v>
          </cell>
          <cell r="N557">
            <v>805.1300000000042</v>
          </cell>
          <cell r="O557">
            <v>1125.7799999999902</v>
          </cell>
          <cell r="P557">
            <v>817.31000000000643</v>
          </cell>
          <cell r="Q557">
            <v>1143.5400000000084</v>
          </cell>
          <cell r="R557">
            <v>833.00999999999681</v>
          </cell>
          <cell r="S557">
            <v>1164.8099999999972</v>
          </cell>
          <cell r="T557">
            <v>848.70999999999481</v>
          </cell>
          <cell r="U557">
            <v>1186.0900000000006</v>
          </cell>
          <cell r="V557">
            <v>860.88999999998805</v>
          </cell>
          <cell r="W557">
            <v>1203.8399999999938</v>
          </cell>
          <cell r="X557">
            <v>876.59000000000424</v>
          </cell>
          <cell r="Y557">
            <v>1225.1200000000094</v>
          </cell>
          <cell r="Z557">
            <v>888.77000000000476</v>
          </cell>
          <cell r="AA557">
            <v>1242.8800000000001</v>
          </cell>
          <cell r="AB557">
            <v>904.46999999999525</v>
          </cell>
          <cell r="AC557">
            <v>1264.1499999999885</v>
          </cell>
          <cell r="AD557">
            <v>916.64999999999498</v>
          </cell>
          <cell r="AE557">
            <v>1285.4300000000005</v>
          </cell>
          <cell r="AF557">
            <v>932.35000000001332</v>
          </cell>
          <cell r="AG557">
            <v>1303.1799999999912</v>
          </cell>
          <cell r="AH557">
            <v>944.53000000000713</v>
          </cell>
          <cell r="AI557">
            <v>1324.4600000000064</v>
          </cell>
          <cell r="AJ557">
            <v>960.2300000000032</v>
          </cell>
          <cell r="AK557">
            <v>1342.2199999999978</v>
          </cell>
          <cell r="AL557">
            <v>972.40999999999678</v>
          </cell>
          <cell r="AM557">
            <v>1363.4900000000096</v>
          </cell>
          <cell r="AN557">
            <v>988.10999999999206</v>
          </cell>
          <cell r="AO557">
            <v>1384.7699999999968</v>
          </cell>
          <cell r="AP557">
            <v>1000.2899999999855</v>
          </cell>
          <cell r="AQ557">
            <v>1402.5199999999872</v>
          </cell>
          <cell r="AR557">
            <v>1015.9900000000067</v>
          </cell>
          <cell r="AS557">
            <v>1423.7999999999968</v>
          </cell>
          <cell r="AT557">
            <v>1028.1700000000044</v>
          </cell>
          <cell r="AU557">
            <v>1441.5599999999868</v>
          </cell>
          <cell r="AV557">
            <v>1043.8699999999965</v>
          </cell>
          <cell r="AW557">
            <v>1462.8300000000108</v>
          </cell>
        </row>
        <row r="558">
          <cell r="A558">
            <v>553</v>
          </cell>
          <cell r="B558">
            <v>719.26999999999498</v>
          </cell>
          <cell r="C558">
            <v>1006.980000000013</v>
          </cell>
          <cell r="D558">
            <v>735.00000000000387</v>
          </cell>
          <cell r="E558">
            <v>1028.3000000000045</v>
          </cell>
          <cell r="F558">
            <v>747.200000000008</v>
          </cell>
          <cell r="G558">
            <v>1046.0899999999965</v>
          </cell>
          <cell r="H558">
            <v>762.92999999999847</v>
          </cell>
          <cell r="I558">
            <v>1067.3999999999887</v>
          </cell>
          <cell r="J558">
            <v>778.65999999999804</v>
          </cell>
          <cell r="K558">
            <v>1088.7200000000096</v>
          </cell>
          <cell r="L558">
            <v>790.85999999999126</v>
          </cell>
          <cell r="M558">
            <v>1106.5</v>
          </cell>
          <cell r="N558">
            <v>806.59000000000424</v>
          </cell>
          <cell r="O558">
            <v>1127.8199999999902</v>
          </cell>
          <cell r="P558">
            <v>818.79000000000644</v>
          </cell>
          <cell r="Q558">
            <v>1145.6100000000083</v>
          </cell>
          <cell r="R558">
            <v>834.5199999999968</v>
          </cell>
          <cell r="S558">
            <v>1166.9199999999971</v>
          </cell>
          <cell r="T558">
            <v>850.24999999999477</v>
          </cell>
          <cell r="U558">
            <v>1188.2400000000007</v>
          </cell>
          <cell r="V558">
            <v>862.44999999998799</v>
          </cell>
          <cell r="W558">
            <v>1206.0199999999938</v>
          </cell>
          <cell r="X558">
            <v>878.18000000000427</v>
          </cell>
          <cell r="Y558">
            <v>1227.3400000000095</v>
          </cell>
          <cell r="Z558">
            <v>890.38000000000477</v>
          </cell>
          <cell r="AA558">
            <v>1245.1300000000001</v>
          </cell>
          <cell r="AB558">
            <v>906.10999999999524</v>
          </cell>
          <cell r="AC558">
            <v>1266.4399999999885</v>
          </cell>
          <cell r="AD558">
            <v>918.30999999999494</v>
          </cell>
          <cell r="AE558">
            <v>1287.7600000000004</v>
          </cell>
          <cell r="AF558">
            <v>934.04000000001338</v>
          </cell>
          <cell r="AG558">
            <v>1305.5399999999911</v>
          </cell>
          <cell r="AH558">
            <v>946.24000000000717</v>
          </cell>
          <cell r="AI558">
            <v>1326.8600000000065</v>
          </cell>
          <cell r="AJ558">
            <v>961.97000000000321</v>
          </cell>
          <cell r="AK558">
            <v>1344.6499999999978</v>
          </cell>
          <cell r="AL558">
            <v>974.16999999999678</v>
          </cell>
          <cell r="AM558">
            <v>1365.9600000000096</v>
          </cell>
          <cell r="AN558">
            <v>989.89999999999202</v>
          </cell>
          <cell r="AO558">
            <v>1387.2799999999968</v>
          </cell>
          <cell r="AP558">
            <v>1002.0999999999855</v>
          </cell>
          <cell r="AQ558">
            <v>1405.0599999999872</v>
          </cell>
          <cell r="AR558">
            <v>1017.8300000000067</v>
          </cell>
          <cell r="AS558">
            <v>1426.3799999999967</v>
          </cell>
          <cell r="AT558">
            <v>1030.0300000000043</v>
          </cell>
          <cell r="AU558">
            <v>1444.1699999999867</v>
          </cell>
          <cell r="AV558">
            <v>1045.7599999999966</v>
          </cell>
          <cell r="AW558">
            <v>1465.4800000000109</v>
          </cell>
        </row>
        <row r="559">
          <cell r="A559">
            <v>554</v>
          </cell>
          <cell r="B559">
            <v>720.56999999999493</v>
          </cell>
          <cell r="C559">
            <v>1008.800000000013</v>
          </cell>
          <cell r="D559">
            <v>736.33000000000391</v>
          </cell>
          <cell r="E559">
            <v>1030.1600000000044</v>
          </cell>
          <cell r="F559">
            <v>748.55000000000803</v>
          </cell>
          <cell r="G559">
            <v>1047.9799999999966</v>
          </cell>
          <cell r="H559">
            <v>764.30999999999847</v>
          </cell>
          <cell r="I559">
            <v>1069.3299999999888</v>
          </cell>
          <cell r="J559">
            <v>780.069999999998</v>
          </cell>
          <cell r="K559">
            <v>1090.6900000000096</v>
          </cell>
          <cell r="L559">
            <v>792.28999999999121</v>
          </cell>
          <cell r="M559">
            <v>1108.5</v>
          </cell>
          <cell r="N559">
            <v>808.05000000000427</v>
          </cell>
          <cell r="O559">
            <v>1129.8599999999901</v>
          </cell>
          <cell r="P559">
            <v>820.27000000000646</v>
          </cell>
          <cell r="Q559">
            <v>1147.6800000000082</v>
          </cell>
          <cell r="R559">
            <v>836.02999999999679</v>
          </cell>
          <cell r="S559">
            <v>1169.029999999997</v>
          </cell>
          <cell r="T559">
            <v>851.78999999999473</v>
          </cell>
          <cell r="U559">
            <v>1190.3900000000008</v>
          </cell>
          <cell r="V559">
            <v>864.00999999998794</v>
          </cell>
          <cell r="W559">
            <v>1208.1999999999939</v>
          </cell>
          <cell r="X559">
            <v>879.7700000000043</v>
          </cell>
          <cell r="Y559">
            <v>1229.5600000000095</v>
          </cell>
          <cell r="Z559">
            <v>891.99000000000478</v>
          </cell>
          <cell r="AA559">
            <v>1247.3800000000001</v>
          </cell>
          <cell r="AB559">
            <v>907.74999999999523</v>
          </cell>
          <cell r="AC559">
            <v>1268.7299999999884</v>
          </cell>
          <cell r="AD559">
            <v>919.96999999999491</v>
          </cell>
          <cell r="AE559">
            <v>1290.0900000000004</v>
          </cell>
          <cell r="AF559">
            <v>935.73000000001343</v>
          </cell>
          <cell r="AG559">
            <v>1307.899999999991</v>
          </cell>
          <cell r="AH559">
            <v>947.95000000000721</v>
          </cell>
          <cell r="AI559">
            <v>1329.2600000000066</v>
          </cell>
          <cell r="AJ559">
            <v>963.71000000000322</v>
          </cell>
          <cell r="AK559">
            <v>1347.0799999999979</v>
          </cell>
          <cell r="AL559">
            <v>975.92999999999677</v>
          </cell>
          <cell r="AM559">
            <v>1368.4300000000096</v>
          </cell>
          <cell r="AN559">
            <v>991.68999999999198</v>
          </cell>
          <cell r="AO559">
            <v>1389.7899999999968</v>
          </cell>
          <cell r="AP559">
            <v>1003.9099999999854</v>
          </cell>
          <cell r="AQ559">
            <v>1407.5999999999872</v>
          </cell>
          <cell r="AR559">
            <v>1019.6700000000068</v>
          </cell>
          <cell r="AS559">
            <v>1428.9599999999966</v>
          </cell>
          <cell r="AT559">
            <v>1031.8900000000042</v>
          </cell>
          <cell r="AU559">
            <v>1446.7799999999866</v>
          </cell>
          <cell r="AV559">
            <v>1047.6499999999967</v>
          </cell>
          <cell r="AW559">
            <v>1468.130000000011</v>
          </cell>
        </row>
        <row r="560">
          <cell r="A560">
            <v>555</v>
          </cell>
          <cell r="B560">
            <v>721.86999999999489</v>
          </cell>
          <cell r="C560">
            <v>1010.6200000000131</v>
          </cell>
          <cell r="D560">
            <v>737.66000000000395</v>
          </cell>
          <cell r="E560">
            <v>1032.0200000000043</v>
          </cell>
          <cell r="F560">
            <v>749.90000000000805</v>
          </cell>
          <cell r="G560">
            <v>1049.8699999999967</v>
          </cell>
          <cell r="H560">
            <v>765.68999999999846</v>
          </cell>
          <cell r="I560">
            <v>1071.2599999999888</v>
          </cell>
          <cell r="J560">
            <v>781.47999999999797</v>
          </cell>
          <cell r="K560">
            <v>1092.6600000000096</v>
          </cell>
          <cell r="L560">
            <v>793.71999999999116</v>
          </cell>
          <cell r="M560">
            <v>1110.5</v>
          </cell>
          <cell r="N560">
            <v>809.51000000000431</v>
          </cell>
          <cell r="O560">
            <v>1131.8999999999901</v>
          </cell>
          <cell r="P560">
            <v>821.75000000000648</v>
          </cell>
          <cell r="Q560">
            <v>1149.7500000000082</v>
          </cell>
          <cell r="R560">
            <v>837.53999999999678</v>
          </cell>
          <cell r="S560">
            <v>1171.1399999999969</v>
          </cell>
          <cell r="T560">
            <v>853.3299999999947</v>
          </cell>
          <cell r="U560">
            <v>1192.5400000000009</v>
          </cell>
          <cell r="V560">
            <v>865.56999999998789</v>
          </cell>
          <cell r="W560">
            <v>1210.379999999994</v>
          </cell>
          <cell r="X560">
            <v>881.36000000000433</v>
          </cell>
          <cell r="Y560">
            <v>1231.7800000000095</v>
          </cell>
          <cell r="Z560">
            <v>893.6000000000048</v>
          </cell>
          <cell r="AA560">
            <v>1249.6300000000001</v>
          </cell>
          <cell r="AB560">
            <v>909.38999999999521</v>
          </cell>
          <cell r="AC560">
            <v>1271.0199999999884</v>
          </cell>
          <cell r="AD560">
            <v>921.62999999999488</v>
          </cell>
          <cell r="AE560">
            <v>1292.4200000000003</v>
          </cell>
          <cell r="AF560">
            <v>937.42000000001349</v>
          </cell>
          <cell r="AG560">
            <v>1310.2599999999909</v>
          </cell>
          <cell r="AH560">
            <v>949.66000000000724</v>
          </cell>
          <cell r="AI560">
            <v>1331.6600000000067</v>
          </cell>
          <cell r="AJ560">
            <v>965.45000000000323</v>
          </cell>
          <cell r="AK560">
            <v>1349.5099999999979</v>
          </cell>
          <cell r="AL560">
            <v>977.68999999999676</v>
          </cell>
          <cell r="AM560">
            <v>1370.9000000000096</v>
          </cell>
          <cell r="AN560">
            <v>993.47999999999195</v>
          </cell>
          <cell r="AO560">
            <v>1392.2999999999968</v>
          </cell>
          <cell r="AP560">
            <v>1005.7199999999854</v>
          </cell>
          <cell r="AQ560">
            <v>1410.1399999999871</v>
          </cell>
          <cell r="AR560">
            <v>1021.5100000000068</v>
          </cell>
          <cell r="AS560">
            <v>1431.5399999999966</v>
          </cell>
          <cell r="AT560">
            <v>1033.7500000000041</v>
          </cell>
          <cell r="AU560">
            <v>1449.3899999999865</v>
          </cell>
          <cell r="AV560">
            <v>1049.5399999999968</v>
          </cell>
          <cell r="AW560">
            <v>1470.7800000000111</v>
          </cell>
        </row>
        <row r="561">
          <cell r="A561">
            <v>556</v>
          </cell>
          <cell r="B561">
            <v>723.16999999999484</v>
          </cell>
          <cell r="C561">
            <v>1012.4400000000131</v>
          </cell>
          <cell r="D561">
            <v>738.99000000000399</v>
          </cell>
          <cell r="E561">
            <v>1033.8800000000042</v>
          </cell>
          <cell r="F561">
            <v>751.25000000000807</v>
          </cell>
          <cell r="G561">
            <v>1051.7599999999968</v>
          </cell>
          <cell r="H561">
            <v>767.06999999999846</v>
          </cell>
          <cell r="I561">
            <v>1073.1899999999889</v>
          </cell>
          <cell r="J561">
            <v>782.88999999999794</v>
          </cell>
          <cell r="K561">
            <v>1094.6300000000097</v>
          </cell>
          <cell r="L561">
            <v>795.14999999999111</v>
          </cell>
          <cell r="M561">
            <v>1112.5</v>
          </cell>
          <cell r="N561">
            <v>810.97000000000435</v>
          </cell>
          <cell r="O561">
            <v>1133.9399999999901</v>
          </cell>
          <cell r="P561">
            <v>823.2300000000065</v>
          </cell>
          <cell r="Q561">
            <v>1151.8200000000081</v>
          </cell>
          <cell r="R561">
            <v>839.04999999999677</v>
          </cell>
          <cell r="S561">
            <v>1173.2499999999968</v>
          </cell>
          <cell r="T561">
            <v>854.86999999999466</v>
          </cell>
          <cell r="U561">
            <v>1194.690000000001</v>
          </cell>
          <cell r="V561">
            <v>867.12999999998783</v>
          </cell>
          <cell r="W561">
            <v>1212.559999999994</v>
          </cell>
          <cell r="X561">
            <v>882.95000000000437</v>
          </cell>
          <cell r="Y561">
            <v>1234.0000000000095</v>
          </cell>
          <cell r="Z561">
            <v>895.21000000000481</v>
          </cell>
          <cell r="AA561">
            <v>1251.8800000000001</v>
          </cell>
          <cell r="AB561">
            <v>911.0299999999952</v>
          </cell>
          <cell r="AC561">
            <v>1273.3099999999883</v>
          </cell>
          <cell r="AD561">
            <v>923.28999999999485</v>
          </cell>
          <cell r="AE561">
            <v>1294.7500000000002</v>
          </cell>
          <cell r="AF561">
            <v>939.11000000001354</v>
          </cell>
          <cell r="AG561">
            <v>1312.6199999999908</v>
          </cell>
          <cell r="AH561">
            <v>951.37000000000728</v>
          </cell>
          <cell r="AI561">
            <v>1334.0600000000068</v>
          </cell>
          <cell r="AJ561">
            <v>967.19000000000324</v>
          </cell>
          <cell r="AK561">
            <v>1351.939999999998</v>
          </cell>
          <cell r="AL561">
            <v>979.44999999999675</v>
          </cell>
          <cell r="AM561">
            <v>1373.3700000000097</v>
          </cell>
          <cell r="AN561">
            <v>995.26999999999191</v>
          </cell>
          <cell r="AO561">
            <v>1394.8099999999968</v>
          </cell>
          <cell r="AP561">
            <v>1007.5299999999853</v>
          </cell>
          <cell r="AQ561">
            <v>1412.6799999999871</v>
          </cell>
          <cell r="AR561">
            <v>1023.3500000000068</v>
          </cell>
          <cell r="AS561">
            <v>1434.1199999999965</v>
          </cell>
          <cell r="AT561">
            <v>1035.610000000004</v>
          </cell>
          <cell r="AU561">
            <v>1451.9999999999864</v>
          </cell>
          <cell r="AV561">
            <v>1051.4299999999969</v>
          </cell>
          <cell r="AW561">
            <v>1473.4300000000112</v>
          </cell>
        </row>
        <row r="562">
          <cell r="A562">
            <v>557</v>
          </cell>
          <cell r="B562">
            <v>724.4699999999948</v>
          </cell>
          <cell r="C562">
            <v>1014.2600000000132</v>
          </cell>
          <cell r="D562">
            <v>740.32000000000403</v>
          </cell>
          <cell r="E562">
            <v>1035.7400000000041</v>
          </cell>
          <cell r="F562">
            <v>752.60000000000809</v>
          </cell>
          <cell r="G562">
            <v>1053.6499999999969</v>
          </cell>
          <cell r="H562">
            <v>768.44999999999845</v>
          </cell>
          <cell r="I562">
            <v>1075.119999999989</v>
          </cell>
          <cell r="J562">
            <v>784.29999999999791</v>
          </cell>
          <cell r="K562">
            <v>1096.6000000000097</v>
          </cell>
          <cell r="L562">
            <v>796.57999999999106</v>
          </cell>
          <cell r="M562">
            <v>1114.5</v>
          </cell>
          <cell r="N562">
            <v>812.43000000000438</v>
          </cell>
          <cell r="O562">
            <v>1135.97999999999</v>
          </cell>
          <cell r="P562">
            <v>824.71000000000652</v>
          </cell>
          <cell r="Q562">
            <v>1153.8900000000081</v>
          </cell>
          <cell r="R562">
            <v>840.55999999999676</v>
          </cell>
          <cell r="S562">
            <v>1175.3599999999967</v>
          </cell>
          <cell r="T562">
            <v>856.40999999999462</v>
          </cell>
          <cell r="U562">
            <v>1196.8400000000011</v>
          </cell>
          <cell r="V562">
            <v>868.68999999998778</v>
          </cell>
          <cell r="W562">
            <v>1214.7399999999941</v>
          </cell>
          <cell r="X562">
            <v>884.5400000000044</v>
          </cell>
          <cell r="Y562">
            <v>1236.2200000000096</v>
          </cell>
          <cell r="Z562">
            <v>896.82000000000482</v>
          </cell>
          <cell r="AA562">
            <v>1254.1300000000001</v>
          </cell>
          <cell r="AB562">
            <v>912.66999999999518</v>
          </cell>
          <cell r="AC562">
            <v>1275.5999999999883</v>
          </cell>
          <cell r="AD562">
            <v>924.94999999999482</v>
          </cell>
          <cell r="AE562">
            <v>1297.0800000000002</v>
          </cell>
          <cell r="AF562">
            <v>940.8000000000136</v>
          </cell>
          <cell r="AG562">
            <v>1314.9799999999907</v>
          </cell>
          <cell r="AH562">
            <v>953.08000000000732</v>
          </cell>
          <cell r="AI562">
            <v>1336.4600000000069</v>
          </cell>
          <cell r="AJ562">
            <v>968.93000000000325</v>
          </cell>
          <cell r="AK562">
            <v>1354.3699999999981</v>
          </cell>
          <cell r="AL562">
            <v>981.20999999999674</v>
          </cell>
          <cell r="AM562">
            <v>1375.8400000000097</v>
          </cell>
          <cell r="AN562">
            <v>997.05999999999187</v>
          </cell>
          <cell r="AO562">
            <v>1397.3199999999968</v>
          </cell>
          <cell r="AP562">
            <v>1009.3399999999853</v>
          </cell>
          <cell r="AQ562">
            <v>1415.2199999999871</v>
          </cell>
          <cell r="AR562">
            <v>1025.1900000000069</v>
          </cell>
          <cell r="AS562">
            <v>1436.6999999999964</v>
          </cell>
          <cell r="AT562">
            <v>1037.4700000000039</v>
          </cell>
          <cell r="AU562">
            <v>1454.6099999999863</v>
          </cell>
          <cell r="AV562">
            <v>1053.319999999997</v>
          </cell>
          <cell r="AW562">
            <v>1476.0800000000113</v>
          </cell>
        </row>
        <row r="563">
          <cell r="A563">
            <v>558</v>
          </cell>
          <cell r="B563">
            <v>725.76999999999475</v>
          </cell>
          <cell r="C563">
            <v>1016.0800000000132</v>
          </cell>
          <cell r="D563">
            <v>741.65000000000407</v>
          </cell>
          <cell r="E563">
            <v>1037.600000000004</v>
          </cell>
          <cell r="F563">
            <v>753.95000000000812</v>
          </cell>
          <cell r="G563">
            <v>1055.539999999997</v>
          </cell>
          <cell r="H563">
            <v>769.82999999999845</v>
          </cell>
          <cell r="I563">
            <v>1077.049999999989</v>
          </cell>
          <cell r="J563">
            <v>785.70999999999788</v>
          </cell>
          <cell r="K563">
            <v>1098.5700000000097</v>
          </cell>
          <cell r="L563">
            <v>798.00999999999101</v>
          </cell>
          <cell r="M563">
            <v>1116.5</v>
          </cell>
          <cell r="N563">
            <v>813.89000000000442</v>
          </cell>
          <cell r="O563">
            <v>1138.01999999999</v>
          </cell>
          <cell r="P563">
            <v>826.19000000000653</v>
          </cell>
          <cell r="Q563">
            <v>1155.960000000008</v>
          </cell>
          <cell r="R563">
            <v>842.06999999999675</v>
          </cell>
          <cell r="S563">
            <v>1177.4699999999966</v>
          </cell>
          <cell r="T563">
            <v>857.94999999999459</v>
          </cell>
          <cell r="U563">
            <v>1198.9900000000011</v>
          </cell>
          <cell r="V563">
            <v>870.24999999998772</v>
          </cell>
          <cell r="W563">
            <v>1216.9199999999942</v>
          </cell>
          <cell r="X563">
            <v>886.13000000000443</v>
          </cell>
          <cell r="Y563">
            <v>1238.4400000000096</v>
          </cell>
          <cell r="Z563">
            <v>898.43000000000484</v>
          </cell>
          <cell r="AA563">
            <v>1256.3800000000001</v>
          </cell>
          <cell r="AB563">
            <v>914.30999999999517</v>
          </cell>
          <cell r="AC563">
            <v>1277.8899999999883</v>
          </cell>
          <cell r="AD563">
            <v>926.60999999999478</v>
          </cell>
          <cell r="AE563">
            <v>1299.4100000000001</v>
          </cell>
          <cell r="AF563">
            <v>942.49000000001365</v>
          </cell>
          <cell r="AG563">
            <v>1317.3399999999906</v>
          </cell>
          <cell r="AH563">
            <v>954.79000000000735</v>
          </cell>
          <cell r="AI563">
            <v>1338.8600000000069</v>
          </cell>
          <cell r="AJ563">
            <v>970.67000000000326</v>
          </cell>
          <cell r="AK563">
            <v>1356.7999999999981</v>
          </cell>
          <cell r="AL563">
            <v>982.96999999999673</v>
          </cell>
          <cell r="AM563">
            <v>1378.3100000000097</v>
          </cell>
          <cell r="AN563">
            <v>998.84999999999184</v>
          </cell>
          <cell r="AO563">
            <v>1399.8299999999967</v>
          </cell>
          <cell r="AP563">
            <v>1011.1499999999852</v>
          </cell>
          <cell r="AQ563">
            <v>1417.759999999987</v>
          </cell>
          <cell r="AR563">
            <v>1027.0300000000068</v>
          </cell>
          <cell r="AS563">
            <v>1439.2799999999963</v>
          </cell>
          <cell r="AT563">
            <v>1039.3300000000038</v>
          </cell>
          <cell r="AU563">
            <v>1457.2199999999862</v>
          </cell>
          <cell r="AV563">
            <v>1055.2099999999971</v>
          </cell>
          <cell r="AW563">
            <v>1478.7300000000114</v>
          </cell>
        </row>
        <row r="564">
          <cell r="A564">
            <v>559</v>
          </cell>
          <cell r="B564">
            <v>727.06999999999471</v>
          </cell>
          <cell r="C564">
            <v>1017.9000000000133</v>
          </cell>
          <cell r="D564">
            <v>742.98000000000411</v>
          </cell>
          <cell r="E564">
            <v>1039.4600000000039</v>
          </cell>
          <cell r="F564">
            <v>755.30000000000814</v>
          </cell>
          <cell r="G564">
            <v>1057.4299999999971</v>
          </cell>
          <cell r="H564">
            <v>771.20999999999844</v>
          </cell>
          <cell r="I564">
            <v>1078.9799999999891</v>
          </cell>
          <cell r="J564">
            <v>787.11999999999784</v>
          </cell>
          <cell r="K564">
            <v>1100.5400000000097</v>
          </cell>
          <cell r="L564">
            <v>799.43999999999096</v>
          </cell>
          <cell r="M564">
            <v>1118.5</v>
          </cell>
          <cell r="N564">
            <v>815.35000000000446</v>
          </cell>
          <cell r="O564">
            <v>1140.0599999999899</v>
          </cell>
          <cell r="P564">
            <v>827.67000000000655</v>
          </cell>
          <cell r="Q564">
            <v>1158.0300000000079</v>
          </cell>
          <cell r="R564">
            <v>843.57999999999674</v>
          </cell>
          <cell r="S564">
            <v>1179.5799999999965</v>
          </cell>
          <cell r="T564">
            <v>859.48999999999455</v>
          </cell>
          <cell r="U564">
            <v>1201.1400000000012</v>
          </cell>
          <cell r="V564">
            <v>871.80999999998767</v>
          </cell>
          <cell r="W564">
            <v>1219.0999999999942</v>
          </cell>
          <cell r="X564">
            <v>887.72000000000446</v>
          </cell>
          <cell r="Y564">
            <v>1240.6600000000096</v>
          </cell>
          <cell r="Z564">
            <v>900.04000000000485</v>
          </cell>
          <cell r="AA564">
            <v>1258.6300000000001</v>
          </cell>
          <cell r="AB564">
            <v>915.94999999999516</v>
          </cell>
          <cell r="AC564">
            <v>1280.1799999999882</v>
          </cell>
          <cell r="AD564">
            <v>928.26999999999475</v>
          </cell>
          <cell r="AE564">
            <v>1301.74</v>
          </cell>
          <cell r="AF564">
            <v>944.18000000001371</v>
          </cell>
          <cell r="AG564">
            <v>1319.6999999999905</v>
          </cell>
          <cell r="AH564">
            <v>956.50000000000739</v>
          </cell>
          <cell r="AI564">
            <v>1341.260000000007</v>
          </cell>
          <cell r="AJ564">
            <v>972.41000000000327</v>
          </cell>
          <cell r="AK564">
            <v>1359.2299999999982</v>
          </cell>
          <cell r="AL564">
            <v>984.72999999999672</v>
          </cell>
          <cell r="AM564">
            <v>1380.7800000000097</v>
          </cell>
          <cell r="AN564">
            <v>1000.6399999999918</v>
          </cell>
          <cell r="AO564">
            <v>1402.3399999999967</v>
          </cell>
          <cell r="AP564">
            <v>1012.9599999999851</v>
          </cell>
          <cell r="AQ564">
            <v>1420.299999999987</v>
          </cell>
          <cell r="AR564">
            <v>1028.8700000000067</v>
          </cell>
          <cell r="AS564">
            <v>1441.8599999999963</v>
          </cell>
          <cell r="AT564">
            <v>1041.1900000000037</v>
          </cell>
          <cell r="AU564">
            <v>1459.8299999999861</v>
          </cell>
          <cell r="AV564">
            <v>1057.0999999999972</v>
          </cell>
          <cell r="AW564">
            <v>1481.3800000000115</v>
          </cell>
        </row>
        <row r="565">
          <cell r="A565">
            <v>560</v>
          </cell>
          <cell r="B565">
            <v>728.36999999999466</v>
          </cell>
          <cell r="C565">
            <v>1019.7200000000133</v>
          </cell>
          <cell r="D565">
            <v>744.31000000000415</v>
          </cell>
          <cell r="E565">
            <v>1041.3200000000038</v>
          </cell>
          <cell r="F565">
            <v>756.65000000000816</v>
          </cell>
          <cell r="G565">
            <v>1059.3199999999972</v>
          </cell>
          <cell r="H565">
            <v>772.58999999999844</v>
          </cell>
          <cell r="I565">
            <v>1080.9099999999892</v>
          </cell>
          <cell r="J565">
            <v>788.52999999999781</v>
          </cell>
          <cell r="K565">
            <v>1102.5100000000098</v>
          </cell>
          <cell r="L565">
            <v>800.86999999999091</v>
          </cell>
          <cell r="M565">
            <v>1120.5</v>
          </cell>
          <cell r="N565">
            <v>816.81000000000449</v>
          </cell>
          <cell r="O565">
            <v>1142.0999999999899</v>
          </cell>
          <cell r="P565">
            <v>829.15000000000657</v>
          </cell>
          <cell r="Q565">
            <v>1160.1000000000079</v>
          </cell>
          <cell r="R565">
            <v>845.08999999999673</v>
          </cell>
          <cell r="S565">
            <v>1181.6899999999964</v>
          </cell>
          <cell r="T565">
            <v>861.02999999999452</v>
          </cell>
          <cell r="U565">
            <v>1203.2900000000013</v>
          </cell>
          <cell r="V565">
            <v>873.36999999998761</v>
          </cell>
          <cell r="W565">
            <v>1221.2799999999943</v>
          </cell>
          <cell r="X565">
            <v>889.31000000000449</v>
          </cell>
          <cell r="Y565">
            <v>1242.8800000000097</v>
          </cell>
          <cell r="Z565">
            <v>901.65000000000487</v>
          </cell>
          <cell r="AA565">
            <v>1260.8800000000001</v>
          </cell>
          <cell r="AB565">
            <v>917.58999999999514</v>
          </cell>
          <cell r="AC565">
            <v>1282.4699999999882</v>
          </cell>
          <cell r="AD565">
            <v>929.92999999999472</v>
          </cell>
          <cell r="AE565">
            <v>1304.07</v>
          </cell>
          <cell r="AF565">
            <v>945.87000000001376</v>
          </cell>
          <cell r="AG565">
            <v>1322.0599999999904</v>
          </cell>
          <cell r="AH565">
            <v>958.21000000000743</v>
          </cell>
          <cell r="AI565">
            <v>1343.6600000000071</v>
          </cell>
          <cell r="AJ565">
            <v>974.15000000000327</v>
          </cell>
          <cell r="AK565">
            <v>1361.6599999999983</v>
          </cell>
          <cell r="AL565">
            <v>986.48999999999671</v>
          </cell>
          <cell r="AM565">
            <v>1383.2500000000098</v>
          </cell>
          <cell r="AN565">
            <v>1002.4299999999918</v>
          </cell>
          <cell r="AO565">
            <v>1404.8499999999967</v>
          </cell>
          <cell r="AP565">
            <v>1014.7699999999851</v>
          </cell>
          <cell r="AQ565">
            <v>1422.839999999987</v>
          </cell>
          <cell r="AR565">
            <v>1030.7100000000066</v>
          </cell>
          <cell r="AS565">
            <v>1444.4399999999962</v>
          </cell>
          <cell r="AT565">
            <v>1043.0500000000036</v>
          </cell>
          <cell r="AU565">
            <v>1462.439999999986</v>
          </cell>
          <cell r="AV565">
            <v>1058.9899999999973</v>
          </cell>
          <cell r="AW565">
            <v>1484.0300000000116</v>
          </cell>
        </row>
        <row r="566">
          <cell r="A566">
            <v>561</v>
          </cell>
          <cell r="B566">
            <v>729.66999999999462</v>
          </cell>
          <cell r="C566">
            <v>1021.5400000000134</v>
          </cell>
          <cell r="D566">
            <v>745.64000000000419</v>
          </cell>
          <cell r="E566">
            <v>1043.1800000000037</v>
          </cell>
          <cell r="F566">
            <v>758.00000000000819</v>
          </cell>
          <cell r="G566">
            <v>1061.2099999999973</v>
          </cell>
          <cell r="H566">
            <v>773.96999999999844</v>
          </cell>
          <cell r="I566">
            <v>1082.8399999999892</v>
          </cell>
          <cell r="J566">
            <v>789.93999999999778</v>
          </cell>
          <cell r="K566">
            <v>1104.4800000000098</v>
          </cell>
          <cell r="L566">
            <v>802.29999999999086</v>
          </cell>
          <cell r="M566">
            <v>1122.5</v>
          </cell>
          <cell r="N566">
            <v>818.27000000000453</v>
          </cell>
          <cell r="O566">
            <v>1144.1399999999899</v>
          </cell>
          <cell r="P566">
            <v>830.63000000000659</v>
          </cell>
          <cell r="Q566">
            <v>1162.1700000000078</v>
          </cell>
          <cell r="R566">
            <v>846.59999999999673</v>
          </cell>
          <cell r="S566">
            <v>1183.7999999999963</v>
          </cell>
          <cell r="T566">
            <v>862.56999999999448</v>
          </cell>
          <cell r="U566">
            <v>1205.4400000000014</v>
          </cell>
          <cell r="V566">
            <v>874.92999999998756</v>
          </cell>
          <cell r="W566">
            <v>1223.4599999999944</v>
          </cell>
          <cell r="X566">
            <v>890.90000000000452</v>
          </cell>
          <cell r="Y566">
            <v>1245.1000000000097</v>
          </cell>
          <cell r="Z566">
            <v>903.26000000000488</v>
          </cell>
          <cell r="AA566">
            <v>1263.1300000000001</v>
          </cell>
          <cell r="AB566">
            <v>919.22999999999513</v>
          </cell>
          <cell r="AC566">
            <v>1284.7599999999882</v>
          </cell>
          <cell r="AD566">
            <v>931.58999999999469</v>
          </cell>
          <cell r="AE566">
            <v>1306.3999999999999</v>
          </cell>
          <cell r="AF566">
            <v>947.56000000001382</v>
          </cell>
          <cell r="AG566">
            <v>1324.4199999999903</v>
          </cell>
          <cell r="AH566">
            <v>959.92000000000746</v>
          </cell>
          <cell r="AI566">
            <v>1346.0600000000072</v>
          </cell>
          <cell r="AJ566">
            <v>975.89000000000328</v>
          </cell>
          <cell r="AK566">
            <v>1364.0899999999983</v>
          </cell>
          <cell r="AL566">
            <v>988.2499999999967</v>
          </cell>
          <cell r="AM566">
            <v>1385.7200000000098</v>
          </cell>
          <cell r="AN566">
            <v>1004.2199999999917</v>
          </cell>
          <cell r="AO566">
            <v>1407.3599999999967</v>
          </cell>
          <cell r="AP566">
            <v>1016.579999999985</v>
          </cell>
          <cell r="AQ566">
            <v>1425.3799999999869</v>
          </cell>
          <cell r="AR566">
            <v>1032.5500000000065</v>
          </cell>
          <cell r="AS566">
            <v>1447.0199999999961</v>
          </cell>
          <cell r="AT566">
            <v>1044.9100000000035</v>
          </cell>
          <cell r="AU566">
            <v>1465.0499999999859</v>
          </cell>
          <cell r="AV566">
            <v>1060.8799999999974</v>
          </cell>
          <cell r="AW566">
            <v>1486.6800000000117</v>
          </cell>
        </row>
        <row r="567">
          <cell r="A567">
            <v>562</v>
          </cell>
          <cell r="B567">
            <v>730.96999999999457</v>
          </cell>
          <cell r="C567">
            <v>1023.3600000000134</v>
          </cell>
          <cell r="D567">
            <v>746.97000000000423</v>
          </cell>
          <cell r="E567">
            <v>1045.0400000000036</v>
          </cell>
          <cell r="F567">
            <v>759.35000000000821</v>
          </cell>
          <cell r="G567">
            <v>1063.0999999999974</v>
          </cell>
          <cell r="H567">
            <v>775.34999999999843</v>
          </cell>
          <cell r="I567">
            <v>1084.7699999999893</v>
          </cell>
          <cell r="J567">
            <v>791.34999999999775</v>
          </cell>
          <cell r="K567">
            <v>1106.4500000000098</v>
          </cell>
          <cell r="L567">
            <v>803.72999999999081</v>
          </cell>
          <cell r="M567">
            <v>1124.5</v>
          </cell>
          <cell r="N567">
            <v>819.73000000000457</v>
          </cell>
          <cell r="O567">
            <v>1146.1799999999898</v>
          </cell>
          <cell r="P567">
            <v>832.11000000000661</v>
          </cell>
          <cell r="Q567">
            <v>1164.2400000000077</v>
          </cell>
          <cell r="R567">
            <v>848.10999999999672</v>
          </cell>
          <cell r="S567">
            <v>1185.9099999999962</v>
          </cell>
          <cell r="T567">
            <v>864.10999999999444</v>
          </cell>
          <cell r="U567">
            <v>1207.5900000000015</v>
          </cell>
          <cell r="V567">
            <v>876.4899999999875</v>
          </cell>
          <cell r="W567">
            <v>1225.6399999999944</v>
          </cell>
          <cell r="X567">
            <v>892.49000000000456</v>
          </cell>
          <cell r="Y567">
            <v>1247.3200000000097</v>
          </cell>
          <cell r="Z567">
            <v>904.87000000000489</v>
          </cell>
          <cell r="AA567">
            <v>1265.3800000000001</v>
          </cell>
          <cell r="AB567">
            <v>920.86999999999512</v>
          </cell>
          <cell r="AC567">
            <v>1287.0499999999881</v>
          </cell>
          <cell r="AD567">
            <v>933.24999999999466</v>
          </cell>
          <cell r="AE567">
            <v>1308.7299999999998</v>
          </cell>
          <cell r="AF567">
            <v>949.25000000001387</v>
          </cell>
          <cell r="AG567">
            <v>1326.7799999999902</v>
          </cell>
          <cell r="AH567">
            <v>961.6300000000075</v>
          </cell>
          <cell r="AI567">
            <v>1348.4600000000073</v>
          </cell>
          <cell r="AJ567">
            <v>977.63000000000329</v>
          </cell>
          <cell r="AK567">
            <v>1366.5199999999984</v>
          </cell>
          <cell r="AL567">
            <v>990.00999999999669</v>
          </cell>
          <cell r="AM567">
            <v>1388.1900000000098</v>
          </cell>
          <cell r="AN567">
            <v>1006.0099999999917</v>
          </cell>
          <cell r="AO567">
            <v>1409.8699999999967</v>
          </cell>
          <cell r="AP567">
            <v>1018.389999999985</v>
          </cell>
          <cell r="AQ567">
            <v>1427.9199999999869</v>
          </cell>
          <cell r="AR567">
            <v>1034.3900000000065</v>
          </cell>
          <cell r="AS567">
            <v>1449.599999999996</v>
          </cell>
          <cell r="AT567">
            <v>1046.7700000000034</v>
          </cell>
          <cell r="AU567">
            <v>1467.6599999999858</v>
          </cell>
          <cell r="AV567">
            <v>1062.7699999999975</v>
          </cell>
          <cell r="AW567">
            <v>1489.3300000000118</v>
          </cell>
        </row>
        <row r="568">
          <cell r="A568">
            <v>563</v>
          </cell>
          <cell r="B568">
            <v>732.26999999999452</v>
          </cell>
          <cell r="C568">
            <v>1025.1800000000135</v>
          </cell>
          <cell r="D568">
            <v>748.30000000000427</v>
          </cell>
          <cell r="E568">
            <v>1046.9000000000035</v>
          </cell>
          <cell r="F568">
            <v>760.70000000000823</v>
          </cell>
          <cell r="G568">
            <v>1064.9899999999975</v>
          </cell>
          <cell r="H568">
            <v>776.72999999999843</v>
          </cell>
          <cell r="I568">
            <v>1086.6999999999894</v>
          </cell>
          <cell r="J568">
            <v>792.75999999999772</v>
          </cell>
          <cell r="K568">
            <v>1108.4200000000098</v>
          </cell>
          <cell r="L568">
            <v>805.15999999999076</v>
          </cell>
          <cell r="M568">
            <v>1126.5</v>
          </cell>
          <cell r="N568">
            <v>821.1900000000046</v>
          </cell>
          <cell r="O568">
            <v>1148.2199999999898</v>
          </cell>
          <cell r="P568">
            <v>833.59000000000663</v>
          </cell>
          <cell r="Q568">
            <v>1166.3100000000077</v>
          </cell>
          <cell r="R568">
            <v>849.61999999999671</v>
          </cell>
          <cell r="S568">
            <v>1188.0199999999961</v>
          </cell>
          <cell r="T568">
            <v>865.64999999999441</v>
          </cell>
          <cell r="U568">
            <v>1209.7400000000016</v>
          </cell>
          <cell r="V568">
            <v>878.04999999998745</v>
          </cell>
          <cell r="W568">
            <v>1227.8199999999945</v>
          </cell>
          <cell r="X568">
            <v>894.08000000000459</v>
          </cell>
          <cell r="Y568">
            <v>1249.5400000000097</v>
          </cell>
          <cell r="Z568">
            <v>906.48000000000491</v>
          </cell>
          <cell r="AA568">
            <v>1267.6300000000001</v>
          </cell>
          <cell r="AB568">
            <v>922.5099999999951</v>
          </cell>
          <cell r="AC568">
            <v>1289.3399999999881</v>
          </cell>
          <cell r="AD568">
            <v>934.90999999999462</v>
          </cell>
          <cell r="AE568">
            <v>1311.0599999999997</v>
          </cell>
          <cell r="AF568">
            <v>950.94000000001392</v>
          </cell>
          <cell r="AG568">
            <v>1329.1399999999901</v>
          </cell>
          <cell r="AH568">
            <v>963.34000000000754</v>
          </cell>
          <cell r="AI568">
            <v>1350.8600000000074</v>
          </cell>
          <cell r="AJ568">
            <v>979.3700000000033</v>
          </cell>
          <cell r="AK568">
            <v>1368.9499999999985</v>
          </cell>
          <cell r="AL568">
            <v>991.76999999999668</v>
          </cell>
          <cell r="AM568">
            <v>1390.6600000000099</v>
          </cell>
          <cell r="AN568">
            <v>1007.7999999999917</v>
          </cell>
          <cell r="AO568">
            <v>1412.3799999999967</v>
          </cell>
          <cell r="AP568">
            <v>1020.1999999999849</v>
          </cell>
          <cell r="AQ568">
            <v>1430.4599999999868</v>
          </cell>
          <cell r="AR568">
            <v>1036.2300000000064</v>
          </cell>
          <cell r="AS568">
            <v>1452.179999999996</v>
          </cell>
          <cell r="AT568">
            <v>1048.6300000000033</v>
          </cell>
          <cell r="AU568">
            <v>1470.2699999999857</v>
          </cell>
          <cell r="AV568">
            <v>1064.6599999999976</v>
          </cell>
          <cell r="AW568">
            <v>1491.9800000000118</v>
          </cell>
        </row>
        <row r="569">
          <cell r="A569">
            <v>564</v>
          </cell>
          <cell r="B569">
            <v>733.56999999999448</v>
          </cell>
          <cell r="C569">
            <v>1027.0000000000134</v>
          </cell>
          <cell r="D569">
            <v>749.63000000000432</v>
          </cell>
          <cell r="E569">
            <v>1048.7600000000034</v>
          </cell>
          <cell r="F569">
            <v>762.05000000000825</v>
          </cell>
          <cell r="G569">
            <v>1066.8799999999976</v>
          </cell>
          <cell r="H569">
            <v>778.10999999999842</v>
          </cell>
          <cell r="I569">
            <v>1088.6299999999894</v>
          </cell>
          <cell r="J569">
            <v>794.16999999999769</v>
          </cell>
          <cell r="K569">
            <v>1110.3900000000099</v>
          </cell>
          <cell r="L569">
            <v>806.58999999999071</v>
          </cell>
          <cell r="M569">
            <v>1128.5</v>
          </cell>
          <cell r="N569">
            <v>822.65000000000464</v>
          </cell>
          <cell r="O569">
            <v>1150.2599999999898</v>
          </cell>
          <cell r="P569">
            <v>835.07000000000664</v>
          </cell>
          <cell r="Q569">
            <v>1168.3800000000076</v>
          </cell>
          <cell r="R569">
            <v>851.1299999999967</v>
          </cell>
          <cell r="S569">
            <v>1190.129999999996</v>
          </cell>
          <cell r="T569">
            <v>867.18999999999437</v>
          </cell>
          <cell r="U569">
            <v>1211.8900000000017</v>
          </cell>
          <cell r="V569">
            <v>879.60999999998739</v>
          </cell>
          <cell r="W569">
            <v>1229.9999999999945</v>
          </cell>
          <cell r="X569">
            <v>895.67000000000462</v>
          </cell>
          <cell r="Y569">
            <v>1251.7600000000098</v>
          </cell>
          <cell r="Z569">
            <v>908.09000000000492</v>
          </cell>
          <cell r="AA569">
            <v>1269.8800000000001</v>
          </cell>
          <cell r="AB569">
            <v>924.14999999999509</v>
          </cell>
          <cell r="AC569">
            <v>1291.6299999999881</v>
          </cell>
          <cell r="AD569">
            <v>936.56999999999459</v>
          </cell>
          <cell r="AE569">
            <v>1313.3899999999996</v>
          </cell>
          <cell r="AF569">
            <v>952.63000000001398</v>
          </cell>
          <cell r="AG569">
            <v>1331.49999999999</v>
          </cell>
          <cell r="AH569">
            <v>965.05000000000757</v>
          </cell>
          <cell r="AI569">
            <v>1353.2600000000075</v>
          </cell>
          <cell r="AJ569">
            <v>981.11000000000331</v>
          </cell>
          <cell r="AK569">
            <v>1371.3799999999985</v>
          </cell>
          <cell r="AL569">
            <v>993.52999999999668</v>
          </cell>
          <cell r="AM569">
            <v>1393.1300000000099</v>
          </cell>
          <cell r="AN569">
            <v>1009.5899999999916</v>
          </cell>
          <cell r="AO569">
            <v>1414.8899999999967</v>
          </cell>
          <cell r="AP569">
            <v>1022.0099999999849</v>
          </cell>
          <cell r="AQ569">
            <v>1432.9999999999868</v>
          </cell>
          <cell r="AR569">
            <v>1038.0700000000063</v>
          </cell>
          <cell r="AS569">
            <v>1454.7599999999959</v>
          </cell>
          <cell r="AT569">
            <v>1050.4900000000032</v>
          </cell>
          <cell r="AU569">
            <v>1472.8799999999856</v>
          </cell>
          <cell r="AV569">
            <v>1066.5499999999977</v>
          </cell>
          <cell r="AW569">
            <v>1494.6300000000119</v>
          </cell>
        </row>
        <row r="570">
          <cell r="A570">
            <v>565</v>
          </cell>
          <cell r="B570">
            <v>734.86999999999443</v>
          </cell>
          <cell r="C570">
            <v>1028.8200000000134</v>
          </cell>
          <cell r="D570">
            <v>750.96000000000436</v>
          </cell>
          <cell r="E570">
            <v>1050.6200000000033</v>
          </cell>
          <cell r="F570">
            <v>763.40000000000828</v>
          </cell>
          <cell r="G570">
            <v>1068.7699999999977</v>
          </cell>
          <cell r="H570">
            <v>779.48999999999842</v>
          </cell>
          <cell r="I570">
            <v>1090.5599999999895</v>
          </cell>
          <cell r="J570">
            <v>795.57999999999765</v>
          </cell>
          <cell r="K570">
            <v>1112.3600000000099</v>
          </cell>
          <cell r="L570">
            <v>808.01999999999066</v>
          </cell>
          <cell r="M570">
            <v>1130.5</v>
          </cell>
          <cell r="N570">
            <v>824.11000000000467</v>
          </cell>
          <cell r="O570">
            <v>1152.2999999999897</v>
          </cell>
          <cell r="P570">
            <v>836.55000000000666</v>
          </cell>
          <cell r="Q570">
            <v>1170.4500000000075</v>
          </cell>
          <cell r="R570">
            <v>852.63999999999669</v>
          </cell>
          <cell r="S570">
            <v>1192.2399999999959</v>
          </cell>
          <cell r="T570">
            <v>868.72999999999433</v>
          </cell>
          <cell r="U570">
            <v>1214.0400000000018</v>
          </cell>
          <cell r="V570">
            <v>881.16999999998734</v>
          </cell>
          <cell r="W570">
            <v>1232.1799999999946</v>
          </cell>
          <cell r="X570">
            <v>897.26000000000465</v>
          </cell>
          <cell r="Y570">
            <v>1253.9800000000098</v>
          </cell>
          <cell r="Z570">
            <v>909.70000000000493</v>
          </cell>
          <cell r="AA570">
            <v>1272.1300000000001</v>
          </cell>
          <cell r="AB570">
            <v>925.78999999999508</v>
          </cell>
          <cell r="AC570">
            <v>1293.919999999988</v>
          </cell>
          <cell r="AD570">
            <v>938.22999999999456</v>
          </cell>
          <cell r="AE570">
            <v>1315.7199999999996</v>
          </cell>
          <cell r="AF570">
            <v>954.32000000001403</v>
          </cell>
          <cell r="AG570">
            <v>1333.8599999999899</v>
          </cell>
          <cell r="AH570">
            <v>966.76000000000761</v>
          </cell>
          <cell r="AI570">
            <v>1355.6600000000076</v>
          </cell>
          <cell r="AJ570">
            <v>982.85000000000332</v>
          </cell>
          <cell r="AK570">
            <v>1373.8099999999986</v>
          </cell>
          <cell r="AL570">
            <v>995.28999999999667</v>
          </cell>
          <cell r="AM570">
            <v>1395.6000000000099</v>
          </cell>
          <cell r="AN570">
            <v>1011.3799999999916</v>
          </cell>
          <cell r="AO570">
            <v>1417.3999999999967</v>
          </cell>
          <cell r="AP570">
            <v>1023.8199999999848</v>
          </cell>
          <cell r="AQ570">
            <v>1435.5399999999868</v>
          </cell>
          <cell r="AR570">
            <v>1039.9100000000062</v>
          </cell>
          <cell r="AS570">
            <v>1457.3399999999958</v>
          </cell>
          <cell r="AT570">
            <v>1052.3500000000031</v>
          </cell>
          <cell r="AU570">
            <v>1475.4899999999855</v>
          </cell>
          <cell r="AV570">
            <v>1068.4399999999978</v>
          </cell>
          <cell r="AW570">
            <v>1497.280000000012</v>
          </cell>
        </row>
        <row r="571">
          <cell r="A571">
            <v>566</v>
          </cell>
          <cell r="B571">
            <v>736.16999999999439</v>
          </cell>
          <cell r="C571">
            <v>1030.6400000000133</v>
          </cell>
          <cell r="D571">
            <v>752.2900000000044</v>
          </cell>
          <cell r="E571">
            <v>1052.4800000000032</v>
          </cell>
          <cell r="F571">
            <v>764.7500000000083</v>
          </cell>
          <cell r="G571">
            <v>1070.6599999999978</v>
          </cell>
          <cell r="H571">
            <v>780.86999999999841</v>
          </cell>
          <cell r="I571">
            <v>1092.4899999999895</v>
          </cell>
          <cell r="J571">
            <v>796.98999999999762</v>
          </cell>
          <cell r="K571">
            <v>1114.3300000000099</v>
          </cell>
          <cell r="L571">
            <v>809.44999999999061</v>
          </cell>
          <cell r="M571">
            <v>1132.5</v>
          </cell>
          <cell r="N571">
            <v>825.57000000000471</v>
          </cell>
          <cell r="O571">
            <v>1154.3399999999897</v>
          </cell>
          <cell r="P571">
            <v>838.03000000000668</v>
          </cell>
          <cell r="Q571">
            <v>1172.5200000000075</v>
          </cell>
          <cell r="R571">
            <v>854.14999999999668</v>
          </cell>
          <cell r="S571">
            <v>1194.3499999999958</v>
          </cell>
          <cell r="T571">
            <v>870.2699999999943</v>
          </cell>
          <cell r="U571">
            <v>1216.1900000000019</v>
          </cell>
          <cell r="V571">
            <v>882.72999999998729</v>
          </cell>
          <cell r="W571">
            <v>1234.3599999999947</v>
          </cell>
          <cell r="X571">
            <v>898.85000000000468</v>
          </cell>
          <cell r="Y571">
            <v>1256.2000000000098</v>
          </cell>
          <cell r="Z571">
            <v>911.31000000000495</v>
          </cell>
          <cell r="AA571">
            <v>1274.3800000000001</v>
          </cell>
          <cell r="AB571">
            <v>927.42999999999506</v>
          </cell>
          <cell r="AC571">
            <v>1296.209999999988</v>
          </cell>
          <cell r="AD571">
            <v>939.88999999999453</v>
          </cell>
          <cell r="AE571">
            <v>1318.0499999999995</v>
          </cell>
          <cell r="AF571">
            <v>956.01000000001409</v>
          </cell>
          <cell r="AG571">
            <v>1336.2199999999898</v>
          </cell>
          <cell r="AH571">
            <v>968.47000000000764</v>
          </cell>
          <cell r="AI571">
            <v>1358.0600000000077</v>
          </cell>
          <cell r="AJ571">
            <v>984.59000000000333</v>
          </cell>
          <cell r="AK571">
            <v>1376.2399999999986</v>
          </cell>
          <cell r="AL571">
            <v>997.04999999999666</v>
          </cell>
          <cell r="AM571">
            <v>1398.0700000000099</v>
          </cell>
          <cell r="AN571">
            <v>1013.1699999999915</v>
          </cell>
          <cell r="AO571">
            <v>1419.9099999999967</v>
          </cell>
          <cell r="AP571">
            <v>1025.6299999999849</v>
          </cell>
          <cell r="AQ571">
            <v>1438.0799999999867</v>
          </cell>
          <cell r="AR571">
            <v>1041.7500000000061</v>
          </cell>
          <cell r="AS571">
            <v>1459.9199999999958</v>
          </cell>
          <cell r="AT571">
            <v>1054.210000000003</v>
          </cell>
          <cell r="AU571">
            <v>1478.0999999999854</v>
          </cell>
          <cell r="AV571">
            <v>1070.3299999999979</v>
          </cell>
          <cell r="AW571">
            <v>1499.9300000000121</v>
          </cell>
        </row>
        <row r="572">
          <cell r="A572">
            <v>567</v>
          </cell>
          <cell r="B572">
            <v>737.46999999999434</v>
          </cell>
          <cell r="C572">
            <v>1032.4600000000132</v>
          </cell>
          <cell r="D572">
            <v>753.62000000000444</v>
          </cell>
          <cell r="E572">
            <v>1054.3400000000031</v>
          </cell>
          <cell r="F572">
            <v>766.10000000000832</v>
          </cell>
          <cell r="G572">
            <v>1072.5499999999979</v>
          </cell>
          <cell r="H572">
            <v>782.24999999999841</v>
          </cell>
          <cell r="I572">
            <v>1094.4199999999896</v>
          </cell>
          <cell r="J572">
            <v>798.39999999999759</v>
          </cell>
          <cell r="K572">
            <v>1116.30000000001</v>
          </cell>
          <cell r="L572">
            <v>810.87999999999056</v>
          </cell>
          <cell r="M572">
            <v>1134.5</v>
          </cell>
          <cell r="N572">
            <v>827.03000000000475</v>
          </cell>
          <cell r="O572">
            <v>1156.3799999999896</v>
          </cell>
          <cell r="P572">
            <v>839.5100000000067</v>
          </cell>
          <cell r="Q572">
            <v>1174.5900000000074</v>
          </cell>
          <cell r="R572">
            <v>855.65999999999667</v>
          </cell>
          <cell r="S572">
            <v>1196.4599999999957</v>
          </cell>
          <cell r="T572">
            <v>871.80999999999426</v>
          </cell>
          <cell r="U572">
            <v>1218.340000000002</v>
          </cell>
          <cell r="V572">
            <v>884.28999999998723</v>
          </cell>
          <cell r="W572">
            <v>1236.5399999999947</v>
          </cell>
          <cell r="X572">
            <v>900.44000000000472</v>
          </cell>
          <cell r="Y572">
            <v>1258.4200000000098</v>
          </cell>
          <cell r="Z572">
            <v>912.92000000000496</v>
          </cell>
          <cell r="AA572">
            <v>1276.6300000000001</v>
          </cell>
          <cell r="AB572">
            <v>929.06999999999505</v>
          </cell>
          <cell r="AC572">
            <v>1298.4999999999879</v>
          </cell>
          <cell r="AD572">
            <v>941.5499999999945</v>
          </cell>
          <cell r="AE572">
            <v>1320.3799999999994</v>
          </cell>
          <cell r="AF572">
            <v>957.70000000001414</v>
          </cell>
          <cell r="AG572">
            <v>1338.5799999999897</v>
          </cell>
          <cell r="AH572">
            <v>970.18000000000768</v>
          </cell>
          <cell r="AI572">
            <v>1360.4600000000078</v>
          </cell>
          <cell r="AJ572">
            <v>986.33000000000334</v>
          </cell>
          <cell r="AK572">
            <v>1378.6699999999987</v>
          </cell>
          <cell r="AL572">
            <v>998.80999999999665</v>
          </cell>
          <cell r="AM572">
            <v>1400.54000000001</v>
          </cell>
          <cell r="AN572">
            <v>1014.9599999999915</v>
          </cell>
          <cell r="AO572">
            <v>1422.4199999999967</v>
          </cell>
          <cell r="AP572">
            <v>1027.4399999999848</v>
          </cell>
          <cell r="AQ572">
            <v>1440.6199999999867</v>
          </cell>
          <cell r="AR572">
            <v>1043.5900000000061</v>
          </cell>
          <cell r="AS572">
            <v>1462.4999999999957</v>
          </cell>
          <cell r="AT572">
            <v>1056.0700000000029</v>
          </cell>
          <cell r="AU572">
            <v>1480.7099999999853</v>
          </cell>
          <cell r="AV572">
            <v>1072.219999999998</v>
          </cell>
          <cell r="AW572">
            <v>1502.5800000000122</v>
          </cell>
        </row>
        <row r="573">
          <cell r="A573">
            <v>568</v>
          </cell>
          <cell r="B573">
            <v>738.7699999999943</v>
          </cell>
          <cell r="C573">
            <v>1034.2800000000132</v>
          </cell>
          <cell r="D573">
            <v>754.95000000000448</v>
          </cell>
          <cell r="E573">
            <v>1056.200000000003</v>
          </cell>
          <cell r="F573">
            <v>767.45000000000834</v>
          </cell>
          <cell r="G573">
            <v>1074.439999999998</v>
          </cell>
          <cell r="H573">
            <v>783.6299999999984</v>
          </cell>
          <cell r="I573">
            <v>1096.3499999999897</v>
          </cell>
          <cell r="J573">
            <v>799.80999999999756</v>
          </cell>
          <cell r="K573">
            <v>1118.27000000001</v>
          </cell>
          <cell r="L573">
            <v>812.30999999999051</v>
          </cell>
          <cell r="M573">
            <v>1136.5</v>
          </cell>
          <cell r="N573">
            <v>828.49000000000478</v>
          </cell>
          <cell r="O573">
            <v>1158.4199999999896</v>
          </cell>
          <cell r="P573">
            <v>840.99000000000672</v>
          </cell>
          <cell r="Q573">
            <v>1176.6600000000074</v>
          </cell>
          <cell r="R573">
            <v>857.16999999999666</v>
          </cell>
          <cell r="S573">
            <v>1198.5699999999956</v>
          </cell>
          <cell r="T573">
            <v>873.34999999999422</v>
          </cell>
          <cell r="U573">
            <v>1220.4900000000021</v>
          </cell>
          <cell r="V573">
            <v>885.84999999998718</v>
          </cell>
          <cell r="W573">
            <v>1238.7199999999948</v>
          </cell>
          <cell r="X573">
            <v>902.03000000000475</v>
          </cell>
          <cell r="Y573">
            <v>1260.6400000000099</v>
          </cell>
          <cell r="Z573">
            <v>914.53000000000497</v>
          </cell>
          <cell r="AA573">
            <v>1278.8800000000001</v>
          </cell>
          <cell r="AB573">
            <v>930.70999999999503</v>
          </cell>
          <cell r="AC573">
            <v>1300.7899999999879</v>
          </cell>
          <cell r="AD573">
            <v>943.20999999999447</v>
          </cell>
          <cell r="AE573">
            <v>1322.7099999999994</v>
          </cell>
          <cell r="AF573">
            <v>959.3900000000142</v>
          </cell>
          <cell r="AG573">
            <v>1340.9399999999896</v>
          </cell>
          <cell r="AH573">
            <v>971.89000000000772</v>
          </cell>
          <cell r="AI573">
            <v>1362.8600000000079</v>
          </cell>
          <cell r="AJ573">
            <v>988.07000000000335</v>
          </cell>
          <cell r="AK573">
            <v>1381.0999999999988</v>
          </cell>
          <cell r="AL573">
            <v>1000.5699999999966</v>
          </cell>
          <cell r="AM573">
            <v>1403.01000000001</v>
          </cell>
          <cell r="AN573">
            <v>1016.7499999999915</v>
          </cell>
          <cell r="AO573">
            <v>1424.9299999999967</v>
          </cell>
          <cell r="AP573">
            <v>1029.2499999999848</v>
          </cell>
          <cell r="AQ573">
            <v>1443.1599999999867</v>
          </cell>
          <cell r="AR573">
            <v>1045.430000000006</v>
          </cell>
          <cell r="AS573">
            <v>1465.0799999999956</v>
          </cell>
          <cell r="AT573">
            <v>1057.9300000000028</v>
          </cell>
          <cell r="AU573">
            <v>1483.3199999999852</v>
          </cell>
          <cell r="AV573">
            <v>1074.1099999999981</v>
          </cell>
          <cell r="AW573">
            <v>1505.2300000000123</v>
          </cell>
        </row>
        <row r="574">
          <cell r="A574">
            <v>569</v>
          </cell>
          <cell r="B574">
            <v>740.06999999999425</v>
          </cell>
          <cell r="C574">
            <v>1036.1000000000131</v>
          </cell>
          <cell r="D574">
            <v>756.28000000000452</v>
          </cell>
          <cell r="E574">
            <v>1058.0600000000029</v>
          </cell>
          <cell r="F574">
            <v>768.80000000000837</v>
          </cell>
          <cell r="G574">
            <v>1076.3299999999981</v>
          </cell>
          <cell r="H574">
            <v>785.0099999999984</v>
          </cell>
          <cell r="I574">
            <v>1098.2799999999897</v>
          </cell>
          <cell r="J574">
            <v>801.21999999999753</v>
          </cell>
          <cell r="K574">
            <v>1120.24000000001</v>
          </cell>
          <cell r="L574">
            <v>813.73999999999046</v>
          </cell>
          <cell r="M574">
            <v>1138.5</v>
          </cell>
          <cell r="N574">
            <v>829.95000000000482</v>
          </cell>
          <cell r="O574">
            <v>1160.4599999999896</v>
          </cell>
          <cell r="P574">
            <v>842.47000000000673</v>
          </cell>
          <cell r="Q574">
            <v>1178.7300000000073</v>
          </cell>
          <cell r="R574">
            <v>858.67999999999665</v>
          </cell>
          <cell r="S574">
            <v>1200.6799999999955</v>
          </cell>
          <cell r="T574">
            <v>874.88999999999419</v>
          </cell>
          <cell r="U574">
            <v>1222.6400000000021</v>
          </cell>
          <cell r="V574">
            <v>887.40999999998712</v>
          </cell>
          <cell r="W574">
            <v>1240.8999999999949</v>
          </cell>
          <cell r="X574">
            <v>903.62000000000478</v>
          </cell>
          <cell r="Y574">
            <v>1262.8600000000099</v>
          </cell>
          <cell r="Z574">
            <v>916.14000000000499</v>
          </cell>
          <cell r="AA574">
            <v>1281.1300000000001</v>
          </cell>
          <cell r="AB574">
            <v>932.34999999999502</v>
          </cell>
          <cell r="AC574">
            <v>1303.0799999999879</v>
          </cell>
          <cell r="AD574">
            <v>944.86999999999443</v>
          </cell>
          <cell r="AE574">
            <v>1325.0399999999993</v>
          </cell>
          <cell r="AF574">
            <v>961.08000000001425</v>
          </cell>
          <cell r="AG574">
            <v>1343.2999999999895</v>
          </cell>
          <cell r="AH574">
            <v>973.60000000000775</v>
          </cell>
          <cell r="AI574">
            <v>1365.2600000000079</v>
          </cell>
          <cell r="AJ574">
            <v>989.81000000000336</v>
          </cell>
          <cell r="AK574">
            <v>1383.5299999999988</v>
          </cell>
          <cell r="AL574">
            <v>1002.3299999999966</v>
          </cell>
          <cell r="AM574">
            <v>1405.48000000001</v>
          </cell>
          <cell r="AN574">
            <v>1018.5399999999914</v>
          </cell>
          <cell r="AO574">
            <v>1427.4399999999966</v>
          </cell>
          <cell r="AP574">
            <v>1031.0599999999847</v>
          </cell>
          <cell r="AQ574">
            <v>1445.6999999999866</v>
          </cell>
          <cell r="AR574">
            <v>1047.2700000000059</v>
          </cell>
          <cell r="AS574">
            <v>1467.6599999999955</v>
          </cell>
          <cell r="AT574">
            <v>1059.7900000000027</v>
          </cell>
          <cell r="AU574">
            <v>1485.9299999999851</v>
          </cell>
          <cell r="AV574">
            <v>1075.9999999999982</v>
          </cell>
          <cell r="AW574">
            <v>1507.8800000000124</v>
          </cell>
        </row>
        <row r="575">
          <cell r="A575">
            <v>570</v>
          </cell>
          <cell r="B575">
            <v>741.36999999999421</v>
          </cell>
          <cell r="C575">
            <v>1037.920000000013</v>
          </cell>
          <cell r="D575">
            <v>757.61000000000456</v>
          </cell>
          <cell r="E575">
            <v>1059.9200000000028</v>
          </cell>
          <cell r="F575">
            <v>770.15000000000839</v>
          </cell>
          <cell r="G575">
            <v>1078.2199999999982</v>
          </cell>
          <cell r="H575">
            <v>786.38999999999839</v>
          </cell>
          <cell r="I575">
            <v>1100.2099999999898</v>
          </cell>
          <cell r="J575">
            <v>802.62999999999749</v>
          </cell>
          <cell r="K575">
            <v>1122.21000000001</v>
          </cell>
          <cell r="L575">
            <v>815.16999999999041</v>
          </cell>
          <cell r="M575">
            <v>1140.5</v>
          </cell>
          <cell r="N575">
            <v>831.41000000000486</v>
          </cell>
          <cell r="O575">
            <v>1162.4999999999895</v>
          </cell>
          <cell r="P575">
            <v>843.95000000000675</v>
          </cell>
          <cell r="Q575">
            <v>1180.8000000000072</v>
          </cell>
          <cell r="R575">
            <v>860.18999999999664</v>
          </cell>
          <cell r="S575">
            <v>1202.7899999999954</v>
          </cell>
          <cell r="T575">
            <v>876.42999999999415</v>
          </cell>
          <cell r="U575">
            <v>1224.7900000000022</v>
          </cell>
          <cell r="V575">
            <v>888.96999999998707</v>
          </cell>
          <cell r="W575">
            <v>1243.0799999999949</v>
          </cell>
          <cell r="X575">
            <v>905.21000000000481</v>
          </cell>
          <cell r="Y575">
            <v>1265.0800000000099</v>
          </cell>
          <cell r="Z575">
            <v>917.750000000005</v>
          </cell>
          <cell r="AA575">
            <v>1283.3800000000001</v>
          </cell>
          <cell r="AB575">
            <v>933.98999999999501</v>
          </cell>
          <cell r="AC575">
            <v>1305.3699999999878</v>
          </cell>
          <cell r="AD575">
            <v>946.5299999999944</v>
          </cell>
          <cell r="AE575">
            <v>1327.3699999999992</v>
          </cell>
          <cell r="AF575">
            <v>962.77000000001431</v>
          </cell>
          <cell r="AG575">
            <v>1345.6599999999894</v>
          </cell>
          <cell r="AH575">
            <v>975.31000000000779</v>
          </cell>
          <cell r="AI575">
            <v>1367.660000000008</v>
          </cell>
          <cell r="AJ575">
            <v>991.55000000000337</v>
          </cell>
          <cell r="AK575">
            <v>1385.9599999999989</v>
          </cell>
          <cell r="AL575">
            <v>1004.0899999999966</v>
          </cell>
          <cell r="AM575">
            <v>1407.95000000001</v>
          </cell>
          <cell r="AN575">
            <v>1020.3299999999914</v>
          </cell>
          <cell r="AO575">
            <v>1429.9499999999966</v>
          </cell>
          <cell r="AP575">
            <v>1032.8699999999847</v>
          </cell>
          <cell r="AQ575">
            <v>1448.2399999999866</v>
          </cell>
          <cell r="AR575">
            <v>1049.1100000000058</v>
          </cell>
          <cell r="AS575">
            <v>1470.2399999999955</v>
          </cell>
          <cell r="AT575">
            <v>1061.6500000000026</v>
          </cell>
          <cell r="AU575">
            <v>1488.539999999985</v>
          </cell>
          <cell r="AV575">
            <v>1077.8899999999983</v>
          </cell>
          <cell r="AW575">
            <v>1510.5300000000125</v>
          </cell>
        </row>
        <row r="576">
          <cell r="A576">
            <v>571</v>
          </cell>
          <cell r="B576">
            <v>742.66999999999416</v>
          </cell>
          <cell r="C576">
            <v>1039.740000000013</v>
          </cell>
          <cell r="D576">
            <v>758.9400000000046</v>
          </cell>
          <cell r="E576">
            <v>1061.7800000000027</v>
          </cell>
          <cell r="F576">
            <v>771.50000000000841</v>
          </cell>
          <cell r="G576">
            <v>1080.1099999999983</v>
          </cell>
          <cell r="H576">
            <v>787.76999999999839</v>
          </cell>
          <cell r="I576">
            <v>1102.1399999999899</v>
          </cell>
          <cell r="J576">
            <v>804.03999999999746</v>
          </cell>
          <cell r="K576">
            <v>1124.1800000000101</v>
          </cell>
          <cell r="L576">
            <v>816.59999999999036</v>
          </cell>
          <cell r="M576">
            <v>1142.5</v>
          </cell>
          <cell r="N576">
            <v>832.87000000000489</v>
          </cell>
          <cell r="O576">
            <v>1164.5399999999895</v>
          </cell>
          <cell r="P576">
            <v>845.43000000000677</v>
          </cell>
          <cell r="Q576">
            <v>1182.8700000000072</v>
          </cell>
          <cell r="R576">
            <v>861.69999999999663</v>
          </cell>
          <cell r="S576">
            <v>1204.8999999999953</v>
          </cell>
          <cell r="T576">
            <v>877.96999999999412</v>
          </cell>
          <cell r="U576">
            <v>1226.9400000000023</v>
          </cell>
          <cell r="V576">
            <v>890.52999999998701</v>
          </cell>
          <cell r="W576">
            <v>1245.259999999995</v>
          </cell>
          <cell r="X576">
            <v>906.80000000000484</v>
          </cell>
          <cell r="Y576">
            <v>1267.30000000001</v>
          </cell>
          <cell r="Z576">
            <v>919.36000000000502</v>
          </cell>
          <cell r="AA576">
            <v>1285.6300000000001</v>
          </cell>
          <cell r="AB576">
            <v>935.62999999999499</v>
          </cell>
          <cell r="AC576">
            <v>1307.6599999999878</v>
          </cell>
          <cell r="AD576">
            <v>948.18999999999437</v>
          </cell>
          <cell r="AE576">
            <v>1329.6999999999991</v>
          </cell>
          <cell r="AF576">
            <v>964.46000000001436</v>
          </cell>
          <cell r="AG576">
            <v>1348.0199999999893</v>
          </cell>
          <cell r="AH576">
            <v>977.02000000000783</v>
          </cell>
          <cell r="AI576">
            <v>1370.0600000000081</v>
          </cell>
          <cell r="AJ576">
            <v>993.29000000000337</v>
          </cell>
          <cell r="AK576">
            <v>1388.389999999999</v>
          </cell>
          <cell r="AL576">
            <v>1005.8499999999966</v>
          </cell>
          <cell r="AM576">
            <v>1410.4200000000101</v>
          </cell>
          <cell r="AN576">
            <v>1022.1199999999914</v>
          </cell>
          <cell r="AO576">
            <v>1432.4599999999966</v>
          </cell>
          <cell r="AP576">
            <v>1034.6799999999846</v>
          </cell>
          <cell r="AQ576">
            <v>1450.7799999999866</v>
          </cell>
          <cell r="AR576">
            <v>1050.9500000000057</v>
          </cell>
          <cell r="AS576">
            <v>1472.8199999999954</v>
          </cell>
          <cell r="AT576">
            <v>1063.5100000000025</v>
          </cell>
          <cell r="AU576">
            <v>1491.1499999999849</v>
          </cell>
          <cell r="AV576">
            <v>1079.7799999999984</v>
          </cell>
          <cell r="AW576">
            <v>1513.1800000000126</v>
          </cell>
        </row>
        <row r="577">
          <cell r="A577">
            <v>572</v>
          </cell>
          <cell r="B577">
            <v>743.96999999999412</v>
          </cell>
          <cell r="C577">
            <v>1041.5600000000129</v>
          </cell>
          <cell r="D577">
            <v>760.27000000000464</v>
          </cell>
          <cell r="E577">
            <v>1063.6400000000026</v>
          </cell>
          <cell r="F577">
            <v>772.85000000000844</v>
          </cell>
          <cell r="G577">
            <v>1081.9999999999984</v>
          </cell>
          <cell r="H577">
            <v>789.14999999999839</v>
          </cell>
          <cell r="I577">
            <v>1104.0699999999899</v>
          </cell>
          <cell r="J577">
            <v>805.44999999999743</v>
          </cell>
          <cell r="K577">
            <v>1126.1500000000101</v>
          </cell>
          <cell r="L577">
            <v>818.02999999999031</v>
          </cell>
          <cell r="M577">
            <v>1144.5</v>
          </cell>
          <cell r="N577">
            <v>834.33000000000493</v>
          </cell>
          <cell r="O577">
            <v>1166.5799999999895</v>
          </cell>
          <cell r="P577">
            <v>846.91000000000679</v>
          </cell>
          <cell r="Q577">
            <v>1184.9400000000071</v>
          </cell>
          <cell r="R577">
            <v>863.20999999999663</v>
          </cell>
          <cell r="S577">
            <v>1207.0099999999952</v>
          </cell>
          <cell r="T577">
            <v>879.50999999999408</v>
          </cell>
          <cell r="U577">
            <v>1229.0900000000024</v>
          </cell>
          <cell r="V577">
            <v>892.08999999998696</v>
          </cell>
          <cell r="W577">
            <v>1247.4399999999951</v>
          </cell>
          <cell r="X577">
            <v>908.39000000000487</v>
          </cell>
          <cell r="Y577">
            <v>1269.52000000001</v>
          </cell>
          <cell r="Z577">
            <v>920.97000000000503</v>
          </cell>
          <cell r="AA577">
            <v>1287.8800000000001</v>
          </cell>
          <cell r="AB577">
            <v>937.26999999999498</v>
          </cell>
          <cell r="AC577">
            <v>1309.9499999999878</v>
          </cell>
          <cell r="AD577">
            <v>949.84999999999434</v>
          </cell>
          <cell r="AE577">
            <v>1332.0299999999991</v>
          </cell>
          <cell r="AF577">
            <v>966.15000000001442</v>
          </cell>
          <cell r="AG577">
            <v>1350.3799999999892</v>
          </cell>
          <cell r="AH577">
            <v>978.73000000000786</v>
          </cell>
          <cell r="AI577">
            <v>1372.4600000000082</v>
          </cell>
          <cell r="AJ577">
            <v>995.03000000000338</v>
          </cell>
          <cell r="AK577">
            <v>1390.819999999999</v>
          </cell>
          <cell r="AL577">
            <v>1007.6099999999966</v>
          </cell>
          <cell r="AM577">
            <v>1412.8900000000101</v>
          </cell>
          <cell r="AN577">
            <v>1023.9099999999913</v>
          </cell>
          <cell r="AO577">
            <v>1434.9699999999966</v>
          </cell>
          <cell r="AP577">
            <v>1036.4899999999845</v>
          </cell>
          <cell r="AQ577">
            <v>1453.3199999999865</v>
          </cell>
          <cell r="AR577">
            <v>1052.7900000000056</v>
          </cell>
          <cell r="AS577">
            <v>1475.3999999999953</v>
          </cell>
          <cell r="AT577">
            <v>1065.3700000000024</v>
          </cell>
          <cell r="AU577">
            <v>1493.7599999999848</v>
          </cell>
          <cell r="AV577">
            <v>1081.6699999999985</v>
          </cell>
          <cell r="AW577">
            <v>1515.8300000000127</v>
          </cell>
        </row>
        <row r="578">
          <cell r="A578">
            <v>573</v>
          </cell>
          <cell r="B578">
            <v>745.26999999999407</v>
          </cell>
          <cell r="C578">
            <v>1043.3800000000128</v>
          </cell>
          <cell r="D578">
            <v>761.60000000000468</v>
          </cell>
          <cell r="E578">
            <v>1065.5000000000025</v>
          </cell>
          <cell r="F578">
            <v>774.20000000000846</v>
          </cell>
          <cell r="G578">
            <v>1083.8899999999985</v>
          </cell>
          <cell r="H578">
            <v>790.52999999999838</v>
          </cell>
          <cell r="I578">
            <v>1105.99999999999</v>
          </cell>
          <cell r="J578">
            <v>806.8599999999974</v>
          </cell>
          <cell r="K578">
            <v>1128.1200000000101</v>
          </cell>
          <cell r="L578">
            <v>819.45999999999026</v>
          </cell>
          <cell r="M578">
            <v>1146.5</v>
          </cell>
          <cell r="N578">
            <v>835.79000000000497</v>
          </cell>
          <cell r="O578">
            <v>1168.6199999999894</v>
          </cell>
          <cell r="P578">
            <v>848.39000000000681</v>
          </cell>
          <cell r="Q578">
            <v>1187.010000000007</v>
          </cell>
          <cell r="R578">
            <v>864.71999999999662</v>
          </cell>
          <cell r="S578">
            <v>1209.1199999999951</v>
          </cell>
          <cell r="T578">
            <v>881.04999999999404</v>
          </cell>
          <cell r="U578">
            <v>1231.2400000000025</v>
          </cell>
          <cell r="V578">
            <v>893.6499999999869</v>
          </cell>
          <cell r="W578">
            <v>1249.6199999999951</v>
          </cell>
          <cell r="X578">
            <v>909.98000000000491</v>
          </cell>
          <cell r="Y578">
            <v>1271.74000000001</v>
          </cell>
          <cell r="Z578">
            <v>922.58000000000504</v>
          </cell>
          <cell r="AA578">
            <v>1290.1300000000001</v>
          </cell>
          <cell r="AB578">
            <v>938.90999999999497</v>
          </cell>
          <cell r="AC578">
            <v>1312.2399999999877</v>
          </cell>
          <cell r="AD578">
            <v>951.50999999999431</v>
          </cell>
          <cell r="AE578">
            <v>1334.359999999999</v>
          </cell>
          <cell r="AF578">
            <v>967.84000000001447</v>
          </cell>
          <cell r="AG578">
            <v>1352.7399999999891</v>
          </cell>
          <cell r="AH578">
            <v>980.4400000000079</v>
          </cell>
          <cell r="AI578">
            <v>1374.8600000000083</v>
          </cell>
          <cell r="AJ578">
            <v>996.77000000000339</v>
          </cell>
          <cell r="AK578">
            <v>1393.2499999999991</v>
          </cell>
          <cell r="AL578">
            <v>1009.3699999999966</v>
          </cell>
          <cell r="AM578">
            <v>1415.3600000000101</v>
          </cell>
          <cell r="AN578">
            <v>1025.6999999999914</v>
          </cell>
          <cell r="AO578">
            <v>1437.4799999999966</v>
          </cell>
          <cell r="AP578">
            <v>1038.2999999999845</v>
          </cell>
          <cell r="AQ578">
            <v>1455.8599999999865</v>
          </cell>
          <cell r="AR578">
            <v>1054.6300000000056</v>
          </cell>
          <cell r="AS578">
            <v>1477.9799999999952</v>
          </cell>
          <cell r="AT578">
            <v>1067.2300000000023</v>
          </cell>
          <cell r="AU578">
            <v>1496.3699999999847</v>
          </cell>
          <cell r="AV578">
            <v>1083.5599999999986</v>
          </cell>
          <cell r="AW578">
            <v>1518.4800000000128</v>
          </cell>
        </row>
        <row r="579">
          <cell r="A579">
            <v>574</v>
          </cell>
          <cell r="B579">
            <v>746.56999999999402</v>
          </cell>
          <cell r="C579">
            <v>1045.2000000000128</v>
          </cell>
          <cell r="D579">
            <v>762.93000000000472</v>
          </cell>
          <cell r="E579">
            <v>1067.3600000000024</v>
          </cell>
          <cell r="F579">
            <v>775.55000000000848</v>
          </cell>
          <cell r="G579">
            <v>1085.7799999999986</v>
          </cell>
          <cell r="H579">
            <v>791.90999999999838</v>
          </cell>
          <cell r="I579">
            <v>1107.9299999999901</v>
          </cell>
          <cell r="J579">
            <v>808.26999999999737</v>
          </cell>
          <cell r="K579">
            <v>1130.0900000000101</v>
          </cell>
          <cell r="L579">
            <v>820.88999999999021</v>
          </cell>
          <cell r="M579">
            <v>1148.5</v>
          </cell>
          <cell r="N579">
            <v>837.250000000005</v>
          </cell>
          <cell r="O579">
            <v>1170.6599999999894</v>
          </cell>
          <cell r="P579">
            <v>849.87000000000683</v>
          </cell>
          <cell r="Q579">
            <v>1189.080000000007</v>
          </cell>
          <cell r="R579">
            <v>866.22999999999661</v>
          </cell>
          <cell r="S579">
            <v>1211.229999999995</v>
          </cell>
          <cell r="T579">
            <v>882.58999999999401</v>
          </cell>
          <cell r="U579">
            <v>1233.3900000000026</v>
          </cell>
          <cell r="V579">
            <v>895.20999999998685</v>
          </cell>
          <cell r="W579">
            <v>1251.7999999999952</v>
          </cell>
          <cell r="X579">
            <v>911.57000000000494</v>
          </cell>
          <cell r="Y579">
            <v>1273.96000000001</v>
          </cell>
          <cell r="Z579">
            <v>924.19000000000506</v>
          </cell>
          <cell r="AA579">
            <v>1292.3800000000001</v>
          </cell>
          <cell r="AB579">
            <v>940.54999999999495</v>
          </cell>
          <cell r="AC579">
            <v>1314.5299999999877</v>
          </cell>
          <cell r="AD579">
            <v>953.16999999999427</v>
          </cell>
          <cell r="AE579">
            <v>1336.6899999999989</v>
          </cell>
          <cell r="AF579">
            <v>969.53000000001452</v>
          </cell>
          <cell r="AG579">
            <v>1355.099999999989</v>
          </cell>
          <cell r="AH579">
            <v>982.15000000000794</v>
          </cell>
          <cell r="AI579">
            <v>1377.2600000000084</v>
          </cell>
          <cell r="AJ579">
            <v>998.5100000000034</v>
          </cell>
          <cell r="AK579">
            <v>1395.6799999999992</v>
          </cell>
          <cell r="AL579">
            <v>1011.1299999999966</v>
          </cell>
          <cell r="AM579">
            <v>1417.8300000000102</v>
          </cell>
          <cell r="AN579">
            <v>1027.4899999999914</v>
          </cell>
          <cell r="AO579">
            <v>1439.9899999999966</v>
          </cell>
          <cell r="AP579">
            <v>1040.1099999999844</v>
          </cell>
          <cell r="AQ579">
            <v>1458.3999999999864</v>
          </cell>
          <cell r="AR579">
            <v>1056.4700000000055</v>
          </cell>
          <cell r="AS579">
            <v>1480.5599999999952</v>
          </cell>
          <cell r="AT579">
            <v>1069.0900000000022</v>
          </cell>
          <cell r="AU579">
            <v>1498.9799999999846</v>
          </cell>
          <cell r="AV579">
            <v>1085.4499999999987</v>
          </cell>
          <cell r="AW579">
            <v>1521.1300000000128</v>
          </cell>
        </row>
        <row r="580">
          <cell r="A580">
            <v>575</v>
          </cell>
          <cell r="B580">
            <v>747.86999999999398</v>
          </cell>
          <cell r="C580">
            <v>1047.0200000000127</v>
          </cell>
          <cell r="D580">
            <v>764.26000000000477</v>
          </cell>
          <cell r="E580">
            <v>1069.2200000000023</v>
          </cell>
          <cell r="F580">
            <v>776.9000000000085</v>
          </cell>
          <cell r="G580">
            <v>1087.6699999999987</v>
          </cell>
          <cell r="H580">
            <v>793.28999999999837</v>
          </cell>
          <cell r="I580">
            <v>1109.8599999999901</v>
          </cell>
          <cell r="J580">
            <v>809.67999999999734</v>
          </cell>
          <cell r="K580">
            <v>1132.0600000000102</v>
          </cell>
          <cell r="L580">
            <v>822.31999999999016</v>
          </cell>
          <cell r="M580">
            <v>1150.5</v>
          </cell>
          <cell r="N580">
            <v>838.71000000000504</v>
          </cell>
          <cell r="O580">
            <v>1172.6999999999894</v>
          </cell>
          <cell r="P580">
            <v>851.35000000000684</v>
          </cell>
          <cell r="Q580">
            <v>1191.1500000000069</v>
          </cell>
          <cell r="R580">
            <v>867.7399999999966</v>
          </cell>
          <cell r="S580">
            <v>1213.3399999999949</v>
          </cell>
          <cell r="T580">
            <v>884.12999999999397</v>
          </cell>
          <cell r="U580">
            <v>1235.5400000000027</v>
          </cell>
          <cell r="V580">
            <v>896.76999999998679</v>
          </cell>
          <cell r="W580">
            <v>1253.9799999999952</v>
          </cell>
          <cell r="X580">
            <v>913.16000000000497</v>
          </cell>
          <cell r="Y580">
            <v>1276.1800000000101</v>
          </cell>
          <cell r="Z580">
            <v>925.80000000000507</v>
          </cell>
          <cell r="AA580">
            <v>1294.6300000000001</v>
          </cell>
          <cell r="AB580">
            <v>942.18999999999494</v>
          </cell>
          <cell r="AC580">
            <v>1316.8199999999877</v>
          </cell>
          <cell r="AD580">
            <v>954.82999999999424</v>
          </cell>
          <cell r="AE580">
            <v>1339.0199999999988</v>
          </cell>
          <cell r="AF580">
            <v>971.22000000001458</v>
          </cell>
          <cell r="AG580">
            <v>1357.4599999999889</v>
          </cell>
          <cell r="AH580">
            <v>983.86000000000797</v>
          </cell>
          <cell r="AI580">
            <v>1379.6600000000085</v>
          </cell>
          <cell r="AJ580">
            <v>1000.2500000000034</v>
          </cell>
          <cell r="AK580">
            <v>1398.1099999999992</v>
          </cell>
          <cell r="AL580">
            <v>1012.8899999999966</v>
          </cell>
          <cell r="AM580">
            <v>1420.3000000000102</v>
          </cell>
          <cell r="AN580">
            <v>1029.2799999999913</v>
          </cell>
          <cell r="AO580">
            <v>1442.4999999999966</v>
          </cell>
          <cell r="AP580">
            <v>1041.9199999999844</v>
          </cell>
          <cell r="AQ580">
            <v>1460.9399999999864</v>
          </cell>
          <cell r="AR580">
            <v>1058.3100000000054</v>
          </cell>
          <cell r="AS580">
            <v>1483.1399999999951</v>
          </cell>
          <cell r="AT580">
            <v>1070.9500000000021</v>
          </cell>
          <cell r="AU580">
            <v>1501.5899999999845</v>
          </cell>
          <cell r="AV580">
            <v>1087.3399999999988</v>
          </cell>
          <cell r="AW580">
            <v>1523.7800000000129</v>
          </cell>
        </row>
        <row r="581">
          <cell r="A581">
            <v>576</v>
          </cell>
          <cell r="B581">
            <v>749.16999999999393</v>
          </cell>
          <cell r="C581">
            <v>1048.8400000000127</v>
          </cell>
          <cell r="D581">
            <v>765.59000000000481</v>
          </cell>
          <cell r="E581">
            <v>1071.0800000000022</v>
          </cell>
          <cell r="F581">
            <v>778.25000000000853</v>
          </cell>
          <cell r="G581">
            <v>1089.5599999999988</v>
          </cell>
          <cell r="H581">
            <v>794.66999999999837</v>
          </cell>
          <cell r="I581">
            <v>1111.7899999999902</v>
          </cell>
          <cell r="J581">
            <v>811.0899999999973</v>
          </cell>
          <cell r="K581">
            <v>1134.0300000000102</v>
          </cell>
          <cell r="L581">
            <v>823.74999999999011</v>
          </cell>
          <cell r="M581">
            <v>1152.5</v>
          </cell>
          <cell r="N581">
            <v>840.17000000000507</v>
          </cell>
          <cell r="O581">
            <v>1174.7399999999893</v>
          </cell>
          <cell r="P581">
            <v>852.83000000000686</v>
          </cell>
          <cell r="Q581">
            <v>1193.2200000000068</v>
          </cell>
          <cell r="R581">
            <v>869.24999999999659</v>
          </cell>
          <cell r="S581">
            <v>1215.4499999999948</v>
          </cell>
          <cell r="T581">
            <v>885.66999999999393</v>
          </cell>
          <cell r="U581">
            <v>1237.6900000000028</v>
          </cell>
          <cell r="V581">
            <v>898.32999999998674</v>
          </cell>
          <cell r="W581">
            <v>1256.1599999999953</v>
          </cell>
          <cell r="X581">
            <v>914.750000000005</v>
          </cell>
          <cell r="Y581">
            <v>1278.4000000000101</v>
          </cell>
          <cell r="Z581">
            <v>927.41000000000508</v>
          </cell>
          <cell r="AA581">
            <v>1296.8800000000001</v>
          </cell>
          <cell r="AB581">
            <v>943.82999999999493</v>
          </cell>
          <cell r="AC581">
            <v>1319.1099999999876</v>
          </cell>
          <cell r="AD581">
            <v>956.48999999999421</v>
          </cell>
          <cell r="AE581">
            <v>1341.3499999999988</v>
          </cell>
          <cell r="AF581">
            <v>972.91000000001463</v>
          </cell>
          <cell r="AG581">
            <v>1359.8199999999888</v>
          </cell>
          <cell r="AH581">
            <v>985.57000000000801</v>
          </cell>
          <cell r="AI581">
            <v>1382.0600000000086</v>
          </cell>
          <cell r="AJ581">
            <v>1001.9900000000034</v>
          </cell>
          <cell r="AK581">
            <v>1400.5399999999993</v>
          </cell>
          <cell r="AL581">
            <v>1014.6499999999966</v>
          </cell>
          <cell r="AM581">
            <v>1422.7700000000102</v>
          </cell>
          <cell r="AN581">
            <v>1031.0699999999913</v>
          </cell>
          <cell r="AO581">
            <v>1445.0099999999966</v>
          </cell>
          <cell r="AP581">
            <v>1043.7299999999843</v>
          </cell>
          <cell r="AQ581">
            <v>1463.4799999999864</v>
          </cell>
          <cell r="AR581">
            <v>1060.1500000000053</v>
          </cell>
          <cell r="AS581">
            <v>1485.719999999995</v>
          </cell>
          <cell r="AT581">
            <v>1072.810000000002</v>
          </cell>
          <cell r="AU581">
            <v>1504.1999999999844</v>
          </cell>
          <cell r="AV581">
            <v>1089.2299999999989</v>
          </cell>
          <cell r="AW581">
            <v>1526.430000000013</v>
          </cell>
        </row>
        <row r="582">
          <cell r="A582">
            <v>577</v>
          </cell>
          <cell r="B582">
            <v>750.46999999999389</v>
          </cell>
          <cell r="C582">
            <v>1050.6600000000126</v>
          </cell>
          <cell r="D582">
            <v>766.92000000000485</v>
          </cell>
          <cell r="E582">
            <v>1072.9400000000021</v>
          </cell>
          <cell r="F582">
            <v>779.60000000000855</v>
          </cell>
          <cell r="G582">
            <v>1091.4499999999989</v>
          </cell>
          <cell r="H582">
            <v>796.04999999999836</v>
          </cell>
          <cell r="I582">
            <v>1113.7199999999903</v>
          </cell>
          <cell r="J582">
            <v>812.49999999999727</v>
          </cell>
          <cell r="K582">
            <v>1136.0000000000102</v>
          </cell>
          <cell r="L582">
            <v>825.17999999999006</v>
          </cell>
          <cell r="M582">
            <v>1154.5</v>
          </cell>
          <cell r="N582">
            <v>841.63000000000511</v>
          </cell>
          <cell r="O582">
            <v>1176.7799999999893</v>
          </cell>
          <cell r="P582">
            <v>854.31000000000688</v>
          </cell>
          <cell r="Q582">
            <v>1195.2900000000068</v>
          </cell>
          <cell r="R582">
            <v>870.75999999999658</v>
          </cell>
          <cell r="S582">
            <v>1217.5599999999947</v>
          </cell>
          <cell r="T582">
            <v>887.2099999999939</v>
          </cell>
          <cell r="U582">
            <v>1239.8400000000029</v>
          </cell>
          <cell r="V582">
            <v>899.88999999998668</v>
          </cell>
          <cell r="W582">
            <v>1258.3399999999954</v>
          </cell>
          <cell r="X582">
            <v>916.34000000000503</v>
          </cell>
          <cell r="Y582">
            <v>1280.6200000000101</v>
          </cell>
          <cell r="Z582">
            <v>929.0200000000051</v>
          </cell>
          <cell r="AA582">
            <v>1299.1300000000001</v>
          </cell>
          <cell r="AB582">
            <v>945.46999999999491</v>
          </cell>
          <cell r="AC582">
            <v>1321.3999999999876</v>
          </cell>
          <cell r="AD582">
            <v>958.14999999999418</v>
          </cell>
          <cell r="AE582">
            <v>1343.6799999999987</v>
          </cell>
          <cell r="AF582">
            <v>974.60000000001469</v>
          </cell>
          <cell r="AG582">
            <v>1362.1799999999887</v>
          </cell>
          <cell r="AH582">
            <v>987.28000000000804</v>
          </cell>
          <cell r="AI582">
            <v>1384.4600000000087</v>
          </cell>
          <cell r="AJ582">
            <v>1003.7300000000034</v>
          </cell>
          <cell r="AK582">
            <v>1402.9699999999993</v>
          </cell>
          <cell r="AL582">
            <v>1016.4099999999966</v>
          </cell>
          <cell r="AM582">
            <v>1425.2400000000102</v>
          </cell>
          <cell r="AN582">
            <v>1032.8599999999913</v>
          </cell>
          <cell r="AO582">
            <v>1447.5199999999966</v>
          </cell>
          <cell r="AP582">
            <v>1045.5399999999843</v>
          </cell>
          <cell r="AQ582">
            <v>1466.0199999999863</v>
          </cell>
          <cell r="AR582">
            <v>1061.9900000000052</v>
          </cell>
          <cell r="AS582">
            <v>1488.299999999995</v>
          </cell>
          <cell r="AT582">
            <v>1074.6700000000019</v>
          </cell>
          <cell r="AU582">
            <v>1506.8099999999843</v>
          </cell>
          <cell r="AV582">
            <v>1091.119999999999</v>
          </cell>
          <cell r="AW582">
            <v>1529.0800000000131</v>
          </cell>
        </row>
        <row r="583">
          <cell r="A583">
            <v>578</v>
          </cell>
          <cell r="B583">
            <v>751.76999999999384</v>
          </cell>
          <cell r="C583">
            <v>1052.4800000000125</v>
          </cell>
          <cell r="D583">
            <v>768.25000000000489</v>
          </cell>
          <cell r="E583">
            <v>1074.800000000002</v>
          </cell>
          <cell r="F583">
            <v>780.95000000000857</v>
          </cell>
          <cell r="G583">
            <v>1093.339999999999</v>
          </cell>
          <cell r="H583">
            <v>797.42999999999836</v>
          </cell>
          <cell r="I583">
            <v>1115.6499999999903</v>
          </cell>
          <cell r="J583">
            <v>813.90999999999724</v>
          </cell>
          <cell r="K583">
            <v>1137.9700000000103</v>
          </cell>
          <cell r="L583">
            <v>826.60999999999001</v>
          </cell>
          <cell r="M583">
            <v>1156.5</v>
          </cell>
          <cell r="N583">
            <v>843.09000000000515</v>
          </cell>
          <cell r="O583">
            <v>1178.8199999999892</v>
          </cell>
          <cell r="P583">
            <v>855.7900000000069</v>
          </cell>
          <cell r="Q583">
            <v>1197.3600000000067</v>
          </cell>
          <cell r="R583">
            <v>872.26999999999657</v>
          </cell>
          <cell r="S583">
            <v>1219.6699999999946</v>
          </cell>
          <cell r="T583">
            <v>888.74999999999386</v>
          </cell>
          <cell r="U583">
            <v>1241.990000000003</v>
          </cell>
          <cell r="V583">
            <v>901.44999999998663</v>
          </cell>
          <cell r="W583">
            <v>1260.5199999999954</v>
          </cell>
          <cell r="X583">
            <v>917.93000000000507</v>
          </cell>
          <cell r="Y583">
            <v>1282.8400000000101</v>
          </cell>
          <cell r="Z583">
            <v>930.63000000000511</v>
          </cell>
          <cell r="AA583">
            <v>1301.3800000000001</v>
          </cell>
          <cell r="AB583">
            <v>947.1099999999949</v>
          </cell>
          <cell r="AC583">
            <v>1323.6899999999875</v>
          </cell>
          <cell r="AD583">
            <v>959.80999999999415</v>
          </cell>
          <cell r="AE583">
            <v>1346.0099999999986</v>
          </cell>
          <cell r="AF583">
            <v>976.29000000001474</v>
          </cell>
          <cell r="AG583">
            <v>1364.5399999999886</v>
          </cell>
          <cell r="AH583">
            <v>988.99000000000808</v>
          </cell>
          <cell r="AI583">
            <v>1386.8600000000088</v>
          </cell>
          <cell r="AJ583">
            <v>1005.4700000000034</v>
          </cell>
          <cell r="AK583">
            <v>1405.3999999999994</v>
          </cell>
          <cell r="AL583">
            <v>1018.1699999999965</v>
          </cell>
          <cell r="AM583">
            <v>1427.7100000000103</v>
          </cell>
          <cell r="AN583">
            <v>1034.6499999999912</v>
          </cell>
          <cell r="AO583">
            <v>1450.0299999999966</v>
          </cell>
          <cell r="AP583">
            <v>1047.3499999999842</v>
          </cell>
          <cell r="AQ583">
            <v>1468.5599999999863</v>
          </cell>
          <cell r="AR583">
            <v>1063.8300000000052</v>
          </cell>
          <cell r="AS583">
            <v>1490.8799999999949</v>
          </cell>
          <cell r="AT583">
            <v>1076.5300000000018</v>
          </cell>
          <cell r="AU583">
            <v>1509.4199999999842</v>
          </cell>
          <cell r="AV583">
            <v>1093.0099999999991</v>
          </cell>
          <cell r="AW583">
            <v>1531.7300000000132</v>
          </cell>
        </row>
        <row r="584">
          <cell r="A584">
            <v>579</v>
          </cell>
          <cell r="B584">
            <v>753.0699999999938</v>
          </cell>
          <cell r="C584">
            <v>1054.3000000000125</v>
          </cell>
          <cell r="D584">
            <v>769.58000000000493</v>
          </cell>
          <cell r="E584">
            <v>1076.6600000000019</v>
          </cell>
          <cell r="F584">
            <v>782.30000000000859</v>
          </cell>
          <cell r="G584">
            <v>1095.2299999999991</v>
          </cell>
          <cell r="H584">
            <v>798.80999999999835</v>
          </cell>
          <cell r="I584">
            <v>1117.5799999999904</v>
          </cell>
          <cell r="J584">
            <v>815.31999999999721</v>
          </cell>
          <cell r="K584">
            <v>1139.9400000000103</v>
          </cell>
          <cell r="L584">
            <v>828.03999999998996</v>
          </cell>
          <cell r="M584">
            <v>1158.5</v>
          </cell>
          <cell r="N584">
            <v>844.55000000000518</v>
          </cell>
          <cell r="O584">
            <v>1180.8599999999892</v>
          </cell>
          <cell r="P584">
            <v>857.27000000000692</v>
          </cell>
          <cell r="Q584">
            <v>1199.4300000000067</v>
          </cell>
          <cell r="R584">
            <v>873.77999999999656</v>
          </cell>
          <cell r="S584">
            <v>1221.7799999999945</v>
          </cell>
          <cell r="T584">
            <v>890.28999999999382</v>
          </cell>
          <cell r="U584">
            <v>1244.1400000000031</v>
          </cell>
          <cell r="V584">
            <v>903.00999999998658</v>
          </cell>
          <cell r="W584">
            <v>1262.6999999999955</v>
          </cell>
          <cell r="X584">
            <v>919.5200000000051</v>
          </cell>
          <cell r="Y584">
            <v>1285.0600000000102</v>
          </cell>
          <cell r="Z584">
            <v>932.24000000000513</v>
          </cell>
          <cell r="AA584">
            <v>1303.6300000000001</v>
          </cell>
          <cell r="AB584">
            <v>948.74999999999488</v>
          </cell>
          <cell r="AC584">
            <v>1325.9799999999875</v>
          </cell>
          <cell r="AD584">
            <v>961.46999999999412</v>
          </cell>
          <cell r="AE584">
            <v>1348.3399999999986</v>
          </cell>
          <cell r="AF584">
            <v>977.9800000000148</v>
          </cell>
          <cell r="AG584">
            <v>1366.8999999999885</v>
          </cell>
          <cell r="AH584">
            <v>990.70000000000812</v>
          </cell>
          <cell r="AI584">
            <v>1389.2600000000089</v>
          </cell>
          <cell r="AJ584">
            <v>1007.2100000000034</v>
          </cell>
          <cell r="AK584">
            <v>1407.8299999999995</v>
          </cell>
          <cell r="AL584">
            <v>1019.9299999999965</v>
          </cell>
          <cell r="AM584">
            <v>1430.1800000000103</v>
          </cell>
          <cell r="AN584">
            <v>1036.4399999999912</v>
          </cell>
          <cell r="AO584">
            <v>1452.5399999999966</v>
          </cell>
          <cell r="AP584">
            <v>1049.1599999999842</v>
          </cell>
          <cell r="AQ584">
            <v>1471.0999999999863</v>
          </cell>
          <cell r="AR584">
            <v>1065.6700000000051</v>
          </cell>
          <cell r="AS584">
            <v>1493.4599999999948</v>
          </cell>
          <cell r="AT584">
            <v>1078.3900000000017</v>
          </cell>
          <cell r="AU584">
            <v>1512.0299999999841</v>
          </cell>
          <cell r="AV584">
            <v>1094.8999999999992</v>
          </cell>
          <cell r="AW584">
            <v>1534.3800000000133</v>
          </cell>
        </row>
        <row r="585">
          <cell r="A585">
            <v>580</v>
          </cell>
          <cell r="B585">
            <v>754.36999999999375</v>
          </cell>
          <cell r="C585">
            <v>1056.1200000000124</v>
          </cell>
          <cell r="D585">
            <v>770.91000000000497</v>
          </cell>
          <cell r="E585">
            <v>1078.5200000000018</v>
          </cell>
          <cell r="F585">
            <v>783.65000000000862</v>
          </cell>
          <cell r="G585">
            <v>1097.1199999999992</v>
          </cell>
          <cell r="H585">
            <v>800.18999999999835</v>
          </cell>
          <cell r="I585">
            <v>1119.5099999999904</v>
          </cell>
          <cell r="J585">
            <v>816.72999999999718</v>
          </cell>
          <cell r="K585">
            <v>1141.9100000000103</v>
          </cell>
          <cell r="L585">
            <v>829.46999999998991</v>
          </cell>
          <cell r="M585">
            <v>1160.5</v>
          </cell>
          <cell r="N585">
            <v>846.01000000000522</v>
          </cell>
          <cell r="O585">
            <v>1182.8999999999892</v>
          </cell>
          <cell r="P585">
            <v>858.75000000000693</v>
          </cell>
          <cell r="Q585">
            <v>1201.5000000000066</v>
          </cell>
          <cell r="R585">
            <v>875.28999999999655</v>
          </cell>
          <cell r="S585">
            <v>1223.8899999999944</v>
          </cell>
          <cell r="T585">
            <v>891.82999999999379</v>
          </cell>
          <cell r="U585">
            <v>1246.2900000000031</v>
          </cell>
          <cell r="V585">
            <v>904.56999999998652</v>
          </cell>
          <cell r="W585">
            <v>1264.8799999999956</v>
          </cell>
          <cell r="X585">
            <v>921.11000000000513</v>
          </cell>
          <cell r="Y585">
            <v>1287.2800000000102</v>
          </cell>
          <cell r="Z585">
            <v>933.85000000000514</v>
          </cell>
          <cell r="AA585">
            <v>1305.8800000000001</v>
          </cell>
          <cell r="AB585">
            <v>950.38999999999487</v>
          </cell>
          <cell r="AC585">
            <v>1328.2699999999875</v>
          </cell>
          <cell r="AD585">
            <v>963.12999999999408</v>
          </cell>
          <cell r="AE585">
            <v>1350.6699999999985</v>
          </cell>
          <cell r="AF585">
            <v>979.67000000001485</v>
          </cell>
          <cell r="AG585">
            <v>1369.2599999999884</v>
          </cell>
          <cell r="AH585">
            <v>992.41000000000815</v>
          </cell>
          <cell r="AI585">
            <v>1391.6600000000089</v>
          </cell>
          <cell r="AJ585">
            <v>1008.9500000000035</v>
          </cell>
          <cell r="AK585">
            <v>1410.2599999999995</v>
          </cell>
          <cell r="AL585">
            <v>1021.6899999999965</v>
          </cell>
          <cell r="AM585">
            <v>1432.6500000000103</v>
          </cell>
          <cell r="AN585">
            <v>1038.2299999999912</v>
          </cell>
          <cell r="AO585">
            <v>1455.0499999999965</v>
          </cell>
          <cell r="AP585">
            <v>1050.9699999999841</v>
          </cell>
          <cell r="AQ585">
            <v>1473.6399999999862</v>
          </cell>
          <cell r="AR585">
            <v>1067.510000000005</v>
          </cell>
          <cell r="AS585">
            <v>1496.0399999999947</v>
          </cell>
          <cell r="AT585">
            <v>1080.2500000000016</v>
          </cell>
          <cell r="AU585">
            <v>1514.639999999984</v>
          </cell>
          <cell r="AV585">
            <v>1096.7899999999993</v>
          </cell>
          <cell r="AW585">
            <v>1537.0300000000134</v>
          </cell>
        </row>
        <row r="586">
          <cell r="A586">
            <v>581</v>
          </cell>
          <cell r="B586">
            <v>755.66999999999371</v>
          </cell>
          <cell r="C586">
            <v>1057.9400000000123</v>
          </cell>
          <cell r="D586">
            <v>772.24000000000501</v>
          </cell>
          <cell r="E586">
            <v>1080.3800000000017</v>
          </cell>
          <cell r="F586">
            <v>785.00000000000864</v>
          </cell>
          <cell r="G586">
            <v>1099.0099999999993</v>
          </cell>
          <cell r="H586">
            <v>801.56999999999834</v>
          </cell>
          <cell r="I586">
            <v>1121.4399999999905</v>
          </cell>
          <cell r="J586">
            <v>818.13999999999714</v>
          </cell>
          <cell r="K586">
            <v>1143.8800000000103</v>
          </cell>
          <cell r="L586">
            <v>830.89999999998986</v>
          </cell>
          <cell r="M586">
            <v>1162.5</v>
          </cell>
          <cell r="N586">
            <v>847.47000000000526</v>
          </cell>
          <cell r="O586">
            <v>1184.9399999999891</v>
          </cell>
          <cell r="P586">
            <v>860.23000000000695</v>
          </cell>
          <cell r="Q586">
            <v>1203.5700000000065</v>
          </cell>
          <cell r="R586">
            <v>876.79999999999654</v>
          </cell>
          <cell r="S586">
            <v>1225.9999999999943</v>
          </cell>
          <cell r="T586">
            <v>893.36999999999375</v>
          </cell>
          <cell r="U586">
            <v>1248.4400000000032</v>
          </cell>
          <cell r="V586">
            <v>906.12999999998647</v>
          </cell>
          <cell r="W586">
            <v>1267.0599999999956</v>
          </cell>
          <cell r="X586">
            <v>922.70000000000516</v>
          </cell>
          <cell r="Y586">
            <v>1289.5000000000102</v>
          </cell>
          <cell r="Z586">
            <v>935.46000000000515</v>
          </cell>
          <cell r="AA586">
            <v>1308.1300000000001</v>
          </cell>
          <cell r="AB586">
            <v>952.02999999999486</v>
          </cell>
          <cell r="AC586">
            <v>1330.5599999999874</v>
          </cell>
          <cell r="AD586">
            <v>964.78999999999405</v>
          </cell>
          <cell r="AE586">
            <v>1352.9999999999984</v>
          </cell>
          <cell r="AF586">
            <v>981.36000000001491</v>
          </cell>
          <cell r="AG586">
            <v>1371.6199999999883</v>
          </cell>
          <cell r="AH586">
            <v>994.12000000000819</v>
          </cell>
          <cell r="AI586">
            <v>1394.060000000009</v>
          </cell>
          <cell r="AJ586">
            <v>1010.6900000000035</v>
          </cell>
          <cell r="AK586">
            <v>1412.6899999999996</v>
          </cell>
          <cell r="AL586">
            <v>1023.4499999999965</v>
          </cell>
          <cell r="AM586">
            <v>1435.1200000000104</v>
          </cell>
          <cell r="AN586">
            <v>1040.0199999999911</v>
          </cell>
          <cell r="AO586">
            <v>1457.5599999999965</v>
          </cell>
          <cell r="AP586">
            <v>1052.7799999999841</v>
          </cell>
          <cell r="AQ586">
            <v>1476.1799999999862</v>
          </cell>
          <cell r="AR586">
            <v>1069.3500000000049</v>
          </cell>
          <cell r="AS586">
            <v>1498.6199999999947</v>
          </cell>
          <cell r="AT586">
            <v>1082.1100000000015</v>
          </cell>
          <cell r="AU586">
            <v>1517.2499999999839</v>
          </cell>
          <cell r="AV586">
            <v>1098.6799999999994</v>
          </cell>
          <cell r="AW586">
            <v>1539.6800000000135</v>
          </cell>
        </row>
        <row r="587">
          <cell r="A587">
            <v>582</v>
          </cell>
          <cell r="B587">
            <v>756.96999999999366</v>
          </cell>
          <cell r="C587">
            <v>1059.7600000000123</v>
          </cell>
          <cell r="D587">
            <v>773.57000000000505</v>
          </cell>
          <cell r="E587">
            <v>1082.2400000000016</v>
          </cell>
          <cell r="F587">
            <v>786.35000000000866</v>
          </cell>
          <cell r="G587">
            <v>1100.8999999999994</v>
          </cell>
          <cell r="H587">
            <v>802.94999999999834</v>
          </cell>
          <cell r="I587">
            <v>1123.3699999999906</v>
          </cell>
          <cell r="J587">
            <v>819.54999999999711</v>
          </cell>
          <cell r="K587">
            <v>1145.8500000000104</v>
          </cell>
          <cell r="L587">
            <v>832.32999999998981</v>
          </cell>
          <cell r="M587">
            <v>1164.5</v>
          </cell>
          <cell r="N587">
            <v>848.93000000000529</v>
          </cell>
          <cell r="O587">
            <v>1186.9799999999891</v>
          </cell>
          <cell r="P587">
            <v>861.71000000000697</v>
          </cell>
          <cell r="Q587">
            <v>1205.6400000000065</v>
          </cell>
          <cell r="R587">
            <v>878.30999999999653</v>
          </cell>
          <cell r="S587">
            <v>1228.1099999999942</v>
          </cell>
          <cell r="T587">
            <v>894.90999999999372</v>
          </cell>
          <cell r="U587">
            <v>1250.5900000000033</v>
          </cell>
          <cell r="V587">
            <v>907.68999999998641</v>
          </cell>
          <cell r="W587">
            <v>1269.2399999999957</v>
          </cell>
          <cell r="X587">
            <v>924.29000000000519</v>
          </cell>
          <cell r="Y587">
            <v>1291.7200000000103</v>
          </cell>
          <cell r="Z587">
            <v>937.07000000000517</v>
          </cell>
          <cell r="AA587">
            <v>1310.3800000000001</v>
          </cell>
          <cell r="AB587">
            <v>953.66999999999484</v>
          </cell>
          <cell r="AC587">
            <v>1332.8499999999874</v>
          </cell>
          <cell r="AD587">
            <v>966.44999999999402</v>
          </cell>
          <cell r="AE587">
            <v>1355.3299999999983</v>
          </cell>
          <cell r="AF587">
            <v>983.05000000001496</v>
          </cell>
          <cell r="AG587">
            <v>1373.9799999999882</v>
          </cell>
          <cell r="AH587">
            <v>995.83000000000823</v>
          </cell>
          <cell r="AI587">
            <v>1396.4600000000091</v>
          </cell>
          <cell r="AJ587">
            <v>1012.4300000000035</v>
          </cell>
          <cell r="AK587">
            <v>1415.1199999999997</v>
          </cell>
          <cell r="AL587">
            <v>1025.2099999999966</v>
          </cell>
          <cell r="AM587">
            <v>1437.5900000000104</v>
          </cell>
          <cell r="AN587">
            <v>1041.8099999999911</v>
          </cell>
          <cell r="AO587">
            <v>1460.0699999999965</v>
          </cell>
          <cell r="AP587">
            <v>1054.589999999984</v>
          </cell>
          <cell r="AQ587">
            <v>1478.7199999999862</v>
          </cell>
          <cell r="AR587">
            <v>1071.1900000000048</v>
          </cell>
          <cell r="AS587">
            <v>1501.1999999999946</v>
          </cell>
          <cell r="AT587">
            <v>1083.9700000000014</v>
          </cell>
          <cell r="AU587">
            <v>1519.8599999999838</v>
          </cell>
          <cell r="AV587">
            <v>1100.5699999999995</v>
          </cell>
          <cell r="AW587">
            <v>1542.3300000000136</v>
          </cell>
        </row>
        <row r="588">
          <cell r="A588">
            <v>583</v>
          </cell>
          <cell r="B588">
            <v>758.26999999999362</v>
          </cell>
          <cell r="C588">
            <v>1061.5800000000122</v>
          </cell>
          <cell r="D588">
            <v>774.90000000000509</v>
          </cell>
          <cell r="E588">
            <v>1084.1000000000015</v>
          </cell>
          <cell r="F588">
            <v>787.70000000000869</v>
          </cell>
          <cell r="G588">
            <v>1102.7899999999995</v>
          </cell>
          <cell r="H588">
            <v>804.32999999999834</v>
          </cell>
          <cell r="I588">
            <v>1125.2999999999906</v>
          </cell>
          <cell r="J588">
            <v>820.95999999999708</v>
          </cell>
          <cell r="K588">
            <v>1147.8200000000104</v>
          </cell>
          <cell r="L588">
            <v>833.75999999998976</v>
          </cell>
          <cell r="M588">
            <v>1166.5</v>
          </cell>
          <cell r="N588">
            <v>850.39000000000533</v>
          </cell>
          <cell r="O588">
            <v>1189.0199999999891</v>
          </cell>
          <cell r="P588">
            <v>863.19000000000699</v>
          </cell>
          <cell r="Q588">
            <v>1207.7100000000064</v>
          </cell>
          <cell r="R588">
            <v>879.81999999999653</v>
          </cell>
          <cell r="S588">
            <v>1230.2199999999941</v>
          </cell>
          <cell r="T588">
            <v>896.44999999999368</v>
          </cell>
          <cell r="U588">
            <v>1252.7400000000034</v>
          </cell>
          <cell r="V588">
            <v>909.24999999998636</v>
          </cell>
          <cell r="W588">
            <v>1271.4199999999958</v>
          </cell>
          <cell r="X588">
            <v>925.88000000000523</v>
          </cell>
          <cell r="Y588">
            <v>1293.9400000000103</v>
          </cell>
          <cell r="Z588">
            <v>938.68000000000518</v>
          </cell>
          <cell r="AA588">
            <v>1312.63</v>
          </cell>
          <cell r="AB588">
            <v>955.30999999999483</v>
          </cell>
          <cell r="AC588">
            <v>1335.1399999999874</v>
          </cell>
          <cell r="AD588">
            <v>968.10999999999399</v>
          </cell>
          <cell r="AE588">
            <v>1357.6599999999983</v>
          </cell>
          <cell r="AF588">
            <v>984.74000000001502</v>
          </cell>
          <cell r="AG588">
            <v>1376.3399999999881</v>
          </cell>
          <cell r="AH588">
            <v>997.54000000000826</v>
          </cell>
          <cell r="AI588">
            <v>1398.8600000000092</v>
          </cell>
          <cell r="AJ588">
            <v>1014.1700000000035</v>
          </cell>
          <cell r="AK588">
            <v>1417.5499999999997</v>
          </cell>
          <cell r="AL588">
            <v>1026.9699999999966</v>
          </cell>
          <cell r="AM588">
            <v>1440.0600000000104</v>
          </cell>
          <cell r="AN588">
            <v>1043.599999999991</v>
          </cell>
          <cell r="AO588">
            <v>1462.5799999999965</v>
          </cell>
          <cell r="AP588">
            <v>1056.3999999999839</v>
          </cell>
          <cell r="AQ588">
            <v>1481.2599999999861</v>
          </cell>
          <cell r="AR588">
            <v>1073.0300000000047</v>
          </cell>
          <cell r="AS588">
            <v>1503.7799999999945</v>
          </cell>
          <cell r="AT588">
            <v>1085.8300000000013</v>
          </cell>
          <cell r="AU588">
            <v>1522.4699999999837</v>
          </cell>
          <cell r="AV588">
            <v>1102.4599999999996</v>
          </cell>
          <cell r="AW588">
            <v>1544.9800000000137</v>
          </cell>
        </row>
        <row r="589">
          <cell r="A589">
            <v>584</v>
          </cell>
          <cell r="B589">
            <v>759.56999999999357</v>
          </cell>
          <cell r="C589">
            <v>1063.4000000000121</v>
          </cell>
          <cell r="D589">
            <v>776.23000000000513</v>
          </cell>
          <cell r="E589">
            <v>1085.9600000000014</v>
          </cell>
          <cell r="F589">
            <v>789.05000000000871</v>
          </cell>
          <cell r="G589">
            <v>1104.6799999999996</v>
          </cell>
          <cell r="H589">
            <v>805.70999999999833</v>
          </cell>
          <cell r="I589">
            <v>1127.2299999999907</v>
          </cell>
          <cell r="J589">
            <v>822.36999999999705</v>
          </cell>
          <cell r="K589">
            <v>1149.7900000000104</v>
          </cell>
          <cell r="L589">
            <v>835.18999999998971</v>
          </cell>
          <cell r="M589">
            <v>1168.5</v>
          </cell>
          <cell r="N589">
            <v>851.85000000000537</v>
          </cell>
          <cell r="O589">
            <v>1191.059999999989</v>
          </cell>
          <cell r="P589">
            <v>864.67000000000701</v>
          </cell>
          <cell r="Q589">
            <v>1209.7800000000063</v>
          </cell>
          <cell r="R589">
            <v>881.32999999999652</v>
          </cell>
          <cell r="S589">
            <v>1232.329999999994</v>
          </cell>
          <cell r="T589">
            <v>897.98999999999364</v>
          </cell>
          <cell r="U589">
            <v>1254.8900000000035</v>
          </cell>
          <cell r="V589">
            <v>910.8099999999863</v>
          </cell>
          <cell r="W589">
            <v>1273.5999999999958</v>
          </cell>
          <cell r="X589">
            <v>927.47000000000526</v>
          </cell>
          <cell r="Y589">
            <v>1296.1600000000103</v>
          </cell>
          <cell r="Z589">
            <v>940.29000000000519</v>
          </cell>
          <cell r="AA589">
            <v>1314.88</v>
          </cell>
          <cell r="AB589">
            <v>956.94999999999482</v>
          </cell>
          <cell r="AC589">
            <v>1337.4299999999873</v>
          </cell>
          <cell r="AD589">
            <v>969.76999999999396</v>
          </cell>
          <cell r="AE589">
            <v>1359.9899999999982</v>
          </cell>
          <cell r="AF589">
            <v>986.43000000001507</v>
          </cell>
          <cell r="AG589">
            <v>1378.699999999988</v>
          </cell>
          <cell r="AH589">
            <v>999.2500000000083</v>
          </cell>
          <cell r="AI589">
            <v>1401.2600000000093</v>
          </cell>
          <cell r="AJ589">
            <v>1015.9100000000035</v>
          </cell>
          <cell r="AK589">
            <v>1419.9799999999998</v>
          </cell>
          <cell r="AL589">
            <v>1028.7299999999966</v>
          </cell>
          <cell r="AM589">
            <v>1442.5300000000104</v>
          </cell>
          <cell r="AN589">
            <v>1045.389999999991</v>
          </cell>
          <cell r="AO589">
            <v>1465.0899999999965</v>
          </cell>
          <cell r="AP589">
            <v>1058.2099999999839</v>
          </cell>
          <cell r="AQ589">
            <v>1483.7999999999861</v>
          </cell>
          <cell r="AR589">
            <v>1074.8700000000047</v>
          </cell>
          <cell r="AS589">
            <v>1506.3599999999944</v>
          </cell>
          <cell r="AT589">
            <v>1087.6900000000012</v>
          </cell>
          <cell r="AU589">
            <v>1525.0799999999836</v>
          </cell>
          <cell r="AV589">
            <v>1104.3499999999997</v>
          </cell>
          <cell r="AW589">
            <v>1547.6300000000138</v>
          </cell>
        </row>
        <row r="590">
          <cell r="A590">
            <v>585</v>
          </cell>
          <cell r="B590">
            <v>760.86999999999352</v>
          </cell>
          <cell r="C590">
            <v>1065.2200000000121</v>
          </cell>
          <cell r="D590">
            <v>777.56000000000518</v>
          </cell>
          <cell r="E590">
            <v>1087.8200000000013</v>
          </cell>
          <cell r="F590">
            <v>790.40000000000873</v>
          </cell>
          <cell r="G590">
            <v>1106.5699999999997</v>
          </cell>
          <cell r="H590">
            <v>807.08999999999833</v>
          </cell>
          <cell r="I590">
            <v>1129.1599999999908</v>
          </cell>
          <cell r="J590">
            <v>823.77999999999702</v>
          </cell>
          <cell r="K590">
            <v>1151.7600000000105</v>
          </cell>
          <cell r="L590">
            <v>836.61999999998966</v>
          </cell>
          <cell r="M590">
            <v>1170.5</v>
          </cell>
          <cell r="N590">
            <v>853.3100000000054</v>
          </cell>
          <cell r="O590">
            <v>1193.099999999989</v>
          </cell>
          <cell r="P590">
            <v>866.15000000000703</v>
          </cell>
          <cell r="Q590">
            <v>1211.8500000000063</v>
          </cell>
          <cell r="R590">
            <v>882.83999999999651</v>
          </cell>
          <cell r="S590">
            <v>1234.4399999999939</v>
          </cell>
          <cell r="T590">
            <v>899.52999999999361</v>
          </cell>
          <cell r="U590">
            <v>1257.0400000000036</v>
          </cell>
          <cell r="V590">
            <v>912.36999999998625</v>
          </cell>
          <cell r="W590">
            <v>1275.7799999999959</v>
          </cell>
          <cell r="X590">
            <v>929.06000000000529</v>
          </cell>
          <cell r="Y590">
            <v>1298.3800000000103</v>
          </cell>
          <cell r="Z590">
            <v>941.90000000000521</v>
          </cell>
          <cell r="AA590">
            <v>1317.13</v>
          </cell>
          <cell r="AB590">
            <v>958.5899999999948</v>
          </cell>
          <cell r="AC590">
            <v>1339.7199999999873</v>
          </cell>
          <cell r="AD590">
            <v>971.42999999999392</v>
          </cell>
          <cell r="AE590">
            <v>1362.3199999999981</v>
          </cell>
          <cell r="AF590">
            <v>988.12000000001512</v>
          </cell>
          <cell r="AG590">
            <v>1381.0599999999879</v>
          </cell>
          <cell r="AH590">
            <v>1000.9600000000083</v>
          </cell>
          <cell r="AI590">
            <v>1403.6600000000094</v>
          </cell>
          <cell r="AJ590">
            <v>1017.6500000000035</v>
          </cell>
          <cell r="AK590">
            <v>1422.4099999999999</v>
          </cell>
          <cell r="AL590">
            <v>1030.4899999999966</v>
          </cell>
          <cell r="AM590">
            <v>1445.0000000000105</v>
          </cell>
          <cell r="AN590">
            <v>1047.179999999991</v>
          </cell>
          <cell r="AO590">
            <v>1467.5999999999965</v>
          </cell>
          <cell r="AP590">
            <v>1060.0199999999838</v>
          </cell>
          <cell r="AQ590">
            <v>1486.339999999986</v>
          </cell>
          <cell r="AR590">
            <v>1076.7100000000046</v>
          </cell>
          <cell r="AS590">
            <v>1508.9399999999944</v>
          </cell>
          <cell r="AT590">
            <v>1089.5500000000011</v>
          </cell>
          <cell r="AU590">
            <v>1527.6899999999835</v>
          </cell>
          <cell r="AV590">
            <v>1106.2399999999998</v>
          </cell>
          <cell r="AW590">
            <v>1550.2800000000138</v>
          </cell>
        </row>
        <row r="591">
          <cell r="A591">
            <v>586</v>
          </cell>
          <cell r="B591">
            <v>762.16999999999348</v>
          </cell>
          <cell r="C591">
            <v>1067.040000000012</v>
          </cell>
          <cell r="D591">
            <v>778.89000000000522</v>
          </cell>
          <cell r="E591">
            <v>1089.6800000000012</v>
          </cell>
          <cell r="F591">
            <v>791.75000000000875</v>
          </cell>
          <cell r="G591">
            <v>1108.4599999999998</v>
          </cell>
          <cell r="H591">
            <v>808.46999999999832</v>
          </cell>
          <cell r="I591">
            <v>1131.0899999999908</v>
          </cell>
          <cell r="J591">
            <v>825.18999999999699</v>
          </cell>
          <cell r="K591">
            <v>1153.7300000000105</v>
          </cell>
          <cell r="L591">
            <v>838.04999999998961</v>
          </cell>
          <cell r="M591">
            <v>1172.5</v>
          </cell>
          <cell r="N591">
            <v>854.77000000000544</v>
          </cell>
          <cell r="O591">
            <v>1195.139999999989</v>
          </cell>
          <cell r="P591">
            <v>867.63000000000704</v>
          </cell>
          <cell r="Q591">
            <v>1213.9200000000062</v>
          </cell>
          <cell r="R591">
            <v>884.3499999999965</v>
          </cell>
          <cell r="S591">
            <v>1236.5499999999938</v>
          </cell>
          <cell r="T591">
            <v>901.06999999999357</v>
          </cell>
          <cell r="U591">
            <v>1259.1900000000037</v>
          </cell>
          <cell r="V591">
            <v>913.92999999998619</v>
          </cell>
          <cell r="W591">
            <v>1277.9599999999959</v>
          </cell>
          <cell r="X591">
            <v>930.65000000000532</v>
          </cell>
          <cell r="Y591">
            <v>1300.6000000000104</v>
          </cell>
          <cell r="Z591">
            <v>943.51000000000522</v>
          </cell>
          <cell r="AA591">
            <v>1319.38</v>
          </cell>
          <cell r="AB591">
            <v>960.22999999999479</v>
          </cell>
          <cell r="AC591">
            <v>1342.0099999999873</v>
          </cell>
          <cell r="AD591">
            <v>973.08999999999389</v>
          </cell>
          <cell r="AE591">
            <v>1364.649999999998</v>
          </cell>
          <cell r="AF591">
            <v>989.81000000001518</v>
          </cell>
          <cell r="AG591">
            <v>1383.4199999999878</v>
          </cell>
          <cell r="AH591">
            <v>1002.6700000000084</v>
          </cell>
          <cell r="AI591">
            <v>1406.0600000000095</v>
          </cell>
          <cell r="AJ591">
            <v>1019.3900000000035</v>
          </cell>
          <cell r="AK591">
            <v>1424.84</v>
          </cell>
          <cell r="AL591">
            <v>1032.2499999999966</v>
          </cell>
          <cell r="AM591">
            <v>1447.4700000000105</v>
          </cell>
          <cell r="AN591">
            <v>1048.9699999999909</v>
          </cell>
          <cell r="AO591">
            <v>1470.1099999999965</v>
          </cell>
          <cell r="AP591">
            <v>1061.8299999999838</v>
          </cell>
          <cell r="AQ591">
            <v>1488.879999999986</v>
          </cell>
          <cell r="AR591">
            <v>1078.5500000000045</v>
          </cell>
          <cell r="AS591">
            <v>1511.5199999999943</v>
          </cell>
          <cell r="AT591">
            <v>1091.410000000001</v>
          </cell>
          <cell r="AU591">
            <v>1530.2999999999834</v>
          </cell>
          <cell r="AV591">
            <v>1108.1299999999999</v>
          </cell>
          <cell r="AW591">
            <v>1552.9300000000139</v>
          </cell>
        </row>
        <row r="592">
          <cell r="A592">
            <v>587</v>
          </cell>
          <cell r="B592">
            <v>763.46999999999343</v>
          </cell>
          <cell r="C592">
            <v>1068.860000000012</v>
          </cell>
          <cell r="D592">
            <v>780.22000000000526</v>
          </cell>
          <cell r="E592">
            <v>1091.5400000000011</v>
          </cell>
          <cell r="F592">
            <v>793.10000000000878</v>
          </cell>
          <cell r="G592">
            <v>1110.3499999999999</v>
          </cell>
          <cell r="H592">
            <v>809.84999999999832</v>
          </cell>
          <cell r="I592">
            <v>1133.0199999999909</v>
          </cell>
          <cell r="J592">
            <v>826.59999999999695</v>
          </cell>
          <cell r="K592">
            <v>1155.7000000000105</v>
          </cell>
          <cell r="L592">
            <v>839.47999999998956</v>
          </cell>
          <cell r="M592">
            <v>1174.5</v>
          </cell>
          <cell r="N592">
            <v>856.23000000000548</v>
          </cell>
          <cell r="O592">
            <v>1197.1799999999889</v>
          </cell>
          <cell r="P592">
            <v>869.11000000000706</v>
          </cell>
          <cell r="Q592">
            <v>1215.9900000000061</v>
          </cell>
          <cell r="R592">
            <v>885.85999999999649</v>
          </cell>
          <cell r="S592">
            <v>1238.6599999999937</v>
          </cell>
          <cell r="T592">
            <v>902.60999999999353</v>
          </cell>
          <cell r="U592">
            <v>1261.3400000000038</v>
          </cell>
          <cell r="V592">
            <v>915.48999999998614</v>
          </cell>
          <cell r="W592">
            <v>1280.139999999996</v>
          </cell>
          <cell r="X592">
            <v>932.24000000000535</v>
          </cell>
          <cell r="Y592">
            <v>1302.8200000000104</v>
          </cell>
          <cell r="Z592">
            <v>945.12000000000523</v>
          </cell>
          <cell r="AA592">
            <v>1321.63</v>
          </cell>
          <cell r="AB592">
            <v>961.86999999999477</v>
          </cell>
          <cell r="AC592">
            <v>1344.2999999999872</v>
          </cell>
          <cell r="AD592">
            <v>974.74999999999386</v>
          </cell>
          <cell r="AE592">
            <v>1366.979999999998</v>
          </cell>
          <cell r="AF592">
            <v>991.50000000001523</v>
          </cell>
          <cell r="AG592">
            <v>1385.7799999999877</v>
          </cell>
          <cell r="AH592">
            <v>1004.3800000000084</v>
          </cell>
          <cell r="AI592">
            <v>1408.4600000000096</v>
          </cell>
          <cell r="AJ592">
            <v>1021.1300000000035</v>
          </cell>
          <cell r="AK592">
            <v>1427.27</v>
          </cell>
          <cell r="AL592">
            <v>1034.0099999999966</v>
          </cell>
          <cell r="AM592">
            <v>1449.9400000000105</v>
          </cell>
          <cell r="AN592">
            <v>1050.7599999999909</v>
          </cell>
          <cell r="AO592">
            <v>1472.6199999999965</v>
          </cell>
          <cell r="AP592">
            <v>1063.6399999999837</v>
          </cell>
          <cell r="AQ592">
            <v>1491.419999999986</v>
          </cell>
          <cell r="AR592">
            <v>1080.3900000000044</v>
          </cell>
          <cell r="AS592">
            <v>1514.0999999999942</v>
          </cell>
          <cell r="AT592">
            <v>1093.2700000000009</v>
          </cell>
          <cell r="AU592">
            <v>1532.9099999999833</v>
          </cell>
          <cell r="AV592">
            <v>1110.02</v>
          </cell>
          <cell r="AW592">
            <v>1555.580000000014</v>
          </cell>
        </row>
        <row r="593">
          <cell r="A593">
            <v>588</v>
          </cell>
          <cell r="B593">
            <v>764.76999999999339</v>
          </cell>
          <cell r="C593">
            <v>1070.6800000000119</v>
          </cell>
          <cell r="D593">
            <v>781.5500000000053</v>
          </cell>
          <cell r="E593">
            <v>1093.400000000001</v>
          </cell>
          <cell r="F593">
            <v>794.4500000000088</v>
          </cell>
          <cell r="G593">
            <v>1112.24</v>
          </cell>
          <cell r="H593">
            <v>811.22999999999831</v>
          </cell>
          <cell r="I593">
            <v>1134.949999999991</v>
          </cell>
          <cell r="J593">
            <v>828.00999999999692</v>
          </cell>
          <cell r="K593">
            <v>1157.6700000000105</v>
          </cell>
          <cell r="L593">
            <v>840.90999999998951</v>
          </cell>
          <cell r="M593">
            <v>1176.5</v>
          </cell>
          <cell r="N593">
            <v>857.69000000000551</v>
          </cell>
          <cell r="O593">
            <v>1199.2199999999889</v>
          </cell>
          <cell r="P593">
            <v>870.59000000000708</v>
          </cell>
          <cell r="Q593">
            <v>1218.0600000000061</v>
          </cell>
          <cell r="R593">
            <v>887.36999999999648</v>
          </cell>
          <cell r="S593">
            <v>1240.7699999999936</v>
          </cell>
          <cell r="T593">
            <v>904.1499999999935</v>
          </cell>
          <cell r="U593">
            <v>1263.4900000000039</v>
          </cell>
          <cell r="V593">
            <v>917.04999999998608</v>
          </cell>
          <cell r="W593">
            <v>1282.3199999999961</v>
          </cell>
          <cell r="X593">
            <v>933.83000000000538</v>
          </cell>
          <cell r="Y593">
            <v>1305.0400000000104</v>
          </cell>
          <cell r="Z593">
            <v>946.73000000000525</v>
          </cell>
          <cell r="AA593">
            <v>1323.88</v>
          </cell>
          <cell r="AB593">
            <v>963.50999999999476</v>
          </cell>
          <cell r="AC593">
            <v>1346.5899999999872</v>
          </cell>
          <cell r="AD593">
            <v>976.40999999999383</v>
          </cell>
          <cell r="AE593">
            <v>1369.3099999999979</v>
          </cell>
          <cell r="AF593">
            <v>993.19000000001529</v>
          </cell>
          <cell r="AG593">
            <v>1388.1399999999876</v>
          </cell>
          <cell r="AH593">
            <v>1006.0900000000084</v>
          </cell>
          <cell r="AI593">
            <v>1410.8600000000097</v>
          </cell>
          <cell r="AJ593">
            <v>1022.8700000000035</v>
          </cell>
          <cell r="AK593">
            <v>1429.7</v>
          </cell>
          <cell r="AL593">
            <v>1035.7699999999966</v>
          </cell>
          <cell r="AM593">
            <v>1452.4100000000105</v>
          </cell>
          <cell r="AN593">
            <v>1052.5499999999909</v>
          </cell>
          <cell r="AO593">
            <v>1475.1299999999965</v>
          </cell>
          <cell r="AP593">
            <v>1065.4499999999837</v>
          </cell>
          <cell r="AQ593">
            <v>1493.9599999999859</v>
          </cell>
          <cell r="AR593">
            <v>1082.2300000000043</v>
          </cell>
          <cell r="AS593">
            <v>1516.6799999999942</v>
          </cell>
          <cell r="AT593">
            <v>1095.1300000000008</v>
          </cell>
          <cell r="AU593">
            <v>1535.5199999999832</v>
          </cell>
          <cell r="AV593">
            <v>1111.9100000000001</v>
          </cell>
          <cell r="AW593">
            <v>1558.2300000000141</v>
          </cell>
        </row>
        <row r="594">
          <cell r="A594">
            <v>589</v>
          </cell>
          <cell r="B594">
            <v>766.06999999999334</v>
          </cell>
          <cell r="C594">
            <v>1072.5000000000118</v>
          </cell>
          <cell r="D594">
            <v>782.88000000000534</v>
          </cell>
          <cell r="E594">
            <v>1095.2600000000009</v>
          </cell>
          <cell r="F594">
            <v>795.80000000000882</v>
          </cell>
          <cell r="G594">
            <v>1114.1300000000001</v>
          </cell>
          <cell r="H594">
            <v>812.60999999999831</v>
          </cell>
          <cell r="I594">
            <v>1136.879999999991</v>
          </cell>
          <cell r="J594">
            <v>829.41999999999689</v>
          </cell>
          <cell r="K594">
            <v>1159.6400000000106</v>
          </cell>
          <cell r="L594">
            <v>842.33999999998946</v>
          </cell>
          <cell r="M594">
            <v>1178.5</v>
          </cell>
          <cell r="N594">
            <v>859.15000000000555</v>
          </cell>
          <cell r="O594">
            <v>1201.2599999999888</v>
          </cell>
          <cell r="P594">
            <v>872.0700000000071</v>
          </cell>
          <cell r="Q594">
            <v>1220.130000000006</v>
          </cell>
          <cell r="R594">
            <v>888.87999999999647</v>
          </cell>
          <cell r="S594">
            <v>1242.8799999999935</v>
          </cell>
          <cell r="T594">
            <v>905.68999999999346</v>
          </cell>
          <cell r="U594">
            <v>1265.640000000004</v>
          </cell>
          <cell r="V594">
            <v>918.60999999998603</v>
          </cell>
          <cell r="W594">
            <v>1284.4999999999961</v>
          </cell>
          <cell r="X594">
            <v>935.42000000000542</v>
          </cell>
          <cell r="Y594">
            <v>1307.2600000000105</v>
          </cell>
          <cell r="Z594">
            <v>948.34000000000526</v>
          </cell>
          <cell r="AA594">
            <v>1326.13</v>
          </cell>
          <cell r="AB594">
            <v>965.14999999999475</v>
          </cell>
          <cell r="AC594">
            <v>1348.8799999999871</v>
          </cell>
          <cell r="AD594">
            <v>978.0699999999938</v>
          </cell>
          <cell r="AE594">
            <v>1371.6399999999978</v>
          </cell>
          <cell r="AF594">
            <v>994.88000000001534</v>
          </cell>
          <cell r="AG594">
            <v>1390.4999999999875</v>
          </cell>
          <cell r="AH594">
            <v>1007.8000000000085</v>
          </cell>
          <cell r="AI594">
            <v>1413.2600000000098</v>
          </cell>
          <cell r="AJ594">
            <v>1024.6100000000035</v>
          </cell>
          <cell r="AK594">
            <v>1432.13</v>
          </cell>
          <cell r="AL594">
            <v>1037.5299999999966</v>
          </cell>
          <cell r="AM594">
            <v>1454.8800000000106</v>
          </cell>
          <cell r="AN594">
            <v>1054.3399999999908</v>
          </cell>
          <cell r="AO594">
            <v>1477.6399999999965</v>
          </cell>
          <cell r="AP594">
            <v>1067.2599999999836</v>
          </cell>
          <cell r="AQ594">
            <v>1496.4999999999859</v>
          </cell>
          <cell r="AR594">
            <v>1084.0700000000043</v>
          </cell>
          <cell r="AS594">
            <v>1519.2599999999941</v>
          </cell>
          <cell r="AT594">
            <v>1096.9900000000007</v>
          </cell>
          <cell r="AU594">
            <v>1538.1299999999831</v>
          </cell>
          <cell r="AV594">
            <v>1113.8000000000002</v>
          </cell>
          <cell r="AW594">
            <v>1560.8800000000142</v>
          </cell>
        </row>
        <row r="595">
          <cell r="A595">
            <v>590</v>
          </cell>
          <cell r="B595">
            <v>767.3699999999933</v>
          </cell>
          <cell r="C595">
            <v>1074.3200000000118</v>
          </cell>
          <cell r="D595">
            <v>784.21000000000538</v>
          </cell>
          <cell r="E595">
            <v>1097.1200000000008</v>
          </cell>
          <cell r="F595">
            <v>797.15000000000884</v>
          </cell>
          <cell r="G595">
            <v>1116.0200000000002</v>
          </cell>
          <cell r="H595">
            <v>813.9899999999983</v>
          </cell>
          <cell r="I595">
            <v>1138.8099999999911</v>
          </cell>
          <cell r="J595">
            <v>830.82999999999686</v>
          </cell>
          <cell r="K595">
            <v>1161.6100000000106</v>
          </cell>
          <cell r="L595">
            <v>843.76999999998941</v>
          </cell>
          <cell r="M595">
            <v>1180.5</v>
          </cell>
          <cell r="N595">
            <v>860.61000000000558</v>
          </cell>
          <cell r="O595">
            <v>1203.2999999999888</v>
          </cell>
          <cell r="P595">
            <v>873.55000000000712</v>
          </cell>
          <cell r="Q595">
            <v>1222.200000000006</v>
          </cell>
          <cell r="R595">
            <v>890.38999999999646</v>
          </cell>
          <cell r="S595">
            <v>1244.9899999999934</v>
          </cell>
          <cell r="T595">
            <v>907.22999999999342</v>
          </cell>
          <cell r="U595">
            <v>1267.7900000000041</v>
          </cell>
          <cell r="V595">
            <v>920.16999999998598</v>
          </cell>
          <cell r="W595">
            <v>1286.6799999999962</v>
          </cell>
          <cell r="X595">
            <v>937.01000000000545</v>
          </cell>
          <cell r="Y595">
            <v>1309.4800000000105</v>
          </cell>
          <cell r="Z595">
            <v>949.95000000000528</v>
          </cell>
          <cell r="AA595">
            <v>1328.38</v>
          </cell>
          <cell r="AB595">
            <v>966.78999999999473</v>
          </cell>
          <cell r="AC595">
            <v>1351.1699999999871</v>
          </cell>
          <cell r="AD595">
            <v>979.72999999999377</v>
          </cell>
          <cell r="AE595">
            <v>1373.9699999999978</v>
          </cell>
          <cell r="AF595">
            <v>996.5700000000154</v>
          </cell>
          <cell r="AG595">
            <v>1392.8599999999874</v>
          </cell>
          <cell r="AH595">
            <v>1009.5100000000085</v>
          </cell>
          <cell r="AI595">
            <v>1415.6600000000099</v>
          </cell>
          <cell r="AJ595">
            <v>1026.3500000000035</v>
          </cell>
          <cell r="AK595">
            <v>1434.5600000000002</v>
          </cell>
          <cell r="AL595">
            <v>1039.2899999999966</v>
          </cell>
          <cell r="AM595">
            <v>1457.3500000000106</v>
          </cell>
          <cell r="AN595">
            <v>1056.1299999999908</v>
          </cell>
          <cell r="AO595">
            <v>1480.1499999999965</v>
          </cell>
          <cell r="AP595">
            <v>1069.0699999999836</v>
          </cell>
          <cell r="AQ595">
            <v>1499.0399999999859</v>
          </cell>
          <cell r="AR595">
            <v>1085.9100000000042</v>
          </cell>
          <cell r="AS595">
            <v>1521.839999999994</v>
          </cell>
          <cell r="AT595">
            <v>1098.8500000000006</v>
          </cell>
          <cell r="AU595">
            <v>1540.739999999983</v>
          </cell>
          <cell r="AV595">
            <v>1115.6900000000003</v>
          </cell>
          <cell r="AW595">
            <v>1563.5300000000143</v>
          </cell>
        </row>
        <row r="596">
          <cell r="A596">
            <v>591</v>
          </cell>
          <cell r="B596">
            <v>768.66999999999325</v>
          </cell>
          <cell r="C596">
            <v>1076.1400000000117</v>
          </cell>
          <cell r="D596">
            <v>785.54000000000542</v>
          </cell>
          <cell r="E596">
            <v>1098.9800000000007</v>
          </cell>
          <cell r="F596">
            <v>798.50000000000887</v>
          </cell>
          <cell r="G596">
            <v>1117.9100000000003</v>
          </cell>
          <cell r="H596">
            <v>815.3699999999983</v>
          </cell>
          <cell r="I596">
            <v>1140.7399999999911</v>
          </cell>
          <cell r="J596">
            <v>832.23999999999683</v>
          </cell>
          <cell r="K596">
            <v>1163.5800000000106</v>
          </cell>
          <cell r="L596">
            <v>845.19999999998936</v>
          </cell>
          <cell r="M596">
            <v>1182.5</v>
          </cell>
          <cell r="N596">
            <v>862.07000000000562</v>
          </cell>
          <cell r="O596">
            <v>1205.3399999999888</v>
          </cell>
          <cell r="P596">
            <v>875.03000000000713</v>
          </cell>
          <cell r="Q596">
            <v>1224.2700000000059</v>
          </cell>
          <cell r="R596">
            <v>891.89999999999645</v>
          </cell>
          <cell r="S596">
            <v>1247.0999999999933</v>
          </cell>
          <cell r="T596">
            <v>908.76999999999339</v>
          </cell>
          <cell r="U596">
            <v>1269.9400000000041</v>
          </cell>
          <cell r="V596">
            <v>921.72999999998592</v>
          </cell>
          <cell r="W596">
            <v>1288.8599999999963</v>
          </cell>
          <cell r="X596">
            <v>938.60000000000548</v>
          </cell>
          <cell r="Y596">
            <v>1311.7000000000105</v>
          </cell>
          <cell r="Z596">
            <v>951.56000000000529</v>
          </cell>
          <cell r="AA596">
            <v>1330.63</v>
          </cell>
          <cell r="AB596">
            <v>968.42999999999472</v>
          </cell>
          <cell r="AC596">
            <v>1353.4599999999871</v>
          </cell>
          <cell r="AD596">
            <v>981.38999999999373</v>
          </cell>
          <cell r="AE596">
            <v>1376.2999999999977</v>
          </cell>
          <cell r="AF596">
            <v>998.26000000001545</v>
          </cell>
          <cell r="AG596">
            <v>1395.2199999999873</v>
          </cell>
          <cell r="AH596">
            <v>1011.2200000000086</v>
          </cell>
          <cell r="AI596">
            <v>1418.0600000000099</v>
          </cell>
          <cell r="AJ596">
            <v>1028.0900000000036</v>
          </cell>
          <cell r="AK596">
            <v>1436.9900000000002</v>
          </cell>
          <cell r="AL596">
            <v>1041.0499999999965</v>
          </cell>
          <cell r="AM596">
            <v>1459.8200000000106</v>
          </cell>
          <cell r="AN596">
            <v>1057.9199999999908</v>
          </cell>
          <cell r="AO596">
            <v>1482.6599999999964</v>
          </cell>
          <cell r="AP596">
            <v>1070.8799999999835</v>
          </cell>
          <cell r="AQ596">
            <v>1501.5799999999858</v>
          </cell>
          <cell r="AR596">
            <v>1087.7500000000041</v>
          </cell>
          <cell r="AS596">
            <v>1524.4199999999939</v>
          </cell>
          <cell r="AT596">
            <v>1100.7100000000005</v>
          </cell>
          <cell r="AU596">
            <v>1543.3499999999829</v>
          </cell>
          <cell r="AV596">
            <v>1117.5800000000004</v>
          </cell>
          <cell r="AW596">
            <v>1566.1800000000144</v>
          </cell>
        </row>
        <row r="597">
          <cell r="A597">
            <v>592</v>
          </cell>
          <cell r="B597">
            <v>769.96999999999321</v>
          </cell>
          <cell r="C597">
            <v>1077.9600000000116</v>
          </cell>
          <cell r="D597">
            <v>786.87000000000546</v>
          </cell>
          <cell r="E597">
            <v>1100.8400000000006</v>
          </cell>
          <cell r="F597">
            <v>799.85000000000889</v>
          </cell>
          <cell r="G597">
            <v>1119.8000000000004</v>
          </cell>
          <cell r="H597">
            <v>816.74999999999829</v>
          </cell>
          <cell r="I597">
            <v>1142.6699999999912</v>
          </cell>
          <cell r="J597">
            <v>833.64999999999679</v>
          </cell>
          <cell r="K597">
            <v>1165.5500000000106</v>
          </cell>
          <cell r="L597">
            <v>846.62999999998931</v>
          </cell>
          <cell r="M597">
            <v>1184.5</v>
          </cell>
          <cell r="N597">
            <v>863.53000000000566</v>
          </cell>
          <cell r="O597">
            <v>1207.3799999999887</v>
          </cell>
          <cell r="P597">
            <v>876.51000000000715</v>
          </cell>
          <cell r="Q597">
            <v>1226.3400000000058</v>
          </cell>
          <cell r="R597">
            <v>893.40999999999644</v>
          </cell>
          <cell r="S597">
            <v>1249.2099999999932</v>
          </cell>
          <cell r="T597">
            <v>910.30999999999335</v>
          </cell>
          <cell r="U597">
            <v>1272.0900000000042</v>
          </cell>
          <cell r="V597">
            <v>923.28999999998587</v>
          </cell>
          <cell r="W597">
            <v>1291.0399999999963</v>
          </cell>
          <cell r="X597">
            <v>940.19000000000551</v>
          </cell>
          <cell r="Y597">
            <v>1313.9200000000105</v>
          </cell>
          <cell r="Z597">
            <v>953.1700000000053</v>
          </cell>
          <cell r="AA597">
            <v>1332.88</v>
          </cell>
          <cell r="AB597">
            <v>970.06999999999471</v>
          </cell>
          <cell r="AC597">
            <v>1355.749999999987</v>
          </cell>
          <cell r="AD597">
            <v>983.0499999999937</v>
          </cell>
          <cell r="AE597">
            <v>1378.6299999999976</v>
          </cell>
          <cell r="AF597">
            <v>999.95000000001551</v>
          </cell>
          <cell r="AG597">
            <v>1397.5799999999872</v>
          </cell>
          <cell r="AH597">
            <v>1012.9300000000086</v>
          </cell>
          <cell r="AI597">
            <v>1420.46000000001</v>
          </cell>
          <cell r="AJ597">
            <v>1029.8300000000036</v>
          </cell>
          <cell r="AK597">
            <v>1439.4200000000003</v>
          </cell>
          <cell r="AL597">
            <v>1042.8099999999965</v>
          </cell>
          <cell r="AM597">
            <v>1462.2900000000107</v>
          </cell>
          <cell r="AN597">
            <v>1059.7099999999907</v>
          </cell>
          <cell r="AO597">
            <v>1485.1699999999964</v>
          </cell>
          <cell r="AP597">
            <v>1072.6899999999835</v>
          </cell>
          <cell r="AQ597">
            <v>1504.1199999999858</v>
          </cell>
          <cell r="AR597">
            <v>1089.590000000004</v>
          </cell>
          <cell r="AS597">
            <v>1526.9999999999939</v>
          </cell>
          <cell r="AT597">
            <v>1102.5700000000004</v>
          </cell>
          <cell r="AU597">
            <v>1545.9599999999828</v>
          </cell>
          <cell r="AV597">
            <v>1119.4700000000005</v>
          </cell>
          <cell r="AW597">
            <v>1568.8300000000145</v>
          </cell>
        </row>
        <row r="598">
          <cell r="A598">
            <v>593</v>
          </cell>
          <cell r="B598">
            <v>771.26999999999316</v>
          </cell>
          <cell r="C598">
            <v>1079.7800000000116</v>
          </cell>
          <cell r="D598">
            <v>788.2000000000055</v>
          </cell>
          <cell r="E598">
            <v>1102.7000000000005</v>
          </cell>
          <cell r="F598">
            <v>801.20000000000891</v>
          </cell>
          <cell r="G598">
            <v>1121.6900000000005</v>
          </cell>
          <cell r="H598">
            <v>818.12999999999829</v>
          </cell>
          <cell r="I598">
            <v>1144.5999999999913</v>
          </cell>
          <cell r="J598">
            <v>835.05999999999676</v>
          </cell>
          <cell r="K598">
            <v>1167.5200000000107</v>
          </cell>
          <cell r="L598">
            <v>848.05999999998926</v>
          </cell>
          <cell r="M598">
            <v>1186.5</v>
          </cell>
          <cell r="N598">
            <v>864.99000000000569</v>
          </cell>
          <cell r="O598">
            <v>1209.4199999999887</v>
          </cell>
          <cell r="P598">
            <v>877.99000000000717</v>
          </cell>
          <cell r="Q598">
            <v>1228.4100000000058</v>
          </cell>
          <cell r="R598">
            <v>894.91999999999643</v>
          </cell>
          <cell r="S598">
            <v>1251.3199999999931</v>
          </cell>
          <cell r="T598">
            <v>911.84999999999332</v>
          </cell>
          <cell r="U598">
            <v>1274.2400000000043</v>
          </cell>
          <cell r="V598">
            <v>924.84999999998581</v>
          </cell>
          <cell r="W598">
            <v>1293.2199999999964</v>
          </cell>
          <cell r="X598">
            <v>941.78000000000554</v>
          </cell>
          <cell r="Y598">
            <v>1316.1400000000106</v>
          </cell>
          <cell r="Z598">
            <v>954.78000000000532</v>
          </cell>
          <cell r="AA598">
            <v>1335.13</v>
          </cell>
          <cell r="AB598">
            <v>971.70999999999469</v>
          </cell>
          <cell r="AC598">
            <v>1358.039999999987</v>
          </cell>
          <cell r="AD598">
            <v>984.70999999999367</v>
          </cell>
          <cell r="AE598">
            <v>1380.9599999999975</v>
          </cell>
          <cell r="AF598">
            <v>1001.6400000000156</v>
          </cell>
          <cell r="AG598">
            <v>1399.9399999999871</v>
          </cell>
          <cell r="AH598">
            <v>1014.6400000000086</v>
          </cell>
          <cell r="AI598">
            <v>1422.8600000000101</v>
          </cell>
          <cell r="AJ598">
            <v>1031.5700000000036</v>
          </cell>
          <cell r="AK598">
            <v>1441.8500000000004</v>
          </cell>
          <cell r="AL598">
            <v>1044.5699999999965</v>
          </cell>
          <cell r="AM598">
            <v>1464.7600000000107</v>
          </cell>
          <cell r="AN598">
            <v>1061.4999999999907</v>
          </cell>
          <cell r="AO598">
            <v>1487.6799999999964</v>
          </cell>
          <cell r="AP598">
            <v>1074.4999999999834</v>
          </cell>
          <cell r="AQ598">
            <v>1506.6599999999858</v>
          </cell>
          <cell r="AR598">
            <v>1091.4300000000039</v>
          </cell>
          <cell r="AS598">
            <v>1529.5799999999938</v>
          </cell>
          <cell r="AT598">
            <v>1104.4300000000003</v>
          </cell>
          <cell r="AU598">
            <v>1548.5699999999827</v>
          </cell>
          <cell r="AV598">
            <v>1121.3600000000006</v>
          </cell>
          <cell r="AW598">
            <v>1571.4800000000146</v>
          </cell>
        </row>
        <row r="599">
          <cell r="A599">
            <v>594</v>
          </cell>
          <cell r="B599">
            <v>772.56999999999312</v>
          </cell>
          <cell r="C599">
            <v>1081.6000000000115</v>
          </cell>
          <cell r="D599">
            <v>789.53000000000554</v>
          </cell>
          <cell r="E599">
            <v>1104.5600000000004</v>
          </cell>
          <cell r="F599">
            <v>802.55000000000894</v>
          </cell>
          <cell r="G599">
            <v>1123.5800000000006</v>
          </cell>
          <cell r="H599">
            <v>819.50999999999829</v>
          </cell>
          <cell r="I599">
            <v>1146.5299999999913</v>
          </cell>
          <cell r="J599">
            <v>836.46999999999673</v>
          </cell>
          <cell r="K599">
            <v>1169.4900000000107</v>
          </cell>
          <cell r="L599">
            <v>849.48999999998921</v>
          </cell>
          <cell r="M599">
            <v>1188.5</v>
          </cell>
          <cell r="N599">
            <v>866.45000000000573</v>
          </cell>
          <cell r="O599">
            <v>1211.4599999999887</v>
          </cell>
          <cell r="P599">
            <v>879.47000000000719</v>
          </cell>
          <cell r="Q599">
            <v>1230.4800000000057</v>
          </cell>
          <cell r="R599">
            <v>896.42999999999643</v>
          </cell>
          <cell r="S599">
            <v>1253.429999999993</v>
          </cell>
          <cell r="T599">
            <v>913.38999999999328</v>
          </cell>
          <cell r="U599">
            <v>1276.3900000000044</v>
          </cell>
          <cell r="V599">
            <v>926.40999999998576</v>
          </cell>
          <cell r="W599">
            <v>1295.3999999999965</v>
          </cell>
          <cell r="X599">
            <v>943.37000000000558</v>
          </cell>
          <cell r="Y599">
            <v>1318.3600000000106</v>
          </cell>
          <cell r="Z599">
            <v>956.39000000000533</v>
          </cell>
          <cell r="AA599">
            <v>1337.38</v>
          </cell>
          <cell r="AB599">
            <v>973.34999999999468</v>
          </cell>
          <cell r="AC599">
            <v>1360.329999999987</v>
          </cell>
          <cell r="AD599">
            <v>986.36999999999364</v>
          </cell>
          <cell r="AE599">
            <v>1383.2899999999975</v>
          </cell>
          <cell r="AF599">
            <v>1003.3300000000156</v>
          </cell>
          <cell r="AG599">
            <v>1402.299999999987</v>
          </cell>
          <cell r="AH599">
            <v>1016.3500000000087</v>
          </cell>
          <cell r="AI599">
            <v>1425.2600000000102</v>
          </cell>
          <cell r="AJ599">
            <v>1033.3100000000036</v>
          </cell>
          <cell r="AK599">
            <v>1444.2800000000004</v>
          </cell>
          <cell r="AL599">
            <v>1046.3299999999965</v>
          </cell>
          <cell r="AM599">
            <v>1467.2300000000107</v>
          </cell>
          <cell r="AN599">
            <v>1063.2899999999906</v>
          </cell>
          <cell r="AO599">
            <v>1490.1899999999964</v>
          </cell>
          <cell r="AP599">
            <v>1076.3099999999833</v>
          </cell>
          <cell r="AQ599">
            <v>1509.1999999999857</v>
          </cell>
          <cell r="AR599">
            <v>1093.2700000000038</v>
          </cell>
          <cell r="AS599">
            <v>1532.1599999999937</v>
          </cell>
          <cell r="AT599">
            <v>1106.2900000000002</v>
          </cell>
          <cell r="AU599">
            <v>1551.1799999999826</v>
          </cell>
          <cell r="AV599">
            <v>1123.2500000000007</v>
          </cell>
          <cell r="AW599">
            <v>1574.1300000000147</v>
          </cell>
        </row>
        <row r="600">
          <cell r="A600">
            <v>595</v>
          </cell>
          <cell r="B600">
            <v>773.86999999999307</v>
          </cell>
          <cell r="C600">
            <v>1083.4200000000114</v>
          </cell>
          <cell r="D600">
            <v>790.86000000000558</v>
          </cell>
          <cell r="E600">
            <v>1106.4200000000003</v>
          </cell>
          <cell r="F600">
            <v>803.90000000000896</v>
          </cell>
          <cell r="G600">
            <v>1125.4700000000007</v>
          </cell>
          <cell r="H600">
            <v>820.88999999999828</v>
          </cell>
          <cell r="I600">
            <v>1148.4599999999914</v>
          </cell>
          <cell r="J600">
            <v>837.8799999999967</v>
          </cell>
          <cell r="K600">
            <v>1171.4600000000107</v>
          </cell>
          <cell r="L600">
            <v>850.91999999998916</v>
          </cell>
          <cell r="M600">
            <v>1190.5</v>
          </cell>
          <cell r="N600">
            <v>867.91000000000577</v>
          </cell>
          <cell r="O600">
            <v>1213.4999999999886</v>
          </cell>
          <cell r="P600">
            <v>880.95000000000721</v>
          </cell>
          <cell r="Q600">
            <v>1232.5500000000056</v>
          </cell>
          <cell r="R600">
            <v>897.93999999999642</v>
          </cell>
          <cell r="S600">
            <v>1255.5399999999929</v>
          </cell>
          <cell r="T600">
            <v>914.92999999999324</v>
          </cell>
          <cell r="U600">
            <v>1278.5400000000045</v>
          </cell>
          <cell r="V600">
            <v>927.9699999999857</v>
          </cell>
          <cell r="W600">
            <v>1297.5799999999965</v>
          </cell>
          <cell r="X600">
            <v>944.96000000000561</v>
          </cell>
          <cell r="Y600">
            <v>1320.5800000000106</v>
          </cell>
          <cell r="Z600">
            <v>958.00000000000534</v>
          </cell>
          <cell r="AA600">
            <v>1339.63</v>
          </cell>
          <cell r="AB600">
            <v>974.98999999999467</v>
          </cell>
          <cell r="AC600">
            <v>1362.6199999999869</v>
          </cell>
          <cell r="AD600">
            <v>988.02999999999361</v>
          </cell>
          <cell r="AE600">
            <v>1385.6199999999974</v>
          </cell>
          <cell r="AF600">
            <v>1005.0200000000157</v>
          </cell>
          <cell r="AG600">
            <v>1404.6599999999869</v>
          </cell>
          <cell r="AH600">
            <v>1018.0600000000087</v>
          </cell>
          <cell r="AI600">
            <v>1427.6600000000103</v>
          </cell>
          <cell r="AJ600">
            <v>1035.0500000000036</v>
          </cell>
          <cell r="AK600">
            <v>1446.7100000000005</v>
          </cell>
          <cell r="AL600">
            <v>1048.0899999999965</v>
          </cell>
          <cell r="AM600">
            <v>1469.7000000000107</v>
          </cell>
          <cell r="AN600">
            <v>1065.0799999999906</v>
          </cell>
          <cell r="AO600">
            <v>1492.6999999999964</v>
          </cell>
          <cell r="AP600">
            <v>1078.1199999999833</v>
          </cell>
          <cell r="AQ600">
            <v>1511.7399999999857</v>
          </cell>
          <cell r="AR600">
            <v>1095.1100000000038</v>
          </cell>
          <cell r="AS600">
            <v>1534.7399999999936</v>
          </cell>
          <cell r="AT600">
            <v>1108.1500000000001</v>
          </cell>
          <cell r="AU600">
            <v>1553.7899999999825</v>
          </cell>
          <cell r="AV600">
            <v>1125.1400000000008</v>
          </cell>
          <cell r="AW600">
            <v>1576.7800000000148</v>
          </cell>
        </row>
        <row r="601">
          <cell r="A601">
            <v>596</v>
          </cell>
          <cell r="B601">
            <v>775.16999999999302</v>
          </cell>
          <cell r="C601">
            <v>1085.2400000000114</v>
          </cell>
          <cell r="D601">
            <v>792.19000000000563</v>
          </cell>
          <cell r="E601">
            <v>1108.2800000000002</v>
          </cell>
          <cell r="F601">
            <v>805.25000000000898</v>
          </cell>
          <cell r="G601">
            <v>1127.3600000000008</v>
          </cell>
          <cell r="H601">
            <v>822.26999999999828</v>
          </cell>
          <cell r="I601">
            <v>1150.3899999999915</v>
          </cell>
          <cell r="J601">
            <v>839.28999999999667</v>
          </cell>
          <cell r="K601">
            <v>1173.4300000000108</v>
          </cell>
          <cell r="L601">
            <v>852.34999999998911</v>
          </cell>
          <cell r="M601">
            <v>1192.5</v>
          </cell>
          <cell r="N601">
            <v>869.3700000000058</v>
          </cell>
          <cell r="O601">
            <v>1215.5399999999886</v>
          </cell>
          <cell r="P601">
            <v>882.43000000000723</v>
          </cell>
          <cell r="Q601">
            <v>1234.6200000000056</v>
          </cell>
          <cell r="R601">
            <v>899.44999999999641</v>
          </cell>
          <cell r="S601">
            <v>1257.6499999999928</v>
          </cell>
          <cell r="T601">
            <v>916.46999999999321</v>
          </cell>
          <cell r="U601">
            <v>1280.6900000000046</v>
          </cell>
          <cell r="V601">
            <v>929.52999999998565</v>
          </cell>
          <cell r="W601">
            <v>1299.7599999999966</v>
          </cell>
          <cell r="X601">
            <v>946.55000000000564</v>
          </cell>
          <cell r="Y601">
            <v>1322.8000000000106</v>
          </cell>
          <cell r="Z601">
            <v>959.61000000000536</v>
          </cell>
          <cell r="AA601">
            <v>1341.88</v>
          </cell>
          <cell r="AB601">
            <v>976.62999999999465</v>
          </cell>
          <cell r="AC601">
            <v>1364.9099999999869</v>
          </cell>
          <cell r="AD601">
            <v>989.68999999999357</v>
          </cell>
          <cell r="AE601">
            <v>1387.9499999999973</v>
          </cell>
          <cell r="AF601">
            <v>1006.7100000000157</v>
          </cell>
          <cell r="AG601">
            <v>1407.0199999999868</v>
          </cell>
          <cell r="AH601">
            <v>1019.7700000000087</v>
          </cell>
          <cell r="AI601">
            <v>1430.0600000000104</v>
          </cell>
          <cell r="AJ601">
            <v>1036.7900000000036</v>
          </cell>
          <cell r="AK601">
            <v>1449.1400000000006</v>
          </cell>
          <cell r="AL601">
            <v>1049.8499999999965</v>
          </cell>
          <cell r="AM601">
            <v>1472.1700000000108</v>
          </cell>
          <cell r="AN601">
            <v>1066.8699999999906</v>
          </cell>
          <cell r="AO601">
            <v>1495.2099999999964</v>
          </cell>
          <cell r="AP601">
            <v>1079.9299999999832</v>
          </cell>
          <cell r="AQ601">
            <v>1514.2799999999856</v>
          </cell>
          <cell r="AR601">
            <v>1096.9500000000037</v>
          </cell>
          <cell r="AS601">
            <v>1537.3199999999936</v>
          </cell>
          <cell r="AT601">
            <v>1110.01</v>
          </cell>
          <cell r="AU601">
            <v>1556.3999999999824</v>
          </cell>
          <cell r="AV601">
            <v>1127.0300000000009</v>
          </cell>
          <cell r="AW601">
            <v>1579.4300000000148</v>
          </cell>
        </row>
        <row r="602">
          <cell r="A602">
            <v>597</v>
          </cell>
          <cell r="B602">
            <v>776.46999999999298</v>
          </cell>
          <cell r="C602">
            <v>1087.0600000000113</v>
          </cell>
          <cell r="D602">
            <v>793.52000000000567</v>
          </cell>
          <cell r="E602">
            <v>1110.1400000000001</v>
          </cell>
          <cell r="F602">
            <v>806.600000000009</v>
          </cell>
          <cell r="G602">
            <v>1129.2500000000009</v>
          </cell>
          <cell r="H602">
            <v>823.64999999999827</v>
          </cell>
          <cell r="I602">
            <v>1152.3199999999915</v>
          </cell>
          <cell r="J602">
            <v>840.69999999999663</v>
          </cell>
          <cell r="K602">
            <v>1175.4000000000108</v>
          </cell>
          <cell r="L602">
            <v>853.77999999998906</v>
          </cell>
          <cell r="M602">
            <v>1194.5</v>
          </cell>
          <cell r="N602">
            <v>870.83000000000584</v>
          </cell>
          <cell r="O602">
            <v>1217.5799999999886</v>
          </cell>
          <cell r="P602">
            <v>883.91000000000724</v>
          </cell>
          <cell r="Q602">
            <v>1236.6900000000055</v>
          </cell>
          <cell r="R602">
            <v>900.9599999999964</v>
          </cell>
          <cell r="S602">
            <v>1259.7599999999927</v>
          </cell>
          <cell r="T602">
            <v>918.00999999999317</v>
          </cell>
          <cell r="U602">
            <v>1282.8400000000047</v>
          </cell>
          <cell r="V602">
            <v>931.08999999998559</v>
          </cell>
          <cell r="W602">
            <v>1301.9399999999966</v>
          </cell>
          <cell r="X602">
            <v>948.14000000000567</v>
          </cell>
          <cell r="Y602">
            <v>1325.0200000000107</v>
          </cell>
          <cell r="Z602">
            <v>961.22000000000537</v>
          </cell>
          <cell r="AA602">
            <v>1344.13</v>
          </cell>
          <cell r="AB602">
            <v>978.26999999999464</v>
          </cell>
          <cell r="AC602">
            <v>1367.1999999999869</v>
          </cell>
          <cell r="AD602">
            <v>991.34999999999354</v>
          </cell>
          <cell r="AE602">
            <v>1390.2799999999972</v>
          </cell>
          <cell r="AF602">
            <v>1008.4000000000158</v>
          </cell>
          <cell r="AG602">
            <v>1409.3799999999867</v>
          </cell>
          <cell r="AH602">
            <v>1021.4800000000088</v>
          </cell>
          <cell r="AI602">
            <v>1432.4600000000105</v>
          </cell>
          <cell r="AJ602">
            <v>1038.5300000000036</v>
          </cell>
          <cell r="AK602">
            <v>1451.5700000000006</v>
          </cell>
          <cell r="AL602">
            <v>1051.6099999999965</v>
          </cell>
          <cell r="AM602">
            <v>1474.6400000000108</v>
          </cell>
          <cell r="AN602">
            <v>1068.6599999999905</v>
          </cell>
          <cell r="AO602">
            <v>1497.7199999999964</v>
          </cell>
          <cell r="AP602">
            <v>1081.7399999999832</v>
          </cell>
          <cell r="AQ602">
            <v>1516.8199999999856</v>
          </cell>
          <cell r="AR602">
            <v>1098.7900000000036</v>
          </cell>
          <cell r="AS602">
            <v>1539.8999999999935</v>
          </cell>
          <cell r="AT602">
            <v>1111.8699999999999</v>
          </cell>
          <cell r="AU602">
            <v>1559.0099999999823</v>
          </cell>
          <cell r="AV602">
            <v>1128.920000000001</v>
          </cell>
          <cell r="AW602">
            <v>1582.0800000000149</v>
          </cell>
        </row>
        <row r="603">
          <cell r="A603">
            <v>598</v>
          </cell>
          <cell r="B603">
            <v>777.76999999999293</v>
          </cell>
          <cell r="C603">
            <v>1088.8800000000113</v>
          </cell>
          <cell r="D603">
            <v>794.85000000000571</v>
          </cell>
          <cell r="E603">
            <v>1112</v>
          </cell>
          <cell r="F603">
            <v>807.95000000000903</v>
          </cell>
          <cell r="G603">
            <v>1131.140000000001</v>
          </cell>
          <cell r="H603">
            <v>825.02999999999827</v>
          </cell>
          <cell r="I603">
            <v>1154.2499999999916</v>
          </cell>
          <cell r="J603">
            <v>842.1099999999966</v>
          </cell>
          <cell r="K603">
            <v>1177.3700000000108</v>
          </cell>
          <cell r="L603">
            <v>855.20999999998901</v>
          </cell>
          <cell r="M603">
            <v>1196.5</v>
          </cell>
          <cell r="N603">
            <v>872.29000000000588</v>
          </cell>
          <cell r="O603">
            <v>1219.6199999999885</v>
          </cell>
          <cell r="P603">
            <v>885.39000000000726</v>
          </cell>
          <cell r="Q603">
            <v>1238.7600000000054</v>
          </cell>
          <cell r="R603">
            <v>902.46999999999639</v>
          </cell>
          <cell r="S603">
            <v>1261.8699999999926</v>
          </cell>
          <cell r="T603">
            <v>919.54999999999313</v>
          </cell>
          <cell r="U603">
            <v>1284.9900000000048</v>
          </cell>
          <cell r="V603">
            <v>932.64999999998554</v>
          </cell>
          <cell r="W603">
            <v>1304.1199999999967</v>
          </cell>
          <cell r="X603">
            <v>949.7300000000057</v>
          </cell>
          <cell r="Y603">
            <v>1327.2400000000107</v>
          </cell>
          <cell r="Z603">
            <v>962.83000000000538</v>
          </cell>
          <cell r="AA603">
            <v>1346.38</v>
          </cell>
          <cell r="AB603">
            <v>979.90999999999462</v>
          </cell>
          <cell r="AC603">
            <v>1369.4899999999868</v>
          </cell>
          <cell r="AD603">
            <v>993.00999999999351</v>
          </cell>
          <cell r="AE603">
            <v>1392.6099999999972</v>
          </cell>
          <cell r="AF603">
            <v>1010.0900000000158</v>
          </cell>
          <cell r="AG603">
            <v>1411.7399999999866</v>
          </cell>
          <cell r="AH603">
            <v>1023.1900000000088</v>
          </cell>
          <cell r="AI603">
            <v>1434.8600000000106</v>
          </cell>
          <cell r="AJ603">
            <v>1040.2700000000036</v>
          </cell>
          <cell r="AK603">
            <v>1454.0000000000007</v>
          </cell>
          <cell r="AL603">
            <v>1053.3699999999965</v>
          </cell>
          <cell r="AM603">
            <v>1477.1100000000108</v>
          </cell>
          <cell r="AN603">
            <v>1070.4499999999905</v>
          </cell>
          <cell r="AO603">
            <v>1500.2299999999964</v>
          </cell>
          <cell r="AP603">
            <v>1083.5499999999831</v>
          </cell>
          <cell r="AQ603">
            <v>1519.3599999999856</v>
          </cell>
          <cell r="AR603">
            <v>1100.6300000000035</v>
          </cell>
          <cell r="AS603">
            <v>1542.4799999999934</v>
          </cell>
          <cell r="AT603">
            <v>1113.7299999999998</v>
          </cell>
          <cell r="AU603">
            <v>1561.6199999999822</v>
          </cell>
          <cell r="AV603">
            <v>1130.8100000000011</v>
          </cell>
          <cell r="AW603">
            <v>1584.730000000015</v>
          </cell>
        </row>
        <row r="604">
          <cell r="A604">
            <v>599</v>
          </cell>
          <cell r="B604">
            <v>779.06999999999289</v>
          </cell>
          <cell r="C604">
            <v>1090.7000000000112</v>
          </cell>
          <cell r="D604">
            <v>796.18000000000575</v>
          </cell>
          <cell r="E604">
            <v>1113.8599999999999</v>
          </cell>
          <cell r="F604">
            <v>809.30000000000905</v>
          </cell>
          <cell r="G604">
            <v>1133.0300000000011</v>
          </cell>
          <cell r="H604">
            <v>826.40999999999826</v>
          </cell>
          <cell r="I604">
            <v>1156.1799999999917</v>
          </cell>
          <cell r="J604">
            <v>843.51999999999657</v>
          </cell>
          <cell r="K604">
            <v>1179.3400000000108</v>
          </cell>
          <cell r="L604">
            <v>856.63999999998896</v>
          </cell>
          <cell r="M604">
            <v>1198.5</v>
          </cell>
          <cell r="N604">
            <v>873.75000000000591</v>
          </cell>
          <cell r="O604">
            <v>1221.6599999999885</v>
          </cell>
          <cell r="P604">
            <v>886.87000000000728</v>
          </cell>
          <cell r="Q604">
            <v>1240.8300000000054</v>
          </cell>
          <cell r="R604">
            <v>903.97999999999638</v>
          </cell>
          <cell r="S604">
            <v>1263.9799999999925</v>
          </cell>
          <cell r="T604">
            <v>921.0899999999931</v>
          </cell>
          <cell r="U604">
            <v>1287.1400000000049</v>
          </cell>
          <cell r="V604">
            <v>934.20999999998548</v>
          </cell>
          <cell r="W604">
            <v>1306.2999999999968</v>
          </cell>
          <cell r="X604">
            <v>951.32000000000573</v>
          </cell>
          <cell r="Y604">
            <v>1329.4600000000107</v>
          </cell>
          <cell r="Z604">
            <v>964.4400000000054</v>
          </cell>
          <cell r="AA604">
            <v>1348.63</v>
          </cell>
          <cell r="AB604">
            <v>981.54999999999461</v>
          </cell>
          <cell r="AC604">
            <v>1371.7799999999868</v>
          </cell>
          <cell r="AD604">
            <v>994.66999999999348</v>
          </cell>
          <cell r="AE604">
            <v>1394.9399999999971</v>
          </cell>
          <cell r="AF604">
            <v>1011.7800000000159</v>
          </cell>
          <cell r="AG604">
            <v>1414.0999999999865</v>
          </cell>
          <cell r="AH604">
            <v>1024.9000000000087</v>
          </cell>
          <cell r="AI604">
            <v>1437.2600000000107</v>
          </cell>
          <cell r="AJ604">
            <v>1042.0100000000036</v>
          </cell>
          <cell r="AK604">
            <v>1456.4300000000007</v>
          </cell>
          <cell r="AL604">
            <v>1055.1299999999965</v>
          </cell>
          <cell r="AM604">
            <v>1479.5800000000108</v>
          </cell>
          <cell r="AN604">
            <v>1072.2399999999905</v>
          </cell>
          <cell r="AO604">
            <v>1502.7399999999964</v>
          </cell>
          <cell r="AP604">
            <v>1085.3599999999831</v>
          </cell>
          <cell r="AQ604">
            <v>1521.8999999999855</v>
          </cell>
          <cell r="AR604">
            <v>1102.4700000000034</v>
          </cell>
          <cell r="AS604">
            <v>1545.0599999999934</v>
          </cell>
          <cell r="AT604">
            <v>1115.5899999999997</v>
          </cell>
          <cell r="AU604">
            <v>1564.2299999999821</v>
          </cell>
          <cell r="AV604">
            <v>1132.7000000000012</v>
          </cell>
          <cell r="AW604">
            <v>1587.3800000000151</v>
          </cell>
        </row>
        <row r="605">
          <cell r="A605">
            <v>600</v>
          </cell>
          <cell r="B605">
            <v>780.36999999999284</v>
          </cell>
          <cell r="C605">
            <v>1092.5200000000111</v>
          </cell>
          <cell r="D605">
            <v>797.51000000000579</v>
          </cell>
          <cell r="E605">
            <v>1115.7199999999998</v>
          </cell>
          <cell r="F605">
            <v>810.65000000000907</v>
          </cell>
          <cell r="G605">
            <v>1134.9200000000012</v>
          </cell>
          <cell r="H605">
            <v>827.78999999999826</v>
          </cell>
          <cell r="I605">
            <v>1158.1099999999917</v>
          </cell>
          <cell r="J605">
            <v>844.92999999999654</v>
          </cell>
          <cell r="K605">
            <v>1181.3100000000109</v>
          </cell>
          <cell r="L605">
            <v>858.06999999998891</v>
          </cell>
          <cell r="M605">
            <v>1200.5</v>
          </cell>
          <cell r="N605">
            <v>875.21000000000595</v>
          </cell>
          <cell r="O605">
            <v>1223.6999999999884</v>
          </cell>
          <cell r="P605">
            <v>888.3500000000073</v>
          </cell>
          <cell r="Q605">
            <v>1242.9000000000053</v>
          </cell>
          <cell r="R605">
            <v>905.48999999999637</v>
          </cell>
          <cell r="S605">
            <v>1266.0899999999924</v>
          </cell>
          <cell r="T605">
            <v>922.62999999999306</v>
          </cell>
          <cell r="U605">
            <v>1289.290000000005</v>
          </cell>
          <cell r="V605">
            <v>935.76999999998543</v>
          </cell>
          <cell r="W605">
            <v>1308.4799999999968</v>
          </cell>
          <cell r="X605">
            <v>952.91000000000577</v>
          </cell>
          <cell r="Y605">
            <v>1331.6800000000108</v>
          </cell>
          <cell r="Z605">
            <v>966.05000000000541</v>
          </cell>
          <cell r="AA605">
            <v>1350.88</v>
          </cell>
          <cell r="AB605">
            <v>983.1899999999946</v>
          </cell>
          <cell r="AC605">
            <v>1374.0699999999867</v>
          </cell>
          <cell r="AD605">
            <v>996.32999999999345</v>
          </cell>
          <cell r="AE605">
            <v>1397.269999999997</v>
          </cell>
          <cell r="AF605">
            <v>1013.4700000000159</v>
          </cell>
          <cell r="AG605">
            <v>1416.4599999999864</v>
          </cell>
          <cell r="AH605">
            <v>1026.6100000000088</v>
          </cell>
          <cell r="AI605">
            <v>1439.6600000000108</v>
          </cell>
          <cell r="AJ605">
            <v>1043.7500000000036</v>
          </cell>
          <cell r="AK605">
            <v>1458.8600000000008</v>
          </cell>
          <cell r="AL605">
            <v>1056.8899999999965</v>
          </cell>
          <cell r="AM605">
            <v>1482.0500000000109</v>
          </cell>
          <cell r="AN605">
            <v>1074.0299999999904</v>
          </cell>
          <cell r="AO605">
            <v>1505.2499999999964</v>
          </cell>
          <cell r="AP605">
            <v>1087.169999999983</v>
          </cell>
          <cell r="AQ605">
            <v>1524.4399999999855</v>
          </cell>
          <cell r="AR605">
            <v>1104.3100000000034</v>
          </cell>
          <cell r="AS605">
            <v>1547.6399999999933</v>
          </cell>
          <cell r="AT605">
            <v>1117.4499999999996</v>
          </cell>
          <cell r="AU605">
            <v>1566.839999999982</v>
          </cell>
          <cell r="AV605">
            <v>1134.5900000000013</v>
          </cell>
          <cell r="AW605">
            <v>1590.0300000000152</v>
          </cell>
        </row>
        <row r="606">
          <cell r="A606">
            <v>601</v>
          </cell>
          <cell r="B606">
            <v>781.6699999999928</v>
          </cell>
          <cell r="C606">
            <v>1094.3400000000111</v>
          </cell>
          <cell r="D606">
            <v>798.84000000000583</v>
          </cell>
          <cell r="E606">
            <v>1117.5799999999997</v>
          </cell>
          <cell r="F606">
            <v>812.00000000000909</v>
          </cell>
          <cell r="G606">
            <v>1136.8100000000013</v>
          </cell>
          <cell r="H606">
            <v>829.16999999999825</v>
          </cell>
          <cell r="I606">
            <v>1160.0399999999918</v>
          </cell>
          <cell r="J606">
            <v>846.33999999999651</v>
          </cell>
          <cell r="K606">
            <v>1183.2800000000109</v>
          </cell>
          <cell r="L606">
            <v>859.49999999998886</v>
          </cell>
          <cell r="M606">
            <v>1202.5</v>
          </cell>
          <cell r="N606">
            <v>876.67000000000598</v>
          </cell>
          <cell r="O606">
            <v>1225.7399999999884</v>
          </cell>
          <cell r="P606">
            <v>889.83000000000732</v>
          </cell>
          <cell r="Q606">
            <v>1244.9700000000053</v>
          </cell>
          <cell r="R606">
            <v>906.99999999999636</v>
          </cell>
          <cell r="S606">
            <v>1268.1999999999923</v>
          </cell>
          <cell r="T606">
            <v>924.16999999999302</v>
          </cell>
          <cell r="U606">
            <v>1291.4400000000051</v>
          </cell>
          <cell r="V606">
            <v>937.32999999998538</v>
          </cell>
          <cell r="W606">
            <v>1310.6599999999969</v>
          </cell>
          <cell r="X606">
            <v>954.5000000000058</v>
          </cell>
          <cell r="Y606">
            <v>1333.9000000000108</v>
          </cell>
          <cell r="Z606">
            <v>967.66000000000543</v>
          </cell>
          <cell r="AA606">
            <v>1353.13</v>
          </cell>
          <cell r="AB606">
            <v>984.82999999999458</v>
          </cell>
          <cell r="AC606">
            <v>1376.3599999999867</v>
          </cell>
          <cell r="AD606">
            <v>997.98999999999342</v>
          </cell>
          <cell r="AE606">
            <v>1399.599999999997</v>
          </cell>
          <cell r="AF606">
            <v>1015.160000000016</v>
          </cell>
          <cell r="AG606">
            <v>1418.8199999999863</v>
          </cell>
          <cell r="AH606">
            <v>1028.3200000000088</v>
          </cell>
          <cell r="AI606">
            <v>1442.0600000000109</v>
          </cell>
          <cell r="AJ606">
            <v>1045.4900000000036</v>
          </cell>
          <cell r="AK606">
            <v>1461.2900000000009</v>
          </cell>
          <cell r="AL606">
            <v>1058.6499999999965</v>
          </cell>
          <cell r="AM606">
            <v>1484.5200000000109</v>
          </cell>
          <cell r="AN606">
            <v>1075.8199999999904</v>
          </cell>
          <cell r="AO606">
            <v>1507.7599999999964</v>
          </cell>
          <cell r="AP606">
            <v>1088.979999999983</v>
          </cell>
          <cell r="AQ606">
            <v>1526.9799999999855</v>
          </cell>
          <cell r="AR606">
            <v>1106.1500000000033</v>
          </cell>
          <cell r="AS606">
            <v>1550.2199999999932</v>
          </cell>
          <cell r="AT606">
            <v>1119.3099999999995</v>
          </cell>
          <cell r="AU606">
            <v>1569.4499999999819</v>
          </cell>
          <cell r="AV606">
            <v>1136.4800000000014</v>
          </cell>
          <cell r="AW606">
            <v>1592.6800000000153</v>
          </cell>
        </row>
        <row r="607">
          <cell r="A607">
            <v>602</v>
          </cell>
          <cell r="B607">
            <v>782.96999999999275</v>
          </cell>
          <cell r="C607">
            <v>1096.160000000011</v>
          </cell>
          <cell r="D607">
            <v>800.17000000000587</v>
          </cell>
          <cell r="E607">
            <v>1119.4399999999996</v>
          </cell>
          <cell r="F607">
            <v>813.35000000000912</v>
          </cell>
          <cell r="G607">
            <v>1138.7000000000014</v>
          </cell>
          <cell r="H607">
            <v>830.54999999999825</v>
          </cell>
          <cell r="I607">
            <v>1161.9699999999918</v>
          </cell>
          <cell r="J607">
            <v>847.74999999999648</v>
          </cell>
          <cell r="K607">
            <v>1185.2500000000109</v>
          </cell>
          <cell r="L607">
            <v>860.92999999998881</v>
          </cell>
          <cell r="M607">
            <v>1204.5</v>
          </cell>
          <cell r="N607">
            <v>878.13000000000602</v>
          </cell>
          <cell r="O607">
            <v>1227.7799999999884</v>
          </cell>
          <cell r="P607">
            <v>891.31000000000734</v>
          </cell>
          <cell r="Q607">
            <v>1247.0400000000052</v>
          </cell>
          <cell r="R607">
            <v>908.50999999999635</v>
          </cell>
          <cell r="S607">
            <v>1270.3099999999922</v>
          </cell>
          <cell r="T607">
            <v>925.70999999999299</v>
          </cell>
          <cell r="U607">
            <v>1293.5900000000051</v>
          </cell>
          <cell r="V607">
            <v>938.88999999998532</v>
          </cell>
          <cell r="W607">
            <v>1312.839999999997</v>
          </cell>
          <cell r="X607">
            <v>956.09000000000583</v>
          </cell>
          <cell r="Y607">
            <v>1336.1200000000108</v>
          </cell>
          <cell r="Z607">
            <v>969.27000000000544</v>
          </cell>
          <cell r="AA607">
            <v>1355.38</v>
          </cell>
          <cell r="AB607">
            <v>986.46999999999457</v>
          </cell>
          <cell r="AC607">
            <v>1378.6499999999867</v>
          </cell>
          <cell r="AD607">
            <v>999.64999999999338</v>
          </cell>
          <cell r="AE607">
            <v>1401.9299999999969</v>
          </cell>
          <cell r="AF607">
            <v>1016.8500000000161</v>
          </cell>
          <cell r="AG607">
            <v>1421.1799999999862</v>
          </cell>
          <cell r="AH607">
            <v>1030.0300000000088</v>
          </cell>
          <cell r="AI607">
            <v>1444.460000000011</v>
          </cell>
          <cell r="AJ607">
            <v>1047.2300000000037</v>
          </cell>
          <cell r="AK607">
            <v>1463.7200000000009</v>
          </cell>
          <cell r="AL607">
            <v>1060.4099999999964</v>
          </cell>
          <cell r="AM607">
            <v>1486.9900000000109</v>
          </cell>
          <cell r="AN607">
            <v>1077.6099999999904</v>
          </cell>
          <cell r="AO607">
            <v>1510.2699999999963</v>
          </cell>
          <cell r="AP607">
            <v>1090.7899999999829</v>
          </cell>
          <cell r="AQ607">
            <v>1529.5199999999854</v>
          </cell>
          <cell r="AR607">
            <v>1107.9900000000032</v>
          </cell>
          <cell r="AS607">
            <v>1552.7999999999931</v>
          </cell>
          <cell r="AT607">
            <v>1121.1699999999994</v>
          </cell>
          <cell r="AU607">
            <v>1572.0599999999818</v>
          </cell>
          <cell r="AV607">
            <v>1138.3700000000015</v>
          </cell>
          <cell r="AW607">
            <v>1595.3300000000154</v>
          </cell>
        </row>
        <row r="608">
          <cell r="A608">
            <v>603</v>
          </cell>
          <cell r="B608">
            <v>784.26999999999271</v>
          </cell>
          <cell r="C608">
            <v>1097.9800000000109</v>
          </cell>
          <cell r="D608">
            <v>801.50000000000591</v>
          </cell>
          <cell r="E608">
            <v>1121.2999999999995</v>
          </cell>
          <cell r="F608">
            <v>814.70000000000914</v>
          </cell>
          <cell r="G608">
            <v>1140.5900000000015</v>
          </cell>
          <cell r="H608">
            <v>831.92999999999824</v>
          </cell>
          <cell r="I608">
            <v>1163.8999999999919</v>
          </cell>
          <cell r="J608">
            <v>849.15999999999644</v>
          </cell>
          <cell r="K608">
            <v>1187.2200000000109</v>
          </cell>
          <cell r="L608">
            <v>862.35999999998876</v>
          </cell>
          <cell r="M608">
            <v>1206.5</v>
          </cell>
          <cell r="N608">
            <v>879.59000000000606</v>
          </cell>
          <cell r="O608">
            <v>1229.8199999999883</v>
          </cell>
          <cell r="P608">
            <v>892.79000000000735</v>
          </cell>
          <cell r="Q608">
            <v>1249.1100000000051</v>
          </cell>
          <cell r="R608">
            <v>910.01999999999634</v>
          </cell>
          <cell r="S608">
            <v>1272.4199999999921</v>
          </cell>
          <cell r="T608">
            <v>927.24999999999295</v>
          </cell>
          <cell r="U608">
            <v>1295.7400000000052</v>
          </cell>
          <cell r="V608">
            <v>940.44999999998527</v>
          </cell>
          <cell r="W608">
            <v>1315.019999999997</v>
          </cell>
          <cell r="X608">
            <v>957.68000000000586</v>
          </cell>
          <cell r="Y608">
            <v>1338.3400000000108</v>
          </cell>
          <cell r="Z608">
            <v>970.88000000000545</v>
          </cell>
          <cell r="AA608">
            <v>1357.63</v>
          </cell>
          <cell r="AB608">
            <v>988.10999999999456</v>
          </cell>
          <cell r="AC608">
            <v>1380.9399999999866</v>
          </cell>
          <cell r="AD608">
            <v>1001.3099999999934</v>
          </cell>
          <cell r="AE608">
            <v>1404.2599999999968</v>
          </cell>
          <cell r="AF608">
            <v>1018.5400000000161</v>
          </cell>
          <cell r="AG608">
            <v>1423.5399999999861</v>
          </cell>
          <cell r="AH608">
            <v>1031.7400000000089</v>
          </cell>
          <cell r="AI608">
            <v>1446.860000000011</v>
          </cell>
          <cell r="AJ608">
            <v>1048.9700000000037</v>
          </cell>
          <cell r="AK608">
            <v>1466.150000000001</v>
          </cell>
          <cell r="AL608">
            <v>1062.1699999999964</v>
          </cell>
          <cell r="AM608">
            <v>1489.460000000011</v>
          </cell>
          <cell r="AN608">
            <v>1079.3999999999903</v>
          </cell>
          <cell r="AO608">
            <v>1512.7799999999963</v>
          </cell>
          <cell r="AP608">
            <v>1092.5999999999829</v>
          </cell>
          <cell r="AQ608">
            <v>1532.0599999999854</v>
          </cell>
          <cell r="AR608">
            <v>1109.8300000000031</v>
          </cell>
          <cell r="AS608">
            <v>1555.3799999999931</v>
          </cell>
          <cell r="AT608">
            <v>1123.0299999999993</v>
          </cell>
          <cell r="AU608">
            <v>1574.6699999999817</v>
          </cell>
          <cell r="AV608">
            <v>1140.2600000000016</v>
          </cell>
          <cell r="AW608">
            <v>1597.9800000000155</v>
          </cell>
        </row>
        <row r="609">
          <cell r="A609">
            <v>604</v>
          </cell>
          <cell r="B609">
            <v>785.56999999999266</v>
          </cell>
          <cell r="C609">
            <v>1099.8000000000109</v>
          </cell>
          <cell r="D609">
            <v>802.83000000000595</v>
          </cell>
          <cell r="E609">
            <v>1123.1599999999994</v>
          </cell>
          <cell r="F609">
            <v>816.05000000000916</v>
          </cell>
          <cell r="G609">
            <v>1142.4800000000016</v>
          </cell>
          <cell r="H609">
            <v>833.30999999999824</v>
          </cell>
          <cell r="I609">
            <v>1165.829999999992</v>
          </cell>
          <cell r="J609">
            <v>850.56999999999641</v>
          </cell>
          <cell r="K609">
            <v>1189.190000000011</v>
          </cell>
          <cell r="L609">
            <v>863.78999999998871</v>
          </cell>
          <cell r="M609">
            <v>1208.5</v>
          </cell>
          <cell r="N609">
            <v>881.05000000000609</v>
          </cell>
          <cell r="O609">
            <v>1231.8599999999883</v>
          </cell>
          <cell r="P609">
            <v>894.27000000000737</v>
          </cell>
          <cell r="Q609">
            <v>1251.1800000000051</v>
          </cell>
          <cell r="R609">
            <v>911.52999999999633</v>
          </cell>
          <cell r="S609">
            <v>1274.529999999992</v>
          </cell>
          <cell r="T609">
            <v>928.78999999999292</v>
          </cell>
          <cell r="U609">
            <v>1297.8900000000053</v>
          </cell>
          <cell r="V609">
            <v>942.00999999998521</v>
          </cell>
          <cell r="W609">
            <v>1317.1999999999971</v>
          </cell>
          <cell r="X609">
            <v>959.27000000000589</v>
          </cell>
          <cell r="Y609">
            <v>1340.5600000000109</v>
          </cell>
          <cell r="Z609">
            <v>972.49000000000547</v>
          </cell>
          <cell r="AA609">
            <v>1359.88</v>
          </cell>
          <cell r="AB609">
            <v>989.74999999999454</v>
          </cell>
          <cell r="AC609">
            <v>1383.2299999999866</v>
          </cell>
          <cell r="AD609">
            <v>1002.9699999999933</v>
          </cell>
          <cell r="AE609">
            <v>1406.5899999999967</v>
          </cell>
          <cell r="AF609">
            <v>1020.2300000000162</v>
          </cell>
          <cell r="AG609">
            <v>1425.899999999986</v>
          </cell>
          <cell r="AH609">
            <v>1033.4500000000089</v>
          </cell>
          <cell r="AI609">
            <v>1449.2600000000111</v>
          </cell>
          <cell r="AJ609">
            <v>1050.7100000000037</v>
          </cell>
          <cell r="AK609">
            <v>1468.5800000000011</v>
          </cell>
          <cell r="AL609">
            <v>1063.9299999999964</v>
          </cell>
          <cell r="AM609">
            <v>1491.930000000011</v>
          </cell>
          <cell r="AN609">
            <v>1081.1899999999903</v>
          </cell>
          <cell r="AO609">
            <v>1515.2899999999963</v>
          </cell>
          <cell r="AP609">
            <v>1094.4099999999828</v>
          </cell>
          <cell r="AQ609">
            <v>1534.5999999999854</v>
          </cell>
          <cell r="AR609">
            <v>1111.670000000003</v>
          </cell>
          <cell r="AS609">
            <v>1557.959999999993</v>
          </cell>
          <cell r="AT609">
            <v>1124.8899999999992</v>
          </cell>
          <cell r="AU609">
            <v>1577.2799999999816</v>
          </cell>
          <cell r="AV609">
            <v>1142.1500000000017</v>
          </cell>
          <cell r="AW609">
            <v>1600.6300000000156</v>
          </cell>
        </row>
        <row r="610">
          <cell r="A610">
            <v>605</v>
          </cell>
          <cell r="B610">
            <v>786.86999999999261</v>
          </cell>
          <cell r="C610">
            <v>1101.6200000000108</v>
          </cell>
          <cell r="D610">
            <v>804.16000000000599</v>
          </cell>
          <cell r="E610">
            <v>1125.0199999999993</v>
          </cell>
          <cell r="F610">
            <v>817.40000000000919</v>
          </cell>
          <cell r="G610">
            <v>1144.3700000000017</v>
          </cell>
          <cell r="H610">
            <v>834.68999999999824</v>
          </cell>
          <cell r="I610">
            <v>1167.759999999992</v>
          </cell>
          <cell r="J610">
            <v>851.97999999999638</v>
          </cell>
          <cell r="K610">
            <v>1191.160000000011</v>
          </cell>
          <cell r="L610">
            <v>865.21999999998866</v>
          </cell>
          <cell r="M610">
            <v>1210.5</v>
          </cell>
          <cell r="N610">
            <v>882.51000000000613</v>
          </cell>
          <cell r="O610">
            <v>1233.8999999999883</v>
          </cell>
          <cell r="P610">
            <v>895.75000000000739</v>
          </cell>
          <cell r="Q610">
            <v>1253.250000000005</v>
          </cell>
          <cell r="R610">
            <v>913.03999999999633</v>
          </cell>
          <cell r="S610">
            <v>1276.6399999999919</v>
          </cell>
          <cell r="T610">
            <v>930.32999999999288</v>
          </cell>
          <cell r="U610">
            <v>1300.0400000000054</v>
          </cell>
          <cell r="V610">
            <v>943.56999999998516</v>
          </cell>
          <cell r="W610">
            <v>1319.3799999999972</v>
          </cell>
          <cell r="X610">
            <v>960.86000000000593</v>
          </cell>
          <cell r="Y610">
            <v>1342.7800000000109</v>
          </cell>
          <cell r="Z610">
            <v>974.10000000000548</v>
          </cell>
          <cell r="AA610">
            <v>1362.13</v>
          </cell>
          <cell r="AB610">
            <v>991.38999999999453</v>
          </cell>
          <cell r="AC610">
            <v>1385.5199999999866</v>
          </cell>
          <cell r="AD610">
            <v>1004.6299999999933</v>
          </cell>
          <cell r="AE610">
            <v>1408.9199999999967</v>
          </cell>
          <cell r="AF610">
            <v>1021.9200000000162</v>
          </cell>
          <cell r="AG610">
            <v>1428.2599999999859</v>
          </cell>
          <cell r="AH610">
            <v>1035.1600000000089</v>
          </cell>
          <cell r="AI610">
            <v>1451.6600000000112</v>
          </cell>
          <cell r="AJ610">
            <v>1052.4500000000037</v>
          </cell>
          <cell r="AK610">
            <v>1471.0100000000011</v>
          </cell>
          <cell r="AL610">
            <v>1065.6899999999964</v>
          </cell>
          <cell r="AM610">
            <v>1494.400000000011</v>
          </cell>
          <cell r="AN610">
            <v>1082.9799999999902</v>
          </cell>
          <cell r="AO610">
            <v>1517.7999999999963</v>
          </cell>
          <cell r="AP610">
            <v>1096.2199999999827</v>
          </cell>
          <cell r="AQ610">
            <v>1537.1399999999853</v>
          </cell>
          <cell r="AR610">
            <v>1113.5100000000029</v>
          </cell>
          <cell r="AS610">
            <v>1560.5399999999929</v>
          </cell>
          <cell r="AT610">
            <v>1126.7499999999991</v>
          </cell>
          <cell r="AU610">
            <v>1579.8899999999815</v>
          </cell>
          <cell r="AV610">
            <v>1144.0400000000018</v>
          </cell>
          <cell r="AW610">
            <v>1603.2800000000157</v>
          </cell>
        </row>
        <row r="611">
          <cell r="A611">
            <v>606</v>
          </cell>
          <cell r="B611">
            <v>788.16999999999257</v>
          </cell>
          <cell r="C611">
            <v>1103.4400000000107</v>
          </cell>
          <cell r="D611">
            <v>805.49000000000603</v>
          </cell>
          <cell r="E611">
            <v>1126.8799999999992</v>
          </cell>
          <cell r="F611">
            <v>818.75000000000921</v>
          </cell>
          <cell r="G611">
            <v>1146.2600000000018</v>
          </cell>
          <cell r="H611">
            <v>836.06999999999823</v>
          </cell>
          <cell r="I611">
            <v>1169.6899999999921</v>
          </cell>
          <cell r="J611">
            <v>853.38999999999635</v>
          </cell>
          <cell r="K611">
            <v>1193.130000000011</v>
          </cell>
          <cell r="L611">
            <v>866.64999999998861</v>
          </cell>
          <cell r="M611">
            <v>1212.5</v>
          </cell>
          <cell r="N611">
            <v>883.97000000000617</v>
          </cell>
          <cell r="O611">
            <v>1235.9399999999882</v>
          </cell>
          <cell r="P611">
            <v>897.23000000000741</v>
          </cell>
          <cell r="Q611">
            <v>1255.3200000000049</v>
          </cell>
          <cell r="R611">
            <v>914.54999999999632</v>
          </cell>
          <cell r="S611">
            <v>1278.7499999999918</v>
          </cell>
          <cell r="T611">
            <v>931.86999999999284</v>
          </cell>
          <cell r="U611">
            <v>1302.1900000000055</v>
          </cell>
          <cell r="V611">
            <v>945.1299999999851</v>
          </cell>
          <cell r="W611">
            <v>1321.5599999999972</v>
          </cell>
          <cell r="X611">
            <v>962.45000000000596</v>
          </cell>
          <cell r="Y611">
            <v>1345.0000000000109</v>
          </cell>
          <cell r="Z611">
            <v>975.71000000000549</v>
          </cell>
          <cell r="AA611">
            <v>1364.38</v>
          </cell>
          <cell r="AB611">
            <v>993.02999999999452</v>
          </cell>
          <cell r="AC611">
            <v>1387.8099999999865</v>
          </cell>
          <cell r="AD611">
            <v>1006.2899999999933</v>
          </cell>
          <cell r="AE611">
            <v>1411.2499999999966</v>
          </cell>
          <cell r="AF611">
            <v>1023.6100000000163</v>
          </cell>
          <cell r="AG611">
            <v>1430.6199999999858</v>
          </cell>
          <cell r="AH611">
            <v>1036.870000000009</v>
          </cell>
          <cell r="AI611">
            <v>1454.0600000000113</v>
          </cell>
          <cell r="AJ611">
            <v>1054.1900000000037</v>
          </cell>
          <cell r="AK611">
            <v>1473.4400000000012</v>
          </cell>
          <cell r="AL611">
            <v>1067.4499999999964</v>
          </cell>
          <cell r="AM611">
            <v>1496.870000000011</v>
          </cell>
          <cell r="AN611">
            <v>1084.7699999999902</v>
          </cell>
          <cell r="AO611">
            <v>1520.3099999999963</v>
          </cell>
          <cell r="AP611">
            <v>1098.0299999999827</v>
          </cell>
          <cell r="AQ611">
            <v>1539.6799999999853</v>
          </cell>
          <cell r="AR611">
            <v>1115.3500000000029</v>
          </cell>
          <cell r="AS611">
            <v>1563.1199999999928</v>
          </cell>
          <cell r="AT611">
            <v>1128.609999999999</v>
          </cell>
          <cell r="AU611">
            <v>1582.4999999999814</v>
          </cell>
          <cell r="AV611">
            <v>1145.9300000000019</v>
          </cell>
          <cell r="AW611">
            <v>1605.9300000000158</v>
          </cell>
        </row>
        <row r="612">
          <cell r="A612">
            <v>607</v>
          </cell>
          <cell r="B612">
            <v>789.46999999999252</v>
          </cell>
          <cell r="C612">
            <v>1105.2600000000107</v>
          </cell>
          <cell r="D612">
            <v>806.82000000000608</v>
          </cell>
          <cell r="E612">
            <v>1128.7399999999991</v>
          </cell>
          <cell r="F612">
            <v>820.10000000000923</v>
          </cell>
          <cell r="G612">
            <v>1148.1500000000019</v>
          </cell>
          <cell r="H612">
            <v>837.44999999999823</v>
          </cell>
          <cell r="I612">
            <v>1171.6199999999922</v>
          </cell>
          <cell r="J612">
            <v>854.79999999999632</v>
          </cell>
          <cell r="K612">
            <v>1195.1000000000111</v>
          </cell>
          <cell r="L612">
            <v>868.07999999998856</v>
          </cell>
          <cell r="M612">
            <v>1214.5</v>
          </cell>
          <cell r="N612">
            <v>885.4300000000062</v>
          </cell>
          <cell r="O612">
            <v>1237.9799999999882</v>
          </cell>
          <cell r="P612">
            <v>898.71000000000743</v>
          </cell>
          <cell r="Q612">
            <v>1257.3900000000049</v>
          </cell>
          <cell r="R612">
            <v>916.05999999999631</v>
          </cell>
          <cell r="S612">
            <v>1280.8599999999917</v>
          </cell>
          <cell r="T612">
            <v>933.40999999999281</v>
          </cell>
          <cell r="U612">
            <v>1304.3400000000056</v>
          </cell>
          <cell r="V612">
            <v>946.68999999998505</v>
          </cell>
          <cell r="W612">
            <v>1323.7399999999973</v>
          </cell>
          <cell r="X612">
            <v>964.04000000000599</v>
          </cell>
          <cell r="Y612">
            <v>1347.2200000000109</v>
          </cell>
          <cell r="Z612">
            <v>977.32000000000551</v>
          </cell>
          <cell r="AA612">
            <v>1366.63</v>
          </cell>
          <cell r="AB612">
            <v>994.6699999999945</v>
          </cell>
          <cell r="AC612">
            <v>1390.0999999999865</v>
          </cell>
          <cell r="AD612">
            <v>1007.9499999999932</v>
          </cell>
          <cell r="AE612">
            <v>1413.5799999999965</v>
          </cell>
          <cell r="AF612">
            <v>1025.3000000000163</v>
          </cell>
          <cell r="AG612">
            <v>1432.9799999999857</v>
          </cell>
          <cell r="AH612">
            <v>1038.580000000009</v>
          </cell>
          <cell r="AI612">
            <v>1456.4600000000114</v>
          </cell>
          <cell r="AJ612">
            <v>1055.9300000000037</v>
          </cell>
          <cell r="AK612">
            <v>1475.8700000000013</v>
          </cell>
          <cell r="AL612">
            <v>1069.2099999999964</v>
          </cell>
          <cell r="AM612">
            <v>1499.3400000000111</v>
          </cell>
          <cell r="AN612">
            <v>1086.5599999999902</v>
          </cell>
          <cell r="AO612">
            <v>1522.8199999999963</v>
          </cell>
          <cell r="AP612">
            <v>1099.8399999999826</v>
          </cell>
          <cell r="AQ612">
            <v>1542.2199999999852</v>
          </cell>
          <cell r="AR612">
            <v>1117.1900000000028</v>
          </cell>
          <cell r="AS612">
            <v>1565.6999999999928</v>
          </cell>
          <cell r="AT612">
            <v>1130.4699999999989</v>
          </cell>
          <cell r="AU612">
            <v>1585.1099999999813</v>
          </cell>
          <cell r="AV612">
            <v>1147.820000000002</v>
          </cell>
          <cell r="AW612">
            <v>1608.5800000000158</v>
          </cell>
        </row>
        <row r="613">
          <cell r="A613">
            <v>608</v>
          </cell>
          <cell r="B613">
            <v>790.76999999999248</v>
          </cell>
          <cell r="C613">
            <v>1107.0800000000106</v>
          </cell>
          <cell r="D613">
            <v>808.15000000000612</v>
          </cell>
          <cell r="E613">
            <v>1130.599999999999</v>
          </cell>
          <cell r="F613">
            <v>821.45000000000925</v>
          </cell>
          <cell r="G613">
            <v>1150.040000000002</v>
          </cell>
          <cell r="H613">
            <v>838.82999999999822</v>
          </cell>
          <cell r="I613">
            <v>1173.5499999999922</v>
          </cell>
          <cell r="J613">
            <v>856.20999999999628</v>
          </cell>
          <cell r="K613">
            <v>1197.0700000000111</v>
          </cell>
          <cell r="L613">
            <v>869.50999999998851</v>
          </cell>
          <cell r="M613">
            <v>1216.5</v>
          </cell>
          <cell r="N613">
            <v>886.89000000000624</v>
          </cell>
          <cell r="O613">
            <v>1240.0199999999882</v>
          </cell>
          <cell r="P613">
            <v>900.19000000000744</v>
          </cell>
          <cell r="Q613">
            <v>1259.4600000000048</v>
          </cell>
          <cell r="R613">
            <v>917.5699999999963</v>
          </cell>
          <cell r="S613">
            <v>1282.9699999999916</v>
          </cell>
          <cell r="T613">
            <v>934.94999999999277</v>
          </cell>
          <cell r="U613">
            <v>1306.4900000000057</v>
          </cell>
          <cell r="V613">
            <v>948.24999999998499</v>
          </cell>
          <cell r="W613">
            <v>1325.9199999999973</v>
          </cell>
          <cell r="X613">
            <v>965.63000000000602</v>
          </cell>
          <cell r="Y613">
            <v>1349.440000000011</v>
          </cell>
          <cell r="Z613">
            <v>978.93000000000552</v>
          </cell>
          <cell r="AA613">
            <v>1368.88</v>
          </cell>
          <cell r="AB613">
            <v>996.30999999999449</v>
          </cell>
          <cell r="AC613">
            <v>1392.3899999999865</v>
          </cell>
          <cell r="AD613">
            <v>1009.6099999999932</v>
          </cell>
          <cell r="AE613">
            <v>1415.9099999999964</v>
          </cell>
          <cell r="AF613">
            <v>1026.9900000000164</v>
          </cell>
          <cell r="AG613">
            <v>1435.3399999999856</v>
          </cell>
          <cell r="AH613">
            <v>1040.2900000000091</v>
          </cell>
          <cell r="AI613">
            <v>1458.8600000000115</v>
          </cell>
          <cell r="AJ613">
            <v>1057.6700000000037</v>
          </cell>
          <cell r="AK613">
            <v>1478.3000000000013</v>
          </cell>
          <cell r="AL613">
            <v>1070.9699999999964</v>
          </cell>
          <cell r="AM613">
            <v>1501.8100000000111</v>
          </cell>
          <cell r="AN613">
            <v>1088.3499999999901</v>
          </cell>
          <cell r="AO613">
            <v>1525.3299999999963</v>
          </cell>
          <cell r="AP613">
            <v>1101.6499999999826</v>
          </cell>
          <cell r="AQ613">
            <v>1544.7599999999852</v>
          </cell>
          <cell r="AR613">
            <v>1119.0300000000027</v>
          </cell>
          <cell r="AS613">
            <v>1568.2799999999927</v>
          </cell>
          <cell r="AT613">
            <v>1132.3299999999988</v>
          </cell>
          <cell r="AU613">
            <v>1587.7199999999812</v>
          </cell>
          <cell r="AV613">
            <v>1149.7100000000021</v>
          </cell>
          <cell r="AW613">
            <v>1611.2300000000159</v>
          </cell>
        </row>
        <row r="614">
          <cell r="A614">
            <v>609</v>
          </cell>
          <cell r="B614">
            <v>792.06999999999243</v>
          </cell>
          <cell r="C614">
            <v>1108.9000000000106</v>
          </cell>
          <cell r="D614">
            <v>809.48000000000616</v>
          </cell>
          <cell r="E614">
            <v>1132.4599999999989</v>
          </cell>
          <cell r="F614">
            <v>822.80000000000928</v>
          </cell>
          <cell r="G614">
            <v>1151.9300000000021</v>
          </cell>
          <cell r="H614">
            <v>840.20999999999822</v>
          </cell>
          <cell r="I614">
            <v>1175.4799999999923</v>
          </cell>
          <cell r="J614">
            <v>857.61999999999625</v>
          </cell>
          <cell r="K614">
            <v>1199.0400000000111</v>
          </cell>
          <cell r="L614">
            <v>870.93999999998846</v>
          </cell>
          <cell r="M614">
            <v>1218.5</v>
          </cell>
          <cell r="N614">
            <v>888.35000000000628</v>
          </cell>
          <cell r="O614">
            <v>1242.0599999999881</v>
          </cell>
          <cell r="P614">
            <v>901.67000000000746</v>
          </cell>
          <cell r="Q614">
            <v>1261.5300000000047</v>
          </cell>
          <cell r="R614">
            <v>919.07999999999629</v>
          </cell>
          <cell r="S614">
            <v>1285.0799999999915</v>
          </cell>
          <cell r="T614">
            <v>936.48999999999273</v>
          </cell>
          <cell r="U614">
            <v>1308.6400000000058</v>
          </cell>
          <cell r="V614">
            <v>949.80999999998494</v>
          </cell>
          <cell r="W614">
            <v>1328.0999999999974</v>
          </cell>
          <cell r="X614">
            <v>967.22000000000605</v>
          </cell>
          <cell r="Y614">
            <v>1351.660000000011</v>
          </cell>
          <cell r="Z614">
            <v>980.54000000000553</v>
          </cell>
          <cell r="AA614">
            <v>1371.13</v>
          </cell>
          <cell r="AB614">
            <v>997.94999999999447</v>
          </cell>
          <cell r="AC614">
            <v>1394.6799999999864</v>
          </cell>
          <cell r="AD614">
            <v>1011.2699999999932</v>
          </cell>
          <cell r="AE614">
            <v>1418.2399999999964</v>
          </cell>
          <cell r="AF614">
            <v>1028.6800000000164</v>
          </cell>
          <cell r="AG614">
            <v>1437.6999999999855</v>
          </cell>
          <cell r="AH614">
            <v>1042.0000000000091</v>
          </cell>
          <cell r="AI614">
            <v>1461.2600000000116</v>
          </cell>
          <cell r="AJ614">
            <v>1059.4100000000037</v>
          </cell>
          <cell r="AK614">
            <v>1480.7300000000014</v>
          </cell>
          <cell r="AL614">
            <v>1072.7299999999964</v>
          </cell>
          <cell r="AM614">
            <v>1504.2800000000111</v>
          </cell>
          <cell r="AN614">
            <v>1090.1399999999901</v>
          </cell>
          <cell r="AO614">
            <v>1527.8399999999963</v>
          </cell>
          <cell r="AP614">
            <v>1103.4599999999825</v>
          </cell>
          <cell r="AQ614">
            <v>1547.2999999999852</v>
          </cell>
          <cell r="AR614">
            <v>1120.8700000000026</v>
          </cell>
          <cell r="AS614">
            <v>1570.8599999999926</v>
          </cell>
          <cell r="AT614">
            <v>1134.1899999999987</v>
          </cell>
          <cell r="AU614">
            <v>1590.3299999999811</v>
          </cell>
          <cell r="AV614">
            <v>1151.6000000000022</v>
          </cell>
          <cell r="AW614">
            <v>1613.880000000016</v>
          </cell>
        </row>
        <row r="615">
          <cell r="A615">
            <v>610</v>
          </cell>
          <cell r="B615">
            <v>793.36999999999239</v>
          </cell>
          <cell r="C615">
            <v>1110.7200000000105</v>
          </cell>
          <cell r="D615">
            <v>810.8100000000062</v>
          </cell>
          <cell r="E615">
            <v>1134.3199999999988</v>
          </cell>
          <cell r="F615">
            <v>824.1500000000093</v>
          </cell>
          <cell r="G615">
            <v>1153.8200000000022</v>
          </cell>
          <cell r="H615">
            <v>841.58999999999821</v>
          </cell>
          <cell r="I615">
            <v>1177.4099999999924</v>
          </cell>
          <cell r="J615">
            <v>859.02999999999622</v>
          </cell>
          <cell r="K615">
            <v>1201.0100000000111</v>
          </cell>
          <cell r="L615">
            <v>872.36999999998841</v>
          </cell>
          <cell r="M615">
            <v>1220.5</v>
          </cell>
          <cell r="N615">
            <v>889.81000000000631</v>
          </cell>
          <cell r="O615">
            <v>1244.0999999999881</v>
          </cell>
          <cell r="P615">
            <v>903.15000000000748</v>
          </cell>
          <cell r="Q615">
            <v>1263.6000000000047</v>
          </cell>
          <cell r="R615">
            <v>920.58999999999628</v>
          </cell>
          <cell r="S615">
            <v>1287.1899999999914</v>
          </cell>
          <cell r="T615">
            <v>938.0299999999927</v>
          </cell>
          <cell r="U615">
            <v>1310.7900000000059</v>
          </cell>
          <cell r="V615">
            <v>951.36999999998488</v>
          </cell>
          <cell r="W615">
            <v>1330.2799999999975</v>
          </cell>
          <cell r="X615">
            <v>968.81000000000608</v>
          </cell>
          <cell r="Y615">
            <v>1353.880000000011</v>
          </cell>
          <cell r="Z615">
            <v>982.15000000000555</v>
          </cell>
          <cell r="AA615">
            <v>1373.38</v>
          </cell>
          <cell r="AB615">
            <v>999.58999999999446</v>
          </cell>
          <cell r="AC615">
            <v>1396.9699999999864</v>
          </cell>
          <cell r="AD615">
            <v>1012.9299999999931</v>
          </cell>
          <cell r="AE615">
            <v>1420.5699999999963</v>
          </cell>
          <cell r="AF615">
            <v>1030.3700000000165</v>
          </cell>
          <cell r="AG615">
            <v>1440.0599999999854</v>
          </cell>
          <cell r="AH615">
            <v>1043.7100000000091</v>
          </cell>
          <cell r="AI615">
            <v>1463.6600000000117</v>
          </cell>
          <cell r="AJ615">
            <v>1061.1500000000037</v>
          </cell>
          <cell r="AK615">
            <v>1483.1600000000014</v>
          </cell>
          <cell r="AL615">
            <v>1074.4899999999964</v>
          </cell>
          <cell r="AM615">
            <v>1506.7500000000111</v>
          </cell>
          <cell r="AN615">
            <v>1091.9299999999901</v>
          </cell>
          <cell r="AO615">
            <v>1530.3499999999963</v>
          </cell>
          <cell r="AP615">
            <v>1105.2699999999825</v>
          </cell>
          <cell r="AQ615">
            <v>1549.8399999999851</v>
          </cell>
          <cell r="AR615">
            <v>1122.7100000000025</v>
          </cell>
          <cell r="AS615">
            <v>1573.4399999999926</v>
          </cell>
          <cell r="AT615">
            <v>1136.0499999999986</v>
          </cell>
          <cell r="AU615">
            <v>1592.939999999981</v>
          </cell>
          <cell r="AV615">
            <v>1153.4900000000023</v>
          </cell>
          <cell r="AW615">
            <v>1616.5300000000161</v>
          </cell>
        </row>
        <row r="616">
          <cell r="A616">
            <v>611</v>
          </cell>
          <cell r="B616">
            <v>794.66999999999234</v>
          </cell>
          <cell r="C616">
            <v>1112.5400000000104</v>
          </cell>
          <cell r="D616">
            <v>812.14000000000624</v>
          </cell>
          <cell r="E616">
            <v>1136.1799999999987</v>
          </cell>
          <cell r="F616">
            <v>825.50000000000932</v>
          </cell>
          <cell r="G616">
            <v>1155.7100000000023</v>
          </cell>
          <cell r="H616">
            <v>842.96999999999821</v>
          </cell>
          <cell r="I616">
            <v>1179.3399999999924</v>
          </cell>
          <cell r="J616">
            <v>860.43999999999619</v>
          </cell>
          <cell r="K616">
            <v>1202.9800000000112</v>
          </cell>
          <cell r="L616">
            <v>873.79999999998836</v>
          </cell>
          <cell r="M616">
            <v>1222.5</v>
          </cell>
          <cell r="N616">
            <v>891.27000000000635</v>
          </cell>
          <cell r="O616">
            <v>1246.139999999988</v>
          </cell>
          <cell r="P616">
            <v>904.6300000000075</v>
          </cell>
          <cell r="Q616">
            <v>1265.6700000000046</v>
          </cell>
          <cell r="R616">
            <v>922.09999999999627</v>
          </cell>
          <cell r="S616">
            <v>1289.2999999999913</v>
          </cell>
          <cell r="T616">
            <v>939.56999999999266</v>
          </cell>
          <cell r="U616">
            <v>1312.940000000006</v>
          </cell>
          <cell r="V616">
            <v>952.92999999998483</v>
          </cell>
          <cell r="W616">
            <v>1332.4599999999975</v>
          </cell>
          <cell r="X616">
            <v>970.40000000000612</v>
          </cell>
          <cell r="Y616">
            <v>1356.1000000000111</v>
          </cell>
          <cell r="Z616">
            <v>983.76000000000556</v>
          </cell>
          <cell r="AA616">
            <v>1375.63</v>
          </cell>
          <cell r="AB616">
            <v>1001.2299999999944</v>
          </cell>
          <cell r="AC616">
            <v>1399.2599999999863</v>
          </cell>
          <cell r="AD616">
            <v>1014.5899999999931</v>
          </cell>
          <cell r="AE616">
            <v>1422.8999999999962</v>
          </cell>
          <cell r="AF616">
            <v>1032.0600000000165</v>
          </cell>
          <cell r="AG616">
            <v>1442.4199999999853</v>
          </cell>
          <cell r="AH616">
            <v>1045.4200000000092</v>
          </cell>
          <cell r="AI616">
            <v>1466.0600000000118</v>
          </cell>
          <cell r="AJ616">
            <v>1062.8900000000037</v>
          </cell>
          <cell r="AK616">
            <v>1485.5900000000015</v>
          </cell>
          <cell r="AL616">
            <v>1076.2499999999964</v>
          </cell>
          <cell r="AM616">
            <v>1509.2200000000112</v>
          </cell>
          <cell r="AN616">
            <v>1093.71999999999</v>
          </cell>
          <cell r="AO616">
            <v>1532.8599999999963</v>
          </cell>
          <cell r="AP616">
            <v>1107.0799999999824</v>
          </cell>
          <cell r="AQ616">
            <v>1552.3799999999851</v>
          </cell>
          <cell r="AR616">
            <v>1124.5500000000025</v>
          </cell>
          <cell r="AS616">
            <v>1576.0199999999925</v>
          </cell>
          <cell r="AT616">
            <v>1137.9099999999985</v>
          </cell>
          <cell r="AU616">
            <v>1595.5499999999809</v>
          </cell>
          <cell r="AV616">
            <v>1155.3800000000024</v>
          </cell>
          <cell r="AW616">
            <v>1619.1800000000162</v>
          </cell>
        </row>
        <row r="617">
          <cell r="A617">
            <v>612</v>
          </cell>
          <cell r="B617">
            <v>795.9699999999923</v>
          </cell>
          <cell r="C617">
            <v>1114.3600000000104</v>
          </cell>
          <cell r="D617">
            <v>813.47000000000628</v>
          </cell>
          <cell r="E617">
            <v>1138.0399999999986</v>
          </cell>
          <cell r="F617">
            <v>826.85000000000935</v>
          </cell>
          <cell r="G617">
            <v>1157.6000000000024</v>
          </cell>
          <cell r="H617">
            <v>844.3499999999982</v>
          </cell>
          <cell r="I617">
            <v>1181.2699999999925</v>
          </cell>
          <cell r="J617">
            <v>861.84999999999616</v>
          </cell>
          <cell r="K617">
            <v>1204.9500000000112</v>
          </cell>
          <cell r="L617">
            <v>875.22999999998831</v>
          </cell>
          <cell r="M617">
            <v>1224.5</v>
          </cell>
          <cell r="N617">
            <v>892.73000000000638</v>
          </cell>
          <cell r="O617">
            <v>1248.179999999988</v>
          </cell>
          <cell r="P617">
            <v>906.11000000000752</v>
          </cell>
          <cell r="Q617">
            <v>1267.7400000000046</v>
          </cell>
          <cell r="R617">
            <v>923.60999999999626</v>
          </cell>
          <cell r="S617">
            <v>1291.4099999999912</v>
          </cell>
          <cell r="T617">
            <v>941.10999999999262</v>
          </cell>
          <cell r="U617">
            <v>1315.0900000000061</v>
          </cell>
          <cell r="V617">
            <v>954.48999999998478</v>
          </cell>
          <cell r="W617">
            <v>1334.6399999999976</v>
          </cell>
          <cell r="X617">
            <v>971.99000000000615</v>
          </cell>
          <cell r="Y617">
            <v>1358.3200000000111</v>
          </cell>
          <cell r="Z617">
            <v>985.37000000000558</v>
          </cell>
          <cell r="AA617">
            <v>1377.88</v>
          </cell>
          <cell r="AB617">
            <v>1002.8699999999944</v>
          </cell>
          <cell r="AC617">
            <v>1401.5499999999863</v>
          </cell>
          <cell r="AD617">
            <v>1016.2499999999931</v>
          </cell>
          <cell r="AE617">
            <v>1425.2299999999962</v>
          </cell>
          <cell r="AF617">
            <v>1033.7500000000166</v>
          </cell>
          <cell r="AG617">
            <v>1444.7799999999852</v>
          </cell>
          <cell r="AH617">
            <v>1047.1300000000092</v>
          </cell>
          <cell r="AI617">
            <v>1468.4600000000119</v>
          </cell>
          <cell r="AJ617">
            <v>1064.6300000000037</v>
          </cell>
          <cell r="AK617">
            <v>1488.0200000000016</v>
          </cell>
          <cell r="AL617">
            <v>1078.0099999999964</v>
          </cell>
          <cell r="AM617">
            <v>1511.6900000000112</v>
          </cell>
          <cell r="AN617">
            <v>1095.50999999999</v>
          </cell>
          <cell r="AO617">
            <v>1535.3699999999963</v>
          </cell>
          <cell r="AP617">
            <v>1108.8899999999824</v>
          </cell>
          <cell r="AQ617">
            <v>1554.9199999999851</v>
          </cell>
          <cell r="AR617">
            <v>1126.3900000000024</v>
          </cell>
          <cell r="AS617">
            <v>1578.5999999999924</v>
          </cell>
          <cell r="AT617">
            <v>1139.7699999999984</v>
          </cell>
          <cell r="AU617">
            <v>1598.1599999999808</v>
          </cell>
          <cell r="AV617">
            <v>1157.2700000000025</v>
          </cell>
          <cell r="AW617">
            <v>1621.8300000000163</v>
          </cell>
        </row>
        <row r="618">
          <cell r="A618">
            <v>613</v>
          </cell>
          <cell r="B618">
            <v>797.26999999999225</v>
          </cell>
          <cell r="C618">
            <v>1116.1800000000103</v>
          </cell>
          <cell r="D618">
            <v>814.80000000000632</v>
          </cell>
          <cell r="E618">
            <v>1139.8999999999985</v>
          </cell>
          <cell r="F618">
            <v>828.20000000000937</v>
          </cell>
          <cell r="G618">
            <v>1159.4900000000025</v>
          </cell>
          <cell r="H618">
            <v>845.7299999999982</v>
          </cell>
          <cell r="I618">
            <v>1183.1999999999925</v>
          </cell>
          <cell r="J618">
            <v>863.25999999999613</v>
          </cell>
          <cell r="K618">
            <v>1206.9200000000112</v>
          </cell>
          <cell r="L618">
            <v>876.65999999998826</v>
          </cell>
          <cell r="M618">
            <v>1226.5</v>
          </cell>
          <cell r="N618">
            <v>894.19000000000642</v>
          </cell>
          <cell r="O618">
            <v>1250.219999999988</v>
          </cell>
          <cell r="P618">
            <v>907.59000000000754</v>
          </cell>
          <cell r="Q618">
            <v>1269.8100000000045</v>
          </cell>
          <cell r="R618">
            <v>925.11999999999625</v>
          </cell>
          <cell r="S618">
            <v>1293.5199999999911</v>
          </cell>
          <cell r="T618">
            <v>942.64999999999259</v>
          </cell>
          <cell r="U618">
            <v>1317.2400000000061</v>
          </cell>
          <cell r="V618">
            <v>956.04999999998472</v>
          </cell>
          <cell r="W618">
            <v>1336.8199999999977</v>
          </cell>
          <cell r="X618">
            <v>973.58000000000618</v>
          </cell>
          <cell r="Y618">
            <v>1360.5400000000111</v>
          </cell>
          <cell r="Z618">
            <v>986.98000000000559</v>
          </cell>
          <cell r="AA618">
            <v>1380.13</v>
          </cell>
          <cell r="AB618">
            <v>1004.5099999999944</v>
          </cell>
          <cell r="AC618">
            <v>1403.8399999999863</v>
          </cell>
          <cell r="AD618">
            <v>1017.909999999993</v>
          </cell>
          <cell r="AE618">
            <v>1427.5599999999961</v>
          </cell>
          <cell r="AF618">
            <v>1035.4400000000167</v>
          </cell>
          <cell r="AG618">
            <v>1447.1399999999851</v>
          </cell>
          <cell r="AH618">
            <v>1048.8400000000092</v>
          </cell>
          <cell r="AI618">
            <v>1470.860000000012</v>
          </cell>
          <cell r="AJ618">
            <v>1066.3700000000038</v>
          </cell>
          <cell r="AK618">
            <v>1490.4500000000016</v>
          </cell>
          <cell r="AL618">
            <v>1079.7699999999963</v>
          </cell>
          <cell r="AM618">
            <v>1514.1600000000112</v>
          </cell>
          <cell r="AN618">
            <v>1097.29999999999</v>
          </cell>
          <cell r="AO618">
            <v>1537.8799999999962</v>
          </cell>
          <cell r="AP618">
            <v>1110.6999999999823</v>
          </cell>
          <cell r="AQ618">
            <v>1557.459999999985</v>
          </cell>
          <cell r="AR618">
            <v>1128.2300000000023</v>
          </cell>
          <cell r="AS618">
            <v>1581.1799999999923</v>
          </cell>
          <cell r="AT618">
            <v>1141.6299999999983</v>
          </cell>
          <cell r="AU618">
            <v>1600.7699999999807</v>
          </cell>
          <cell r="AV618">
            <v>1159.1600000000026</v>
          </cell>
          <cell r="AW618">
            <v>1624.4800000000164</v>
          </cell>
        </row>
        <row r="619">
          <cell r="A619">
            <v>614</v>
          </cell>
          <cell r="B619">
            <v>798.56999999999221</v>
          </cell>
          <cell r="C619">
            <v>1118.0000000000102</v>
          </cell>
          <cell r="D619">
            <v>816.13000000000636</v>
          </cell>
          <cell r="E619">
            <v>1141.7599999999984</v>
          </cell>
          <cell r="F619">
            <v>829.55000000000939</v>
          </cell>
          <cell r="G619">
            <v>1161.3800000000026</v>
          </cell>
          <cell r="H619">
            <v>847.10999999999819</v>
          </cell>
          <cell r="I619">
            <v>1185.1299999999926</v>
          </cell>
          <cell r="J619">
            <v>864.66999999999609</v>
          </cell>
          <cell r="K619">
            <v>1208.8900000000112</v>
          </cell>
          <cell r="L619">
            <v>878.08999999998821</v>
          </cell>
          <cell r="M619">
            <v>1228.5</v>
          </cell>
          <cell r="N619">
            <v>895.65000000000646</v>
          </cell>
          <cell r="O619">
            <v>1252.2599999999879</v>
          </cell>
          <cell r="P619">
            <v>909.07000000000755</v>
          </cell>
          <cell r="Q619">
            <v>1271.8800000000044</v>
          </cell>
          <cell r="R619">
            <v>926.62999999999624</v>
          </cell>
          <cell r="S619">
            <v>1295.629999999991</v>
          </cell>
          <cell r="T619">
            <v>944.18999999999255</v>
          </cell>
          <cell r="U619">
            <v>1319.3900000000062</v>
          </cell>
          <cell r="V619">
            <v>957.60999999998467</v>
          </cell>
          <cell r="W619">
            <v>1338.9999999999977</v>
          </cell>
          <cell r="X619">
            <v>975.17000000000621</v>
          </cell>
          <cell r="Y619">
            <v>1362.7600000000111</v>
          </cell>
          <cell r="Z619">
            <v>988.5900000000056</v>
          </cell>
          <cell r="AA619">
            <v>1382.38</v>
          </cell>
          <cell r="AB619">
            <v>1006.1499999999944</v>
          </cell>
          <cell r="AC619">
            <v>1406.1299999999862</v>
          </cell>
          <cell r="AD619">
            <v>1019.569999999993</v>
          </cell>
          <cell r="AE619">
            <v>1429.889999999996</v>
          </cell>
          <cell r="AF619">
            <v>1037.1300000000167</v>
          </cell>
          <cell r="AG619">
            <v>1449.499999999985</v>
          </cell>
          <cell r="AH619">
            <v>1050.5500000000093</v>
          </cell>
          <cell r="AI619">
            <v>1473.260000000012</v>
          </cell>
          <cell r="AJ619">
            <v>1068.1100000000038</v>
          </cell>
          <cell r="AK619">
            <v>1492.8800000000017</v>
          </cell>
          <cell r="AL619">
            <v>1081.5299999999963</v>
          </cell>
          <cell r="AM619">
            <v>1516.6300000000113</v>
          </cell>
          <cell r="AN619">
            <v>1099.0899999999899</v>
          </cell>
          <cell r="AO619">
            <v>1540.3899999999962</v>
          </cell>
          <cell r="AP619">
            <v>1112.5099999999823</v>
          </cell>
          <cell r="AQ619">
            <v>1559.999999999985</v>
          </cell>
          <cell r="AR619">
            <v>1130.0700000000022</v>
          </cell>
          <cell r="AS619">
            <v>1583.7599999999923</v>
          </cell>
          <cell r="AT619">
            <v>1143.4899999999982</v>
          </cell>
          <cell r="AU619">
            <v>1603.3799999999806</v>
          </cell>
          <cell r="AV619">
            <v>1161.0500000000027</v>
          </cell>
          <cell r="AW619">
            <v>1627.1300000000165</v>
          </cell>
        </row>
        <row r="620">
          <cell r="A620">
            <v>615</v>
          </cell>
          <cell r="B620">
            <v>799.86999999999216</v>
          </cell>
          <cell r="C620">
            <v>1119.8200000000102</v>
          </cell>
          <cell r="D620">
            <v>817.4600000000064</v>
          </cell>
          <cell r="E620">
            <v>1143.6199999999983</v>
          </cell>
          <cell r="F620">
            <v>830.90000000000941</v>
          </cell>
          <cell r="G620">
            <v>1163.2700000000027</v>
          </cell>
          <cell r="H620">
            <v>848.48999999999819</v>
          </cell>
          <cell r="I620">
            <v>1187.0599999999927</v>
          </cell>
          <cell r="J620">
            <v>866.07999999999606</v>
          </cell>
          <cell r="K620">
            <v>1210.8600000000113</v>
          </cell>
          <cell r="L620">
            <v>879.51999999998816</v>
          </cell>
          <cell r="M620">
            <v>1230.5</v>
          </cell>
          <cell r="N620">
            <v>897.11000000000649</v>
          </cell>
          <cell r="O620">
            <v>1254.2999999999879</v>
          </cell>
          <cell r="P620">
            <v>910.55000000000757</v>
          </cell>
          <cell r="Q620">
            <v>1273.9500000000044</v>
          </cell>
          <cell r="R620">
            <v>928.13999999999623</v>
          </cell>
          <cell r="S620">
            <v>1297.7399999999909</v>
          </cell>
          <cell r="T620">
            <v>945.72999999999251</v>
          </cell>
          <cell r="U620">
            <v>1321.5400000000063</v>
          </cell>
          <cell r="V620">
            <v>959.16999999998461</v>
          </cell>
          <cell r="W620">
            <v>1341.1799999999978</v>
          </cell>
          <cell r="X620">
            <v>976.76000000000624</v>
          </cell>
          <cell r="Y620">
            <v>1364.9800000000112</v>
          </cell>
          <cell r="Z620">
            <v>990.20000000000562</v>
          </cell>
          <cell r="AA620">
            <v>1384.63</v>
          </cell>
          <cell r="AB620">
            <v>1007.7899999999944</v>
          </cell>
          <cell r="AC620">
            <v>1408.4199999999862</v>
          </cell>
          <cell r="AD620">
            <v>1021.229999999993</v>
          </cell>
          <cell r="AE620">
            <v>1432.2199999999959</v>
          </cell>
          <cell r="AF620">
            <v>1038.8200000000168</v>
          </cell>
          <cell r="AG620">
            <v>1451.8599999999849</v>
          </cell>
          <cell r="AH620">
            <v>1052.2600000000093</v>
          </cell>
          <cell r="AI620">
            <v>1475.6600000000121</v>
          </cell>
          <cell r="AJ620">
            <v>1069.8500000000038</v>
          </cell>
          <cell r="AK620">
            <v>1495.3100000000018</v>
          </cell>
          <cell r="AL620">
            <v>1083.2899999999963</v>
          </cell>
          <cell r="AM620">
            <v>1519.1000000000113</v>
          </cell>
          <cell r="AN620">
            <v>1100.8799999999899</v>
          </cell>
          <cell r="AO620">
            <v>1542.8999999999962</v>
          </cell>
          <cell r="AP620">
            <v>1114.3199999999822</v>
          </cell>
          <cell r="AQ620">
            <v>1562.539999999985</v>
          </cell>
          <cell r="AR620">
            <v>1131.9100000000021</v>
          </cell>
          <cell r="AS620">
            <v>1586.3399999999922</v>
          </cell>
          <cell r="AT620">
            <v>1145.3499999999981</v>
          </cell>
          <cell r="AU620">
            <v>1605.9899999999805</v>
          </cell>
          <cell r="AV620">
            <v>1162.9400000000028</v>
          </cell>
          <cell r="AW620">
            <v>1629.7800000000166</v>
          </cell>
        </row>
        <row r="621">
          <cell r="A621">
            <v>616</v>
          </cell>
          <cell r="B621">
            <v>801.16999999999211</v>
          </cell>
          <cell r="C621">
            <v>1121.6400000000101</v>
          </cell>
          <cell r="D621">
            <v>818.79000000000644</v>
          </cell>
          <cell r="E621">
            <v>1145.4799999999982</v>
          </cell>
          <cell r="F621">
            <v>832.25000000000944</v>
          </cell>
          <cell r="G621">
            <v>1165.1600000000028</v>
          </cell>
          <cell r="H621">
            <v>849.86999999999819</v>
          </cell>
          <cell r="I621">
            <v>1188.9899999999927</v>
          </cell>
          <cell r="J621">
            <v>867.48999999999603</v>
          </cell>
          <cell r="K621">
            <v>1212.8300000000113</v>
          </cell>
          <cell r="L621">
            <v>880.94999999998811</v>
          </cell>
          <cell r="M621">
            <v>1232.5</v>
          </cell>
          <cell r="N621">
            <v>898.57000000000653</v>
          </cell>
          <cell r="O621">
            <v>1256.3399999999879</v>
          </cell>
          <cell r="P621">
            <v>912.03000000000759</v>
          </cell>
          <cell r="Q621">
            <v>1276.0200000000043</v>
          </cell>
          <cell r="R621">
            <v>929.64999999999623</v>
          </cell>
          <cell r="S621">
            <v>1299.8499999999908</v>
          </cell>
          <cell r="T621">
            <v>947.26999999999248</v>
          </cell>
          <cell r="U621">
            <v>1323.6900000000064</v>
          </cell>
          <cell r="V621">
            <v>960.72999999998456</v>
          </cell>
          <cell r="W621">
            <v>1343.3599999999979</v>
          </cell>
          <cell r="X621">
            <v>978.35000000000628</v>
          </cell>
          <cell r="Y621">
            <v>1367.2000000000112</v>
          </cell>
          <cell r="Z621">
            <v>991.81000000000563</v>
          </cell>
          <cell r="AA621">
            <v>1386.88</v>
          </cell>
          <cell r="AB621">
            <v>1009.4299999999944</v>
          </cell>
          <cell r="AC621">
            <v>1410.7099999999862</v>
          </cell>
          <cell r="AD621">
            <v>1022.8899999999929</v>
          </cell>
          <cell r="AE621">
            <v>1434.5499999999959</v>
          </cell>
          <cell r="AF621">
            <v>1040.5100000000168</v>
          </cell>
          <cell r="AG621">
            <v>1454.2199999999848</v>
          </cell>
          <cell r="AH621">
            <v>1053.9700000000093</v>
          </cell>
          <cell r="AI621">
            <v>1478.0600000000122</v>
          </cell>
          <cell r="AJ621">
            <v>1071.5900000000038</v>
          </cell>
          <cell r="AK621">
            <v>1497.7400000000018</v>
          </cell>
          <cell r="AL621">
            <v>1085.0499999999963</v>
          </cell>
          <cell r="AM621">
            <v>1521.5700000000113</v>
          </cell>
          <cell r="AN621">
            <v>1102.6699999999898</v>
          </cell>
          <cell r="AO621">
            <v>1545.4099999999962</v>
          </cell>
          <cell r="AP621">
            <v>1116.1299999999821</v>
          </cell>
          <cell r="AQ621">
            <v>1565.0799999999849</v>
          </cell>
          <cell r="AR621">
            <v>1133.750000000002</v>
          </cell>
          <cell r="AS621">
            <v>1588.9199999999921</v>
          </cell>
          <cell r="AT621">
            <v>1147.209999999998</v>
          </cell>
          <cell r="AU621">
            <v>1608.5999999999804</v>
          </cell>
          <cell r="AV621">
            <v>1164.8300000000029</v>
          </cell>
          <cell r="AW621">
            <v>1632.4300000000167</v>
          </cell>
        </row>
        <row r="622">
          <cell r="A622">
            <v>617</v>
          </cell>
          <cell r="B622">
            <v>802.46999999999207</v>
          </cell>
          <cell r="C622">
            <v>1123.46000000001</v>
          </cell>
          <cell r="D622">
            <v>820.12000000000648</v>
          </cell>
          <cell r="E622">
            <v>1147.3399999999981</v>
          </cell>
          <cell r="F622">
            <v>833.60000000000946</v>
          </cell>
          <cell r="G622">
            <v>1167.0500000000029</v>
          </cell>
          <cell r="H622">
            <v>851.24999999999818</v>
          </cell>
          <cell r="I622">
            <v>1190.9199999999928</v>
          </cell>
          <cell r="J622">
            <v>868.899999999996</v>
          </cell>
          <cell r="K622">
            <v>1214.8000000000113</v>
          </cell>
          <cell r="L622">
            <v>882.37999999998806</v>
          </cell>
          <cell r="M622">
            <v>1234.5</v>
          </cell>
          <cell r="N622">
            <v>900.03000000000657</v>
          </cell>
          <cell r="O622">
            <v>1258.3799999999878</v>
          </cell>
          <cell r="P622">
            <v>913.51000000000761</v>
          </cell>
          <cell r="Q622">
            <v>1278.0900000000042</v>
          </cell>
          <cell r="R622">
            <v>931.15999999999622</v>
          </cell>
          <cell r="S622">
            <v>1301.9599999999907</v>
          </cell>
          <cell r="T622">
            <v>948.80999999999244</v>
          </cell>
          <cell r="U622">
            <v>1325.8400000000065</v>
          </cell>
          <cell r="V622">
            <v>962.2899999999845</v>
          </cell>
          <cell r="W622">
            <v>1345.5399999999979</v>
          </cell>
          <cell r="X622">
            <v>979.94000000000631</v>
          </cell>
          <cell r="Y622">
            <v>1369.4200000000112</v>
          </cell>
          <cell r="Z622">
            <v>993.42000000000564</v>
          </cell>
          <cell r="AA622">
            <v>1389.13</v>
          </cell>
          <cell r="AB622">
            <v>1011.0699999999944</v>
          </cell>
          <cell r="AC622">
            <v>1412.9999999999861</v>
          </cell>
          <cell r="AD622">
            <v>1024.5499999999929</v>
          </cell>
          <cell r="AE622">
            <v>1436.8799999999958</v>
          </cell>
          <cell r="AF622">
            <v>1042.2000000000169</v>
          </cell>
          <cell r="AG622">
            <v>1456.5799999999847</v>
          </cell>
          <cell r="AH622">
            <v>1055.6800000000094</v>
          </cell>
          <cell r="AI622">
            <v>1480.4600000000123</v>
          </cell>
          <cell r="AJ622">
            <v>1073.3300000000038</v>
          </cell>
          <cell r="AK622">
            <v>1500.1700000000019</v>
          </cell>
          <cell r="AL622">
            <v>1086.8099999999963</v>
          </cell>
          <cell r="AM622">
            <v>1524.0400000000113</v>
          </cell>
          <cell r="AN622">
            <v>1104.4599999999898</v>
          </cell>
          <cell r="AO622">
            <v>1547.9199999999962</v>
          </cell>
          <cell r="AP622">
            <v>1117.9399999999821</v>
          </cell>
          <cell r="AQ622">
            <v>1567.6199999999849</v>
          </cell>
          <cell r="AR622">
            <v>1135.590000000002</v>
          </cell>
          <cell r="AS622">
            <v>1591.499999999992</v>
          </cell>
          <cell r="AT622">
            <v>1149.0699999999979</v>
          </cell>
          <cell r="AU622">
            <v>1611.2099999999803</v>
          </cell>
          <cell r="AV622">
            <v>1166.720000000003</v>
          </cell>
          <cell r="AW622">
            <v>1635.0800000000168</v>
          </cell>
        </row>
        <row r="623">
          <cell r="A623">
            <v>618</v>
          </cell>
          <cell r="B623">
            <v>803.76999999999202</v>
          </cell>
          <cell r="C623">
            <v>1125.28000000001</v>
          </cell>
          <cell r="D623">
            <v>821.45000000000653</v>
          </cell>
          <cell r="E623">
            <v>1149.199999999998</v>
          </cell>
          <cell r="F623">
            <v>834.95000000000948</v>
          </cell>
          <cell r="G623">
            <v>1168.940000000003</v>
          </cell>
          <cell r="H623">
            <v>852.62999999999818</v>
          </cell>
          <cell r="I623">
            <v>1192.8499999999929</v>
          </cell>
          <cell r="J623">
            <v>870.30999999999597</v>
          </cell>
          <cell r="K623">
            <v>1216.7700000000114</v>
          </cell>
          <cell r="L623">
            <v>883.80999999998801</v>
          </cell>
          <cell r="M623">
            <v>1236.5</v>
          </cell>
          <cell r="N623">
            <v>901.4900000000066</v>
          </cell>
          <cell r="O623">
            <v>1260.4199999999878</v>
          </cell>
          <cell r="P623">
            <v>914.99000000000763</v>
          </cell>
          <cell r="Q623">
            <v>1280.1600000000042</v>
          </cell>
          <cell r="R623">
            <v>932.66999999999621</v>
          </cell>
          <cell r="S623">
            <v>1304.0699999999906</v>
          </cell>
          <cell r="T623">
            <v>950.34999999999241</v>
          </cell>
          <cell r="U623">
            <v>1327.9900000000066</v>
          </cell>
          <cell r="V623">
            <v>963.84999999998445</v>
          </cell>
          <cell r="W623">
            <v>1347.719999999998</v>
          </cell>
          <cell r="X623">
            <v>981.53000000000634</v>
          </cell>
          <cell r="Y623">
            <v>1371.6400000000112</v>
          </cell>
          <cell r="Z623">
            <v>995.03000000000566</v>
          </cell>
          <cell r="AA623">
            <v>1391.38</v>
          </cell>
          <cell r="AB623">
            <v>1012.7099999999944</v>
          </cell>
          <cell r="AC623">
            <v>1415.2899999999861</v>
          </cell>
          <cell r="AD623">
            <v>1026.209999999993</v>
          </cell>
          <cell r="AE623">
            <v>1439.2099999999957</v>
          </cell>
          <cell r="AF623">
            <v>1043.8900000000169</v>
          </cell>
          <cell r="AG623">
            <v>1458.9399999999846</v>
          </cell>
          <cell r="AH623">
            <v>1057.3900000000094</v>
          </cell>
          <cell r="AI623">
            <v>1482.8600000000124</v>
          </cell>
          <cell r="AJ623">
            <v>1075.0700000000038</v>
          </cell>
          <cell r="AK623">
            <v>1502.600000000002</v>
          </cell>
          <cell r="AL623">
            <v>1088.5699999999963</v>
          </cell>
          <cell r="AM623">
            <v>1526.5100000000114</v>
          </cell>
          <cell r="AN623">
            <v>1106.2499999999898</v>
          </cell>
          <cell r="AO623">
            <v>1550.4299999999962</v>
          </cell>
          <cell r="AP623">
            <v>1119.749999999982</v>
          </cell>
          <cell r="AQ623">
            <v>1570.1599999999848</v>
          </cell>
          <cell r="AR623">
            <v>1137.4300000000019</v>
          </cell>
          <cell r="AS623">
            <v>1594.079999999992</v>
          </cell>
          <cell r="AT623">
            <v>1150.9299999999978</v>
          </cell>
          <cell r="AU623">
            <v>1613.8199999999802</v>
          </cell>
          <cell r="AV623">
            <v>1168.6100000000031</v>
          </cell>
          <cell r="AW623">
            <v>1637.7300000000168</v>
          </cell>
        </row>
        <row r="624">
          <cell r="A624">
            <v>619</v>
          </cell>
          <cell r="B624">
            <v>805.06999999999198</v>
          </cell>
          <cell r="C624">
            <v>1127.1000000000099</v>
          </cell>
          <cell r="D624">
            <v>822.78000000000657</v>
          </cell>
          <cell r="E624">
            <v>1151.0599999999979</v>
          </cell>
          <cell r="F624">
            <v>836.3000000000095</v>
          </cell>
          <cell r="G624">
            <v>1170.8300000000031</v>
          </cell>
          <cell r="H624">
            <v>854.00999999999817</v>
          </cell>
          <cell r="I624">
            <v>1194.7799999999929</v>
          </cell>
          <cell r="J624">
            <v>871.71999999999593</v>
          </cell>
          <cell r="K624">
            <v>1218.7400000000114</v>
          </cell>
          <cell r="L624">
            <v>885.23999999998796</v>
          </cell>
          <cell r="M624">
            <v>1238.5</v>
          </cell>
          <cell r="N624">
            <v>902.95000000000664</v>
          </cell>
          <cell r="O624">
            <v>1262.4599999999878</v>
          </cell>
          <cell r="P624">
            <v>916.47000000000764</v>
          </cell>
          <cell r="Q624">
            <v>1282.2300000000041</v>
          </cell>
          <cell r="R624">
            <v>934.1799999999962</v>
          </cell>
          <cell r="S624">
            <v>1306.1799999999905</v>
          </cell>
          <cell r="T624">
            <v>951.88999999999237</v>
          </cell>
          <cell r="U624">
            <v>1330.1400000000067</v>
          </cell>
          <cell r="V624">
            <v>965.40999999998439</v>
          </cell>
          <cell r="W624">
            <v>1349.899999999998</v>
          </cell>
          <cell r="X624">
            <v>983.12000000000637</v>
          </cell>
          <cell r="Y624">
            <v>1373.8600000000113</v>
          </cell>
          <cell r="Z624">
            <v>996.64000000000567</v>
          </cell>
          <cell r="AA624">
            <v>1393.63</v>
          </cell>
          <cell r="AB624">
            <v>1014.3499999999943</v>
          </cell>
          <cell r="AC624">
            <v>1417.5799999999861</v>
          </cell>
          <cell r="AD624">
            <v>1027.8699999999931</v>
          </cell>
          <cell r="AE624">
            <v>1441.5399999999956</v>
          </cell>
          <cell r="AF624">
            <v>1045.580000000017</v>
          </cell>
          <cell r="AG624">
            <v>1461.2999999999845</v>
          </cell>
          <cell r="AH624">
            <v>1059.1000000000095</v>
          </cell>
          <cell r="AI624">
            <v>1485.2600000000125</v>
          </cell>
          <cell r="AJ624">
            <v>1076.8100000000038</v>
          </cell>
          <cell r="AK624">
            <v>1505.030000000002</v>
          </cell>
          <cell r="AL624">
            <v>1090.3299999999963</v>
          </cell>
          <cell r="AM624">
            <v>1528.9800000000114</v>
          </cell>
          <cell r="AN624">
            <v>1108.0399999999897</v>
          </cell>
          <cell r="AO624">
            <v>1552.9399999999962</v>
          </cell>
          <cell r="AP624">
            <v>1121.559999999982</v>
          </cell>
          <cell r="AQ624">
            <v>1572.6999999999848</v>
          </cell>
          <cell r="AR624">
            <v>1139.2700000000018</v>
          </cell>
          <cell r="AS624">
            <v>1596.6599999999919</v>
          </cell>
          <cell r="AT624">
            <v>1152.7899999999977</v>
          </cell>
          <cell r="AU624">
            <v>1616.4299999999801</v>
          </cell>
          <cell r="AV624">
            <v>1170.5000000000032</v>
          </cell>
          <cell r="AW624">
            <v>1640.3800000000169</v>
          </cell>
        </row>
        <row r="625">
          <cell r="A625">
            <v>620</v>
          </cell>
          <cell r="B625">
            <v>806.36999999999193</v>
          </cell>
          <cell r="C625">
            <v>1128.9200000000098</v>
          </cell>
          <cell r="D625">
            <v>824.11000000000661</v>
          </cell>
          <cell r="E625">
            <v>1152.9199999999978</v>
          </cell>
          <cell r="F625">
            <v>837.65000000000953</v>
          </cell>
          <cell r="G625">
            <v>1172.7200000000032</v>
          </cell>
          <cell r="H625">
            <v>855.38999999999817</v>
          </cell>
          <cell r="I625">
            <v>1196.709999999993</v>
          </cell>
          <cell r="J625">
            <v>873.1299999999959</v>
          </cell>
          <cell r="K625">
            <v>1220.7100000000114</v>
          </cell>
          <cell r="L625">
            <v>886.66999999998791</v>
          </cell>
          <cell r="M625">
            <v>1240.5</v>
          </cell>
          <cell r="N625">
            <v>904.41000000000668</v>
          </cell>
          <cell r="O625">
            <v>1264.4999999999877</v>
          </cell>
          <cell r="P625">
            <v>917.95000000000766</v>
          </cell>
          <cell r="Q625">
            <v>1284.300000000004</v>
          </cell>
          <cell r="R625">
            <v>935.68999999999619</v>
          </cell>
          <cell r="S625">
            <v>1308.2899999999904</v>
          </cell>
          <cell r="T625">
            <v>953.42999999999233</v>
          </cell>
          <cell r="U625">
            <v>1332.2900000000068</v>
          </cell>
          <cell r="V625">
            <v>966.96999999998434</v>
          </cell>
          <cell r="W625">
            <v>1352.0799999999981</v>
          </cell>
          <cell r="X625">
            <v>984.7100000000064</v>
          </cell>
          <cell r="Y625">
            <v>1376.0800000000113</v>
          </cell>
          <cell r="Z625">
            <v>998.25000000000568</v>
          </cell>
          <cell r="AA625">
            <v>1395.88</v>
          </cell>
          <cell r="AB625">
            <v>1015.9899999999943</v>
          </cell>
          <cell r="AC625">
            <v>1419.869999999986</v>
          </cell>
          <cell r="AD625">
            <v>1029.5299999999932</v>
          </cell>
          <cell r="AE625">
            <v>1443.8699999999956</v>
          </cell>
          <cell r="AF625">
            <v>1047.270000000017</v>
          </cell>
          <cell r="AG625">
            <v>1463.6599999999844</v>
          </cell>
          <cell r="AH625">
            <v>1060.8100000000095</v>
          </cell>
          <cell r="AI625">
            <v>1487.6600000000126</v>
          </cell>
          <cell r="AJ625">
            <v>1078.5500000000038</v>
          </cell>
          <cell r="AK625">
            <v>1507.4600000000021</v>
          </cell>
          <cell r="AL625">
            <v>1092.0899999999963</v>
          </cell>
          <cell r="AM625">
            <v>1531.4500000000114</v>
          </cell>
          <cell r="AN625">
            <v>1109.8299999999897</v>
          </cell>
          <cell r="AO625">
            <v>1555.4499999999962</v>
          </cell>
          <cell r="AP625">
            <v>1123.3699999999819</v>
          </cell>
          <cell r="AQ625">
            <v>1575.2399999999848</v>
          </cell>
          <cell r="AR625">
            <v>1141.1100000000017</v>
          </cell>
          <cell r="AS625">
            <v>1599.2399999999918</v>
          </cell>
          <cell r="AT625">
            <v>1154.6499999999976</v>
          </cell>
          <cell r="AU625">
            <v>1619.03999999998</v>
          </cell>
          <cell r="AV625">
            <v>1172.3900000000033</v>
          </cell>
          <cell r="AW625">
            <v>1643.030000000017</v>
          </cell>
        </row>
        <row r="626">
          <cell r="A626">
            <v>621</v>
          </cell>
          <cell r="B626">
            <v>807.66999999999189</v>
          </cell>
          <cell r="C626">
            <v>1130.7400000000098</v>
          </cell>
          <cell r="D626">
            <v>825.44000000000665</v>
          </cell>
          <cell r="E626">
            <v>1154.7799999999977</v>
          </cell>
          <cell r="F626">
            <v>839.00000000000955</v>
          </cell>
          <cell r="G626">
            <v>1174.6100000000033</v>
          </cell>
          <cell r="H626">
            <v>856.76999999999816</v>
          </cell>
          <cell r="I626">
            <v>1198.6399999999931</v>
          </cell>
          <cell r="J626">
            <v>874.53999999999587</v>
          </cell>
          <cell r="K626">
            <v>1222.6800000000114</v>
          </cell>
          <cell r="L626">
            <v>888.09999999998786</v>
          </cell>
          <cell r="M626">
            <v>1242.5</v>
          </cell>
          <cell r="N626">
            <v>905.87000000000671</v>
          </cell>
          <cell r="O626">
            <v>1266.5399999999877</v>
          </cell>
          <cell r="P626">
            <v>919.43000000000768</v>
          </cell>
          <cell r="Q626">
            <v>1286.370000000004</v>
          </cell>
          <cell r="R626">
            <v>937.19999999999618</v>
          </cell>
          <cell r="S626">
            <v>1310.3999999999903</v>
          </cell>
          <cell r="T626">
            <v>954.9699999999923</v>
          </cell>
          <cell r="U626">
            <v>1334.4400000000069</v>
          </cell>
          <cell r="V626">
            <v>968.52999999998428</v>
          </cell>
          <cell r="W626">
            <v>1354.2599999999982</v>
          </cell>
          <cell r="X626">
            <v>986.30000000000643</v>
          </cell>
          <cell r="Y626">
            <v>1378.3000000000113</v>
          </cell>
          <cell r="Z626">
            <v>999.8600000000057</v>
          </cell>
          <cell r="AA626">
            <v>1398.13</v>
          </cell>
          <cell r="AB626">
            <v>1017.6299999999943</v>
          </cell>
          <cell r="AC626">
            <v>1422.159999999986</v>
          </cell>
          <cell r="AD626">
            <v>1031.1899999999932</v>
          </cell>
          <cell r="AE626">
            <v>1446.1999999999955</v>
          </cell>
          <cell r="AF626">
            <v>1048.9600000000171</v>
          </cell>
          <cell r="AG626">
            <v>1466.0199999999843</v>
          </cell>
          <cell r="AH626">
            <v>1062.5200000000095</v>
          </cell>
          <cell r="AI626">
            <v>1490.0600000000127</v>
          </cell>
          <cell r="AJ626">
            <v>1080.2900000000038</v>
          </cell>
          <cell r="AK626">
            <v>1509.8900000000021</v>
          </cell>
          <cell r="AL626">
            <v>1093.8499999999963</v>
          </cell>
          <cell r="AM626">
            <v>1533.9200000000114</v>
          </cell>
          <cell r="AN626">
            <v>1111.6199999999897</v>
          </cell>
          <cell r="AO626">
            <v>1557.9599999999962</v>
          </cell>
          <cell r="AP626">
            <v>1125.1799999999819</v>
          </cell>
          <cell r="AQ626">
            <v>1577.7799999999847</v>
          </cell>
          <cell r="AR626">
            <v>1142.9500000000016</v>
          </cell>
          <cell r="AS626">
            <v>1601.8199999999918</v>
          </cell>
          <cell r="AT626">
            <v>1156.5099999999975</v>
          </cell>
          <cell r="AU626">
            <v>1621.6499999999799</v>
          </cell>
          <cell r="AV626">
            <v>1174.2800000000034</v>
          </cell>
          <cell r="AW626">
            <v>1645.6800000000171</v>
          </cell>
        </row>
        <row r="627">
          <cell r="A627">
            <v>622</v>
          </cell>
          <cell r="B627">
            <v>808.96999999999184</v>
          </cell>
          <cell r="C627">
            <v>1132.5600000000097</v>
          </cell>
          <cell r="D627">
            <v>826.77000000000669</v>
          </cell>
          <cell r="E627">
            <v>1156.6399999999976</v>
          </cell>
          <cell r="F627">
            <v>840.35000000000957</v>
          </cell>
          <cell r="G627">
            <v>1176.5000000000034</v>
          </cell>
          <cell r="H627">
            <v>858.14999999999816</v>
          </cell>
          <cell r="I627">
            <v>1200.5699999999931</v>
          </cell>
          <cell r="J627">
            <v>875.94999999999584</v>
          </cell>
          <cell r="K627">
            <v>1224.6500000000115</v>
          </cell>
          <cell r="L627">
            <v>889.52999999998781</v>
          </cell>
          <cell r="M627">
            <v>1244.5</v>
          </cell>
          <cell r="N627">
            <v>907.33000000000675</v>
          </cell>
          <cell r="O627">
            <v>1268.5799999999876</v>
          </cell>
          <cell r="P627">
            <v>920.9100000000077</v>
          </cell>
          <cell r="Q627">
            <v>1288.4400000000039</v>
          </cell>
          <cell r="R627">
            <v>938.70999999999617</v>
          </cell>
          <cell r="S627">
            <v>1312.5099999999902</v>
          </cell>
          <cell r="T627">
            <v>956.50999999999226</v>
          </cell>
          <cell r="U627">
            <v>1336.590000000007</v>
          </cell>
          <cell r="V627">
            <v>970.08999999998423</v>
          </cell>
          <cell r="W627">
            <v>1356.4399999999982</v>
          </cell>
          <cell r="X627">
            <v>987.89000000000647</v>
          </cell>
          <cell r="Y627">
            <v>1380.5200000000114</v>
          </cell>
          <cell r="Z627">
            <v>1001.4700000000057</v>
          </cell>
          <cell r="AA627">
            <v>1400.38</v>
          </cell>
          <cell r="AB627">
            <v>1019.2699999999943</v>
          </cell>
          <cell r="AC627">
            <v>1424.4499999999859</v>
          </cell>
          <cell r="AD627">
            <v>1032.8499999999933</v>
          </cell>
          <cell r="AE627">
            <v>1448.5299999999954</v>
          </cell>
          <cell r="AF627">
            <v>1050.6500000000171</v>
          </cell>
          <cell r="AG627">
            <v>1468.3799999999842</v>
          </cell>
          <cell r="AH627">
            <v>1064.2300000000096</v>
          </cell>
          <cell r="AI627">
            <v>1492.4600000000128</v>
          </cell>
          <cell r="AJ627">
            <v>1082.0300000000038</v>
          </cell>
          <cell r="AK627">
            <v>1512.3200000000022</v>
          </cell>
          <cell r="AL627">
            <v>1095.6099999999963</v>
          </cell>
          <cell r="AM627">
            <v>1536.3900000000115</v>
          </cell>
          <cell r="AN627">
            <v>1113.4099999999896</v>
          </cell>
          <cell r="AO627">
            <v>1560.4699999999962</v>
          </cell>
          <cell r="AP627">
            <v>1126.9899999999818</v>
          </cell>
          <cell r="AQ627">
            <v>1580.3199999999847</v>
          </cell>
          <cell r="AR627">
            <v>1144.7900000000016</v>
          </cell>
          <cell r="AS627">
            <v>1604.3999999999917</v>
          </cell>
          <cell r="AT627">
            <v>1158.3699999999974</v>
          </cell>
          <cell r="AU627">
            <v>1624.2599999999798</v>
          </cell>
          <cell r="AV627">
            <v>1176.1700000000035</v>
          </cell>
          <cell r="AW627">
            <v>1648.3300000000172</v>
          </cell>
        </row>
        <row r="628">
          <cell r="A628">
            <v>623</v>
          </cell>
          <cell r="B628">
            <v>810.2699999999918</v>
          </cell>
          <cell r="C628">
            <v>1134.3800000000097</v>
          </cell>
          <cell r="D628">
            <v>828.10000000000673</v>
          </cell>
          <cell r="E628">
            <v>1158.4999999999975</v>
          </cell>
          <cell r="F628">
            <v>841.7000000000096</v>
          </cell>
          <cell r="G628">
            <v>1178.3900000000035</v>
          </cell>
          <cell r="H628">
            <v>859.52999999999815</v>
          </cell>
          <cell r="I628">
            <v>1202.4999999999932</v>
          </cell>
          <cell r="J628">
            <v>877.35999999999581</v>
          </cell>
          <cell r="K628">
            <v>1226.6200000000115</v>
          </cell>
          <cell r="L628">
            <v>890.95999999998776</v>
          </cell>
          <cell r="M628">
            <v>1246.5</v>
          </cell>
          <cell r="N628">
            <v>908.79000000000678</v>
          </cell>
          <cell r="O628">
            <v>1270.6199999999876</v>
          </cell>
          <cell r="P628">
            <v>922.39000000000772</v>
          </cell>
          <cell r="Q628">
            <v>1290.5100000000039</v>
          </cell>
          <cell r="R628">
            <v>940.21999999999616</v>
          </cell>
          <cell r="S628">
            <v>1314.6199999999901</v>
          </cell>
          <cell r="T628">
            <v>958.04999999999222</v>
          </cell>
          <cell r="U628">
            <v>1338.7400000000071</v>
          </cell>
          <cell r="V628">
            <v>971.64999999998417</v>
          </cell>
          <cell r="W628">
            <v>1358.6199999999983</v>
          </cell>
          <cell r="X628">
            <v>989.4800000000065</v>
          </cell>
          <cell r="Y628">
            <v>1382.7400000000114</v>
          </cell>
          <cell r="Z628">
            <v>1003.0800000000057</v>
          </cell>
          <cell r="AA628">
            <v>1402.63</v>
          </cell>
          <cell r="AB628">
            <v>1020.9099999999943</v>
          </cell>
          <cell r="AC628">
            <v>1426.7399999999859</v>
          </cell>
          <cell r="AD628">
            <v>1034.5099999999934</v>
          </cell>
          <cell r="AE628">
            <v>1450.8599999999954</v>
          </cell>
          <cell r="AF628">
            <v>1052.3400000000172</v>
          </cell>
          <cell r="AG628">
            <v>1470.7399999999841</v>
          </cell>
          <cell r="AH628">
            <v>1065.9400000000096</v>
          </cell>
          <cell r="AI628">
            <v>1494.8600000000129</v>
          </cell>
          <cell r="AJ628">
            <v>1083.7700000000038</v>
          </cell>
          <cell r="AK628">
            <v>1514.7500000000023</v>
          </cell>
          <cell r="AL628">
            <v>1097.3699999999963</v>
          </cell>
          <cell r="AM628">
            <v>1538.8600000000115</v>
          </cell>
          <cell r="AN628">
            <v>1115.1999999999896</v>
          </cell>
          <cell r="AO628">
            <v>1562.9799999999962</v>
          </cell>
          <cell r="AP628">
            <v>1128.7999999999818</v>
          </cell>
          <cell r="AQ628">
            <v>1582.8599999999847</v>
          </cell>
          <cell r="AR628">
            <v>1146.6300000000015</v>
          </cell>
          <cell r="AS628">
            <v>1606.9799999999916</v>
          </cell>
          <cell r="AT628">
            <v>1160.2299999999973</v>
          </cell>
          <cell r="AU628">
            <v>1626.8699999999797</v>
          </cell>
          <cell r="AV628">
            <v>1178.0600000000036</v>
          </cell>
          <cell r="AW628">
            <v>1650.9800000000173</v>
          </cell>
        </row>
        <row r="629">
          <cell r="A629">
            <v>624</v>
          </cell>
          <cell r="B629">
            <v>811.56999999999175</v>
          </cell>
          <cell r="C629">
            <v>1136.2000000000096</v>
          </cell>
          <cell r="D629">
            <v>829.43000000000677</v>
          </cell>
          <cell r="E629">
            <v>1160.3599999999974</v>
          </cell>
          <cell r="F629">
            <v>843.05000000000962</v>
          </cell>
          <cell r="G629">
            <v>1180.2800000000036</v>
          </cell>
          <cell r="H629">
            <v>860.90999999999815</v>
          </cell>
          <cell r="I629">
            <v>1204.4299999999932</v>
          </cell>
          <cell r="J629">
            <v>878.76999999999578</v>
          </cell>
          <cell r="K629">
            <v>1228.5900000000115</v>
          </cell>
          <cell r="L629">
            <v>892.38999999998771</v>
          </cell>
          <cell r="M629">
            <v>1248.5</v>
          </cell>
          <cell r="N629">
            <v>910.25000000000682</v>
          </cell>
          <cell r="O629">
            <v>1272.6599999999876</v>
          </cell>
          <cell r="P629">
            <v>923.87000000000774</v>
          </cell>
          <cell r="Q629">
            <v>1292.5800000000038</v>
          </cell>
          <cell r="R629">
            <v>941.72999999999615</v>
          </cell>
          <cell r="S629">
            <v>1316.72999999999</v>
          </cell>
          <cell r="T629">
            <v>959.58999999999219</v>
          </cell>
          <cell r="U629">
            <v>1340.8900000000071</v>
          </cell>
          <cell r="V629">
            <v>973.20999999998412</v>
          </cell>
          <cell r="W629">
            <v>1360.7999999999984</v>
          </cell>
          <cell r="X629">
            <v>991.07000000000653</v>
          </cell>
          <cell r="Y629">
            <v>1384.9600000000114</v>
          </cell>
          <cell r="Z629">
            <v>1004.6900000000057</v>
          </cell>
          <cell r="AA629">
            <v>1404.88</v>
          </cell>
          <cell r="AB629">
            <v>1022.5499999999943</v>
          </cell>
          <cell r="AC629">
            <v>1429.0299999999859</v>
          </cell>
          <cell r="AD629">
            <v>1036.1699999999935</v>
          </cell>
          <cell r="AE629">
            <v>1453.1899999999953</v>
          </cell>
          <cell r="AF629">
            <v>1054.0300000000173</v>
          </cell>
          <cell r="AG629">
            <v>1473.099999999984</v>
          </cell>
          <cell r="AH629">
            <v>1067.6500000000096</v>
          </cell>
          <cell r="AI629">
            <v>1497.260000000013</v>
          </cell>
          <cell r="AJ629">
            <v>1085.5100000000039</v>
          </cell>
          <cell r="AK629">
            <v>1517.1800000000023</v>
          </cell>
          <cell r="AL629">
            <v>1099.1299999999962</v>
          </cell>
          <cell r="AM629">
            <v>1541.3300000000115</v>
          </cell>
          <cell r="AN629">
            <v>1116.9899999999895</v>
          </cell>
          <cell r="AO629">
            <v>1565.4899999999961</v>
          </cell>
          <cell r="AP629">
            <v>1130.6099999999817</v>
          </cell>
          <cell r="AQ629">
            <v>1585.3999999999846</v>
          </cell>
          <cell r="AR629">
            <v>1148.4700000000014</v>
          </cell>
          <cell r="AS629">
            <v>1609.5599999999915</v>
          </cell>
          <cell r="AT629">
            <v>1162.0899999999972</v>
          </cell>
          <cell r="AU629">
            <v>1629.4799999999796</v>
          </cell>
          <cell r="AV629">
            <v>1179.9500000000037</v>
          </cell>
          <cell r="AW629">
            <v>1653.6300000000174</v>
          </cell>
        </row>
        <row r="630">
          <cell r="A630">
            <v>625</v>
          </cell>
          <cell r="B630">
            <v>812.86999999999171</v>
          </cell>
          <cell r="C630">
            <v>1138.0200000000095</v>
          </cell>
          <cell r="D630">
            <v>830.76000000000681</v>
          </cell>
          <cell r="E630">
            <v>1162.2199999999973</v>
          </cell>
          <cell r="F630">
            <v>844.40000000000964</v>
          </cell>
          <cell r="G630">
            <v>1182.1700000000037</v>
          </cell>
          <cell r="H630">
            <v>862.28999999999814</v>
          </cell>
          <cell r="I630">
            <v>1206.3599999999933</v>
          </cell>
          <cell r="J630">
            <v>880.17999999999574</v>
          </cell>
          <cell r="K630">
            <v>1230.5600000000115</v>
          </cell>
          <cell r="L630">
            <v>893.81999999998766</v>
          </cell>
          <cell r="M630">
            <v>1250.5</v>
          </cell>
          <cell r="N630">
            <v>911.71000000000686</v>
          </cell>
          <cell r="O630">
            <v>1274.6999999999875</v>
          </cell>
          <cell r="P630">
            <v>925.35000000000775</v>
          </cell>
          <cell r="Q630">
            <v>1294.6500000000037</v>
          </cell>
          <cell r="R630">
            <v>943.23999999999614</v>
          </cell>
          <cell r="S630">
            <v>1318.8399999999899</v>
          </cell>
          <cell r="T630">
            <v>961.12999999999215</v>
          </cell>
          <cell r="U630">
            <v>1343.0400000000072</v>
          </cell>
          <cell r="V630">
            <v>974.76999999998407</v>
          </cell>
          <cell r="W630">
            <v>1362.9799999999984</v>
          </cell>
          <cell r="X630">
            <v>992.66000000000656</v>
          </cell>
          <cell r="Y630">
            <v>1387.1800000000114</v>
          </cell>
          <cell r="Z630">
            <v>1006.3000000000058</v>
          </cell>
          <cell r="AA630">
            <v>1407.13</v>
          </cell>
          <cell r="AB630">
            <v>1024.1899999999944</v>
          </cell>
          <cell r="AC630">
            <v>1431.3199999999858</v>
          </cell>
          <cell r="AD630">
            <v>1037.8299999999936</v>
          </cell>
          <cell r="AE630">
            <v>1455.5199999999952</v>
          </cell>
          <cell r="AF630">
            <v>1055.7200000000173</v>
          </cell>
          <cell r="AG630">
            <v>1475.4599999999839</v>
          </cell>
          <cell r="AH630">
            <v>1069.3600000000097</v>
          </cell>
          <cell r="AI630">
            <v>1499.660000000013</v>
          </cell>
          <cell r="AJ630">
            <v>1087.2500000000039</v>
          </cell>
          <cell r="AK630">
            <v>1519.6100000000024</v>
          </cell>
          <cell r="AL630">
            <v>1100.8899999999962</v>
          </cell>
          <cell r="AM630">
            <v>1543.8000000000116</v>
          </cell>
          <cell r="AN630">
            <v>1118.7799999999895</v>
          </cell>
          <cell r="AO630">
            <v>1567.9999999999961</v>
          </cell>
          <cell r="AP630">
            <v>1132.4199999999817</v>
          </cell>
          <cell r="AQ630">
            <v>1587.9399999999846</v>
          </cell>
          <cell r="AR630">
            <v>1150.3100000000013</v>
          </cell>
          <cell r="AS630">
            <v>1612.1399999999915</v>
          </cell>
          <cell r="AT630">
            <v>1163.9499999999971</v>
          </cell>
          <cell r="AU630">
            <v>1632.0899999999795</v>
          </cell>
          <cell r="AV630">
            <v>1181.8400000000038</v>
          </cell>
          <cell r="AW630">
            <v>1656.2800000000175</v>
          </cell>
        </row>
        <row r="631">
          <cell r="A631">
            <v>626</v>
          </cell>
          <cell r="B631">
            <v>814.16999999999166</v>
          </cell>
          <cell r="C631">
            <v>1139.8400000000095</v>
          </cell>
          <cell r="D631">
            <v>832.09000000000685</v>
          </cell>
          <cell r="E631">
            <v>1164.0799999999972</v>
          </cell>
          <cell r="F631">
            <v>845.75000000000966</v>
          </cell>
          <cell r="G631">
            <v>1184.0600000000038</v>
          </cell>
          <cell r="H631">
            <v>863.66999999999814</v>
          </cell>
          <cell r="I631">
            <v>1208.2899999999934</v>
          </cell>
          <cell r="J631">
            <v>881.58999999999571</v>
          </cell>
          <cell r="K631">
            <v>1232.5300000000116</v>
          </cell>
          <cell r="L631">
            <v>895.24999999998761</v>
          </cell>
          <cell r="M631">
            <v>1252.5</v>
          </cell>
          <cell r="N631">
            <v>913.17000000000689</v>
          </cell>
          <cell r="O631">
            <v>1276.7399999999875</v>
          </cell>
          <cell r="P631">
            <v>926.83000000000777</v>
          </cell>
          <cell r="Q631">
            <v>1296.7200000000037</v>
          </cell>
          <cell r="R631">
            <v>944.74999999999613</v>
          </cell>
          <cell r="S631">
            <v>1320.9499999999898</v>
          </cell>
          <cell r="T631">
            <v>962.66999999999211</v>
          </cell>
          <cell r="U631">
            <v>1345.1900000000073</v>
          </cell>
          <cell r="V631">
            <v>976.32999999998401</v>
          </cell>
          <cell r="W631">
            <v>1365.1599999999985</v>
          </cell>
          <cell r="X631">
            <v>994.25000000000659</v>
          </cell>
          <cell r="Y631">
            <v>1389.4000000000115</v>
          </cell>
          <cell r="Z631">
            <v>1007.9100000000058</v>
          </cell>
          <cell r="AA631">
            <v>1409.38</v>
          </cell>
          <cell r="AB631">
            <v>1025.8299999999945</v>
          </cell>
          <cell r="AC631">
            <v>1433.6099999999858</v>
          </cell>
          <cell r="AD631">
            <v>1039.4899999999936</v>
          </cell>
          <cell r="AE631">
            <v>1457.8499999999951</v>
          </cell>
          <cell r="AF631">
            <v>1057.4100000000174</v>
          </cell>
          <cell r="AG631">
            <v>1477.8199999999838</v>
          </cell>
          <cell r="AH631">
            <v>1071.0700000000097</v>
          </cell>
          <cell r="AI631">
            <v>1502.0600000000131</v>
          </cell>
          <cell r="AJ631">
            <v>1088.9900000000039</v>
          </cell>
          <cell r="AK631">
            <v>1522.0400000000025</v>
          </cell>
          <cell r="AL631">
            <v>1102.6499999999962</v>
          </cell>
          <cell r="AM631">
            <v>1546.2700000000116</v>
          </cell>
          <cell r="AN631">
            <v>1120.5699999999895</v>
          </cell>
          <cell r="AO631">
            <v>1570.5099999999961</v>
          </cell>
          <cell r="AP631">
            <v>1134.2299999999816</v>
          </cell>
          <cell r="AQ631">
            <v>1590.4799999999846</v>
          </cell>
          <cell r="AR631">
            <v>1152.1500000000012</v>
          </cell>
          <cell r="AS631">
            <v>1614.7199999999914</v>
          </cell>
          <cell r="AT631">
            <v>1165.809999999997</v>
          </cell>
          <cell r="AU631">
            <v>1634.6999999999794</v>
          </cell>
          <cell r="AV631">
            <v>1183.7300000000039</v>
          </cell>
          <cell r="AW631">
            <v>1658.9300000000176</v>
          </cell>
        </row>
        <row r="632">
          <cell r="A632">
            <v>627</v>
          </cell>
          <cell r="B632">
            <v>815.46999999999161</v>
          </cell>
          <cell r="C632">
            <v>1141.6600000000094</v>
          </cell>
          <cell r="D632">
            <v>833.42000000000689</v>
          </cell>
          <cell r="E632">
            <v>1165.9399999999971</v>
          </cell>
          <cell r="F632">
            <v>847.10000000000969</v>
          </cell>
          <cell r="G632">
            <v>1185.9500000000039</v>
          </cell>
          <cell r="H632">
            <v>865.04999999999814</v>
          </cell>
          <cell r="I632">
            <v>1210.2199999999934</v>
          </cell>
          <cell r="J632">
            <v>882.99999999999568</v>
          </cell>
          <cell r="K632">
            <v>1234.5000000000116</v>
          </cell>
          <cell r="L632">
            <v>896.67999999998756</v>
          </cell>
          <cell r="M632">
            <v>1254.5</v>
          </cell>
          <cell r="N632">
            <v>914.63000000000693</v>
          </cell>
          <cell r="O632">
            <v>1278.7799999999875</v>
          </cell>
          <cell r="P632">
            <v>928.31000000000779</v>
          </cell>
          <cell r="Q632">
            <v>1298.7900000000036</v>
          </cell>
          <cell r="R632">
            <v>946.25999999999613</v>
          </cell>
          <cell r="S632">
            <v>1323.0599999999897</v>
          </cell>
          <cell r="T632">
            <v>964.20999999999208</v>
          </cell>
          <cell r="U632">
            <v>1347.3400000000074</v>
          </cell>
          <cell r="V632">
            <v>977.88999999998396</v>
          </cell>
          <cell r="W632">
            <v>1367.3399999999986</v>
          </cell>
          <cell r="X632">
            <v>995.84000000000663</v>
          </cell>
          <cell r="Y632">
            <v>1391.6200000000115</v>
          </cell>
          <cell r="Z632">
            <v>1009.5200000000058</v>
          </cell>
          <cell r="AA632">
            <v>1411.63</v>
          </cell>
          <cell r="AB632">
            <v>1027.4699999999946</v>
          </cell>
          <cell r="AC632">
            <v>1435.8999999999858</v>
          </cell>
          <cell r="AD632">
            <v>1041.1499999999937</v>
          </cell>
          <cell r="AE632">
            <v>1460.1799999999951</v>
          </cell>
          <cell r="AF632">
            <v>1059.1000000000174</v>
          </cell>
          <cell r="AG632">
            <v>1480.1799999999837</v>
          </cell>
          <cell r="AH632">
            <v>1072.7800000000097</v>
          </cell>
          <cell r="AI632">
            <v>1504.4600000000132</v>
          </cell>
          <cell r="AJ632">
            <v>1090.7300000000039</v>
          </cell>
          <cell r="AK632">
            <v>1524.4700000000025</v>
          </cell>
          <cell r="AL632">
            <v>1104.4099999999962</v>
          </cell>
          <cell r="AM632">
            <v>1548.7400000000116</v>
          </cell>
          <cell r="AN632">
            <v>1122.3599999999894</v>
          </cell>
          <cell r="AO632">
            <v>1573.0199999999961</v>
          </cell>
          <cell r="AP632">
            <v>1136.0399999999815</v>
          </cell>
          <cell r="AQ632">
            <v>1593.0199999999845</v>
          </cell>
          <cell r="AR632">
            <v>1153.9900000000011</v>
          </cell>
          <cell r="AS632">
            <v>1617.2999999999913</v>
          </cell>
          <cell r="AT632">
            <v>1167.6699999999969</v>
          </cell>
          <cell r="AU632">
            <v>1637.3099999999793</v>
          </cell>
          <cell r="AV632">
            <v>1185.620000000004</v>
          </cell>
          <cell r="AW632">
            <v>1661.5800000000177</v>
          </cell>
        </row>
        <row r="633">
          <cell r="A633">
            <v>628</v>
          </cell>
          <cell r="B633">
            <v>816.76999999999157</v>
          </cell>
          <cell r="C633">
            <v>1143.4800000000093</v>
          </cell>
          <cell r="D633">
            <v>834.75000000000693</v>
          </cell>
          <cell r="E633">
            <v>1167.799999999997</v>
          </cell>
          <cell r="F633">
            <v>848.45000000000971</v>
          </cell>
          <cell r="G633">
            <v>1187.840000000004</v>
          </cell>
          <cell r="H633">
            <v>866.42999999999813</v>
          </cell>
          <cell r="I633">
            <v>1212.1499999999935</v>
          </cell>
          <cell r="J633">
            <v>884.40999999999565</v>
          </cell>
          <cell r="K633">
            <v>1236.4700000000116</v>
          </cell>
          <cell r="L633">
            <v>898.10999999998751</v>
          </cell>
          <cell r="M633">
            <v>1256.5</v>
          </cell>
          <cell r="N633">
            <v>916.09000000000697</v>
          </cell>
          <cell r="O633">
            <v>1280.8199999999874</v>
          </cell>
          <cell r="P633">
            <v>929.79000000000781</v>
          </cell>
          <cell r="Q633">
            <v>1300.8600000000035</v>
          </cell>
          <cell r="R633">
            <v>947.76999999999612</v>
          </cell>
          <cell r="S633">
            <v>1325.1699999999896</v>
          </cell>
          <cell r="T633">
            <v>965.74999999999204</v>
          </cell>
          <cell r="U633">
            <v>1349.4900000000075</v>
          </cell>
          <cell r="V633">
            <v>979.4499999999839</v>
          </cell>
          <cell r="W633">
            <v>1369.5199999999986</v>
          </cell>
          <cell r="X633">
            <v>997.43000000000666</v>
          </cell>
          <cell r="Y633">
            <v>1393.8400000000115</v>
          </cell>
          <cell r="Z633">
            <v>1011.1300000000058</v>
          </cell>
          <cell r="AA633">
            <v>1413.88</v>
          </cell>
          <cell r="AB633">
            <v>1029.1099999999947</v>
          </cell>
          <cell r="AC633">
            <v>1438.1899999999857</v>
          </cell>
          <cell r="AD633">
            <v>1042.8099999999938</v>
          </cell>
          <cell r="AE633">
            <v>1462.509999999995</v>
          </cell>
          <cell r="AF633">
            <v>1060.7900000000175</v>
          </cell>
          <cell r="AG633">
            <v>1482.5399999999836</v>
          </cell>
          <cell r="AH633">
            <v>1074.4900000000098</v>
          </cell>
          <cell r="AI633">
            <v>1506.8600000000133</v>
          </cell>
          <cell r="AJ633">
            <v>1092.4700000000039</v>
          </cell>
          <cell r="AK633">
            <v>1526.9000000000026</v>
          </cell>
          <cell r="AL633">
            <v>1106.1699999999962</v>
          </cell>
          <cell r="AM633">
            <v>1551.2100000000116</v>
          </cell>
          <cell r="AN633">
            <v>1124.1499999999894</v>
          </cell>
          <cell r="AO633">
            <v>1575.5299999999961</v>
          </cell>
          <cell r="AP633">
            <v>1137.8499999999815</v>
          </cell>
          <cell r="AQ633">
            <v>1595.5599999999845</v>
          </cell>
          <cell r="AR633">
            <v>1155.8300000000011</v>
          </cell>
          <cell r="AS633">
            <v>1619.8799999999912</v>
          </cell>
          <cell r="AT633">
            <v>1169.5299999999968</v>
          </cell>
          <cell r="AU633">
            <v>1639.9199999999792</v>
          </cell>
          <cell r="AV633">
            <v>1187.5100000000041</v>
          </cell>
          <cell r="AW633">
            <v>1664.2300000000178</v>
          </cell>
        </row>
        <row r="634">
          <cell r="A634">
            <v>629</v>
          </cell>
          <cell r="B634">
            <v>818.06999999999152</v>
          </cell>
          <cell r="C634">
            <v>1145.3000000000093</v>
          </cell>
          <cell r="D634">
            <v>836.08000000000698</v>
          </cell>
          <cell r="E634">
            <v>1169.6599999999969</v>
          </cell>
          <cell r="F634">
            <v>849.80000000000973</v>
          </cell>
          <cell r="G634">
            <v>1189.7300000000041</v>
          </cell>
          <cell r="H634">
            <v>867.80999999999813</v>
          </cell>
          <cell r="I634">
            <v>1214.0799999999936</v>
          </cell>
          <cell r="J634">
            <v>885.81999999999562</v>
          </cell>
          <cell r="K634">
            <v>1238.4400000000117</v>
          </cell>
          <cell r="L634">
            <v>899.53999999998746</v>
          </cell>
          <cell r="M634">
            <v>1258.5</v>
          </cell>
          <cell r="N634">
            <v>917.550000000007</v>
          </cell>
          <cell r="O634">
            <v>1282.8599999999874</v>
          </cell>
          <cell r="P634">
            <v>931.27000000000783</v>
          </cell>
          <cell r="Q634">
            <v>1302.9300000000035</v>
          </cell>
          <cell r="R634">
            <v>949.27999999999611</v>
          </cell>
          <cell r="S634">
            <v>1327.2799999999895</v>
          </cell>
          <cell r="T634">
            <v>967.28999999999201</v>
          </cell>
          <cell r="U634">
            <v>1351.6400000000076</v>
          </cell>
          <cell r="V634">
            <v>981.00999999998385</v>
          </cell>
          <cell r="W634">
            <v>1371.6999999999987</v>
          </cell>
          <cell r="X634">
            <v>999.02000000000669</v>
          </cell>
          <cell r="Y634">
            <v>1396.0600000000115</v>
          </cell>
          <cell r="Z634">
            <v>1012.7400000000058</v>
          </cell>
          <cell r="AA634">
            <v>1416.13</v>
          </cell>
          <cell r="AB634">
            <v>1030.7499999999948</v>
          </cell>
          <cell r="AC634">
            <v>1440.4799999999857</v>
          </cell>
          <cell r="AD634">
            <v>1044.4699999999939</v>
          </cell>
          <cell r="AE634">
            <v>1464.8399999999949</v>
          </cell>
          <cell r="AF634">
            <v>1062.4800000000175</v>
          </cell>
          <cell r="AG634">
            <v>1484.8999999999835</v>
          </cell>
          <cell r="AH634">
            <v>1076.2000000000098</v>
          </cell>
          <cell r="AI634">
            <v>1509.2600000000134</v>
          </cell>
          <cell r="AJ634">
            <v>1094.2100000000039</v>
          </cell>
          <cell r="AK634">
            <v>1529.3300000000027</v>
          </cell>
          <cell r="AL634">
            <v>1107.9299999999962</v>
          </cell>
          <cell r="AM634">
            <v>1553.6800000000117</v>
          </cell>
          <cell r="AN634">
            <v>1125.9399999999894</v>
          </cell>
          <cell r="AO634">
            <v>1578.0399999999961</v>
          </cell>
          <cell r="AP634">
            <v>1139.6599999999814</v>
          </cell>
          <cell r="AQ634">
            <v>1598.0999999999844</v>
          </cell>
          <cell r="AR634">
            <v>1157.670000000001</v>
          </cell>
          <cell r="AS634">
            <v>1622.4599999999912</v>
          </cell>
          <cell r="AT634">
            <v>1171.3899999999967</v>
          </cell>
          <cell r="AU634">
            <v>1642.5299999999791</v>
          </cell>
          <cell r="AV634">
            <v>1189.4000000000042</v>
          </cell>
          <cell r="AW634">
            <v>1666.8800000000178</v>
          </cell>
        </row>
        <row r="635">
          <cell r="A635">
            <v>630</v>
          </cell>
          <cell r="B635">
            <v>819.36999999999148</v>
          </cell>
          <cell r="C635">
            <v>1147.1200000000092</v>
          </cell>
          <cell r="D635">
            <v>837.41000000000702</v>
          </cell>
          <cell r="E635">
            <v>1171.5199999999968</v>
          </cell>
          <cell r="F635">
            <v>851.15000000000975</v>
          </cell>
          <cell r="G635">
            <v>1191.6200000000042</v>
          </cell>
          <cell r="H635">
            <v>869.18999999999812</v>
          </cell>
          <cell r="I635">
            <v>1216.0099999999936</v>
          </cell>
          <cell r="J635">
            <v>887.22999999999558</v>
          </cell>
          <cell r="K635">
            <v>1240.4100000000117</v>
          </cell>
          <cell r="L635">
            <v>900.96999999998741</v>
          </cell>
          <cell r="M635">
            <v>1260.5</v>
          </cell>
          <cell r="N635">
            <v>919.01000000000704</v>
          </cell>
          <cell r="O635">
            <v>1284.8999999999874</v>
          </cell>
          <cell r="P635">
            <v>932.75000000000784</v>
          </cell>
          <cell r="Q635">
            <v>1305.0000000000034</v>
          </cell>
          <cell r="R635">
            <v>950.7899999999961</v>
          </cell>
          <cell r="S635">
            <v>1329.3899999999894</v>
          </cell>
          <cell r="T635">
            <v>968.82999999999197</v>
          </cell>
          <cell r="U635">
            <v>1353.7900000000077</v>
          </cell>
          <cell r="V635">
            <v>982.56999999998379</v>
          </cell>
          <cell r="W635">
            <v>1373.8799999999987</v>
          </cell>
          <cell r="X635">
            <v>1000.6100000000067</v>
          </cell>
          <cell r="Y635">
            <v>1398.2800000000116</v>
          </cell>
          <cell r="Z635">
            <v>1014.3500000000058</v>
          </cell>
          <cell r="AA635">
            <v>1418.38</v>
          </cell>
          <cell r="AB635">
            <v>1032.3899999999949</v>
          </cell>
          <cell r="AC635">
            <v>1442.7699999999857</v>
          </cell>
          <cell r="AD635">
            <v>1046.129999999994</v>
          </cell>
          <cell r="AE635">
            <v>1467.1699999999948</v>
          </cell>
          <cell r="AF635">
            <v>1064.1700000000176</v>
          </cell>
          <cell r="AG635">
            <v>1487.2599999999834</v>
          </cell>
          <cell r="AH635">
            <v>1077.9100000000099</v>
          </cell>
          <cell r="AI635">
            <v>1511.6600000000135</v>
          </cell>
          <cell r="AJ635">
            <v>1095.9500000000039</v>
          </cell>
          <cell r="AK635">
            <v>1531.7600000000027</v>
          </cell>
          <cell r="AL635">
            <v>1109.6899999999962</v>
          </cell>
          <cell r="AM635">
            <v>1556.1500000000117</v>
          </cell>
          <cell r="AN635">
            <v>1127.7299999999893</v>
          </cell>
          <cell r="AO635">
            <v>1580.5499999999961</v>
          </cell>
          <cell r="AP635">
            <v>1141.4699999999814</v>
          </cell>
          <cell r="AQ635">
            <v>1600.6399999999844</v>
          </cell>
          <cell r="AR635">
            <v>1159.5100000000009</v>
          </cell>
          <cell r="AS635">
            <v>1625.0399999999911</v>
          </cell>
          <cell r="AT635">
            <v>1173.2499999999966</v>
          </cell>
          <cell r="AU635">
            <v>1645.139999999979</v>
          </cell>
          <cell r="AV635">
            <v>1191.2900000000043</v>
          </cell>
          <cell r="AW635">
            <v>1669.5300000000179</v>
          </cell>
        </row>
        <row r="636">
          <cell r="A636">
            <v>631</v>
          </cell>
          <cell r="B636">
            <v>820.66999999999143</v>
          </cell>
          <cell r="C636">
            <v>1148.9400000000091</v>
          </cell>
          <cell r="D636">
            <v>838.74000000000706</v>
          </cell>
          <cell r="E636">
            <v>1173.3799999999967</v>
          </cell>
          <cell r="F636">
            <v>852.50000000000978</v>
          </cell>
          <cell r="G636">
            <v>1193.5100000000043</v>
          </cell>
          <cell r="H636">
            <v>870.56999999999812</v>
          </cell>
          <cell r="I636">
            <v>1217.9399999999937</v>
          </cell>
          <cell r="J636">
            <v>888.63999999999555</v>
          </cell>
          <cell r="K636">
            <v>1242.3800000000117</v>
          </cell>
          <cell r="L636">
            <v>902.39999999998736</v>
          </cell>
          <cell r="M636">
            <v>1262.5</v>
          </cell>
          <cell r="N636">
            <v>920.47000000000708</v>
          </cell>
          <cell r="O636">
            <v>1286.9399999999873</v>
          </cell>
          <cell r="P636">
            <v>934.23000000000786</v>
          </cell>
          <cell r="Q636">
            <v>1307.0700000000033</v>
          </cell>
          <cell r="R636">
            <v>952.29999999999609</v>
          </cell>
          <cell r="S636">
            <v>1331.4999999999893</v>
          </cell>
          <cell r="T636">
            <v>970.36999999999193</v>
          </cell>
          <cell r="U636">
            <v>1355.9400000000078</v>
          </cell>
          <cell r="V636">
            <v>984.12999999998374</v>
          </cell>
          <cell r="W636">
            <v>1376.0599999999988</v>
          </cell>
          <cell r="X636">
            <v>1002.2000000000068</v>
          </cell>
          <cell r="Y636">
            <v>1400.5000000000116</v>
          </cell>
          <cell r="Z636">
            <v>1015.9600000000058</v>
          </cell>
          <cell r="AA636">
            <v>1420.63</v>
          </cell>
          <cell r="AB636">
            <v>1034.029999999995</v>
          </cell>
          <cell r="AC636">
            <v>1445.0599999999856</v>
          </cell>
          <cell r="AD636">
            <v>1047.7899999999941</v>
          </cell>
          <cell r="AE636">
            <v>1469.4999999999948</v>
          </cell>
          <cell r="AF636">
            <v>1065.8600000000176</v>
          </cell>
          <cell r="AG636">
            <v>1489.6199999999833</v>
          </cell>
          <cell r="AH636">
            <v>1079.6200000000099</v>
          </cell>
          <cell r="AI636">
            <v>1514.0600000000136</v>
          </cell>
          <cell r="AJ636">
            <v>1097.6900000000039</v>
          </cell>
          <cell r="AK636">
            <v>1534.1900000000028</v>
          </cell>
          <cell r="AL636">
            <v>1111.4499999999962</v>
          </cell>
          <cell r="AM636">
            <v>1558.6200000000117</v>
          </cell>
          <cell r="AN636">
            <v>1129.5199999999893</v>
          </cell>
          <cell r="AO636">
            <v>1583.0599999999961</v>
          </cell>
          <cell r="AP636">
            <v>1143.2799999999813</v>
          </cell>
          <cell r="AQ636">
            <v>1603.1799999999844</v>
          </cell>
          <cell r="AR636">
            <v>1161.3500000000008</v>
          </cell>
          <cell r="AS636">
            <v>1627.619999999991</v>
          </cell>
          <cell r="AT636">
            <v>1175.1099999999965</v>
          </cell>
          <cell r="AU636">
            <v>1647.7499999999789</v>
          </cell>
          <cell r="AV636">
            <v>1193.1800000000044</v>
          </cell>
          <cell r="AW636">
            <v>1672.180000000018</v>
          </cell>
        </row>
        <row r="637">
          <cell r="A637">
            <v>632</v>
          </cell>
          <cell r="B637">
            <v>821.96999999999139</v>
          </cell>
          <cell r="C637">
            <v>1150.7600000000091</v>
          </cell>
          <cell r="D637">
            <v>840.0700000000071</v>
          </cell>
          <cell r="E637">
            <v>1175.2399999999966</v>
          </cell>
          <cell r="F637">
            <v>853.8500000000098</v>
          </cell>
          <cell r="G637">
            <v>1195.4000000000044</v>
          </cell>
          <cell r="H637">
            <v>871.94999999999811</v>
          </cell>
          <cell r="I637">
            <v>1219.8699999999938</v>
          </cell>
          <cell r="J637">
            <v>890.04999999999552</v>
          </cell>
          <cell r="K637">
            <v>1244.3500000000117</v>
          </cell>
          <cell r="L637">
            <v>903.82999999998731</v>
          </cell>
          <cell r="M637">
            <v>1264.5</v>
          </cell>
          <cell r="N637">
            <v>921.93000000000711</v>
          </cell>
          <cell r="O637">
            <v>1288.9799999999873</v>
          </cell>
          <cell r="P637">
            <v>935.71000000000788</v>
          </cell>
          <cell r="Q637">
            <v>1309.1400000000033</v>
          </cell>
          <cell r="R637">
            <v>953.80999999999608</v>
          </cell>
          <cell r="S637">
            <v>1333.6099999999892</v>
          </cell>
          <cell r="T637">
            <v>971.9099999999919</v>
          </cell>
          <cell r="U637">
            <v>1358.0900000000079</v>
          </cell>
          <cell r="V637">
            <v>985.68999999998368</v>
          </cell>
          <cell r="W637">
            <v>1378.2399999999989</v>
          </cell>
          <cell r="X637">
            <v>1003.7900000000068</v>
          </cell>
          <cell r="Y637">
            <v>1402.7200000000116</v>
          </cell>
          <cell r="Z637">
            <v>1017.5700000000058</v>
          </cell>
          <cell r="AA637">
            <v>1422.88</v>
          </cell>
          <cell r="AB637">
            <v>1035.6699999999951</v>
          </cell>
          <cell r="AC637">
            <v>1447.3499999999856</v>
          </cell>
          <cell r="AD637">
            <v>1049.4499999999941</v>
          </cell>
          <cell r="AE637">
            <v>1471.8299999999947</v>
          </cell>
          <cell r="AF637">
            <v>1067.5500000000177</v>
          </cell>
          <cell r="AG637">
            <v>1491.9799999999832</v>
          </cell>
          <cell r="AH637">
            <v>1081.3300000000099</v>
          </cell>
          <cell r="AI637">
            <v>1516.4600000000137</v>
          </cell>
          <cell r="AJ637">
            <v>1099.4300000000039</v>
          </cell>
          <cell r="AK637">
            <v>1536.6200000000028</v>
          </cell>
          <cell r="AL637">
            <v>1113.2099999999962</v>
          </cell>
          <cell r="AM637">
            <v>1561.0900000000117</v>
          </cell>
          <cell r="AN637">
            <v>1131.3099999999893</v>
          </cell>
          <cell r="AO637">
            <v>1585.5699999999961</v>
          </cell>
          <cell r="AP637">
            <v>1145.0899999999813</v>
          </cell>
          <cell r="AQ637">
            <v>1605.7199999999843</v>
          </cell>
          <cell r="AR637">
            <v>1163.1900000000007</v>
          </cell>
          <cell r="AS637">
            <v>1630.199999999991</v>
          </cell>
          <cell r="AT637">
            <v>1176.9699999999964</v>
          </cell>
          <cell r="AU637">
            <v>1650.3599999999788</v>
          </cell>
          <cell r="AV637">
            <v>1195.0700000000045</v>
          </cell>
          <cell r="AW637">
            <v>1674.8300000000181</v>
          </cell>
        </row>
        <row r="638">
          <cell r="A638">
            <v>633</v>
          </cell>
          <cell r="B638">
            <v>823.26999999999134</v>
          </cell>
          <cell r="C638">
            <v>1152.580000000009</v>
          </cell>
          <cell r="D638">
            <v>841.40000000000714</v>
          </cell>
          <cell r="E638">
            <v>1177.0999999999965</v>
          </cell>
          <cell r="F638">
            <v>855.20000000000982</v>
          </cell>
          <cell r="G638">
            <v>1197.2900000000045</v>
          </cell>
          <cell r="H638">
            <v>873.32999999999811</v>
          </cell>
          <cell r="I638">
            <v>1221.7999999999938</v>
          </cell>
          <cell r="J638">
            <v>891.45999999999549</v>
          </cell>
          <cell r="K638">
            <v>1246.3200000000118</v>
          </cell>
          <cell r="L638">
            <v>905.25999999998726</v>
          </cell>
          <cell r="M638">
            <v>1266.5</v>
          </cell>
          <cell r="N638">
            <v>923.39000000000715</v>
          </cell>
          <cell r="O638">
            <v>1291.0199999999872</v>
          </cell>
          <cell r="P638">
            <v>937.1900000000079</v>
          </cell>
          <cell r="Q638">
            <v>1311.2100000000032</v>
          </cell>
          <cell r="R638">
            <v>955.31999999999607</v>
          </cell>
          <cell r="S638">
            <v>1335.7199999999891</v>
          </cell>
          <cell r="T638">
            <v>973.44999999999186</v>
          </cell>
          <cell r="U638">
            <v>1360.240000000008</v>
          </cell>
          <cell r="V638">
            <v>987.24999999998363</v>
          </cell>
          <cell r="W638">
            <v>1380.4199999999989</v>
          </cell>
          <cell r="X638">
            <v>1005.3800000000068</v>
          </cell>
          <cell r="Y638">
            <v>1404.9400000000117</v>
          </cell>
          <cell r="Z638">
            <v>1019.1800000000059</v>
          </cell>
          <cell r="AA638">
            <v>1425.13</v>
          </cell>
          <cell r="AB638">
            <v>1037.3099999999952</v>
          </cell>
          <cell r="AC638">
            <v>1449.6399999999855</v>
          </cell>
          <cell r="AD638">
            <v>1051.1099999999942</v>
          </cell>
          <cell r="AE638">
            <v>1474.1599999999946</v>
          </cell>
          <cell r="AF638">
            <v>1069.2400000000177</v>
          </cell>
          <cell r="AG638">
            <v>1494.3399999999831</v>
          </cell>
          <cell r="AH638">
            <v>1083.04000000001</v>
          </cell>
          <cell r="AI638">
            <v>1518.8600000000138</v>
          </cell>
          <cell r="AJ638">
            <v>1101.1700000000039</v>
          </cell>
          <cell r="AK638">
            <v>1539.0500000000029</v>
          </cell>
          <cell r="AL638">
            <v>1114.9699999999962</v>
          </cell>
          <cell r="AM638">
            <v>1563.5600000000118</v>
          </cell>
          <cell r="AN638">
            <v>1133.0999999999892</v>
          </cell>
          <cell r="AO638">
            <v>1588.0799999999961</v>
          </cell>
          <cell r="AP638">
            <v>1146.8999999999812</v>
          </cell>
          <cell r="AQ638">
            <v>1608.2599999999843</v>
          </cell>
          <cell r="AR638">
            <v>1165.0300000000007</v>
          </cell>
          <cell r="AS638">
            <v>1632.7799999999909</v>
          </cell>
          <cell r="AT638">
            <v>1178.8299999999963</v>
          </cell>
          <cell r="AU638">
            <v>1652.9699999999787</v>
          </cell>
          <cell r="AV638">
            <v>1196.9600000000046</v>
          </cell>
          <cell r="AW638">
            <v>1677.4800000000182</v>
          </cell>
        </row>
        <row r="639">
          <cell r="A639">
            <v>634</v>
          </cell>
          <cell r="B639">
            <v>824.5699999999913</v>
          </cell>
          <cell r="C639">
            <v>1154.400000000009</v>
          </cell>
          <cell r="D639">
            <v>842.73000000000718</v>
          </cell>
          <cell r="E639">
            <v>1178.9599999999964</v>
          </cell>
          <cell r="F639">
            <v>856.55000000000985</v>
          </cell>
          <cell r="G639">
            <v>1199.1800000000046</v>
          </cell>
          <cell r="H639">
            <v>874.7099999999981</v>
          </cell>
          <cell r="I639">
            <v>1223.7299999999939</v>
          </cell>
          <cell r="J639">
            <v>892.86999999999546</v>
          </cell>
          <cell r="K639">
            <v>1248.2900000000118</v>
          </cell>
          <cell r="L639">
            <v>906.68999999998721</v>
          </cell>
          <cell r="M639">
            <v>1268.5</v>
          </cell>
          <cell r="N639">
            <v>924.85000000000719</v>
          </cell>
          <cell r="O639">
            <v>1293.0599999999872</v>
          </cell>
          <cell r="P639">
            <v>938.67000000000792</v>
          </cell>
          <cell r="Q639">
            <v>1313.2800000000032</v>
          </cell>
          <cell r="R639">
            <v>956.82999999999606</v>
          </cell>
          <cell r="S639">
            <v>1337.829999999989</v>
          </cell>
          <cell r="T639">
            <v>974.98999999999182</v>
          </cell>
          <cell r="U639">
            <v>1362.3900000000081</v>
          </cell>
          <cell r="V639">
            <v>988.80999999998357</v>
          </cell>
          <cell r="W639">
            <v>1382.599999999999</v>
          </cell>
          <cell r="X639">
            <v>1006.9700000000068</v>
          </cell>
          <cell r="Y639">
            <v>1407.1600000000117</v>
          </cell>
          <cell r="Z639">
            <v>1020.7900000000059</v>
          </cell>
          <cell r="AA639">
            <v>1427.38</v>
          </cell>
          <cell r="AB639">
            <v>1038.9499999999953</v>
          </cell>
          <cell r="AC639">
            <v>1451.9299999999855</v>
          </cell>
          <cell r="AD639">
            <v>1052.7699999999943</v>
          </cell>
          <cell r="AE639">
            <v>1476.4899999999946</v>
          </cell>
          <cell r="AF639">
            <v>1070.9300000000178</v>
          </cell>
          <cell r="AG639">
            <v>1496.699999999983</v>
          </cell>
          <cell r="AH639">
            <v>1084.75000000001</v>
          </cell>
          <cell r="AI639">
            <v>1521.2600000000139</v>
          </cell>
          <cell r="AJ639">
            <v>1102.9100000000039</v>
          </cell>
          <cell r="AK639">
            <v>1541.480000000003</v>
          </cell>
          <cell r="AL639">
            <v>1116.7299999999962</v>
          </cell>
          <cell r="AM639">
            <v>1566.0300000000118</v>
          </cell>
          <cell r="AN639">
            <v>1134.8899999999892</v>
          </cell>
          <cell r="AO639">
            <v>1590.5899999999961</v>
          </cell>
          <cell r="AP639">
            <v>1148.7099999999812</v>
          </cell>
          <cell r="AQ639">
            <v>1610.7999999999843</v>
          </cell>
          <cell r="AR639">
            <v>1166.8700000000006</v>
          </cell>
          <cell r="AS639">
            <v>1635.3599999999908</v>
          </cell>
          <cell r="AT639">
            <v>1180.6899999999962</v>
          </cell>
          <cell r="AU639">
            <v>1655.5799999999786</v>
          </cell>
          <cell r="AV639">
            <v>1198.8500000000047</v>
          </cell>
          <cell r="AW639">
            <v>1680.1300000000183</v>
          </cell>
        </row>
        <row r="640">
          <cell r="A640">
            <v>635</v>
          </cell>
          <cell r="B640">
            <v>825.86999999999125</v>
          </cell>
          <cell r="C640">
            <v>1156.2200000000089</v>
          </cell>
          <cell r="D640">
            <v>844.06000000000722</v>
          </cell>
          <cell r="E640">
            <v>1180.8199999999963</v>
          </cell>
          <cell r="F640">
            <v>857.90000000000987</v>
          </cell>
          <cell r="G640">
            <v>1201.0700000000047</v>
          </cell>
          <cell r="H640">
            <v>876.0899999999981</v>
          </cell>
          <cell r="I640">
            <v>1225.6599999999939</v>
          </cell>
          <cell r="J640">
            <v>894.27999999999543</v>
          </cell>
          <cell r="K640">
            <v>1250.2600000000118</v>
          </cell>
          <cell r="L640">
            <v>908.11999999998716</v>
          </cell>
          <cell r="M640">
            <v>1270.5</v>
          </cell>
          <cell r="N640">
            <v>926.31000000000722</v>
          </cell>
          <cell r="O640">
            <v>1295.0999999999872</v>
          </cell>
          <cell r="P640">
            <v>940.15000000000794</v>
          </cell>
          <cell r="Q640">
            <v>1315.3500000000031</v>
          </cell>
          <cell r="R640">
            <v>958.33999999999605</v>
          </cell>
          <cell r="S640">
            <v>1339.9399999999889</v>
          </cell>
          <cell r="T640">
            <v>976.52999999999179</v>
          </cell>
          <cell r="U640">
            <v>1364.5400000000081</v>
          </cell>
          <cell r="V640">
            <v>990.36999999998352</v>
          </cell>
          <cell r="W640">
            <v>1384.7799999999991</v>
          </cell>
          <cell r="X640">
            <v>1008.5600000000069</v>
          </cell>
          <cell r="Y640">
            <v>1409.3800000000117</v>
          </cell>
          <cell r="Z640">
            <v>1022.4000000000059</v>
          </cell>
          <cell r="AA640">
            <v>1429.63</v>
          </cell>
          <cell r="AB640">
            <v>1040.5899999999954</v>
          </cell>
          <cell r="AC640">
            <v>1454.2199999999855</v>
          </cell>
          <cell r="AD640">
            <v>1054.4299999999944</v>
          </cell>
          <cell r="AE640">
            <v>1478.8199999999945</v>
          </cell>
          <cell r="AF640">
            <v>1072.6200000000179</v>
          </cell>
          <cell r="AG640">
            <v>1499.0599999999829</v>
          </cell>
          <cell r="AH640">
            <v>1086.46000000001</v>
          </cell>
          <cell r="AI640">
            <v>1523.660000000014</v>
          </cell>
          <cell r="AJ640">
            <v>1104.650000000004</v>
          </cell>
          <cell r="AK640">
            <v>1543.910000000003</v>
          </cell>
          <cell r="AL640">
            <v>1118.4899999999961</v>
          </cell>
          <cell r="AM640">
            <v>1568.5000000000118</v>
          </cell>
          <cell r="AN640">
            <v>1136.6799999999891</v>
          </cell>
          <cell r="AO640">
            <v>1593.099999999996</v>
          </cell>
          <cell r="AP640">
            <v>1150.5199999999811</v>
          </cell>
          <cell r="AQ640">
            <v>1613.3399999999842</v>
          </cell>
          <cell r="AR640">
            <v>1168.7100000000005</v>
          </cell>
          <cell r="AS640">
            <v>1637.9399999999907</v>
          </cell>
          <cell r="AT640">
            <v>1182.5499999999961</v>
          </cell>
          <cell r="AU640">
            <v>1658.1899999999785</v>
          </cell>
          <cell r="AV640">
            <v>1200.7400000000048</v>
          </cell>
          <cell r="AW640">
            <v>1682.7800000000184</v>
          </cell>
        </row>
        <row r="641">
          <cell r="A641">
            <v>636</v>
          </cell>
          <cell r="B641">
            <v>827.16999999999121</v>
          </cell>
          <cell r="C641">
            <v>1158.0400000000088</v>
          </cell>
          <cell r="D641">
            <v>845.39000000000726</v>
          </cell>
          <cell r="E641">
            <v>1182.6799999999962</v>
          </cell>
          <cell r="F641">
            <v>859.25000000000989</v>
          </cell>
          <cell r="G641">
            <v>1202.9600000000048</v>
          </cell>
          <cell r="H641">
            <v>877.46999999999809</v>
          </cell>
          <cell r="I641">
            <v>1227.589999999994</v>
          </cell>
          <cell r="J641">
            <v>895.68999999999539</v>
          </cell>
          <cell r="K641">
            <v>1252.2300000000118</v>
          </cell>
          <cell r="L641">
            <v>909.54999999998711</v>
          </cell>
          <cell r="M641">
            <v>1272.5</v>
          </cell>
          <cell r="N641">
            <v>927.77000000000726</v>
          </cell>
          <cell r="O641">
            <v>1297.1399999999871</v>
          </cell>
          <cell r="P641">
            <v>941.63000000000795</v>
          </cell>
          <cell r="Q641">
            <v>1317.420000000003</v>
          </cell>
          <cell r="R641">
            <v>959.84999999999604</v>
          </cell>
          <cell r="S641">
            <v>1342.0499999999888</v>
          </cell>
          <cell r="T641">
            <v>978.06999999999175</v>
          </cell>
          <cell r="U641">
            <v>1366.6900000000082</v>
          </cell>
          <cell r="V641">
            <v>991.92999999998347</v>
          </cell>
          <cell r="W641">
            <v>1386.9599999999991</v>
          </cell>
          <cell r="X641">
            <v>1010.1500000000069</v>
          </cell>
          <cell r="Y641">
            <v>1411.6000000000117</v>
          </cell>
          <cell r="Z641">
            <v>1024.0100000000059</v>
          </cell>
          <cell r="AA641">
            <v>1431.88</v>
          </cell>
          <cell r="AB641">
            <v>1042.2299999999955</v>
          </cell>
          <cell r="AC641">
            <v>1456.5099999999854</v>
          </cell>
          <cell r="AD641">
            <v>1056.0899999999945</v>
          </cell>
          <cell r="AE641">
            <v>1481.1499999999944</v>
          </cell>
          <cell r="AF641">
            <v>1074.3100000000179</v>
          </cell>
          <cell r="AG641">
            <v>1501.4199999999828</v>
          </cell>
          <cell r="AH641">
            <v>1088.1700000000101</v>
          </cell>
          <cell r="AI641">
            <v>1526.060000000014</v>
          </cell>
          <cell r="AJ641">
            <v>1106.390000000004</v>
          </cell>
          <cell r="AK641">
            <v>1546.3400000000031</v>
          </cell>
          <cell r="AL641">
            <v>1120.2499999999961</v>
          </cell>
          <cell r="AM641">
            <v>1570.9700000000119</v>
          </cell>
          <cell r="AN641">
            <v>1138.4699999999891</v>
          </cell>
          <cell r="AO641">
            <v>1595.609999999996</v>
          </cell>
          <cell r="AP641">
            <v>1152.3299999999811</v>
          </cell>
          <cell r="AQ641">
            <v>1615.8799999999842</v>
          </cell>
          <cell r="AR641">
            <v>1170.5500000000004</v>
          </cell>
          <cell r="AS641">
            <v>1640.5199999999907</v>
          </cell>
          <cell r="AT641">
            <v>1184.409999999996</v>
          </cell>
          <cell r="AU641">
            <v>1660.7999999999784</v>
          </cell>
          <cell r="AV641">
            <v>1202.6300000000049</v>
          </cell>
          <cell r="AW641">
            <v>1685.4300000000185</v>
          </cell>
        </row>
        <row r="642">
          <cell r="A642">
            <v>637</v>
          </cell>
          <cell r="B642">
            <v>828.46999999999116</v>
          </cell>
          <cell r="C642">
            <v>1159.8600000000088</v>
          </cell>
          <cell r="D642">
            <v>846.7200000000073</v>
          </cell>
          <cell r="E642">
            <v>1184.5399999999961</v>
          </cell>
          <cell r="F642">
            <v>860.60000000000991</v>
          </cell>
          <cell r="G642">
            <v>1204.8500000000049</v>
          </cell>
          <cell r="H642">
            <v>878.84999999999809</v>
          </cell>
          <cell r="I642">
            <v>1229.5199999999941</v>
          </cell>
          <cell r="J642">
            <v>897.09999999999536</v>
          </cell>
          <cell r="K642">
            <v>1254.2000000000119</v>
          </cell>
          <cell r="L642">
            <v>910.97999999998706</v>
          </cell>
          <cell r="M642">
            <v>1274.5</v>
          </cell>
          <cell r="N642">
            <v>929.23000000000729</v>
          </cell>
          <cell r="O642">
            <v>1299.1799999999871</v>
          </cell>
          <cell r="P642">
            <v>943.11000000000797</v>
          </cell>
          <cell r="Q642">
            <v>1319.490000000003</v>
          </cell>
          <cell r="R642">
            <v>961.35999999999603</v>
          </cell>
          <cell r="S642">
            <v>1344.1599999999887</v>
          </cell>
          <cell r="T642">
            <v>979.60999999999171</v>
          </cell>
          <cell r="U642">
            <v>1368.8400000000083</v>
          </cell>
          <cell r="V642">
            <v>993.48999999998341</v>
          </cell>
          <cell r="W642">
            <v>1389.1399999999992</v>
          </cell>
          <cell r="X642">
            <v>1011.7400000000069</v>
          </cell>
          <cell r="Y642">
            <v>1413.8200000000118</v>
          </cell>
          <cell r="Z642">
            <v>1025.6200000000058</v>
          </cell>
          <cell r="AA642">
            <v>1434.13</v>
          </cell>
          <cell r="AB642">
            <v>1043.8699999999956</v>
          </cell>
          <cell r="AC642">
            <v>1458.7999999999854</v>
          </cell>
          <cell r="AD642">
            <v>1057.7499999999945</v>
          </cell>
          <cell r="AE642">
            <v>1483.4799999999943</v>
          </cell>
          <cell r="AF642">
            <v>1076.000000000018</v>
          </cell>
          <cell r="AG642">
            <v>1503.7799999999827</v>
          </cell>
          <cell r="AH642">
            <v>1089.8800000000101</v>
          </cell>
          <cell r="AI642">
            <v>1528.4600000000141</v>
          </cell>
          <cell r="AJ642">
            <v>1108.130000000004</v>
          </cell>
          <cell r="AK642">
            <v>1548.7700000000032</v>
          </cell>
          <cell r="AL642">
            <v>1122.0099999999961</v>
          </cell>
          <cell r="AM642">
            <v>1573.4400000000119</v>
          </cell>
          <cell r="AN642">
            <v>1140.2599999999891</v>
          </cell>
          <cell r="AO642">
            <v>1598.119999999996</v>
          </cell>
          <cell r="AP642">
            <v>1154.139999999981</v>
          </cell>
          <cell r="AQ642">
            <v>1618.4199999999842</v>
          </cell>
          <cell r="AR642">
            <v>1172.3900000000003</v>
          </cell>
          <cell r="AS642">
            <v>1643.0999999999906</v>
          </cell>
          <cell r="AT642">
            <v>1186.2699999999959</v>
          </cell>
          <cell r="AU642">
            <v>1663.4099999999783</v>
          </cell>
          <cell r="AV642">
            <v>1204.520000000005</v>
          </cell>
          <cell r="AW642">
            <v>1688.0800000000186</v>
          </cell>
        </row>
        <row r="643">
          <cell r="A643">
            <v>638</v>
          </cell>
          <cell r="B643">
            <v>829.76999999999111</v>
          </cell>
          <cell r="C643">
            <v>1161.6800000000087</v>
          </cell>
          <cell r="D643">
            <v>848.05000000000734</v>
          </cell>
          <cell r="E643">
            <v>1186.399999999996</v>
          </cell>
          <cell r="F643">
            <v>861.95000000000994</v>
          </cell>
          <cell r="G643">
            <v>1206.740000000005</v>
          </cell>
          <cell r="H643">
            <v>880.22999999999809</v>
          </cell>
          <cell r="I643">
            <v>1231.4499999999941</v>
          </cell>
          <cell r="J643">
            <v>898.50999999999533</v>
          </cell>
          <cell r="K643">
            <v>1256.1700000000119</v>
          </cell>
          <cell r="L643">
            <v>912.40999999998701</v>
          </cell>
          <cell r="M643">
            <v>1276.5</v>
          </cell>
          <cell r="N643">
            <v>930.69000000000733</v>
          </cell>
          <cell r="O643">
            <v>1301.2199999999871</v>
          </cell>
          <cell r="P643">
            <v>944.59000000000799</v>
          </cell>
          <cell r="Q643">
            <v>1321.5600000000029</v>
          </cell>
          <cell r="R643">
            <v>962.86999999999603</v>
          </cell>
          <cell r="S643">
            <v>1346.2699999999886</v>
          </cell>
          <cell r="T643">
            <v>981.14999999999168</v>
          </cell>
          <cell r="U643">
            <v>1370.9900000000084</v>
          </cell>
          <cell r="V643">
            <v>995.04999999998336</v>
          </cell>
          <cell r="W643">
            <v>1391.3199999999993</v>
          </cell>
          <cell r="X643">
            <v>1013.330000000007</v>
          </cell>
          <cell r="Y643">
            <v>1416.0400000000118</v>
          </cell>
          <cell r="Z643">
            <v>1027.2300000000057</v>
          </cell>
          <cell r="AA643">
            <v>1436.38</v>
          </cell>
          <cell r="AB643">
            <v>1045.5099999999957</v>
          </cell>
          <cell r="AC643">
            <v>1461.0899999999854</v>
          </cell>
          <cell r="AD643">
            <v>1059.4099999999946</v>
          </cell>
          <cell r="AE643">
            <v>1485.8099999999943</v>
          </cell>
          <cell r="AF643">
            <v>1077.690000000018</v>
          </cell>
          <cell r="AG643">
            <v>1506.1399999999826</v>
          </cell>
          <cell r="AH643">
            <v>1091.5900000000101</v>
          </cell>
          <cell r="AI643">
            <v>1530.8600000000142</v>
          </cell>
          <cell r="AJ643">
            <v>1109.870000000004</v>
          </cell>
          <cell r="AK643">
            <v>1551.2000000000032</v>
          </cell>
          <cell r="AL643">
            <v>1123.7699999999961</v>
          </cell>
          <cell r="AM643">
            <v>1575.9100000000119</v>
          </cell>
          <cell r="AN643">
            <v>1142.049999999989</v>
          </cell>
          <cell r="AO643">
            <v>1600.629999999996</v>
          </cell>
          <cell r="AP643">
            <v>1155.9499999999809</v>
          </cell>
          <cell r="AQ643">
            <v>1620.9599999999841</v>
          </cell>
          <cell r="AR643">
            <v>1174.2300000000002</v>
          </cell>
          <cell r="AS643">
            <v>1645.6799999999905</v>
          </cell>
          <cell r="AT643">
            <v>1188.1299999999958</v>
          </cell>
          <cell r="AU643">
            <v>1666.0199999999782</v>
          </cell>
          <cell r="AV643">
            <v>1206.4100000000051</v>
          </cell>
          <cell r="AW643">
            <v>1690.7300000000187</v>
          </cell>
        </row>
        <row r="644">
          <cell r="A644">
            <v>639</v>
          </cell>
          <cell r="B644">
            <v>831.06999999999107</v>
          </cell>
          <cell r="C644">
            <v>1163.5000000000086</v>
          </cell>
          <cell r="D644">
            <v>849.38000000000739</v>
          </cell>
          <cell r="E644">
            <v>1188.2599999999959</v>
          </cell>
          <cell r="F644">
            <v>863.30000000000996</v>
          </cell>
          <cell r="G644">
            <v>1208.6300000000051</v>
          </cell>
          <cell r="H644">
            <v>881.60999999999808</v>
          </cell>
          <cell r="I644">
            <v>1233.3799999999942</v>
          </cell>
          <cell r="J644">
            <v>899.9199999999953</v>
          </cell>
          <cell r="K644">
            <v>1258.1400000000119</v>
          </cell>
          <cell r="L644">
            <v>913.83999999998696</v>
          </cell>
          <cell r="M644">
            <v>1278.5</v>
          </cell>
          <cell r="N644">
            <v>932.15000000000737</v>
          </cell>
          <cell r="O644">
            <v>1303.259999999987</v>
          </cell>
          <cell r="P644">
            <v>946.07000000000801</v>
          </cell>
          <cell r="Q644">
            <v>1323.6300000000028</v>
          </cell>
          <cell r="R644">
            <v>964.37999999999602</v>
          </cell>
          <cell r="S644">
            <v>1348.3799999999885</v>
          </cell>
          <cell r="T644">
            <v>982.68999999999164</v>
          </cell>
          <cell r="U644">
            <v>1373.1400000000085</v>
          </cell>
          <cell r="V644">
            <v>996.6099999999833</v>
          </cell>
          <cell r="W644">
            <v>1393.4999999999993</v>
          </cell>
          <cell r="X644">
            <v>1014.920000000007</v>
          </cell>
          <cell r="Y644">
            <v>1418.2600000000118</v>
          </cell>
          <cell r="Z644">
            <v>1028.8400000000056</v>
          </cell>
          <cell r="AA644">
            <v>1438.63</v>
          </cell>
          <cell r="AB644">
            <v>1047.1499999999958</v>
          </cell>
          <cell r="AC644">
            <v>1463.3799999999853</v>
          </cell>
          <cell r="AD644">
            <v>1061.0699999999947</v>
          </cell>
          <cell r="AE644">
            <v>1488.1399999999942</v>
          </cell>
          <cell r="AF644">
            <v>1079.3800000000181</v>
          </cell>
          <cell r="AG644">
            <v>1508.4999999999825</v>
          </cell>
          <cell r="AH644">
            <v>1093.3000000000102</v>
          </cell>
          <cell r="AI644">
            <v>1533.2600000000143</v>
          </cell>
          <cell r="AJ644">
            <v>1111.610000000004</v>
          </cell>
          <cell r="AK644">
            <v>1553.6300000000033</v>
          </cell>
          <cell r="AL644">
            <v>1125.5299999999961</v>
          </cell>
          <cell r="AM644">
            <v>1578.3800000000119</v>
          </cell>
          <cell r="AN644">
            <v>1143.839999999989</v>
          </cell>
          <cell r="AO644">
            <v>1603.139999999996</v>
          </cell>
          <cell r="AP644">
            <v>1157.7599999999809</v>
          </cell>
          <cell r="AQ644">
            <v>1623.4999999999841</v>
          </cell>
          <cell r="AR644">
            <v>1176.0700000000002</v>
          </cell>
          <cell r="AS644">
            <v>1648.2599999999904</v>
          </cell>
          <cell r="AT644">
            <v>1189.9899999999957</v>
          </cell>
          <cell r="AU644">
            <v>1668.6299999999781</v>
          </cell>
          <cell r="AV644">
            <v>1208.3000000000052</v>
          </cell>
          <cell r="AW644">
            <v>1693.3800000000188</v>
          </cell>
        </row>
        <row r="645">
          <cell r="A645">
            <v>640</v>
          </cell>
          <cell r="B645">
            <v>832.36999999999102</v>
          </cell>
          <cell r="C645">
            <v>1165.3200000000086</v>
          </cell>
          <cell r="D645">
            <v>850.71000000000743</v>
          </cell>
          <cell r="E645">
            <v>1190.1199999999958</v>
          </cell>
          <cell r="F645">
            <v>864.65000000000998</v>
          </cell>
          <cell r="G645">
            <v>1210.5200000000052</v>
          </cell>
          <cell r="H645">
            <v>882.98999999999808</v>
          </cell>
          <cell r="I645">
            <v>1235.3099999999943</v>
          </cell>
          <cell r="J645">
            <v>901.32999999999527</v>
          </cell>
          <cell r="K645">
            <v>1260.110000000012</v>
          </cell>
          <cell r="L645">
            <v>915.26999999998691</v>
          </cell>
          <cell r="M645">
            <v>1280.5</v>
          </cell>
          <cell r="N645">
            <v>933.6100000000074</v>
          </cell>
          <cell r="O645">
            <v>1305.299999999987</v>
          </cell>
          <cell r="P645">
            <v>947.55000000000803</v>
          </cell>
          <cell r="Q645">
            <v>1325.7000000000028</v>
          </cell>
          <cell r="R645">
            <v>965.88999999999601</v>
          </cell>
          <cell r="S645">
            <v>1350.4899999999884</v>
          </cell>
          <cell r="T645">
            <v>984.22999999999161</v>
          </cell>
          <cell r="U645">
            <v>1375.2900000000086</v>
          </cell>
          <cell r="V645">
            <v>998.16999999998325</v>
          </cell>
          <cell r="W645">
            <v>1395.6799999999994</v>
          </cell>
          <cell r="X645">
            <v>1016.510000000007</v>
          </cell>
          <cell r="Y645">
            <v>1420.4800000000118</v>
          </cell>
          <cell r="Z645">
            <v>1030.4500000000055</v>
          </cell>
          <cell r="AA645">
            <v>1440.88</v>
          </cell>
          <cell r="AB645">
            <v>1048.7899999999959</v>
          </cell>
          <cell r="AC645">
            <v>1465.6699999999853</v>
          </cell>
          <cell r="AD645">
            <v>1062.7299999999948</v>
          </cell>
          <cell r="AE645">
            <v>1490.4699999999941</v>
          </cell>
          <cell r="AF645">
            <v>1081.0700000000181</v>
          </cell>
          <cell r="AG645">
            <v>1510.8599999999824</v>
          </cell>
          <cell r="AH645">
            <v>1095.0100000000102</v>
          </cell>
          <cell r="AI645">
            <v>1535.6600000000144</v>
          </cell>
          <cell r="AJ645">
            <v>1113.350000000004</v>
          </cell>
          <cell r="AK645">
            <v>1556.0600000000034</v>
          </cell>
          <cell r="AL645">
            <v>1127.2899999999961</v>
          </cell>
          <cell r="AM645">
            <v>1580.850000000012</v>
          </cell>
          <cell r="AN645">
            <v>1145.629999999989</v>
          </cell>
          <cell r="AO645">
            <v>1605.649999999996</v>
          </cell>
          <cell r="AP645">
            <v>1159.5699999999808</v>
          </cell>
          <cell r="AQ645">
            <v>1626.039999999984</v>
          </cell>
          <cell r="AR645">
            <v>1177.9100000000001</v>
          </cell>
          <cell r="AS645">
            <v>1650.8399999999904</v>
          </cell>
          <cell r="AT645">
            <v>1191.8499999999956</v>
          </cell>
          <cell r="AU645">
            <v>1671.239999999978</v>
          </cell>
          <cell r="AV645">
            <v>1210.1900000000053</v>
          </cell>
          <cell r="AW645">
            <v>1696.0300000000188</v>
          </cell>
        </row>
        <row r="646">
          <cell r="A646">
            <v>641</v>
          </cell>
          <cell r="B646">
            <v>833.66999999999098</v>
          </cell>
          <cell r="C646">
            <v>1167.1400000000085</v>
          </cell>
          <cell r="D646">
            <v>852.04000000000747</v>
          </cell>
          <cell r="E646">
            <v>1191.9799999999957</v>
          </cell>
          <cell r="F646">
            <v>866.00000000001</v>
          </cell>
          <cell r="G646">
            <v>1212.4100000000053</v>
          </cell>
          <cell r="H646">
            <v>884.36999999999807</v>
          </cell>
          <cell r="I646">
            <v>1237.2399999999943</v>
          </cell>
          <cell r="J646">
            <v>902.73999999999523</v>
          </cell>
          <cell r="K646">
            <v>1262.080000000012</v>
          </cell>
          <cell r="L646">
            <v>916.69999999998686</v>
          </cell>
          <cell r="M646">
            <v>1282.5</v>
          </cell>
          <cell r="N646">
            <v>935.07000000000744</v>
          </cell>
          <cell r="O646">
            <v>1307.339999999987</v>
          </cell>
          <cell r="P646">
            <v>949.03000000000804</v>
          </cell>
          <cell r="Q646">
            <v>1327.7700000000027</v>
          </cell>
          <cell r="R646">
            <v>967.399999999996</v>
          </cell>
          <cell r="S646">
            <v>1352.5999999999883</v>
          </cell>
          <cell r="T646">
            <v>985.76999999999157</v>
          </cell>
          <cell r="U646">
            <v>1377.4400000000087</v>
          </cell>
          <cell r="V646">
            <v>999.72999999998319</v>
          </cell>
          <cell r="W646">
            <v>1397.8599999999994</v>
          </cell>
          <cell r="X646">
            <v>1018.1000000000071</v>
          </cell>
          <cell r="Y646">
            <v>1422.7000000000119</v>
          </cell>
          <cell r="Z646">
            <v>1032.0600000000054</v>
          </cell>
          <cell r="AA646">
            <v>1443.13</v>
          </cell>
          <cell r="AB646">
            <v>1050.429999999996</v>
          </cell>
          <cell r="AC646">
            <v>1467.9599999999853</v>
          </cell>
          <cell r="AD646">
            <v>1064.3899999999949</v>
          </cell>
          <cell r="AE646">
            <v>1492.799999999994</v>
          </cell>
          <cell r="AF646">
            <v>1082.7600000000182</v>
          </cell>
          <cell r="AG646">
            <v>1513.2199999999823</v>
          </cell>
          <cell r="AH646">
            <v>1096.7200000000103</v>
          </cell>
          <cell r="AI646">
            <v>1538.0600000000145</v>
          </cell>
          <cell r="AJ646">
            <v>1115.090000000004</v>
          </cell>
          <cell r="AK646">
            <v>1558.4900000000034</v>
          </cell>
          <cell r="AL646">
            <v>1129.0499999999961</v>
          </cell>
          <cell r="AM646">
            <v>1583.320000000012</v>
          </cell>
          <cell r="AN646">
            <v>1147.4199999999889</v>
          </cell>
          <cell r="AO646">
            <v>1608.159999999996</v>
          </cell>
          <cell r="AP646">
            <v>1161.3799999999808</v>
          </cell>
          <cell r="AQ646">
            <v>1628.579999999984</v>
          </cell>
          <cell r="AR646">
            <v>1179.75</v>
          </cell>
          <cell r="AS646">
            <v>1653.4199999999903</v>
          </cell>
          <cell r="AT646">
            <v>1193.7099999999955</v>
          </cell>
          <cell r="AU646">
            <v>1673.8499999999779</v>
          </cell>
          <cell r="AV646">
            <v>1212.0800000000054</v>
          </cell>
          <cell r="AW646">
            <v>1698.6800000000189</v>
          </cell>
        </row>
        <row r="647">
          <cell r="A647">
            <v>642</v>
          </cell>
          <cell r="B647">
            <v>834.96999999999093</v>
          </cell>
          <cell r="C647">
            <v>1168.9600000000084</v>
          </cell>
          <cell r="D647">
            <v>853.37000000000751</v>
          </cell>
          <cell r="E647">
            <v>1193.8399999999956</v>
          </cell>
          <cell r="F647">
            <v>867.35000000001003</v>
          </cell>
          <cell r="G647">
            <v>1214.3000000000054</v>
          </cell>
          <cell r="H647">
            <v>885.74999999999807</v>
          </cell>
          <cell r="I647">
            <v>1239.1699999999944</v>
          </cell>
          <cell r="J647">
            <v>904.1499999999952</v>
          </cell>
          <cell r="K647">
            <v>1264.050000000012</v>
          </cell>
          <cell r="L647">
            <v>918.12999999998681</v>
          </cell>
          <cell r="M647">
            <v>1284.5</v>
          </cell>
          <cell r="N647">
            <v>936.53000000000748</v>
          </cell>
          <cell r="O647">
            <v>1309.3799999999869</v>
          </cell>
          <cell r="P647">
            <v>950.51000000000806</v>
          </cell>
          <cell r="Q647">
            <v>1329.8400000000026</v>
          </cell>
          <cell r="R647">
            <v>968.90999999999599</v>
          </cell>
          <cell r="S647">
            <v>1354.7099999999882</v>
          </cell>
          <cell r="T647">
            <v>987.30999999999153</v>
          </cell>
          <cell r="U647">
            <v>1379.5900000000088</v>
          </cell>
          <cell r="V647">
            <v>1001.2899999999831</v>
          </cell>
          <cell r="W647">
            <v>1400.0399999999995</v>
          </cell>
          <cell r="X647">
            <v>1019.6900000000071</v>
          </cell>
          <cell r="Y647">
            <v>1424.9200000000119</v>
          </cell>
          <cell r="Z647">
            <v>1033.6700000000053</v>
          </cell>
          <cell r="AA647">
            <v>1445.38</v>
          </cell>
          <cell r="AB647">
            <v>1052.0699999999961</v>
          </cell>
          <cell r="AC647">
            <v>1470.2499999999852</v>
          </cell>
          <cell r="AD647">
            <v>1066.049999999995</v>
          </cell>
          <cell r="AE647">
            <v>1495.129999999994</v>
          </cell>
          <cell r="AF647">
            <v>1084.4500000000182</v>
          </cell>
          <cell r="AG647">
            <v>1515.5799999999822</v>
          </cell>
          <cell r="AH647">
            <v>1098.4300000000103</v>
          </cell>
          <cell r="AI647">
            <v>1540.4600000000146</v>
          </cell>
          <cell r="AJ647">
            <v>1116.830000000004</v>
          </cell>
          <cell r="AK647">
            <v>1560.9200000000035</v>
          </cell>
          <cell r="AL647">
            <v>1130.8099999999961</v>
          </cell>
          <cell r="AM647">
            <v>1585.790000000012</v>
          </cell>
          <cell r="AN647">
            <v>1149.2099999999889</v>
          </cell>
          <cell r="AO647">
            <v>1610.669999999996</v>
          </cell>
          <cell r="AP647">
            <v>1163.1899999999807</v>
          </cell>
          <cell r="AQ647">
            <v>1631.119999999984</v>
          </cell>
          <cell r="AR647">
            <v>1181.5899999999999</v>
          </cell>
          <cell r="AS647">
            <v>1655.9999999999902</v>
          </cell>
          <cell r="AT647">
            <v>1195.5699999999954</v>
          </cell>
          <cell r="AU647">
            <v>1676.4599999999778</v>
          </cell>
          <cell r="AV647">
            <v>1213.9700000000055</v>
          </cell>
          <cell r="AW647">
            <v>1701.330000000019</v>
          </cell>
        </row>
        <row r="648">
          <cell r="A648">
            <v>643</v>
          </cell>
          <cell r="B648">
            <v>836.26999999999089</v>
          </cell>
          <cell r="C648">
            <v>1170.7800000000084</v>
          </cell>
          <cell r="D648">
            <v>854.70000000000755</v>
          </cell>
          <cell r="E648">
            <v>1195.6999999999955</v>
          </cell>
          <cell r="F648">
            <v>868.70000000001005</v>
          </cell>
          <cell r="G648">
            <v>1216.1900000000055</v>
          </cell>
          <cell r="H648">
            <v>887.12999999999806</v>
          </cell>
          <cell r="I648">
            <v>1241.0999999999945</v>
          </cell>
          <cell r="J648">
            <v>905.55999999999517</v>
          </cell>
          <cell r="K648">
            <v>1266.020000000012</v>
          </cell>
          <cell r="L648">
            <v>919.55999999998676</v>
          </cell>
          <cell r="M648">
            <v>1286.5</v>
          </cell>
          <cell r="N648">
            <v>937.99000000000751</v>
          </cell>
          <cell r="O648">
            <v>1311.4199999999869</v>
          </cell>
          <cell r="P648">
            <v>951.99000000000808</v>
          </cell>
          <cell r="Q648">
            <v>1331.9100000000026</v>
          </cell>
          <cell r="R648">
            <v>970.41999999999598</v>
          </cell>
          <cell r="S648">
            <v>1356.8199999999881</v>
          </cell>
          <cell r="T648">
            <v>988.8499999999915</v>
          </cell>
          <cell r="U648">
            <v>1381.7400000000089</v>
          </cell>
          <cell r="V648">
            <v>1002.8499999999831</v>
          </cell>
          <cell r="W648">
            <v>1402.2199999999996</v>
          </cell>
          <cell r="X648">
            <v>1021.2800000000071</v>
          </cell>
          <cell r="Y648">
            <v>1427.1400000000119</v>
          </cell>
          <cell r="Z648">
            <v>1035.2800000000052</v>
          </cell>
          <cell r="AA648">
            <v>1447.63</v>
          </cell>
          <cell r="AB648">
            <v>1053.7099999999962</v>
          </cell>
          <cell r="AC648">
            <v>1472.5399999999852</v>
          </cell>
          <cell r="AD648">
            <v>1067.709999999995</v>
          </cell>
          <cell r="AE648">
            <v>1497.4599999999939</v>
          </cell>
          <cell r="AF648">
            <v>1086.1400000000183</v>
          </cell>
          <cell r="AG648">
            <v>1517.9399999999821</v>
          </cell>
          <cell r="AH648">
            <v>1100.1400000000103</v>
          </cell>
          <cell r="AI648">
            <v>1542.8600000000147</v>
          </cell>
          <cell r="AJ648">
            <v>1118.570000000004</v>
          </cell>
          <cell r="AK648">
            <v>1563.3500000000035</v>
          </cell>
          <cell r="AL648">
            <v>1132.5699999999961</v>
          </cell>
          <cell r="AM648">
            <v>1588.260000000012</v>
          </cell>
          <cell r="AN648">
            <v>1150.9999999999889</v>
          </cell>
          <cell r="AO648">
            <v>1613.179999999996</v>
          </cell>
          <cell r="AP648">
            <v>1164.9999999999807</v>
          </cell>
          <cell r="AQ648">
            <v>1633.6599999999839</v>
          </cell>
          <cell r="AR648">
            <v>1183.4299999999998</v>
          </cell>
          <cell r="AS648">
            <v>1658.5799999999902</v>
          </cell>
          <cell r="AT648">
            <v>1197.4299999999953</v>
          </cell>
          <cell r="AU648">
            <v>1679.0699999999777</v>
          </cell>
          <cell r="AV648">
            <v>1215.8600000000056</v>
          </cell>
          <cell r="AW648">
            <v>1703.9800000000191</v>
          </cell>
        </row>
        <row r="649">
          <cell r="A649">
            <v>644</v>
          </cell>
          <cell r="B649">
            <v>837.56999999999084</v>
          </cell>
          <cell r="C649">
            <v>1172.6000000000083</v>
          </cell>
          <cell r="D649">
            <v>856.03000000000759</v>
          </cell>
          <cell r="E649">
            <v>1197.5599999999954</v>
          </cell>
          <cell r="F649">
            <v>870.05000000001007</v>
          </cell>
          <cell r="G649">
            <v>1218.0800000000056</v>
          </cell>
          <cell r="H649">
            <v>888.50999999999806</v>
          </cell>
          <cell r="I649">
            <v>1243.0299999999945</v>
          </cell>
          <cell r="J649">
            <v>906.96999999999514</v>
          </cell>
          <cell r="K649">
            <v>1267.9900000000121</v>
          </cell>
          <cell r="L649">
            <v>920.98999999998671</v>
          </cell>
          <cell r="M649">
            <v>1288.5</v>
          </cell>
          <cell r="N649">
            <v>939.45000000000755</v>
          </cell>
          <cell r="O649">
            <v>1313.4599999999868</v>
          </cell>
          <cell r="P649">
            <v>953.4700000000081</v>
          </cell>
          <cell r="Q649">
            <v>1333.9800000000025</v>
          </cell>
          <cell r="R649">
            <v>971.92999999999597</v>
          </cell>
          <cell r="S649">
            <v>1358.929999999988</v>
          </cell>
          <cell r="T649">
            <v>990.38999999999146</v>
          </cell>
          <cell r="U649">
            <v>1383.890000000009</v>
          </cell>
          <cell r="V649">
            <v>1004.409999999983</v>
          </cell>
          <cell r="W649">
            <v>1404.3999999999996</v>
          </cell>
          <cell r="X649">
            <v>1022.8700000000072</v>
          </cell>
          <cell r="Y649">
            <v>1429.360000000012</v>
          </cell>
          <cell r="Z649">
            <v>1036.8900000000051</v>
          </cell>
          <cell r="AA649">
            <v>1449.88</v>
          </cell>
          <cell r="AB649">
            <v>1055.3499999999963</v>
          </cell>
          <cell r="AC649">
            <v>1474.8299999999851</v>
          </cell>
          <cell r="AD649">
            <v>1069.3699999999951</v>
          </cell>
          <cell r="AE649">
            <v>1499.7899999999938</v>
          </cell>
          <cell r="AF649">
            <v>1087.8300000000183</v>
          </cell>
          <cell r="AG649">
            <v>1520.299999999982</v>
          </cell>
          <cell r="AH649">
            <v>1101.8500000000104</v>
          </cell>
          <cell r="AI649">
            <v>1545.2600000000148</v>
          </cell>
          <cell r="AJ649">
            <v>1120.310000000004</v>
          </cell>
          <cell r="AK649">
            <v>1565.7800000000036</v>
          </cell>
          <cell r="AL649">
            <v>1134.3299999999961</v>
          </cell>
          <cell r="AM649">
            <v>1590.7300000000121</v>
          </cell>
          <cell r="AN649">
            <v>1152.7899999999888</v>
          </cell>
          <cell r="AO649">
            <v>1615.689999999996</v>
          </cell>
          <cell r="AP649">
            <v>1166.8099999999806</v>
          </cell>
          <cell r="AQ649">
            <v>1636.1999999999839</v>
          </cell>
          <cell r="AR649">
            <v>1185.2699999999998</v>
          </cell>
          <cell r="AS649">
            <v>1661.1599999999901</v>
          </cell>
          <cell r="AT649">
            <v>1199.2899999999952</v>
          </cell>
          <cell r="AU649">
            <v>1681.6799999999776</v>
          </cell>
          <cell r="AV649">
            <v>1217.7500000000057</v>
          </cell>
          <cell r="AW649">
            <v>1706.6300000000192</v>
          </cell>
        </row>
        <row r="650">
          <cell r="A650">
            <v>645</v>
          </cell>
          <cell r="B650">
            <v>838.8699999999908</v>
          </cell>
          <cell r="C650">
            <v>1174.4200000000083</v>
          </cell>
          <cell r="D650">
            <v>857.36000000000763</v>
          </cell>
          <cell r="E650">
            <v>1199.4199999999953</v>
          </cell>
          <cell r="F650">
            <v>871.4000000000101</v>
          </cell>
          <cell r="G650">
            <v>1219.9700000000057</v>
          </cell>
          <cell r="H650">
            <v>889.88999999999805</v>
          </cell>
          <cell r="I650">
            <v>1244.9599999999946</v>
          </cell>
          <cell r="J650">
            <v>908.37999999999511</v>
          </cell>
          <cell r="K650">
            <v>1269.9600000000121</v>
          </cell>
          <cell r="L650">
            <v>922.41999999998666</v>
          </cell>
          <cell r="M650">
            <v>1290.5</v>
          </cell>
          <cell r="N650">
            <v>940.91000000000759</v>
          </cell>
          <cell r="O650">
            <v>1315.4999999999868</v>
          </cell>
          <cell r="P650">
            <v>954.95000000000812</v>
          </cell>
          <cell r="Q650">
            <v>1336.0500000000025</v>
          </cell>
          <cell r="R650">
            <v>973.43999999999596</v>
          </cell>
          <cell r="S650">
            <v>1361.0399999999879</v>
          </cell>
          <cell r="T650">
            <v>991.92999999999142</v>
          </cell>
          <cell r="U650">
            <v>1386.0400000000091</v>
          </cell>
          <cell r="V650">
            <v>1005.969999999983</v>
          </cell>
          <cell r="W650">
            <v>1406.5799999999997</v>
          </cell>
          <cell r="X650">
            <v>1024.4600000000071</v>
          </cell>
          <cell r="Y650">
            <v>1431.580000000012</v>
          </cell>
          <cell r="Z650">
            <v>1038.500000000005</v>
          </cell>
          <cell r="AA650">
            <v>1452.13</v>
          </cell>
          <cell r="AB650">
            <v>1056.9899999999964</v>
          </cell>
          <cell r="AC650">
            <v>1477.1199999999851</v>
          </cell>
          <cell r="AD650">
            <v>1071.0299999999952</v>
          </cell>
          <cell r="AE650">
            <v>1502.1199999999938</v>
          </cell>
          <cell r="AF650">
            <v>1089.5200000000184</v>
          </cell>
          <cell r="AG650">
            <v>1522.6599999999819</v>
          </cell>
          <cell r="AH650">
            <v>1103.5600000000104</v>
          </cell>
          <cell r="AI650">
            <v>1547.6600000000149</v>
          </cell>
          <cell r="AJ650">
            <v>1122.050000000004</v>
          </cell>
          <cell r="AK650">
            <v>1568.2100000000037</v>
          </cell>
          <cell r="AL650">
            <v>1136.0899999999961</v>
          </cell>
          <cell r="AM650">
            <v>1593.2000000000121</v>
          </cell>
          <cell r="AN650">
            <v>1154.5799999999888</v>
          </cell>
          <cell r="AO650">
            <v>1618.199999999996</v>
          </cell>
          <cell r="AP650">
            <v>1168.6199999999806</v>
          </cell>
          <cell r="AQ650">
            <v>1638.7399999999839</v>
          </cell>
          <cell r="AR650">
            <v>1187.1099999999997</v>
          </cell>
          <cell r="AS650">
            <v>1663.73999999999</v>
          </cell>
          <cell r="AT650">
            <v>1201.1499999999951</v>
          </cell>
          <cell r="AU650">
            <v>1684.2899999999775</v>
          </cell>
          <cell r="AV650">
            <v>1219.6400000000058</v>
          </cell>
          <cell r="AW650">
            <v>1709.2800000000193</v>
          </cell>
        </row>
        <row r="651">
          <cell r="A651">
            <v>646</v>
          </cell>
          <cell r="B651">
            <v>840.16999999999075</v>
          </cell>
          <cell r="C651">
            <v>1176.2400000000082</v>
          </cell>
          <cell r="D651">
            <v>858.69000000000767</v>
          </cell>
          <cell r="E651">
            <v>1201.2799999999952</v>
          </cell>
          <cell r="F651">
            <v>872.75000000001012</v>
          </cell>
          <cell r="G651">
            <v>1221.8600000000058</v>
          </cell>
          <cell r="H651">
            <v>891.26999999999805</v>
          </cell>
          <cell r="I651">
            <v>1246.8899999999946</v>
          </cell>
          <cell r="J651">
            <v>909.78999999999508</v>
          </cell>
          <cell r="K651">
            <v>1271.9300000000121</v>
          </cell>
          <cell r="L651">
            <v>923.84999999998661</v>
          </cell>
          <cell r="M651">
            <v>1292.5</v>
          </cell>
          <cell r="N651">
            <v>942.37000000000762</v>
          </cell>
          <cell r="O651">
            <v>1317.5399999999868</v>
          </cell>
          <cell r="P651">
            <v>956.43000000000814</v>
          </cell>
          <cell r="Q651">
            <v>1338.1200000000024</v>
          </cell>
          <cell r="R651">
            <v>974.94999999999595</v>
          </cell>
          <cell r="S651">
            <v>1363.1499999999878</v>
          </cell>
          <cell r="T651">
            <v>993.46999999999139</v>
          </cell>
          <cell r="U651">
            <v>1388.1900000000091</v>
          </cell>
          <cell r="V651">
            <v>1007.5299999999829</v>
          </cell>
          <cell r="W651">
            <v>1408.7599999999998</v>
          </cell>
          <cell r="X651">
            <v>1026.050000000007</v>
          </cell>
          <cell r="Y651">
            <v>1433.800000000012</v>
          </cell>
          <cell r="Z651">
            <v>1040.1100000000049</v>
          </cell>
          <cell r="AA651">
            <v>1454.38</v>
          </cell>
          <cell r="AB651">
            <v>1058.6299999999965</v>
          </cell>
          <cell r="AC651">
            <v>1479.4099999999851</v>
          </cell>
          <cell r="AD651">
            <v>1072.6899999999953</v>
          </cell>
          <cell r="AE651">
            <v>1504.4499999999937</v>
          </cell>
          <cell r="AF651">
            <v>1091.2100000000185</v>
          </cell>
          <cell r="AG651">
            <v>1525.0199999999818</v>
          </cell>
          <cell r="AH651">
            <v>1105.2700000000104</v>
          </cell>
          <cell r="AI651">
            <v>1550.060000000015</v>
          </cell>
          <cell r="AJ651">
            <v>1123.7900000000041</v>
          </cell>
          <cell r="AK651">
            <v>1570.6400000000037</v>
          </cell>
          <cell r="AL651">
            <v>1137.849999999996</v>
          </cell>
          <cell r="AM651">
            <v>1595.6700000000121</v>
          </cell>
          <cell r="AN651">
            <v>1156.3699999999887</v>
          </cell>
          <cell r="AO651">
            <v>1620.7099999999959</v>
          </cell>
          <cell r="AP651">
            <v>1170.4299999999805</v>
          </cell>
          <cell r="AQ651">
            <v>1641.2799999999838</v>
          </cell>
          <cell r="AR651">
            <v>1188.9499999999996</v>
          </cell>
          <cell r="AS651">
            <v>1666.3199999999899</v>
          </cell>
          <cell r="AT651">
            <v>1203.009999999995</v>
          </cell>
          <cell r="AU651">
            <v>1686.8999999999774</v>
          </cell>
          <cell r="AV651">
            <v>1221.5300000000059</v>
          </cell>
          <cell r="AW651">
            <v>1711.9300000000194</v>
          </cell>
        </row>
        <row r="652">
          <cell r="A652">
            <v>647</v>
          </cell>
          <cell r="B652">
            <v>841.4699999999907</v>
          </cell>
          <cell r="C652">
            <v>1178.0600000000081</v>
          </cell>
          <cell r="D652">
            <v>860.02000000000771</v>
          </cell>
          <cell r="E652">
            <v>1203.1399999999951</v>
          </cell>
          <cell r="F652">
            <v>874.10000000001014</v>
          </cell>
          <cell r="G652">
            <v>1223.7500000000059</v>
          </cell>
          <cell r="H652">
            <v>892.64999999999804</v>
          </cell>
          <cell r="I652">
            <v>1248.8199999999947</v>
          </cell>
          <cell r="J652">
            <v>911.19999999999504</v>
          </cell>
          <cell r="K652">
            <v>1273.9000000000121</v>
          </cell>
          <cell r="L652">
            <v>925.27999999998656</v>
          </cell>
          <cell r="M652">
            <v>1294.5</v>
          </cell>
          <cell r="N652">
            <v>943.83000000000766</v>
          </cell>
          <cell r="O652">
            <v>1319.5799999999867</v>
          </cell>
          <cell r="P652">
            <v>957.91000000000815</v>
          </cell>
          <cell r="Q652">
            <v>1340.1900000000023</v>
          </cell>
          <cell r="R652">
            <v>976.45999999999594</v>
          </cell>
          <cell r="S652">
            <v>1365.2599999999877</v>
          </cell>
          <cell r="T652">
            <v>995.00999999999135</v>
          </cell>
          <cell r="U652">
            <v>1390.3400000000092</v>
          </cell>
          <cell r="V652">
            <v>1009.0899999999829</v>
          </cell>
          <cell r="W652">
            <v>1410.9399999999998</v>
          </cell>
          <cell r="X652">
            <v>1027.6400000000069</v>
          </cell>
          <cell r="Y652">
            <v>1436.020000000012</v>
          </cell>
          <cell r="Z652">
            <v>1041.7200000000048</v>
          </cell>
          <cell r="AA652">
            <v>1456.63</v>
          </cell>
          <cell r="AB652">
            <v>1060.2699999999966</v>
          </cell>
          <cell r="AC652">
            <v>1481.699999999985</v>
          </cell>
          <cell r="AD652">
            <v>1074.3499999999954</v>
          </cell>
          <cell r="AE652">
            <v>1506.7799999999936</v>
          </cell>
          <cell r="AF652">
            <v>1092.9000000000185</v>
          </cell>
          <cell r="AG652">
            <v>1527.3799999999817</v>
          </cell>
          <cell r="AH652">
            <v>1106.9800000000105</v>
          </cell>
          <cell r="AI652">
            <v>1552.460000000015</v>
          </cell>
          <cell r="AJ652">
            <v>1125.5300000000041</v>
          </cell>
          <cell r="AK652">
            <v>1573.0700000000038</v>
          </cell>
          <cell r="AL652">
            <v>1139.609999999996</v>
          </cell>
          <cell r="AM652">
            <v>1598.1400000000122</v>
          </cell>
          <cell r="AN652">
            <v>1158.1599999999887</v>
          </cell>
          <cell r="AO652">
            <v>1623.2199999999959</v>
          </cell>
          <cell r="AP652">
            <v>1172.2399999999805</v>
          </cell>
          <cell r="AQ652">
            <v>1643.8199999999838</v>
          </cell>
          <cell r="AR652">
            <v>1190.7899999999995</v>
          </cell>
          <cell r="AS652">
            <v>1668.8999999999899</v>
          </cell>
          <cell r="AT652">
            <v>1204.8699999999949</v>
          </cell>
          <cell r="AU652">
            <v>1689.5099999999773</v>
          </cell>
          <cell r="AV652">
            <v>1223.420000000006</v>
          </cell>
          <cell r="AW652">
            <v>1714.5800000000195</v>
          </cell>
        </row>
        <row r="653">
          <cell r="A653">
            <v>648</v>
          </cell>
          <cell r="B653">
            <v>842.76999999999066</v>
          </cell>
          <cell r="C653">
            <v>1179.8800000000081</v>
          </cell>
          <cell r="D653">
            <v>861.35000000000775</v>
          </cell>
          <cell r="E653">
            <v>1204.999999999995</v>
          </cell>
          <cell r="F653">
            <v>875.45000000001016</v>
          </cell>
          <cell r="G653">
            <v>1225.640000000006</v>
          </cell>
          <cell r="H653">
            <v>894.02999999999804</v>
          </cell>
          <cell r="I653">
            <v>1250.7499999999948</v>
          </cell>
          <cell r="J653">
            <v>912.60999999999501</v>
          </cell>
          <cell r="K653">
            <v>1275.8700000000122</v>
          </cell>
          <cell r="L653">
            <v>926.70999999998651</v>
          </cell>
          <cell r="M653">
            <v>1296.5</v>
          </cell>
          <cell r="N653">
            <v>945.29000000000769</v>
          </cell>
          <cell r="O653">
            <v>1321.6199999999867</v>
          </cell>
          <cell r="P653">
            <v>959.39000000000817</v>
          </cell>
          <cell r="Q653">
            <v>1342.2600000000023</v>
          </cell>
          <cell r="R653">
            <v>977.96999999999593</v>
          </cell>
          <cell r="S653">
            <v>1367.3699999999876</v>
          </cell>
          <cell r="T653">
            <v>996.54999999999131</v>
          </cell>
          <cell r="U653">
            <v>1392.4900000000093</v>
          </cell>
          <cell r="V653">
            <v>1010.6499999999828</v>
          </cell>
          <cell r="W653">
            <v>1413.12</v>
          </cell>
          <cell r="X653">
            <v>1029.2300000000068</v>
          </cell>
          <cell r="Y653">
            <v>1438.2400000000121</v>
          </cell>
          <cell r="Z653">
            <v>1043.3300000000047</v>
          </cell>
          <cell r="AA653">
            <v>1458.88</v>
          </cell>
          <cell r="AB653">
            <v>1061.9099999999967</v>
          </cell>
          <cell r="AC653">
            <v>1483.989999999985</v>
          </cell>
          <cell r="AD653">
            <v>1076.0099999999954</v>
          </cell>
          <cell r="AE653">
            <v>1509.1099999999935</v>
          </cell>
          <cell r="AF653">
            <v>1094.5900000000186</v>
          </cell>
          <cell r="AG653">
            <v>1529.7399999999816</v>
          </cell>
          <cell r="AH653">
            <v>1108.6900000000105</v>
          </cell>
          <cell r="AI653">
            <v>1554.8600000000151</v>
          </cell>
          <cell r="AJ653">
            <v>1127.2700000000041</v>
          </cell>
          <cell r="AK653">
            <v>1575.5000000000039</v>
          </cell>
          <cell r="AL653">
            <v>1141.369999999996</v>
          </cell>
          <cell r="AM653">
            <v>1600.6100000000122</v>
          </cell>
          <cell r="AN653">
            <v>1159.9499999999887</v>
          </cell>
          <cell r="AO653">
            <v>1625.7299999999959</v>
          </cell>
          <cell r="AP653">
            <v>1174.0499999999804</v>
          </cell>
          <cell r="AQ653">
            <v>1646.3599999999838</v>
          </cell>
          <cell r="AR653">
            <v>1192.6299999999994</v>
          </cell>
          <cell r="AS653">
            <v>1671.4799999999898</v>
          </cell>
          <cell r="AT653">
            <v>1206.7299999999948</v>
          </cell>
          <cell r="AU653">
            <v>1692.1199999999772</v>
          </cell>
          <cell r="AV653">
            <v>1225.3100000000061</v>
          </cell>
          <cell r="AW653">
            <v>1717.2300000000196</v>
          </cell>
        </row>
        <row r="654">
          <cell r="A654">
            <v>649</v>
          </cell>
          <cell r="B654">
            <v>844.06999999999061</v>
          </cell>
          <cell r="C654">
            <v>1181.700000000008</v>
          </cell>
          <cell r="D654">
            <v>862.68000000000779</v>
          </cell>
          <cell r="E654">
            <v>1206.8599999999949</v>
          </cell>
          <cell r="F654">
            <v>876.80000000001019</v>
          </cell>
          <cell r="G654">
            <v>1227.5300000000061</v>
          </cell>
          <cell r="H654">
            <v>895.40999999999804</v>
          </cell>
          <cell r="I654">
            <v>1252.6799999999948</v>
          </cell>
          <cell r="J654">
            <v>914.01999999999498</v>
          </cell>
          <cell r="K654">
            <v>1277.8400000000122</v>
          </cell>
          <cell r="L654">
            <v>928.13999999998646</v>
          </cell>
          <cell r="M654">
            <v>1298.5</v>
          </cell>
          <cell r="N654">
            <v>946.75000000000773</v>
          </cell>
          <cell r="O654">
            <v>1323.6599999999867</v>
          </cell>
          <cell r="P654">
            <v>960.87000000000819</v>
          </cell>
          <cell r="Q654">
            <v>1344.3300000000022</v>
          </cell>
          <cell r="R654">
            <v>979.47999999999593</v>
          </cell>
          <cell r="S654">
            <v>1369.4799999999875</v>
          </cell>
          <cell r="T654">
            <v>998.08999999999128</v>
          </cell>
          <cell r="U654">
            <v>1394.6400000000094</v>
          </cell>
          <cell r="V654">
            <v>1012.2099999999828</v>
          </cell>
          <cell r="W654">
            <v>1415.3</v>
          </cell>
          <cell r="X654">
            <v>1030.8200000000068</v>
          </cell>
          <cell r="Y654">
            <v>1440.4600000000121</v>
          </cell>
          <cell r="Z654">
            <v>1044.9400000000046</v>
          </cell>
          <cell r="AA654">
            <v>1461.13</v>
          </cell>
          <cell r="AB654">
            <v>1063.5499999999968</v>
          </cell>
          <cell r="AC654">
            <v>1486.279999999985</v>
          </cell>
          <cell r="AD654">
            <v>1077.6699999999955</v>
          </cell>
          <cell r="AE654">
            <v>1511.4399999999935</v>
          </cell>
          <cell r="AF654">
            <v>1096.2800000000186</v>
          </cell>
          <cell r="AG654">
            <v>1532.0999999999815</v>
          </cell>
          <cell r="AH654">
            <v>1110.4000000000106</v>
          </cell>
          <cell r="AI654">
            <v>1557.2600000000152</v>
          </cell>
          <cell r="AJ654">
            <v>1129.0100000000041</v>
          </cell>
          <cell r="AK654">
            <v>1577.9300000000039</v>
          </cell>
          <cell r="AL654">
            <v>1143.129999999996</v>
          </cell>
          <cell r="AM654">
            <v>1603.0800000000122</v>
          </cell>
          <cell r="AN654">
            <v>1161.7399999999886</v>
          </cell>
          <cell r="AO654">
            <v>1628.2399999999959</v>
          </cell>
          <cell r="AP654">
            <v>1175.8599999999803</v>
          </cell>
          <cell r="AQ654">
            <v>1648.8999999999837</v>
          </cell>
          <cell r="AR654">
            <v>1194.4699999999993</v>
          </cell>
          <cell r="AS654">
            <v>1674.0599999999897</v>
          </cell>
          <cell r="AT654">
            <v>1208.5899999999947</v>
          </cell>
          <cell r="AU654">
            <v>1694.7299999999771</v>
          </cell>
          <cell r="AV654">
            <v>1227.2000000000062</v>
          </cell>
          <cell r="AW654">
            <v>1719.8800000000197</v>
          </cell>
        </row>
        <row r="655">
          <cell r="A655">
            <v>650</v>
          </cell>
          <cell r="B655">
            <v>845.36999999999057</v>
          </cell>
          <cell r="C655">
            <v>1183.5200000000079</v>
          </cell>
          <cell r="D655">
            <v>864.01000000000784</v>
          </cell>
          <cell r="E655">
            <v>1208.7199999999948</v>
          </cell>
          <cell r="F655">
            <v>878.15000000001021</v>
          </cell>
          <cell r="G655">
            <v>1229.4200000000062</v>
          </cell>
          <cell r="H655">
            <v>896.78999999999803</v>
          </cell>
          <cell r="I655">
            <v>1254.6099999999949</v>
          </cell>
          <cell r="J655">
            <v>915.42999999999495</v>
          </cell>
          <cell r="K655">
            <v>1279.8100000000122</v>
          </cell>
          <cell r="L655">
            <v>929.56999999998641</v>
          </cell>
          <cell r="M655">
            <v>1300.5</v>
          </cell>
          <cell r="N655">
            <v>948.21000000000777</v>
          </cell>
          <cell r="O655">
            <v>1325.6999999999866</v>
          </cell>
          <cell r="P655">
            <v>962.35000000000821</v>
          </cell>
          <cell r="Q655">
            <v>1346.4000000000021</v>
          </cell>
          <cell r="R655">
            <v>980.98999999999592</v>
          </cell>
          <cell r="S655">
            <v>1371.5899999999874</v>
          </cell>
          <cell r="T655">
            <v>999.62999999999124</v>
          </cell>
          <cell r="U655">
            <v>1396.7900000000095</v>
          </cell>
          <cell r="V655">
            <v>1013.7699999999827</v>
          </cell>
          <cell r="W655">
            <v>1417.48</v>
          </cell>
          <cell r="X655">
            <v>1032.4100000000067</v>
          </cell>
          <cell r="Y655">
            <v>1442.6800000000121</v>
          </cell>
          <cell r="Z655">
            <v>1046.5500000000045</v>
          </cell>
          <cell r="AA655">
            <v>1463.38</v>
          </cell>
          <cell r="AB655">
            <v>1065.1899999999969</v>
          </cell>
          <cell r="AC655">
            <v>1488.5699999999849</v>
          </cell>
          <cell r="AD655">
            <v>1079.3299999999956</v>
          </cell>
          <cell r="AE655">
            <v>1513.7699999999934</v>
          </cell>
          <cell r="AF655">
            <v>1097.9700000000187</v>
          </cell>
          <cell r="AG655">
            <v>1534.4599999999814</v>
          </cell>
          <cell r="AH655">
            <v>1112.1100000000106</v>
          </cell>
          <cell r="AI655">
            <v>1559.6600000000153</v>
          </cell>
          <cell r="AJ655">
            <v>1130.7500000000041</v>
          </cell>
          <cell r="AK655">
            <v>1580.360000000004</v>
          </cell>
          <cell r="AL655">
            <v>1144.889999999996</v>
          </cell>
          <cell r="AM655">
            <v>1605.5500000000122</v>
          </cell>
          <cell r="AN655">
            <v>1163.5299999999886</v>
          </cell>
          <cell r="AO655">
            <v>1630.7499999999959</v>
          </cell>
          <cell r="AP655">
            <v>1177.6699999999803</v>
          </cell>
          <cell r="AQ655">
            <v>1651.4399999999837</v>
          </cell>
          <cell r="AR655">
            <v>1196.3099999999993</v>
          </cell>
          <cell r="AS655">
            <v>1676.6399999999896</v>
          </cell>
          <cell r="AT655">
            <v>1210.4499999999946</v>
          </cell>
          <cell r="AU655">
            <v>1697.339999999977</v>
          </cell>
          <cell r="AV655">
            <v>1229.0900000000063</v>
          </cell>
          <cell r="AW655">
            <v>1722.5300000000198</v>
          </cell>
        </row>
        <row r="656">
          <cell r="A656">
            <v>651</v>
          </cell>
          <cell r="B656">
            <v>846.66999999999052</v>
          </cell>
          <cell r="C656">
            <v>1185.3400000000079</v>
          </cell>
          <cell r="D656">
            <v>865.34000000000788</v>
          </cell>
          <cell r="E656">
            <v>1210.5799999999947</v>
          </cell>
          <cell r="F656">
            <v>879.50000000001023</v>
          </cell>
          <cell r="G656">
            <v>1231.3100000000063</v>
          </cell>
          <cell r="H656">
            <v>898.16999999999803</v>
          </cell>
          <cell r="I656">
            <v>1256.539999999995</v>
          </cell>
          <cell r="J656">
            <v>916.83999999999492</v>
          </cell>
          <cell r="K656">
            <v>1281.7800000000123</v>
          </cell>
          <cell r="L656">
            <v>930.99999999998636</v>
          </cell>
          <cell r="M656">
            <v>1302.5</v>
          </cell>
          <cell r="N656">
            <v>949.6700000000078</v>
          </cell>
          <cell r="O656">
            <v>1327.7399999999866</v>
          </cell>
          <cell r="P656">
            <v>963.83000000000823</v>
          </cell>
          <cell r="Q656">
            <v>1348.4700000000021</v>
          </cell>
          <cell r="R656">
            <v>982.49999999999591</v>
          </cell>
          <cell r="S656">
            <v>1373.6999999999873</v>
          </cell>
          <cell r="T656">
            <v>1001.1699999999912</v>
          </cell>
          <cell r="U656">
            <v>1398.9400000000096</v>
          </cell>
          <cell r="V656">
            <v>1015.3299999999826</v>
          </cell>
          <cell r="W656">
            <v>1419.66</v>
          </cell>
          <cell r="X656">
            <v>1034.0000000000066</v>
          </cell>
          <cell r="Y656">
            <v>1444.9000000000121</v>
          </cell>
          <cell r="Z656">
            <v>1048.1600000000044</v>
          </cell>
          <cell r="AA656">
            <v>1465.63</v>
          </cell>
          <cell r="AB656">
            <v>1066.829999999997</v>
          </cell>
          <cell r="AC656">
            <v>1490.8599999999849</v>
          </cell>
          <cell r="AD656">
            <v>1080.9899999999957</v>
          </cell>
          <cell r="AE656">
            <v>1516.0999999999933</v>
          </cell>
          <cell r="AF656">
            <v>1099.6600000000187</v>
          </cell>
          <cell r="AG656">
            <v>1536.8199999999813</v>
          </cell>
          <cell r="AH656">
            <v>1113.8200000000106</v>
          </cell>
          <cell r="AI656">
            <v>1562.0600000000154</v>
          </cell>
          <cell r="AJ656">
            <v>1132.4900000000041</v>
          </cell>
          <cell r="AK656">
            <v>1582.7900000000041</v>
          </cell>
          <cell r="AL656">
            <v>1146.649999999996</v>
          </cell>
          <cell r="AM656">
            <v>1608.0200000000123</v>
          </cell>
          <cell r="AN656">
            <v>1165.3199999999886</v>
          </cell>
          <cell r="AO656">
            <v>1633.2599999999959</v>
          </cell>
          <cell r="AP656">
            <v>1179.4799999999802</v>
          </cell>
          <cell r="AQ656">
            <v>1653.9799999999836</v>
          </cell>
          <cell r="AR656">
            <v>1198.1499999999992</v>
          </cell>
          <cell r="AS656">
            <v>1679.2199999999896</v>
          </cell>
          <cell r="AT656">
            <v>1212.3099999999945</v>
          </cell>
          <cell r="AU656">
            <v>1699.9499999999769</v>
          </cell>
          <cell r="AV656">
            <v>1230.9800000000064</v>
          </cell>
          <cell r="AW656">
            <v>1725.1800000000198</v>
          </cell>
        </row>
        <row r="657">
          <cell r="A657">
            <v>652</v>
          </cell>
          <cell r="B657">
            <v>847.96999999999048</v>
          </cell>
          <cell r="C657">
            <v>1187.1600000000078</v>
          </cell>
          <cell r="D657">
            <v>866.67000000000792</v>
          </cell>
          <cell r="E657">
            <v>1212.4399999999946</v>
          </cell>
          <cell r="F657">
            <v>880.85000000001025</v>
          </cell>
          <cell r="G657">
            <v>1233.2000000000064</v>
          </cell>
          <cell r="H657">
            <v>899.54999999999802</v>
          </cell>
          <cell r="I657">
            <v>1258.469999999995</v>
          </cell>
          <cell r="J657">
            <v>918.24999999999488</v>
          </cell>
          <cell r="K657">
            <v>1283.7500000000123</v>
          </cell>
          <cell r="L657">
            <v>932.42999999998631</v>
          </cell>
          <cell r="M657">
            <v>1304.5</v>
          </cell>
          <cell r="N657">
            <v>951.13000000000784</v>
          </cell>
          <cell r="O657">
            <v>1329.7799999999866</v>
          </cell>
          <cell r="P657">
            <v>965.31000000000824</v>
          </cell>
          <cell r="Q657">
            <v>1350.540000000002</v>
          </cell>
          <cell r="R657">
            <v>984.0099999999959</v>
          </cell>
          <cell r="S657">
            <v>1375.8099999999872</v>
          </cell>
          <cell r="T657">
            <v>1002.7099999999912</v>
          </cell>
          <cell r="U657">
            <v>1401.0900000000097</v>
          </cell>
          <cell r="V657">
            <v>1016.8899999999826</v>
          </cell>
          <cell r="W657">
            <v>1421.8400000000001</v>
          </cell>
          <cell r="X657">
            <v>1035.5900000000065</v>
          </cell>
          <cell r="Y657">
            <v>1447.1200000000122</v>
          </cell>
          <cell r="Z657">
            <v>1049.7700000000043</v>
          </cell>
          <cell r="AA657">
            <v>1467.88</v>
          </cell>
          <cell r="AB657">
            <v>1068.4699999999971</v>
          </cell>
          <cell r="AC657">
            <v>1493.1499999999849</v>
          </cell>
          <cell r="AD657">
            <v>1082.6499999999958</v>
          </cell>
          <cell r="AE657">
            <v>1518.4299999999932</v>
          </cell>
          <cell r="AF657">
            <v>1101.3500000000188</v>
          </cell>
          <cell r="AG657">
            <v>1539.1799999999812</v>
          </cell>
          <cell r="AH657">
            <v>1115.5300000000107</v>
          </cell>
          <cell r="AI657">
            <v>1564.4600000000155</v>
          </cell>
          <cell r="AJ657">
            <v>1134.2300000000041</v>
          </cell>
          <cell r="AK657">
            <v>1585.2200000000041</v>
          </cell>
          <cell r="AL657">
            <v>1148.409999999996</v>
          </cell>
          <cell r="AM657">
            <v>1610.4900000000123</v>
          </cell>
          <cell r="AN657">
            <v>1167.1099999999885</v>
          </cell>
          <cell r="AO657">
            <v>1635.7699999999959</v>
          </cell>
          <cell r="AP657">
            <v>1181.2899999999802</v>
          </cell>
          <cell r="AQ657">
            <v>1656.5199999999836</v>
          </cell>
          <cell r="AR657">
            <v>1199.9899999999991</v>
          </cell>
          <cell r="AS657">
            <v>1681.7999999999895</v>
          </cell>
          <cell r="AT657">
            <v>1214.1699999999944</v>
          </cell>
          <cell r="AU657">
            <v>1702.5599999999768</v>
          </cell>
          <cell r="AV657">
            <v>1232.8700000000065</v>
          </cell>
          <cell r="AW657">
            <v>1727.8300000000199</v>
          </cell>
        </row>
        <row r="658">
          <cell r="A658">
            <v>653</v>
          </cell>
          <cell r="B658">
            <v>849.26999999999043</v>
          </cell>
          <cell r="C658">
            <v>1188.9800000000077</v>
          </cell>
          <cell r="D658">
            <v>868.00000000000796</v>
          </cell>
          <cell r="E658">
            <v>1214.2999999999945</v>
          </cell>
          <cell r="F658">
            <v>882.20000000001028</v>
          </cell>
          <cell r="G658">
            <v>1235.0900000000065</v>
          </cell>
          <cell r="H658">
            <v>900.92999999999802</v>
          </cell>
          <cell r="I658">
            <v>1260.3999999999951</v>
          </cell>
          <cell r="J658">
            <v>919.65999999999485</v>
          </cell>
          <cell r="K658">
            <v>1285.7200000000123</v>
          </cell>
          <cell r="L658">
            <v>933.85999999998626</v>
          </cell>
          <cell r="M658">
            <v>1306.5</v>
          </cell>
          <cell r="N658">
            <v>952.59000000000788</v>
          </cell>
          <cell r="O658">
            <v>1331.8199999999865</v>
          </cell>
          <cell r="P658">
            <v>966.79000000000826</v>
          </cell>
          <cell r="Q658">
            <v>1352.6100000000019</v>
          </cell>
          <cell r="R658">
            <v>985.51999999999589</v>
          </cell>
          <cell r="S658">
            <v>1377.9199999999871</v>
          </cell>
          <cell r="T658">
            <v>1004.2499999999911</v>
          </cell>
          <cell r="U658">
            <v>1403.2400000000098</v>
          </cell>
          <cell r="V658">
            <v>1018.4499999999825</v>
          </cell>
          <cell r="W658">
            <v>1424.0200000000002</v>
          </cell>
          <cell r="X658">
            <v>1037.1800000000064</v>
          </cell>
          <cell r="Y658">
            <v>1449.3400000000122</v>
          </cell>
          <cell r="Z658">
            <v>1051.3800000000042</v>
          </cell>
          <cell r="AA658">
            <v>1470.13</v>
          </cell>
          <cell r="AB658">
            <v>1070.1099999999972</v>
          </cell>
          <cell r="AC658">
            <v>1495.4399999999848</v>
          </cell>
          <cell r="AD658">
            <v>1084.3099999999959</v>
          </cell>
          <cell r="AE658">
            <v>1520.7599999999932</v>
          </cell>
          <cell r="AF658">
            <v>1103.0400000000188</v>
          </cell>
          <cell r="AG658">
            <v>1541.5399999999811</v>
          </cell>
          <cell r="AH658">
            <v>1117.2400000000107</v>
          </cell>
          <cell r="AI658">
            <v>1566.8600000000156</v>
          </cell>
          <cell r="AJ658">
            <v>1135.9700000000041</v>
          </cell>
          <cell r="AK658">
            <v>1587.6500000000042</v>
          </cell>
          <cell r="AL658">
            <v>1150.169999999996</v>
          </cell>
          <cell r="AM658">
            <v>1612.9600000000123</v>
          </cell>
          <cell r="AN658">
            <v>1168.8999999999885</v>
          </cell>
          <cell r="AO658">
            <v>1638.2799999999959</v>
          </cell>
          <cell r="AP658">
            <v>1183.0999999999801</v>
          </cell>
          <cell r="AQ658">
            <v>1659.0599999999836</v>
          </cell>
          <cell r="AR658">
            <v>1201.829999999999</v>
          </cell>
          <cell r="AS658">
            <v>1684.3799999999894</v>
          </cell>
          <cell r="AT658">
            <v>1216.0299999999943</v>
          </cell>
          <cell r="AU658">
            <v>1705.1699999999767</v>
          </cell>
          <cell r="AV658">
            <v>1234.7600000000066</v>
          </cell>
          <cell r="AW658">
            <v>1730.48000000002</v>
          </cell>
        </row>
        <row r="659">
          <cell r="A659">
            <v>654</v>
          </cell>
          <cell r="B659">
            <v>850.56999999999039</v>
          </cell>
          <cell r="C659">
            <v>1190.8000000000077</v>
          </cell>
          <cell r="D659">
            <v>869.330000000008</v>
          </cell>
          <cell r="E659">
            <v>1216.1599999999944</v>
          </cell>
          <cell r="F659">
            <v>883.5500000000103</v>
          </cell>
          <cell r="G659">
            <v>1236.9800000000066</v>
          </cell>
          <cell r="H659">
            <v>902.30999999999801</v>
          </cell>
          <cell r="I659">
            <v>1262.3299999999952</v>
          </cell>
          <cell r="J659">
            <v>921.06999999999482</v>
          </cell>
          <cell r="K659">
            <v>1287.6900000000123</v>
          </cell>
          <cell r="L659">
            <v>935.28999999998621</v>
          </cell>
          <cell r="M659">
            <v>1308.5</v>
          </cell>
          <cell r="N659">
            <v>954.05000000000791</v>
          </cell>
          <cell r="O659">
            <v>1333.8599999999865</v>
          </cell>
          <cell r="P659">
            <v>968.27000000000828</v>
          </cell>
          <cell r="Q659">
            <v>1354.6800000000019</v>
          </cell>
          <cell r="R659">
            <v>987.02999999999588</v>
          </cell>
          <cell r="S659">
            <v>1380.029999999987</v>
          </cell>
          <cell r="T659">
            <v>1005.7899999999911</v>
          </cell>
          <cell r="U659">
            <v>1405.3900000000099</v>
          </cell>
          <cell r="V659">
            <v>1020.0099999999825</v>
          </cell>
          <cell r="W659">
            <v>1426.2000000000003</v>
          </cell>
          <cell r="X659">
            <v>1038.7700000000063</v>
          </cell>
          <cell r="Y659">
            <v>1451.5600000000122</v>
          </cell>
          <cell r="Z659">
            <v>1052.9900000000041</v>
          </cell>
          <cell r="AA659">
            <v>1472.38</v>
          </cell>
          <cell r="AB659">
            <v>1071.7499999999973</v>
          </cell>
          <cell r="AC659">
            <v>1497.7299999999848</v>
          </cell>
          <cell r="AD659">
            <v>1085.9699999999959</v>
          </cell>
          <cell r="AE659">
            <v>1523.0899999999931</v>
          </cell>
          <cell r="AF659">
            <v>1104.7300000000189</v>
          </cell>
          <cell r="AG659">
            <v>1543.899999999981</v>
          </cell>
          <cell r="AH659">
            <v>1118.9500000000107</v>
          </cell>
          <cell r="AI659">
            <v>1569.2600000000157</v>
          </cell>
          <cell r="AJ659">
            <v>1137.7100000000041</v>
          </cell>
          <cell r="AK659">
            <v>1590.0800000000042</v>
          </cell>
          <cell r="AL659">
            <v>1151.929999999996</v>
          </cell>
          <cell r="AM659">
            <v>1615.4300000000123</v>
          </cell>
          <cell r="AN659">
            <v>1170.6899999999885</v>
          </cell>
          <cell r="AO659">
            <v>1640.7899999999959</v>
          </cell>
          <cell r="AP659">
            <v>1184.9099999999801</v>
          </cell>
          <cell r="AQ659">
            <v>1661.5999999999835</v>
          </cell>
          <cell r="AR659">
            <v>1203.6699999999989</v>
          </cell>
          <cell r="AS659">
            <v>1686.9599999999893</v>
          </cell>
          <cell r="AT659">
            <v>1217.8899999999942</v>
          </cell>
          <cell r="AU659">
            <v>1707.7799999999766</v>
          </cell>
          <cell r="AV659">
            <v>1236.6500000000067</v>
          </cell>
          <cell r="AW659">
            <v>1733.1300000000201</v>
          </cell>
        </row>
        <row r="660">
          <cell r="A660">
            <v>655</v>
          </cell>
          <cell r="B660">
            <v>851.86999999999034</v>
          </cell>
          <cell r="C660">
            <v>1192.6200000000076</v>
          </cell>
          <cell r="D660">
            <v>870.66000000000804</v>
          </cell>
          <cell r="E660">
            <v>1218.0199999999943</v>
          </cell>
          <cell r="F660">
            <v>884.90000000001032</v>
          </cell>
          <cell r="G660">
            <v>1238.8700000000067</v>
          </cell>
          <cell r="H660">
            <v>903.68999999999801</v>
          </cell>
          <cell r="I660">
            <v>1264.2599999999952</v>
          </cell>
          <cell r="J660">
            <v>922.47999999999479</v>
          </cell>
          <cell r="K660">
            <v>1289.6600000000124</v>
          </cell>
          <cell r="L660">
            <v>936.71999999998616</v>
          </cell>
          <cell r="M660">
            <v>1310.5</v>
          </cell>
          <cell r="N660">
            <v>955.51000000000795</v>
          </cell>
          <cell r="O660">
            <v>1335.8999999999864</v>
          </cell>
          <cell r="P660">
            <v>969.7500000000083</v>
          </cell>
          <cell r="Q660">
            <v>1356.7500000000018</v>
          </cell>
          <cell r="R660">
            <v>988.53999999999587</v>
          </cell>
          <cell r="S660">
            <v>1382.1399999999869</v>
          </cell>
          <cell r="T660">
            <v>1007.3299999999911</v>
          </cell>
          <cell r="U660">
            <v>1407.54000000001</v>
          </cell>
          <cell r="V660">
            <v>1021.5699999999824</v>
          </cell>
          <cell r="W660">
            <v>1428.3800000000003</v>
          </cell>
          <cell r="X660">
            <v>1040.3600000000063</v>
          </cell>
          <cell r="Y660">
            <v>1453.7800000000123</v>
          </cell>
          <cell r="Z660">
            <v>1054.600000000004</v>
          </cell>
          <cell r="AA660">
            <v>1474.63</v>
          </cell>
          <cell r="AB660">
            <v>1073.3899999999974</v>
          </cell>
          <cell r="AC660">
            <v>1500.0199999999847</v>
          </cell>
          <cell r="AD660">
            <v>1087.629999999996</v>
          </cell>
          <cell r="AE660">
            <v>1525.419999999993</v>
          </cell>
          <cell r="AF660">
            <v>1106.4200000000189</v>
          </cell>
          <cell r="AG660">
            <v>1546.2599999999809</v>
          </cell>
          <cell r="AH660">
            <v>1120.6600000000108</v>
          </cell>
          <cell r="AI660">
            <v>1571.6600000000158</v>
          </cell>
          <cell r="AJ660">
            <v>1139.4500000000041</v>
          </cell>
          <cell r="AK660">
            <v>1592.5100000000043</v>
          </cell>
          <cell r="AL660">
            <v>1153.689999999996</v>
          </cell>
          <cell r="AM660">
            <v>1617.9000000000124</v>
          </cell>
          <cell r="AN660">
            <v>1172.4799999999884</v>
          </cell>
          <cell r="AO660">
            <v>1643.2999999999959</v>
          </cell>
          <cell r="AP660">
            <v>1186.71999999998</v>
          </cell>
          <cell r="AQ660">
            <v>1664.1399999999835</v>
          </cell>
          <cell r="AR660">
            <v>1205.5099999999989</v>
          </cell>
          <cell r="AS660">
            <v>1689.5399999999893</v>
          </cell>
          <cell r="AT660">
            <v>1219.7499999999941</v>
          </cell>
          <cell r="AU660">
            <v>1710.3899999999765</v>
          </cell>
          <cell r="AV660">
            <v>1238.5400000000068</v>
          </cell>
          <cell r="AW660">
            <v>1735.7800000000202</v>
          </cell>
        </row>
        <row r="661">
          <cell r="A661">
            <v>656</v>
          </cell>
          <cell r="B661">
            <v>853.1699999999903</v>
          </cell>
          <cell r="C661">
            <v>1194.4400000000076</v>
          </cell>
          <cell r="D661">
            <v>871.99000000000808</v>
          </cell>
          <cell r="E661">
            <v>1219.8799999999942</v>
          </cell>
          <cell r="F661">
            <v>886.25000000001035</v>
          </cell>
          <cell r="G661">
            <v>1240.7600000000068</v>
          </cell>
          <cell r="H661">
            <v>905.069999999998</v>
          </cell>
          <cell r="I661">
            <v>1266.1899999999953</v>
          </cell>
          <cell r="J661">
            <v>923.88999999999476</v>
          </cell>
          <cell r="K661">
            <v>1291.6300000000124</v>
          </cell>
          <cell r="L661">
            <v>938.14999999998611</v>
          </cell>
          <cell r="M661">
            <v>1312.5</v>
          </cell>
          <cell r="N661">
            <v>956.97000000000799</v>
          </cell>
          <cell r="O661">
            <v>1337.9399999999864</v>
          </cell>
          <cell r="P661">
            <v>971.23000000000832</v>
          </cell>
          <cell r="Q661">
            <v>1358.8200000000018</v>
          </cell>
          <cell r="R661">
            <v>990.04999999999586</v>
          </cell>
          <cell r="S661">
            <v>1384.2499999999868</v>
          </cell>
          <cell r="T661">
            <v>1008.869999999991</v>
          </cell>
          <cell r="U661">
            <v>1409.6900000000101</v>
          </cell>
          <cell r="V661">
            <v>1023.1299999999824</v>
          </cell>
          <cell r="W661">
            <v>1430.5600000000004</v>
          </cell>
          <cell r="X661">
            <v>1041.9500000000062</v>
          </cell>
          <cell r="Y661">
            <v>1456.0000000000123</v>
          </cell>
          <cell r="Z661">
            <v>1056.2100000000039</v>
          </cell>
          <cell r="AA661">
            <v>1476.88</v>
          </cell>
          <cell r="AB661">
            <v>1075.0299999999975</v>
          </cell>
          <cell r="AC661">
            <v>1502.3099999999847</v>
          </cell>
          <cell r="AD661">
            <v>1089.2899999999961</v>
          </cell>
          <cell r="AE661">
            <v>1527.749999999993</v>
          </cell>
          <cell r="AF661">
            <v>1108.110000000019</v>
          </cell>
          <cell r="AG661">
            <v>1548.6199999999808</v>
          </cell>
          <cell r="AH661">
            <v>1122.3700000000108</v>
          </cell>
          <cell r="AI661">
            <v>1574.0600000000159</v>
          </cell>
          <cell r="AJ661">
            <v>1141.1900000000041</v>
          </cell>
          <cell r="AK661">
            <v>1594.9400000000044</v>
          </cell>
          <cell r="AL661">
            <v>1155.449999999996</v>
          </cell>
          <cell r="AM661">
            <v>1620.3700000000124</v>
          </cell>
          <cell r="AN661">
            <v>1174.2699999999884</v>
          </cell>
          <cell r="AO661">
            <v>1645.8099999999959</v>
          </cell>
          <cell r="AP661">
            <v>1188.52999999998</v>
          </cell>
          <cell r="AQ661">
            <v>1666.6799999999835</v>
          </cell>
          <cell r="AR661">
            <v>1207.3499999999988</v>
          </cell>
          <cell r="AS661">
            <v>1692.1199999999892</v>
          </cell>
          <cell r="AT661">
            <v>1221.609999999994</v>
          </cell>
          <cell r="AU661">
            <v>1712.9999999999764</v>
          </cell>
          <cell r="AV661">
            <v>1240.4300000000069</v>
          </cell>
          <cell r="AW661">
            <v>1738.4300000000203</v>
          </cell>
        </row>
        <row r="662">
          <cell r="A662">
            <v>657</v>
          </cell>
          <cell r="B662">
            <v>854.46999999999025</v>
          </cell>
          <cell r="C662">
            <v>1196.2600000000075</v>
          </cell>
          <cell r="D662">
            <v>873.32000000000812</v>
          </cell>
          <cell r="E662">
            <v>1221.7399999999941</v>
          </cell>
          <cell r="F662">
            <v>887.60000000001037</v>
          </cell>
          <cell r="G662">
            <v>1242.6500000000069</v>
          </cell>
          <cell r="H662">
            <v>906.449999999998</v>
          </cell>
          <cell r="I662">
            <v>1268.1199999999953</v>
          </cell>
          <cell r="J662">
            <v>925.29999999999472</v>
          </cell>
          <cell r="K662">
            <v>1293.6000000000124</v>
          </cell>
          <cell r="L662">
            <v>939.57999999998606</v>
          </cell>
          <cell r="M662">
            <v>1314.5</v>
          </cell>
          <cell r="N662">
            <v>958.43000000000802</v>
          </cell>
          <cell r="O662">
            <v>1339.9799999999864</v>
          </cell>
          <cell r="P662">
            <v>972.71000000000834</v>
          </cell>
          <cell r="Q662">
            <v>1360.8900000000017</v>
          </cell>
          <cell r="R662">
            <v>991.55999999999585</v>
          </cell>
          <cell r="S662">
            <v>1386.3599999999867</v>
          </cell>
          <cell r="T662">
            <v>1010.409999999991</v>
          </cell>
          <cell r="U662">
            <v>1411.8400000000101</v>
          </cell>
          <cell r="V662">
            <v>1024.6899999999823</v>
          </cell>
          <cell r="W662">
            <v>1432.7400000000005</v>
          </cell>
          <cell r="X662">
            <v>1043.5400000000061</v>
          </cell>
          <cell r="Y662">
            <v>1458.2200000000123</v>
          </cell>
          <cell r="Z662">
            <v>1057.8200000000038</v>
          </cell>
          <cell r="AA662">
            <v>1479.13</v>
          </cell>
          <cell r="AB662">
            <v>1076.6699999999976</v>
          </cell>
          <cell r="AC662">
            <v>1504.5999999999847</v>
          </cell>
          <cell r="AD662">
            <v>1090.9499999999962</v>
          </cell>
          <cell r="AE662">
            <v>1530.0799999999929</v>
          </cell>
          <cell r="AF662">
            <v>1109.8000000000191</v>
          </cell>
          <cell r="AG662">
            <v>1550.9799999999807</v>
          </cell>
          <cell r="AH662">
            <v>1124.0800000000108</v>
          </cell>
          <cell r="AI662">
            <v>1576.460000000016</v>
          </cell>
          <cell r="AJ662">
            <v>1142.9300000000042</v>
          </cell>
          <cell r="AK662">
            <v>1597.3700000000044</v>
          </cell>
          <cell r="AL662">
            <v>1157.2099999999959</v>
          </cell>
          <cell r="AM662">
            <v>1622.8400000000124</v>
          </cell>
          <cell r="AN662">
            <v>1176.0599999999883</v>
          </cell>
          <cell r="AO662">
            <v>1648.3199999999958</v>
          </cell>
          <cell r="AP662">
            <v>1190.3399999999799</v>
          </cell>
          <cell r="AQ662">
            <v>1669.2199999999834</v>
          </cell>
          <cell r="AR662">
            <v>1209.1899999999987</v>
          </cell>
          <cell r="AS662">
            <v>1694.6999999999891</v>
          </cell>
          <cell r="AT662">
            <v>1223.4699999999939</v>
          </cell>
          <cell r="AU662">
            <v>1715.6099999999763</v>
          </cell>
          <cell r="AV662">
            <v>1242.320000000007</v>
          </cell>
          <cell r="AW662">
            <v>1741.0800000000204</v>
          </cell>
        </row>
        <row r="663">
          <cell r="A663">
            <v>658</v>
          </cell>
          <cell r="B663">
            <v>855.7699999999902</v>
          </cell>
          <cell r="C663">
            <v>1198.0800000000074</v>
          </cell>
          <cell r="D663">
            <v>874.65000000000816</v>
          </cell>
          <cell r="E663">
            <v>1223.599999999994</v>
          </cell>
          <cell r="F663">
            <v>888.95000000001039</v>
          </cell>
          <cell r="G663">
            <v>1244.540000000007</v>
          </cell>
          <cell r="H663">
            <v>907.82999999999799</v>
          </cell>
          <cell r="I663">
            <v>1270.0499999999954</v>
          </cell>
          <cell r="J663">
            <v>926.70999999999469</v>
          </cell>
          <cell r="K663">
            <v>1295.5700000000124</v>
          </cell>
          <cell r="L663">
            <v>941.00999999998601</v>
          </cell>
          <cell r="M663">
            <v>1316.5</v>
          </cell>
          <cell r="N663">
            <v>959.89000000000806</v>
          </cell>
          <cell r="O663">
            <v>1342.0199999999863</v>
          </cell>
          <cell r="P663">
            <v>974.19000000000835</v>
          </cell>
          <cell r="Q663">
            <v>1362.9600000000016</v>
          </cell>
          <cell r="R663">
            <v>993.06999999999584</v>
          </cell>
          <cell r="S663">
            <v>1388.4699999999866</v>
          </cell>
          <cell r="T663">
            <v>1011.949999999991</v>
          </cell>
          <cell r="U663">
            <v>1413.9900000000102</v>
          </cell>
          <cell r="V663">
            <v>1026.2499999999823</v>
          </cell>
          <cell r="W663">
            <v>1434.9200000000005</v>
          </cell>
          <cell r="X663">
            <v>1045.130000000006</v>
          </cell>
          <cell r="Y663">
            <v>1460.4400000000123</v>
          </cell>
          <cell r="Z663">
            <v>1059.4300000000037</v>
          </cell>
          <cell r="AA663">
            <v>1481.38</v>
          </cell>
          <cell r="AB663">
            <v>1078.3099999999977</v>
          </cell>
          <cell r="AC663">
            <v>1506.8899999999846</v>
          </cell>
          <cell r="AD663">
            <v>1092.6099999999963</v>
          </cell>
          <cell r="AE663">
            <v>1532.4099999999928</v>
          </cell>
          <cell r="AF663">
            <v>1111.4900000000191</v>
          </cell>
          <cell r="AG663">
            <v>1553.3399999999806</v>
          </cell>
          <cell r="AH663">
            <v>1125.7900000000109</v>
          </cell>
          <cell r="AI663">
            <v>1578.860000000016</v>
          </cell>
          <cell r="AJ663">
            <v>1144.6700000000042</v>
          </cell>
          <cell r="AK663">
            <v>1599.8000000000045</v>
          </cell>
          <cell r="AL663">
            <v>1158.9699999999959</v>
          </cell>
          <cell r="AM663">
            <v>1625.3100000000125</v>
          </cell>
          <cell r="AN663">
            <v>1177.8499999999883</v>
          </cell>
          <cell r="AO663">
            <v>1650.8299999999958</v>
          </cell>
          <cell r="AP663">
            <v>1192.1499999999799</v>
          </cell>
          <cell r="AQ663">
            <v>1671.7599999999834</v>
          </cell>
          <cell r="AR663">
            <v>1211.0299999999986</v>
          </cell>
          <cell r="AS663">
            <v>1697.2799999999891</v>
          </cell>
          <cell r="AT663">
            <v>1225.3299999999938</v>
          </cell>
          <cell r="AU663">
            <v>1718.2199999999762</v>
          </cell>
          <cell r="AV663">
            <v>1244.2100000000071</v>
          </cell>
          <cell r="AW663">
            <v>1743.7300000000205</v>
          </cell>
        </row>
        <row r="664">
          <cell r="A664">
            <v>659</v>
          </cell>
          <cell r="B664">
            <v>857.06999999999016</v>
          </cell>
          <cell r="C664">
            <v>1199.9000000000074</v>
          </cell>
          <cell r="D664">
            <v>875.9800000000082</v>
          </cell>
          <cell r="E664">
            <v>1225.4599999999939</v>
          </cell>
          <cell r="F664">
            <v>890.30000000001041</v>
          </cell>
          <cell r="G664">
            <v>1246.4300000000071</v>
          </cell>
          <cell r="H664">
            <v>909.20999999999799</v>
          </cell>
          <cell r="I664">
            <v>1271.9799999999955</v>
          </cell>
          <cell r="J664">
            <v>928.11999999999466</v>
          </cell>
          <cell r="K664">
            <v>1297.5400000000125</v>
          </cell>
          <cell r="L664">
            <v>942.43999999998596</v>
          </cell>
          <cell r="M664">
            <v>1318.5</v>
          </cell>
          <cell r="N664">
            <v>961.35000000000809</v>
          </cell>
          <cell r="O664">
            <v>1344.0599999999863</v>
          </cell>
          <cell r="P664">
            <v>975.67000000000837</v>
          </cell>
          <cell r="Q664">
            <v>1365.0300000000016</v>
          </cell>
          <cell r="R664">
            <v>994.57999999999583</v>
          </cell>
          <cell r="S664">
            <v>1390.5799999999865</v>
          </cell>
          <cell r="T664">
            <v>1013.4899999999909</v>
          </cell>
          <cell r="U664">
            <v>1416.1400000000103</v>
          </cell>
          <cell r="V664">
            <v>1027.8099999999822</v>
          </cell>
          <cell r="W664">
            <v>1437.1000000000006</v>
          </cell>
          <cell r="X664">
            <v>1046.7200000000059</v>
          </cell>
          <cell r="Y664">
            <v>1462.6600000000124</v>
          </cell>
          <cell r="Z664">
            <v>1061.0400000000036</v>
          </cell>
          <cell r="AA664">
            <v>1483.63</v>
          </cell>
          <cell r="AB664">
            <v>1079.9499999999978</v>
          </cell>
          <cell r="AC664">
            <v>1509.1799999999846</v>
          </cell>
          <cell r="AD664">
            <v>1094.2699999999963</v>
          </cell>
          <cell r="AE664">
            <v>1534.7399999999927</v>
          </cell>
          <cell r="AF664">
            <v>1113.1800000000192</v>
          </cell>
          <cell r="AG664">
            <v>1555.6999999999805</v>
          </cell>
          <cell r="AH664">
            <v>1127.5000000000109</v>
          </cell>
          <cell r="AI664">
            <v>1581.2600000000161</v>
          </cell>
          <cell r="AJ664">
            <v>1146.4100000000042</v>
          </cell>
          <cell r="AK664">
            <v>1602.2300000000046</v>
          </cell>
          <cell r="AL664">
            <v>1160.7299999999959</v>
          </cell>
          <cell r="AM664">
            <v>1627.7800000000125</v>
          </cell>
          <cell r="AN664">
            <v>1179.6399999999883</v>
          </cell>
          <cell r="AO664">
            <v>1653.3399999999958</v>
          </cell>
          <cell r="AP664">
            <v>1193.9599999999798</v>
          </cell>
          <cell r="AQ664">
            <v>1674.2999999999834</v>
          </cell>
          <cell r="AR664">
            <v>1212.8699999999985</v>
          </cell>
          <cell r="AS664">
            <v>1699.859999999989</v>
          </cell>
          <cell r="AT664">
            <v>1227.1899999999937</v>
          </cell>
          <cell r="AU664">
            <v>1720.8299999999761</v>
          </cell>
          <cell r="AV664">
            <v>1246.1000000000072</v>
          </cell>
          <cell r="AW664">
            <v>1746.3800000000206</v>
          </cell>
        </row>
        <row r="665">
          <cell r="A665">
            <v>660</v>
          </cell>
          <cell r="B665">
            <v>858.36999999999011</v>
          </cell>
          <cell r="C665">
            <v>1201.7200000000073</v>
          </cell>
          <cell r="D665">
            <v>877.31000000000824</v>
          </cell>
          <cell r="E665">
            <v>1227.3199999999938</v>
          </cell>
          <cell r="F665">
            <v>891.65000000001044</v>
          </cell>
          <cell r="G665">
            <v>1248.3200000000072</v>
          </cell>
          <cell r="H665">
            <v>910.58999999999799</v>
          </cell>
          <cell r="I665">
            <v>1273.9099999999955</v>
          </cell>
          <cell r="J665">
            <v>929.52999999999463</v>
          </cell>
          <cell r="K665">
            <v>1299.5100000000125</v>
          </cell>
          <cell r="L665">
            <v>943.86999999998591</v>
          </cell>
          <cell r="M665">
            <v>1320.5</v>
          </cell>
          <cell r="N665">
            <v>962.81000000000813</v>
          </cell>
          <cell r="O665">
            <v>1346.0999999999863</v>
          </cell>
          <cell r="P665">
            <v>977.15000000000839</v>
          </cell>
          <cell r="Q665">
            <v>1367.1000000000015</v>
          </cell>
          <cell r="R665">
            <v>996.08999999999583</v>
          </cell>
          <cell r="S665">
            <v>1392.6899999999864</v>
          </cell>
          <cell r="T665">
            <v>1015.0299999999909</v>
          </cell>
          <cell r="U665">
            <v>1418.2900000000104</v>
          </cell>
          <cell r="V665">
            <v>1029.3699999999822</v>
          </cell>
          <cell r="W665">
            <v>1439.2800000000007</v>
          </cell>
          <cell r="X665">
            <v>1048.3100000000059</v>
          </cell>
          <cell r="Y665">
            <v>1464.8800000000124</v>
          </cell>
          <cell r="Z665">
            <v>1062.6500000000035</v>
          </cell>
          <cell r="AA665">
            <v>1485.88</v>
          </cell>
          <cell r="AB665">
            <v>1081.5899999999979</v>
          </cell>
          <cell r="AC665">
            <v>1511.4699999999846</v>
          </cell>
          <cell r="AD665">
            <v>1095.9299999999964</v>
          </cell>
          <cell r="AE665">
            <v>1537.0699999999927</v>
          </cell>
          <cell r="AF665">
            <v>1114.8700000000192</v>
          </cell>
          <cell r="AG665">
            <v>1558.0599999999804</v>
          </cell>
          <cell r="AH665">
            <v>1129.210000000011</v>
          </cell>
          <cell r="AI665">
            <v>1583.6600000000162</v>
          </cell>
          <cell r="AJ665">
            <v>1148.1500000000042</v>
          </cell>
          <cell r="AK665">
            <v>1604.6600000000046</v>
          </cell>
          <cell r="AL665">
            <v>1162.4899999999959</v>
          </cell>
          <cell r="AM665">
            <v>1630.2500000000125</v>
          </cell>
          <cell r="AN665">
            <v>1181.4299999999882</v>
          </cell>
          <cell r="AO665">
            <v>1655.8499999999958</v>
          </cell>
          <cell r="AP665">
            <v>1195.7699999999797</v>
          </cell>
          <cell r="AQ665">
            <v>1676.8399999999833</v>
          </cell>
          <cell r="AR665">
            <v>1214.7099999999984</v>
          </cell>
          <cell r="AS665">
            <v>1702.4399999999889</v>
          </cell>
          <cell r="AT665">
            <v>1229.0499999999936</v>
          </cell>
          <cell r="AU665">
            <v>1723.439999999976</v>
          </cell>
          <cell r="AV665">
            <v>1247.9900000000073</v>
          </cell>
          <cell r="AW665">
            <v>1749.0300000000207</v>
          </cell>
        </row>
        <row r="666">
          <cell r="A666">
            <v>661</v>
          </cell>
          <cell r="B666">
            <v>859.66999999999007</v>
          </cell>
          <cell r="C666">
            <v>1203.5400000000072</v>
          </cell>
          <cell r="D666">
            <v>878.64000000000829</v>
          </cell>
          <cell r="E666">
            <v>1229.1799999999937</v>
          </cell>
          <cell r="F666">
            <v>893.00000000001046</v>
          </cell>
          <cell r="G666">
            <v>1250.2100000000073</v>
          </cell>
          <cell r="H666">
            <v>911.96999999999798</v>
          </cell>
          <cell r="I666">
            <v>1275.8399999999956</v>
          </cell>
          <cell r="J666">
            <v>930.9399999999946</v>
          </cell>
          <cell r="K666">
            <v>1301.4800000000125</v>
          </cell>
          <cell r="L666">
            <v>945.29999999998586</v>
          </cell>
          <cell r="M666">
            <v>1322.5</v>
          </cell>
          <cell r="N666">
            <v>964.27000000000817</v>
          </cell>
          <cell r="O666">
            <v>1348.1399999999862</v>
          </cell>
          <cell r="P666">
            <v>978.63000000000841</v>
          </cell>
          <cell r="Q666">
            <v>1369.1700000000014</v>
          </cell>
          <cell r="R666">
            <v>997.59999999999582</v>
          </cell>
          <cell r="S666">
            <v>1394.7999999999863</v>
          </cell>
          <cell r="T666">
            <v>1016.5699999999908</v>
          </cell>
          <cell r="U666">
            <v>1420.4400000000105</v>
          </cell>
          <cell r="V666">
            <v>1030.9299999999821</v>
          </cell>
          <cell r="W666">
            <v>1441.4600000000007</v>
          </cell>
          <cell r="X666">
            <v>1049.9000000000058</v>
          </cell>
          <cell r="Y666">
            <v>1467.1000000000124</v>
          </cell>
          <cell r="Z666">
            <v>1064.2600000000034</v>
          </cell>
          <cell r="AA666">
            <v>1488.13</v>
          </cell>
          <cell r="AB666">
            <v>1083.229999999998</v>
          </cell>
          <cell r="AC666">
            <v>1513.7599999999845</v>
          </cell>
          <cell r="AD666">
            <v>1097.5899999999965</v>
          </cell>
          <cell r="AE666">
            <v>1539.3999999999926</v>
          </cell>
          <cell r="AF666">
            <v>1116.5600000000193</v>
          </cell>
          <cell r="AG666">
            <v>1560.4199999999803</v>
          </cell>
          <cell r="AH666">
            <v>1130.920000000011</v>
          </cell>
          <cell r="AI666">
            <v>1586.0600000000163</v>
          </cell>
          <cell r="AJ666">
            <v>1149.8900000000042</v>
          </cell>
          <cell r="AK666">
            <v>1607.0900000000047</v>
          </cell>
          <cell r="AL666">
            <v>1164.2499999999959</v>
          </cell>
          <cell r="AM666">
            <v>1632.7200000000125</v>
          </cell>
          <cell r="AN666">
            <v>1183.2199999999882</v>
          </cell>
          <cell r="AO666">
            <v>1658.3599999999958</v>
          </cell>
          <cell r="AP666">
            <v>1197.5799999999797</v>
          </cell>
          <cell r="AQ666">
            <v>1679.3799999999833</v>
          </cell>
          <cell r="AR666">
            <v>1216.5499999999984</v>
          </cell>
          <cell r="AS666">
            <v>1705.0199999999888</v>
          </cell>
          <cell r="AT666">
            <v>1230.9099999999935</v>
          </cell>
          <cell r="AU666">
            <v>1726.0499999999759</v>
          </cell>
          <cell r="AV666">
            <v>1249.8800000000074</v>
          </cell>
          <cell r="AW666">
            <v>1751.6800000000208</v>
          </cell>
        </row>
        <row r="667">
          <cell r="A667">
            <v>662</v>
          </cell>
          <cell r="B667">
            <v>860.96999999999002</v>
          </cell>
          <cell r="C667">
            <v>1205.3600000000072</v>
          </cell>
          <cell r="D667">
            <v>879.97000000000833</v>
          </cell>
          <cell r="E667">
            <v>1231.0399999999936</v>
          </cell>
          <cell r="F667">
            <v>894.35000000001048</v>
          </cell>
          <cell r="G667">
            <v>1252.1000000000074</v>
          </cell>
          <cell r="H667">
            <v>913.34999999999798</v>
          </cell>
          <cell r="I667">
            <v>1277.7699999999957</v>
          </cell>
          <cell r="J667">
            <v>932.34999999999457</v>
          </cell>
          <cell r="K667">
            <v>1303.4500000000126</v>
          </cell>
          <cell r="L667">
            <v>946.72999999998581</v>
          </cell>
          <cell r="M667">
            <v>1324.5</v>
          </cell>
          <cell r="N667">
            <v>965.7300000000082</v>
          </cell>
          <cell r="O667">
            <v>1350.1799999999862</v>
          </cell>
          <cell r="P667">
            <v>980.11000000000843</v>
          </cell>
          <cell r="Q667">
            <v>1371.2400000000014</v>
          </cell>
          <cell r="R667">
            <v>999.10999999999581</v>
          </cell>
          <cell r="S667">
            <v>1396.9099999999862</v>
          </cell>
          <cell r="T667">
            <v>1018.1099999999908</v>
          </cell>
          <cell r="U667">
            <v>1422.5900000000106</v>
          </cell>
          <cell r="V667">
            <v>1032.489999999982</v>
          </cell>
          <cell r="W667">
            <v>1443.6400000000008</v>
          </cell>
          <cell r="X667">
            <v>1051.4900000000057</v>
          </cell>
          <cell r="Y667">
            <v>1469.3200000000124</v>
          </cell>
          <cell r="Z667">
            <v>1065.8700000000033</v>
          </cell>
          <cell r="AA667">
            <v>1490.38</v>
          </cell>
          <cell r="AB667">
            <v>1084.8699999999981</v>
          </cell>
          <cell r="AC667">
            <v>1516.0499999999845</v>
          </cell>
          <cell r="AD667">
            <v>1099.2499999999966</v>
          </cell>
          <cell r="AE667">
            <v>1541.7299999999925</v>
          </cell>
          <cell r="AF667">
            <v>1118.2500000000193</v>
          </cell>
          <cell r="AG667">
            <v>1562.7799999999802</v>
          </cell>
          <cell r="AH667">
            <v>1132.630000000011</v>
          </cell>
          <cell r="AI667">
            <v>1588.4600000000164</v>
          </cell>
          <cell r="AJ667">
            <v>1151.6300000000042</v>
          </cell>
          <cell r="AK667">
            <v>1609.5200000000048</v>
          </cell>
          <cell r="AL667">
            <v>1166.0099999999959</v>
          </cell>
          <cell r="AM667">
            <v>1635.1900000000126</v>
          </cell>
          <cell r="AN667">
            <v>1185.0099999999882</v>
          </cell>
          <cell r="AO667">
            <v>1660.8699999999958</v>
          </cell>
          <cell r="AP667">
            <v>1199.3899999999796</v>
          </cell>
          <cell r="AQ667">
            <v>1681.9199999999832</v>
          </cell>
          <cell r="AR667">
            <v>1218.3899999999983</v>
          </cell>
          <cell r="AS667">
            <v>1707.5999999999888</v>
          </cell>
          <cell r="AT667">
            <v>1232.7699999999934</v>
          </cell>
          <cell r="AU667">
            <v>1728.6599999999758</v>
          </cell>
          <cell r="AV667">
            <v>1251.7700000000075</v>
          </cell>
          <cell r="AW667">
            <v>1754.3300000000208</v>
          </cell>
        </row>
        <row r="668">
          <cell r="A668">
            <v>663</v>
          </cell>
          <cell r="B668">
            <v>862.26999999998998</v>
          </cell>
          <cell r="C668">
            <v>1207.1800000000071</v>
          </cell>
          <cell r="D668">
            <v>881.30000000000837</v>
          </cell>
          <cell r="E668">
            <v>1232.8999999999935</v>
          </cell>
          <cell r="F668">
            <v>895.7000000000105</v>
          </cell>
          <cell r="G668">
            <v>1253.9900000000075</v>
          </cell>
          <cell r="H668">
            <v>914.72999999999797</v>
          </cell>
          <cell r="I668">
            <v>1279.6999999999957</v>
          </cell>
          <cell r="J668">
            <v>933.75999999999453</v>
          </cell>
          <cell r="K668">
            <v>1305.4200000000126</v>
          </cell>
          <cell r="L668">
            <v>948.15999999998576</v>
          </cell>
          <cell r="M668">
            <v>1326.5</v>
          </cell>
          <cell r="N668">
            <v>967.19000000000824</v>
          </cell>
          <cell r="O668">
            <v>1352.2199999999862</v>
          </cell>
          <cell r="P668">
            <v>981.59000000000844</v>
          </cell>
          <cell r="Q668">
            <v>1373.3100000000013</v>
          </cell>
          <cell r="R668">
            <v>1000.6199999999958</v>
          </cell>
          <cell r="S668">
            <v>1399.0199999999861</v>
          </cell>
          <cell r="T668">
            <v>1019.6499999999908</v>
          </cell>
          <cell r="U668">
            <v>1424.7400000000107</v>
          </cell>
          <cell r="V668">
            <v>1034.049999999982</v>
          </cell>
          <cell r="W668">
            <v>1445.8200000000008</v>
          </cell>
          <cell r="X668">
            <v>1053.0800000000056</v>
          </cell>
          <cell r="Y668">
            <v>1471.5400000000125</v>
          </cell>
          <cell r="Z668">
            <v>1067.4800000000032</v>
          </cell>
          <cell r="AA668">
            <v>1492.63</v>
          </cell>
          <cell r="AB668">
            <v>1086.5099999999982</v>
          </cell>
          <cell r="AC668">
            <v>1518.3399999999845</v>
          </cell>
          <cell r="AD668">
            <v>1100.9099999999967</v>
          </cell>
          <cell r="AE668">
            <v>1544.0599999999924</v>
          </cell>
          <cell r="AF668">
            <v>1119.9400000000194</v>
          </cell>
          <cell r="AG668">
            <v>1565.1399999999801</v>
          </cell>
          <cell r="AH668">
            <v>1134.3400000000111</v>
          </cell>
          <cell r="AI668">
            <v>1590.8600000000165</v>
          </cell>
          <cell r="AJ668">
            <v>1153.3700000000042</v>
          </cell>
          <cell r="AK668">
            <v>1611.9500000000048</v>
          </cell>
          <cell r="AL668">
            <v>1167.7699999999959</v>
          </cell>
          <cell r="AM668">
            <v>1637.6600000000126</v>
          </cell>
          <cell r="AN668">
            <v>1186.7999999999881</v>
          </cell>
          <cell r="AO668">
            <v>1663.3799999999958</v>
          </cell>
          <cell r="AP668">
            <v>1201.1999999999796</v>
          </cell>
          <cell r="AQ668">
            <v>1684.4599999999832</v>
          </cell>
          <cell r="AR668">
            <v>1220.2299999999982</v>
          </cell>
          <cell r="AS668">
            <v>1710.1799999999887</v>
          </cell>
          <cell r="AT668">
            <v>1234.6299999999933</v>
          </cell>
          <cell r="AU668">
            <v>1731.2699999999757</v>
          </cell>
          <cell r="AV668">
            <v>1253.6600000000076</v>
          </cell>
          <cell r="AW668">
            <v>1756.9800000000209</v>
          </cell>
        </row>
        <row r="669">
          <cell r="A669">
            <v>664</v>
          </cell>
          <cell r="B669">
            <v>863.56999999998993</v>
          </cell>
          <cell r="C669">
            <v>1209.000000000007</v>
          </cell>
          <cell r="D669">
            <v>882.63000000000841</v>
          </cell>
          <cell r="E669">
            <v>1234.7599999999934</v>
          </cell>
          <cell r="F669">
            <v>897.05000000001053</v>
          </cell>
          <cell r="G669">
            <v>1255.8800000000076</v>
          </cell>
          <cell r="H669">
            <v>916.10999999999797</v>
          </cell>
          <cell r="I669">
            <v>1281.6299999999958</v>
          </cell>
          <cell r="J669">
            <v>935.1699999999945</v>
          </cell>
          <cell r="K669">
            <v>1307.3900000000126</v>
          </cell>
          <cell r="L669">
            <v>949.58999999998571</v>
          </cell>
          <cell r="M669">
            <v>1328.5</v>
          </cell>
          <cell r="N669">
            <v>968.65000000000828</v>
          </cell>
          <cell r="O669">
            <v>1354.2599999999861</v>
          </cell>
          <cell r="P669">
            <v>983.07000000000846</v>
          </cell>
          <cell r="Q669">
            <v>1375.3800000000012</v>
          </cell>
          <cell r="R669">
            <v>1002.1299999999958</v>
          </cell>
          <cell r="S669">
            <v>1401.129999999986</v>
          </cell>
          <cell r="T669">
            <v>1021.1899999999907</v>
          </cell>
          <cell r="U669">
            <v>1426.8900000000108</v>
          </cell>
          <cell r="V669">
            <v>1035.6099999999819</v>
          </cell>
          <cell r="W669">
            <v>1448.0000000000009</v>
          </cell>
          <cell r="X669">
            <v>1054.6700000000055</v>
          </cell>
          <cell r="Y669">
            <v>1473.7600000000125</v>
          </cell>
          <cell r="Z669">
            <v>1069.0900000000031</v>
          </cell>
          <cell r="AA669">
            <v>1494.88</v>
          </cell>
          <cell r="AB669">
            <v>1088.1499999999983</v>
          </cell>
          <cell r="AC669">
            <v>1520.6299999999844</v>
          </cell>
          <cell r="AD669">
            <v>1102.5699999999968</v>
          </cell>
          <cell r="AE669">
            <v>1546.3899999999924</v>
          </cell>
          <cell r="AF669">
            <v>1121.6300000000194</v>
          </cell>
          <cell r="AG669">
            <v>1567.49999999998</v>
          </cell>
          <cell r="AH669">
            <v>1136.0500000000111</v>
          </cell>
          <cell r="AI669">
            <v>1593.2600000000166</v>
          </cell>
          <cell r="AJ669">
            <v>1155.1100000000042</v>
          </cell>
          <cell r="AK669">
            <v>1614.3800000000049</v>
          </cell>
          <cell r="AL669">
            <v>1169.5299999999959</v>
          </cell>
          <cell r="AM669">
            <v>1640.1300000000126</v>
          </cell>
          <cell r="AN669">
            <v>1188.5899999999881</v>
          </cell>
          <cell r="AO669">
            <v>1665.8899999999958</v>
          </cell>
          <cell r="AP669">
            <v>1203.0099999999795</v>
          </cell>
          <cell r="AQ669">
            <v>1686.9999999999832</v>
          </cell>
          <cell r="AR669">
            <v>1222.0699999999981</v>
          </cell>
          <cell r="AS669">
            <v>1712.7599999999886</v>
          </cell>
          <cell r="AT669">
            <v>1236.4899999999932</v>
          </cell>
          <cell r="AU669">
            <v>1733.8799999999756</v>
          </cell>
          <cell r="AV669">
            <v>1255.5500000000077</v>
          </cell>
          <cell r="AW669">
            <v>1759.630000000021</v>
          </cell>
        </row>
        <row r="670">
          <cell r="A670">
            <v>665</v>
          </cell>
          <cell r="B670">
            <v>864.86999999998989</v>
          </cell>
          <cell r="C670">
            <v>1210.820000000007</v>
          </cell>
          <cell r="D670">
            <v>883.96000000000845</v>
          </cell>
          <cell r="E670">
            <v>1236.6199999999933</v>
          </cell>
          <cell r="F670">
            <v>898.40000000001055</v>
          </cell>
          <cell r="G670">
            <v>1257.7700000000077</v>
          </cell>
          <cell r="H670">
            <v>917.48999999999796</v>
          </cell>
          <cell r="I670">
            <v>1283.5599999999959</v>
          </cell>
          <cell r="J670">
            <v>936.57999999999447</v>
          </cell>
          <cell r="K670">
            <v>1309.3600000000126</v>
          </cell>
          <cell r="L670">
            <v>951.01999999998566</v>
          </cell>
          <cell r="M670">
            <v>1330.5</v>
          </cell>
          <cell r="N670">
            <v>970.11000000000831</v>
          </cell>
          <cell r="O670">
            <v>1356.2999999999861</v>
          </cell>
          <cell r="P670">
            <v>984.55000000000848</v>
          </cell>
          <cell r="Q670">
            <v>1377.4500000000012</v>
          </cell>
          <cell r="R670">
            <v>1003.6399999999958</v>
          </cell>
          <cell r="S670">
            <v>1403.2399999999859</v>
          </cell>
          <cell r="T670">
            <v>1022.7299999999907</v>
          </cell>
          <cell r="U670">
            <v>1429.0400000000109</v>
          </cell>
          <cell r="V670">
            <v>1037.1699999999819</v>
          </cell>
          <cell r="W670">
            <v>1450.180000000001</v>
          </cell>
          <cell r="X670">
            <v>1056.2600000000054</v>
          </cell>
          <cell r="Y670">
            <v>1475.9800000000125</v>
          </cell>
          <cell r="Z670">
            <v>1070.700000000003</v>
          </cell>
          <cell r="AA670">
            <v>1497.13</v>
          </cell>
          <cell r="AB670">
            <v>1089.7899999999984</v>
          </cell>
          <cell r="AC670">
            <v>1522.9199999999844</v>
          </cell>
          <cell r="AD670">
            <v>1104.2299999999968</v>
          </cell>
          <cell r="AE670">
            <v>1548.7199999999923</v>
          </cell>
          <cell r="AF670">
            <v>1123.3200000000195</v>
          </cell>
          <cell r="AG670">
            <v>1569.8599999999799</v>
          </cell>
          <cell r="AH670">
            <v>1137.7600000000111</v>
          </cell>
          <cell r="AI670">
            <v>1595.6600000000167</v>
          </cell>
          <cell r="AJ670">
            <v>1156.8500000000042</v>
          </cell>
          <cell r="AK670">
            <v>1616.8100000000049</v>
          </cell>
          <cell r="AL670">
            <v>1171.2899999999959</v>
          </cell>
          <cell r="AM670">
            <v>1642.6000000000126</v>
          </cell>
          <cell r="AN670">
            <v>1190.3799999999881</v>
          </cell>
          <cell r="AO670">
            <v>1668.3999999999958</v>
          </cell>
          <cell r="AP670">
            <v>1204.8199999999795</v>
          </cell>
          <cell r="AQ670">
            <v>1689.5399999999831</v>
          </cell>
          <cell r="AR670">
            <v>1223.909999999998</v>
          </cell>
          <cell r="AS670">
            <v>1715.3399999999885</v>
          </cell>
          <cell r="AT670">
            <v>1238.3499999999931</v>
          </cell>
          <cell r="AU670">
            <v>1736.4899999999755</v>
          </cell>
          <cell r="AV670">
            <v>1257.4400000000078</v>
          </cell>
          <cell r="AW670">
            <v>1762.2800000000211</v>
          </cell>
        </row>
        <row r="671">
          <cell r="A671">
            <v>666</v>
          </cell>
          <cell r="B671">
            <v>866.16999999998984</v>
          </cell>
          <cell r="C671">
            <v>1212.6400000000069</v>
          </cell>
          <cell r="D671">
            <v>885.29000000000849</v>
          </cell>
          <cell r="E671">
            <v>1238.4799999999932</v>
          </cell>
          <cell r="F671">
            <v>899.75000000001057</v>
          </cell>
          <cell r="G671">
            <v>1259.6600000000078</v>
          </cell>
          <cell r="H671">
            <v>918.86999999999796</v>
          </cell>
          <cell r="I671">
            <v>1285.4899999999959</v>
          </cell>
          <cell r="J671">
            <v>937.98999999999444</v>
          </cell>
          <cell r="K671">
            <v>1311.3300000000127</v>
          </cell>
          <cell r="L671">
            <v>952.44999999998561</v>
          </cell>
          <cell r="M671">
            <v>1332.5</v>
          </cell>
          <cell r="N671">
            <v>971.57000000000835</v>
          </cell>
          <cell r="O671">
            <v>1358.339999999986</v>
          </cell>
          <cell r="P671">
            <v>986.0300000000085</v>
          </cell>
          <cell r="Q671">
            <v>1379.5200000000011</v>
          </cell>
          <cell r="R671">
            <v>1005.1499999999958</v>
          </cell>
          <cell r="S671">
            <v>1405.3499999999858</v>
          </cell>
          <cell r="T671">
            <v>1024.2699999999907</v>
          </cell>
          <cell r="U671">
            <v>1431.190000000011</v>
          </cell>
          <cell r="V671">
            <v>1038.7299999999818</v>
          </cell>
          <cell r="W671">
            <v>1452.360000000001</v>
          </cell>
          <cell r="X671">
            <v>1057.8500000000054</v>
          </cell>
          <cell r="Y671">
            <v>1478.2000000000126</v>
          </cell>
          <cell r="Z671">
            <v>1072.3100000000029</v>
          </cell>
          <cell r="AA671">
            <v>1499.38</v>
          </cell>
          <cell r="AB671">
            <v>1091.4299999999985</v>
          </cell>
          <cell r="AC671">
            <v>1525.2099999999843</v>
          </cell>
          <cell r="AD671">
            <v>1105.8899999999969</v>
          </cell>
          <cell r="AE671">
            <v>1551.0499999999922</v>
          </cell>
          <cell r="AF671">
            <v>1125.0100000000195</v>
          </cell>
          <cell r="AG671">
            <v>1572.2199999999798</v>
          </cell>
          <cell r="AH671">
            <v>1139.4700000000112</v>
          </cell>
          <cell r="AI671">
            <v>1598.0600000000168</v>
          </cell>
          <cell r="AJ671">
            <v>1158.5900000000042</v>
          </cell>
          <cell r="AK671">
            <v>1619.240000000005</v>
          </cell>
          <cell r="AL671">
            <v>1173.0499999999959</v>
          </cell>
          <cell r="AM671">
            <v>1645.0700000000127</v>
          </cell>
          <cell r="AN671">
            <v>1192.169999999988</v>
          </cell>
          <cell r="AO671">
            <v>1670.9099999999958</v>
          </cell>
          <cell r="AP671">
            <v>1206.6299999999794</v>
          </cell>
          <cell r="AQ671">
            <v>1692.0799999999831</v>
          </cell>
          <cell r="AR671">
            <v>1225.749999999998</v>
          </cell>
          <cell r="AS671">
            <v>1717.9199999999885</v>
          </cell>
          <cell r="AT671">
            <v>1240.209999999993</v>
          </cell>
          <cell r="AU671">
            <v>1739.0999999999754</v>
          </cell>
          <cell r="AV671">
            <v>1259.3300000000079</v>
          </cell>
          <cell r="AW671">
            <v>1764.9300000000212</v>
          </cell>
        </row>
        <row r="672">
          <cell r="A672">
            <v>667</v>
          </cell>
          <cell r="B672">
            <v>867.4699999999898</v>
          </cell>
          <cell r="C672">
            <v>1214.4600000000069</v>
          </cell>
          <cell r="D672">
            <v>886.62000000000853</v>
          </cell>
          <cell r="E672">
            <v>1240.3399999999931</v>
          </cell>
          <cell r="F672">
            <v>901.1000000000106</v>
          </cell>
          <cell r="G672">
            <v>1261.5500000000079</v>
          </cell>
          <cell r="H672">
            <v>920.24999999999795</v>
          </cell>
          <cell r="I672">
            <v>1287.419999999996</v>
          </cell>
          <cell r="J672">
            <v>939.39999999999441</v>
          </cell>
          <cell r="K672">
            <v>1313.3000000000127</v>
          </cell>
          <cell r="L672">
            <v>953.87999999998556</v>
          </cell>
          <cell r="M672">
            <v>1334.5</v>
          </cell>
          <cell r="N672">
            <v>973.03000000000839</v>
          </cell>
          <cell r="O672">
            <v>1360.379999999986</v>
          </cell>
          <cell r="P672">
            <v>987.51000000000852</v>
          </cell>
          <cell r="Q672">
            <v>1381.5900000000011</v>
          </cell>
          <cell r="R672">
            <v>1006.6599999999958</v>
          </cell>
          <cell r="S672">
            <v>1407.4599999999857</v>
          </cell>
          <cell r="T672">
            <v>1025.8099999999906</v>
          </cell>
          <cell r="U672">
            <v>1433.3400000000111</v>
          </cell>
          <cell r="V672">
            <v>1040.2899999999818</v>
          </cell>
          <cell r="W672">
            <v>1454.5400000000011</v>
          </cell>
          <cell r="X672">
            <v>1059.4400000000053</v>
          </cell>
          <cell r="Y672">
            <v>1480.4200000000126</v>
          </cell>
          <cell r="Z672">
            <v>1073.9200000000028</v>
          </cell>
          <cell r="AA672">
            <v>1501.63</v>
          </cell>
          <cell r="AB672">
            <v>1093.0699999999986</v>
          </cell>
          <cell r="AC672">
            <v>1527.4999999999843</v>
          </cell>
          <cell r="AD672">
            <v>1107.549999999997</v>
          </cell>
          <cell r="AE672">
            <v>1553.3799999999922</v>
          </cell>
          <cell r="AF672">
            <v>1126.7000000000196</v>
          </cell>
          <cell r="AG672">
            <v>1574.5799999999797</v>
          </cell>
          <cell r="AH672">
            <v>1141.1800000000112</v>
          </cell>
          <cell r="AI672">
            <v>1600.4600000000169</v>
          </cell>
          <cell r="AJ672">
            <v>1160.3300000000042</v>
          </cell>
          <cell r="AK672">
            <v>1621.6700000000051</v>
          </cell>
          <cell r="AL672">
            <v>1174.8099999999959</v>
          </cell>
          <cell r="AM672">
            <v>1647.5400000000127</v>
          </cell>
          <cell r="AN672">
            <v>1193.959999999988</v>
          </cell>
          <cell r="AO672">
            <v>1673.4199999999958</v>
          </cell>
          <cell r="AP672">
            <v>1208.4399999999794</v>
          </cell>
          <cell r="AQ672">
            <v>1694.6199999999831</v>
          </cell>
          <cell r="AR672">
            <v>1227.5899999999979</v>
          </cell>
          <cell r="AS672">
            <v>1720.4999999999884</v>
          </cell>
          <cell r="AT672">
            <v>1242.0699999999929</v>
          </cell>
          <cell r="AU672">
            <v>1741.7099999999753</v>
          </cell>
          <cell r="AV672">
            <v>1261.220000000008</v>
          </cell>
          <cell r="AW672">
            <v>1767.5800000000213</v>
          </cell>
        </row>
        <row r="673">
          <cell r="A673">
            <v>668</v>
          </cell>
          <cell r="B673">
            <v>868.76999999998975</v>
          </cell>
          <cell r="C673">
            <v>1216.2800000000068</v>
          </cell>
          <cell r="D673">
            <v>887.95000000000857</v>
          </cell>
          <cell r="E673">
            <v>1242.199999999993</v>
          </cell>
          <cell r="F673">
            <v>902.45000000001062</v>
          </cell>
          <cell r="G673">
            <v>1263.440000000008</v>
          </cell>
          <cell r="H673">
            <v>921.62999999999795</v>
          </cell>
          <cell r="I673">
            <v>1289.349999999996</v>
          </cell>
          <cell r="J673">
            <v>940.80999999999437</v>
          </cell>
          <cell r="K673">
            <v>1315.2700000000127</v>
          </cell>
          <cell r="L673">
            <v>955.30999999998551</v>
          </cell>
          <cell r="M673">
            <v>1336.5</v>
          </cell>
          <cell r="N673">
            <v>974.49000000000842</v>
          </cell>
          <cell r="O673">
            <v>1362.419999999986</v>
          </cell>
          <cell r="P673">
            <v>988.99000000000854</v>
          </cell>
          <cell r="Q673">
            <v>1383.660000000001</v>
          </cell>
          <cell r="R673">
            <v>1008.1699999999958</v>
          </cell>
          <cell r="S673">
            <v>1409.5699999999856</v>
          </cell>
          <cell r="T673">
            <v>1027.3499999999906</v>
          </cell>
          <cell r="U673">
            <v>1435.4900000000112</v>
          </cell>
          <cell r="V673">
            <v>1041.8499999999817</v>
          </cell>
          <cell r="W673">
            <v>1456.7200000000012</v>
          </cell>
          <cell r="X673">
            <v>1061.0300000000052</v>
          </cell>
          <cell r="Y673">
            <v>1482.6400000000126</v>
          </cell>
          <cell r="Z673">
            <v>1075.5300000000027</v>
          </cell>
          <cell r="AA673">
            <v>1503.88</v>
          </cell>
          <cell r="AB673">
            <v>1094.7099999999987</v>
          </cell>
          <cell r="AC673">
            <v>1529.7899999999843</v>
          </cell>
          <cell r="AD673">
            <v>1109.2099999999971</v>
          </cell>
          <cell r="AE673">
            <v>1555.7099999999921</v>
          </cell>
          <cell r="AF673">
            <v>1128.3900000000197</v>
          </cell>
          <cell r="AG673">
            <v>1576.9399999999796</v>
          </cell>
          <cell r="AH673">
            <v>1142.8900000000112</v>
          </cell>
          <cell r="AI673">
            <v>1602.860000000017</v>
          </cell>
          <cell r="AJ673">
            <v>1162.0700000000043</v>
          </cell>
          <cell r="AK673">
            <v>1624.1000000000051</v>
          </cell>
          <cell r="AL673">
            <v>1176.5699999999958</v>
          </cell>
          <cell r="AM673">
            <v>1650.0100000000127</v>
          </cell>
          <cell r="AN673">
            <v>1195.7499999999879</v>
          </cell>
          <cell r="AO673">
            <v>1675.9299999999957</v>
          </cell>
          <cell r="AP673">
            <v>1210.2499999999793</v>
          </cell>
          <cell r="AQ673">
            <v>1697.159999999983</v>
          </cell>
          <cell r="AR673">
            <v>1229.4299999999978</v>
          </cell>
          <cell r="AS673">
            <v>1723.0799999999883</v>
          </cell>
          <cell r="AT673">
            <v>1243.9299999999928</v>
          </cell>
          <cell r="AU673">
            <v>1744.3199999999752</v>
          </cell>
          <cell r="AV673">
            <v>1263.1100000000081</v>
          </cell>
          <cell r="AW673">
            <v>1770.2300000000214</v>
          </cell>
        </row>
        <row r="674">
          <cell r="A674">
            <v>669</v>
          </cell>
          <cell r="B674">
            <v>870.0699999999897</v>
          </cell>
          <cell r="C674">
            <v>1218.1000000000067</v>
          </cell>
          <cell r="D674">
            <v>889.28000000000861</v>
          </cell>
          <cell r="E674">
            <v>1244.0599999999929</v>
          </cell>
          <cell r="F674">
            <v>903.80000000001064</v>
          </cell>
          <cell r="G674">
            <v>1265.3300000000081</v>
          </cell>
          <cell r="H674">
            <v>923.00999999999794</v>
          </cell>
          <cell r="I674">
            <v>1291.2799999999961</v>
          </cell>
          <cell r="J674">
            <v>942.21999999999434</v>
          </cell>
          <cell r="K674">
            <v>1317.2400000000127</v>
          </cell>
          <cell r="L674">
            <v>956.73999999998546</v>
          </cell>
          <cell r="M674">
            <v>1338.5</v>
          </cell>
          <cell r="N674">
            <v>975.95000000000846</v>
          </cell>
          <cell r="O674">
            <v>1364.4599999999859</v>
          </cell>
          <cell r="P674">
            <v>990.47000000000855</v>
          </cell>
          <cell r="Q674">
            <v>1385.7300000000009</v>
          </cell>
          <cell r="R674">
            <v>1009.6799999999957</v>
          </cell>
          <cell r="S674">
            <v>1411.6799999999855</v>
          </cell>
          <cell r="T674">
            <v>1028.8899999999906</v>
          </cell>
          <cell r="U674">
            <v>1437.6400000000112</v>
          </cell>
          <cell r="V674">
            <v>1043.4099999999817</v>
          </cell>
          <cell r="W674">
            <v>1458.9000000000012</v>
          </cell>
          <cell r="X674">
            <v>1062.6200000000051</v>
          </cell>
          <cell r="Y674">
            <v>1484.8600000000126</v>
          </cell>
          <cell r="Z674">
            <v>1077.1400000000026</v>
          </cell>
          <cell r="AA674">
            <v>1506.13</v>
          </cell>
          <cell r="AB674">
            <v>1096.3499999999988</v>
          </cell>
          <cell r="AC674">
            <v>1532.0799999999842</v>
          </cell>
          <cell r="AD674">
            <v>1110.8699999999972</v>
          </cell>
          <cell r="AE674">
            <v>1558.039999999992</v>
          </cell>
          <cell r="AF674">
            <v>1130.0800000000197</v>
          </cell>
          <cell r="AG674">
            <v>1579.2999999999795</v>
          </cell>
          <cell r="AH674">
            <v>1144.6000000000113</v>
          </cell>
          <cell r="AI674">
            <v>1605.260000000017</v>
          </cell>
          <cell r="AJ674">
            <v>1163.8100000000043</v>
          </cell>
          <cell r="AK674">
            <v>1626.5300000000052</v>
          </cell>
          <cell r="AL674">
            <v>1178.3299999999958</v>
          </cell>
          <cell r="AM674">
            <v>1652.4800000000128</v>
          </cell>
          <cell r="AN674">
            <v>1197.5399999999879</v>
          </cell>
          <cell r="AO674">
            <v>1678.4399999999957</v>
          </cell>
          <cell r="AP674">
            <v>1212.0599999999793</v>
          </cell>
          <cell r="AQ674">
            <v>1699.699999999983</v>
          </cell>
          <cell r="AR674">
            <v>1231.2699999999977</v>
          </cell>
          <cell r="AS674">
            <v>1725.6599999999883</v>
          </cell>
          <cell r="AT674">
            <v>1245.7899999999927</v>
          </cell>
          <cell r="AU674">
            <v>1746.9299999999751</v>
          </cell>
          <cell r="AV674">
            <v>1265.0000000000082</v>
          </cell>
          <cell r="AW674">
            <v>1772.8800000000215</v>
          </cell>
        </row>
        <row r="675">
          <cell r="A675">
            <v>670</v>
          </cell>
          <cell r="B675">
            <v>871.36999999998966</v>
          </cell>
          <cell r="C675">
            <v>1219.9200000000067</v>
          </cell>
          <cell r="D675">
            <v>890.61000000000865</v>
          </cell>
          <cell r="E675">
            <v>1245.9199999999928</v>
          </cell>
          <cell r="F675">
            <v>905.15000000001066</v>
          </cell>
          <cell r="G675">
            <v>1267.2200000000082</v>
          </cell>
          <cell r="H675">
            <v>924.38999999999794</v>
          </cell>
          <cell r="I675">
            <v>1293.2099999999962</v>
          </cell>
          <cell r="J675">
            <v>943.62999999999431</v>
          </cell>
          <cell r="K675">
            <v>1319.2100000000128</v>
          </cell>
          <cell r="L675">
            <v>958.16999999998541</v>
          </cell>
          <cell r="M675">
            <v>1340.5</v>
          </cell>
          <cell r="N675">
            <v>977.41000000000849</v>
          </cell>
          <cell r="O675">
            <v>1366.4999999999859</v>
          </cell>
          <cell r="P675">
            <v>991.95000000000857</v>
          </cell>
          <cell r="Q675">
            <v>1387.8000000000009</v>
          </cell>
          <cell r="R675">
            <v>1011.1899999999957</v>
          </cell>
          <cell r="S675">
            <v>1413.7899999999854</v>
          </cell>
          <cell r="T675">
            <v>1030.4299999999905</v>
          </cell>
          <cell r="U675">
            <v>1439.7900000000113</v>
          </cell>
          <cell r="V675">
            <v>1044.9699999999816</v>
          </cell>
          <cell r="W675">
            <v>1461.0800000000013</v>
          </cell>
          <cell r="X675">
            <v>1064.210000000005</v>
          </cell>
          <cell r="Y675">
            <v>1487.0800000000127</v>
          </cell>
          <cell r="Z675">
            <v>1078.7500000000025</v>
          </cell>
          <cell r="AA675">
            <v>1508.38</v>
          </cell>
          <cell r="AB675">
            <v>1097.9899999999989</v>
          </cell>
          <cell r="AC675">
            <v>1534.3699999999842</v>
          </cell>
          <cell r="AD675">
            <v>1112.5299999999972</v>
          </cell>
          <cell r="AE675">
            <v>1560.3699999999919</v>
          </cell>
          <cell r="AF675">
            <v>1131.7700000000198</v>
          </cell>
          <cell r="AG675">
            <v>1581.6599999999794</v>
          </cell>
          <cell r="AH675">
            <v>1146.3100000000113</v>
          </cell>
          <cell r="AI675">
            <v>1607.6600000000171</v>
          </cell>
          <cell r="AJ675">
            <v>1165.5500000000043</v>
          </cell>
          <cell r="AK675">
            <v>1628.9600000000053</v>
          </cell>
          <cell r="AL675">
            <v>1180.0899999999958</v>
          </cell>
          <cell r="AM675">
            <v>1654.9500000000128</v>
          </cell>
          <cell r="AN675">
            <v>1199.3299999999879</v>
          </cell>
          <cell r="AO675">
            <v>1680.9499999999957</v>
          </cell>
          <cell r="AP675">
            <v>1213.8699999999792</v>
          </cell>
          <cell r="AQ675">
            <v>1702.239999999983</v>
          </cell>
          <cell r="AR675">
            <v>1233.1099999999976</v>
          </cell>
          <cell r="AS675">
            <v>1728.2399999999882</v>
          </cell>
          <cell r="AT675">
            <v>1247.6499999999926</v>
          </cell>
          <cell r="AU675">
            <v>1749.539999999975</v>
          </cell>
          <cell r="AV675">
            <v>1266.8900000000083</v>
          </cell>
          <cell r="AW675">
            <v>1775.5300000000216</v>
          </cell>
        </row>
        <row r="676">
          <cell r="A676">
            <v>671</v>
          </cell>
          <cell r="B676">
            <v>872.66999999998961</v>
          </cell>
          <cell r="C676">
            <v>1221.7400000000066</v>
          </cell>
          <cell r="D676">
            <v>891.94000000000869</v>
          </cell>
          <cell r="E676">
            <v>1247.7799999999927</v>
          </cell>
          <cell r="F676">
            <v>906.50000000001069</v>
          </cell>
          <cell r="G676">
            <v>1269.1100000000083</v>
          </cell>
          <cell r="H676">
            <v>925.76999999999794</v>
          </cell>
          <cell r="I676">
            <v>1295.1399999999962</v>
          </cell>
          <cell r="J676">
            <v>945.03999999999428</v>
          </cell>
          <cell r="K676">
            <v>1321.1800000000128</v>
          </cell>
          <cell r="L676">
            <v>959.59999999998536</v>
          </cell>
          <cell r="M676">
            <v>1342.5</v>
          </cell>
          <cell r="N676">
            <v>978.87000000000853</v>
          </cell>
          <cell r="O676">
            <v>1368.5399999999859</v>
          </cell>
          <cell r="P676">
            <v>993.43000000000859</v>
          </cell>
          <cell r="Q676">
            <v>1389.8700000000008</v>
          </cell>
          <cell r="R676">
            <v>1012.6999999999957</v>
          </cell>
          <cell r="S676">
            <v>1415.8999999999853</v>
          </cell>
          <cell r="T676">
            <v>1031.9699999999905</v>
          </cell>
          <cell r="U676">
            <v>1441.9400000000114</v>
          </cell>
          <cell r="V676">
            <v>1046.5299999999816</v>
          </cell>
          <cell r="W676">
            <v>1463.2600000000014</v>
          </cell>
          <cell r="X676">
            <v>1065.800000000005</v>
          </cell>
          <cell r="Y676">
            <v>1489.3000000000127</v>
          </cell>
          <cell r="Z676">
            <v>1080.3600000000024</v>
          </cell>
          <cell r="AA676">
            <v>1510.63</v>
          </cell>
          <cell r="AB676">
            <v>1099.629999999999</v>
          </cell>
          <cell r="AC676">
            <v>1536.6599999999842</v>
          </cell>
          <cell r="AD676">
            <v>1114.1899999999973</v>
          </cell>
          <cell r="AE676">
            <v>1562.6999999999919</v>
          </cell>
          <cell r="AF676">
            <v>1133.4600000000198</v>
          </cell>
          <cell r="AG676">
            <v>1584.0199999999793</v>
          </cell>
          <cell r="AH676">
            <v>1148.0200000000114</v>
          </cell>
          <cell r="AI676">
            <v>1610.0600000000172</v>
          </cell>
          <cell r="AJ676">
            <v>1167.2900000000043</v>
          </cell>
          <cell r="AK676">
            <v>1631.3900000000053</v>
          </cell>
          <cell r="AL676">
            <v>1181.8499999999958</v>
          </cell>
          <cell r="AM676">
            <v>1657.4200000000128</v>
          </cell>
          <cell r="AN676">
            <v>1201.1199999999878</v>
          </cell>
          <cell r="AO676">
            <v>1683.4599999999957</v>
          </cell>
          <cell r="AP676">
            <v>1215.6799999999791</v>
          </cell>
          <cell r="AQ676">
            <v>1704.7799999999829</v>
          </cell>
          <cell r="AR676">
            <v>1234.9499999999975</v>
          </cell>
          <cell r="AS676">
            <v>1730.8199999999881</v>
          </cell>
          <cell r="AT676">
            <v>1249.5099999999925</v>
          </cell>
          <cell r="AU676">
            <v>1752.1499999999749</v>
          </cell>
          <cell r="AV676">
            <v>1268.7800000000084</v>
          </cell>
          <cell r="AW676">
            <v>1778.1800000000217</v>
          </cell>
        </row>
        <row r="677">
          <cell r="A677">
            <v>672</v>
          </cell>
          <cell r="B677">
            <v>873.96999999998957</v>
          </cell>
          <cell r="C677">
            <v>1223.5600000000065</v>
          </cell>
          <cell r="D677">
            <v>893.27000000000874</v>
          </cell>
          <cell r="E677">
            <v>1249.6399999999926</v>
          </cell>
          <cell r="F677">
            <v>907.85000000001071</v>
          </cell>
          <cell r="G677">
            <v>1271.0000000000084</v>
          </cell>
          <cell r="H677">
            <v>927.14999999999793</v>
          </cell>
          <cell r="I677">
            <v>1297.0699999999963</v>
          </cell>
          <cell r="J677">
            <v>946.44999999999425</v>
          </cell>
          <cell r="K677">
            <v>1323.1500000000128</v>
          </cell>
          <cell r="L677">
            <v>961.02999999998531</v>
          </cell>
          <cell r="M677">
            <v>1344.5</v>
          </cell>
          <cell r="N677">
            <v>980.33000000000857</v>
          </cell>
          <cell r="O677">
            <v>1370.5799999999858</v>
          </cell>
          <cell r="P677">
            <v>994.91000000000861</v>
          </cell>
          <cell r="Q677">
            <v>1391.9400000000007</v>
          </cell>
          <cell r="R677">
            <v>1014.2099999999957</v>
          </cell>
          <cell r="S677">
            <v>1418.0099999999852</v>
          </cell>
          <cell r="T677">
            <v>1033.5099999999904</v>
          </cell>
          <cell r="U677">
            <v>1444.0900000000115</v>
          </cell>
          <cell r="V677">
            <v>1048.0899999999815</v>
          </cell>
          <cell r="W677">
            <v>1465.4400000000014</v>
          </cell>
          <cell r="X677">
            <v>1067.3900000000049</v>
          </cell>
          <cell r="Y677">
            <v>1491.5200000000127</v>
          </cell>
          <cell r="Z677">
            <v>1081.9700000000023</v>
          </cell>
          <cell r="AA677">
            <v>1512.88</v>
          </cell>
          <cell r="AB677">
            <v>1101.2699999999991</v>
          </cell>
          <cell r="AC677">
            <v>1538.9499999999841</v>
          </cell>
          <cell r="AD677">
            <v>1115.8499999999974</v>
          </cell>
          <cell r="AE677">
            <v>1565.0299999999918</v>
          </cell>
          <cell r="AF677">
            <v>1135.1500000000199</v>
          </cell>
          <cell r="AG677">
            <v>1586.3799999999792</v>
          </cell>
          <cell r="AH677">
            <v>1149.7300000000114</v>
          </cell>
          <cell r="AI677">
            <v>1612.4600000000173</v>
          </cell>
          <cell r="AJ677">
            <v>1169.0300000000043</v>
          </cell>
          <cell r="AK677">
            <v>1633.8200000000054</v>
          </cell>
          <cell r="AL677">
            <v>1183.6099999999958</v>
          </cell>
          <cell r="AM677">
            <v>1659.8900000000128</v>
          </cell>
          <cell r="AN677">
            <v>1202.9099999999878</v>
          </cell>
          <cell r="AO677">
            <v>1685.9699999999957</v>
          </cell>
          <cell r="AP677">
            <v>1217.4899999999791</v>
          </cell>
          <cell r="AQ677">
            <v>1707.3199999999829</v>
          </cell>
          <cell r="AR677">
            <v>1236.7899999999975</v>
          </cell>
          <cell r="AS677">
            <v>1733.399999999988</v>
          </cell>
          <cell r="AT677">
            <v>1251.3699999999924</v>
          </cell>
          <cell r="AU677">
            <v>1754.7599999999748</v>
          </cell>
          <cell r="AV677">
            <v>1270.6700000000085</v>
          </cell>
          <cell r="AW677">
            <v>1780.8300000000218</v>
          </cell>
        </row>
        <row r="678">
          <cell r="A678">
            <v>673</v>
          </cell>
          <cell r="B678">
            <v>875.26999999998952</v>
          </cell>
          <cell r="C678">
            <v>1225.3800000000065</v>
          </cell>
          <cell r="D678">
            <v>894.60000000000878</v>
          </cell>
          <cell r="E678">
            <v>1251.4999999999925</v>
          </cell>
          <cell r="F678">
            <v>909.20000000001073</v>
          </cell>
          <cell r="G678">
            <v>1272.8900000000085</v>
          </cell>
          <cell r="H678">
            <v>928.52999999999793</v>
          </cell>
          <cell r="I678">
            <v>1298.9999999999964</v>
          </cell>
          <cell r="J678">
            <v>947.85999999999422</v>
          </cell>
          <cell r="K678">
            <v>1325.1200000000129</v>
          </cell>
          <cell r="L678">
            <v>962.45999999998526</v>
          </cell>
          <cell r="M678">
            <v>1346.5</v>
          </cell>
          <cell r="N678">
            <v>981.7900000000086</v>
          </cell>
          <cell r="O678">
            <v>1372.6199999999858</v>
          </cell>
          <cell r="P678">
            <v>996.39000000000863</v>
          </cell>
          <cell r="Q678">
            <v>1394.0100000000007</v>
          </cell>
          <cell r="R678">
            <v>1015.7199999999957</v>
          </cell>
          <cell r="S678">
            <v>1420.1199999999851</v>
          </cell>
          <cell r="T678">
            <v>1035.0499999999904</v>
          </cell>
          <cell r="U678">
            <v>1446.2400000000116</v>
          </cell>
          <cell r="V678">
            <v>1049.6499999999814</v>
          </cell>
          <cell r="W678">
            <v>1467.6200000000015</v>
          </cell>
          <cell r="X678">
            <v>1068.9800000000048</v>
          </cell>
          <cell r="Y678">
            <v>1493.7400000000127</v>
          </cell>
          <cell r="Z678">
            <v>1083.5800000000022</v>
          </cell>
          <cell r="AA678">
            <v>1515.13</v>
          </cell>
          <cell r="AB678">
            <v>1102.9099999999992</v>
          </cell>
          <cell r="AC678">
            <v>1541.2399999999841</v>
          </cell>
          <cell r="AD678">
            <v>1117.5099999999975</v>
          </cell>
          <cell r="AE678">
            <v>1567.3599999999917</v>
          </cell>
          <cell r="AF678">
            <v>1136.8400000000199</v>
          </cell>
          <cell r="AG678">
            <v>1588.7399999999791</v>
          </cell>
          <cell r="AH678">
            <v>1151.4400000000114</v>
          </cell>
          <cell r="AI678">
            <v>1614.8600000000174</v>
          </cell>
          <cell r="AJ678">
            <v>1170.7700000000043</v>
          </cell>
          <cell r="AK678">
            <v>1636.2500000000055</v>
          </cell>
          <cell r="AL678">
            <v>1185.3699999999958</v>
          </cell>
          <cell r="AM678">
            <v>1662.3600000000129</v>
          </cell>
          <cell r="AN678">
            <v>1204.6999999999878</v>
          </cell>
          <cell r="AO678">
            <v>1688.4799999999957</v>
          </cell>
          <cell r="AP678">
            <v>1219.299999999979</v>
          </cell>
          <cell r="AQ678">
            <v>1709.8599999999828</v>
          </cell>
          <cell r="AR678">
            <v>1238.6299999999974</v>
          </cell>
          <cell r="AS678">
            <v>1735.979999999988</v>
          </cell>
          <cell r="AT678">
            <v>1253.2299999999923</v>
          </cell>
          <cell r="AU678">
            <v>1757.3699999999747</v>
          </cell>
          <cell r="AV678">
            <v>1272.5600000000086</v>
          </cell>
          <cell r="AW678">
            <v>1783.4800000000218</v>
          </cell>
        </row>
        <row r="679">
          <cell r="A679">
            <v>674</v>
          </cell>
          <cell r="B679">
            <v>876.56999999998948</v>
          </cell>
          <cell r="C679">
            <v>1227.2000000000064</v>
          </cell>
          <cell r="D679">
            <v>895.93000000000882</v>
          </cell>
          <cell r="E679">
            <v>1253.3599999999924</v>
          </cell>
          <cell r="F679">
            <v>910.55000000001075</v>
          </cell>
          <cell r="G679">
            <v>1274.7800000000086</v>
          </cell>
          <cell r="H679">
            <v>929.90999999999792</v>
          </cell>
          <cell r="I679">
            <v>1300.9299999999964</v>
          </cell>
          <cell r="J679">
            <v>949.26999999999418</v>
          </cell>
          <cell r="K679">
            <v>1327.0900000000129</v>
          </cell>
          <cell r="L679">
            <v>963.88999999998521</v>
          </cell>
          <cell r="M679">
            <v>1348.5</v>
          </cell>
          <cell r="N679">
            <v>983.25000000000864</v>
          </cell>
          <cell r="O679">
            <v>1374.6599999999858</v>
          </cell>
          <cell r="P679">
            <v>997.87000000000864</v>
          </cell>
          <cell r="Q679">
            <v>1396.0800000000006</v>
          </cell>
          <cell r="R679">
            <v>1017.2299999999957</v>
          </cell>
          <cell r="S679">
            <v>1422.229999999985</v>
          </cell>
          <cell r="T679">
            <v>1036.5899999999904</v>
          </cell>
          <cell r="U679">
            <v>1448.3900000000117</v>
          </cell>
          <cell r="V679">
            <v>1051.2099999999814</v>
          </cell>
          <cell r="W679">
            <v>1469.8000000000015</v>
          </cell>
          <cell r="X679">
            <v>1070.5700000000047</v>
          </cell>
          <cell r="Y679">
            <v>1495.9600000000128</v>
          </cell>
          <cell r="Z679">
            <v>1085.1900000000021</v>
          </cell>
          <cell r="AA679">
            <v>1517.38</v>
          </cell>
          <cell r="AB679">
            <v>1104.5499999999993</v>
          </cell>
          <cell r="AC679">
            <v>1543.5299999999841</v>
          </cell>
          <cell r="AD679">
            <v>1119.1699999999976</v>
          </cell>
          <cell r="AE679">
            <v>1569.6899999999916</v>
          </cell>
          <cell r="AF679">
            <v>1138.53000000002</v>
          </cell>
          <cell r="AG679">
            <v>1591.099999999979</v>
          </cell>
          <cell r="AH679">
            <v>1153.1500000000115</v>
          </cell>
          <cell r="AI679">
            <v>1617.2600000000175</v>
          </cell>
          <cell r="AJ679">
            <v>1172.5100000000043</v>
          </cell>
          <cell r="AK679">
            <v>1638.6800000000055</v>
          </cell>
          <cell r="AL679">
            <v>1187.1299999999958</v>
          </cell>
          <cell r="AM679">
            <v>1664.8300000000129</v>
          </cell>
          <cell r="AN679">
            <v>1206.4899999999877</v>
          </cell>
          <cell r="AO679">
            <v>1690.9899999999957</v>
          </cell>
          <cell r="AP679">
            <v>1221.109999999979</v>
          </cell>
          <cell r="AQ679">
            <v>1712.3999999999828</v>
          </cell>
          <cell r="AR679">
            <v>1240.4699999999973</v>
          </cell>
          <cell r="AS679">
            <v>1738.5599999999879</v>
          </cell>
          <cell r="AT679">
            <v>1255.0899999999922</v>
          </cell>
          <cell r="AU679">
            <v>1759.9799999999746</v>
          </cell>
          <cell r="AV679">
            <v>1274.4500000000087</v>
          </cell>
          <cell r="AW679">
            <v>1786.1300000000219</v>
          </cell>
        </row>
        <row r="680">
          <cell r="A680">
            <v>675</v>
          </cell>
          <cell r="B680">
            <v>877.86999999998943</v>
          </cell>
          <cell r="C680">
            <v>1229.0200000000063</v>
          </cell>
          <cell r="D680">
            <v>897.26000000000886</v>
          </cell>
          <cell r="E680">
            <v>1255.2199999999923</v>
          </cell>
          <cell r="F680">
            <v>911.90000000001078</v>
          </cell>
          <cell r="G680">
            <v>1276.6700000000087</v>
          </cell>
          <cell r="H680">
            <v>931.28999999999792</v>
          </cell>
          <cell r="I680">
            <v>1302.8599999999965</v>
          </cell>
          <cell r="J680">
            <v>950.67999999999415</v>
          </cell>
          <cell r="K680">
            <v>1329.0600000000129</v>
          </cell>
          <cell r="L680">
            <v>965.31999999998516</v>
          </cell>
          <cell r="M680">
            <v>1350.5</v>
          </cell>
          <cell r="N680">
            <v>984.71000000000868</v>
          </cell>
          <cell r="O680">
            <v>1376.6999999999857</v>
          </cell>
          <cell r="P680">
            <v>999.35000000000866</v>
          </cell>
          <cell r="Q680">
            <v>1398.1500000000005</v>
          </cell>
          <cell r="R680">
            <v>1018.7399999999957</v>
          </cell>
          <cell r="S680">
            <v>1424.3399999999849</v>
          </cell>
          <cell r="T680">
            <v>1038.1299999999903</v>
          </cell>
          <cell r="U680">
            <v>1450.5400000000118</v>
          </cell>
          <cell r="V680">
            <v>1052.7699999999813</v>
          </cell>
          <cell r="W680">
            <v>1471.9800000000016</v>
          </cell>
          <cell r="X680">
            <v>1072.1600000000046</v>
          </cell>
          <cell r="Y680">
            <v>1498.1800000000128</v>
          </cell>
          <cell r="Z680">
            <v>1086.800000000002</v>
          </cell>
          <cell r="AA680">
            <v>1519.63</v>
          </cell>
          <cell r="AB680">
            <v>1106.1899999999994</v>
          </cell>
          <cell r="AC680">
            <v>1545.819999999984</v>
          </cell>
          <cell r="AD680">
            <v>1120.8299999999977</v>
          </cell>
          <cell r="AE680">
            <v>1572.0199999999916</v>
          </cell>
          <cell r="AF680">
            <v>1140.22000000002</v>
          </cell>
          <cell r="AG680">
            <v>1593.4599999999789</v>
          </cell>
          <cell r="AH680">
            <v>1154.8600000000115</v>
          </cell>
          <cell r="AI680">
            <v>1619.6600000000176</v>
          </cell>
          <cell r="AJ680">
            <v>1174.2500000000043</v>
          </cell>
          <cell r="AK680">
            <v>1641.1100000000056</v>
          </cell>
          <cell r="AL680">
            <v>1188.8899999999958</v>
          </cell>
          <cell r="AM680">
            <v>1667.3000000000129</v>
          </cell>
          <cell r="AN680">
            <v>1208.2799999999877</v>
          </cell>
          <cell r="AO680">
            <v>1693.4999999999957</v>
          </cell>
          <cell r="AP680">
            <v>1222.9199999999789</v>
          </cell>
          <cell r="AQ680">
            <v>1714.9399999999828</v>
          </cell>
          <cell r="AR680">
            <v>1242.3099999999972</v>
          </cell>
          <cell r="AS680">
            <v>1741.1399999999878</v>
          </cell>
          <cell r="AT680">
            <v>1256.9499999999921</v>
          </cell>
          <cell r="AU680">
            <v>1762.5899999999745</v>
          </cell>
          <cell r="AV680">
            <v>1276.3400000000088</v>
          </cell>
          <cell r="AW680">
            <v>1788.780000000022</v>
          </cell>
        </row>
        <row r="681">
          <cell r="A681">
            <v>676</v>
          </cell>
          <cell r="B681">
            <v>879.16999999998939</v>
          </cell>
          <cell r="C681">
            <v>1230.8400000000063</v>
          </cell>
          <cell r="D681">
            <v>898.5900000000089</v>
          </cell>
          <cell r="E681">
            <v>1257.0799999999922</v>
          </cell>
          <cell r="F681">
            <v>913.2500000000108</v>
          </cell>
          <cell r="G681">
            <v>1278.5600000000088</v>
          </cell>
          <cell r="H681">
            <v>932.66999999999791</v>
          </cell>
          <cell r="I681">
            <v>1304.7899999999966</v>
          </cell>
          <cell r="J681">
            <v>952.08999999999412</v>
          </cell>
          <cell r="K681">
            <v>1331.0300000000129</v>
          </cell>
          <cell r="L681">
            <v>966.74999999998511</v>
          </cell>
          <cell r="M681">
            <v>1352.5</v>
          </cell>
          <cell r="N681">
            <v>986.17000000000871</v>
          </cell>
          <cell r="O681">
            <v>1378.7399999999857</v>
          </cell>
          <cell r="P681">
            <v>1000.8300000000087</v>
          </cell>
          <cell r="Q681">
            <v>1400.2200000000005</v>
          </cell>
          <cell r="R681">
            <v>1020.2499999999957</v>
          </cell>
          <cell r="S681">
            <v>1426.4499999999848</v>
          </cell>
          <cell r="T681">
            <v>1039.6699999999903</v>
          </cell>
          <cell r="U681">
            <v>1452.6900000000119</v>
          </cell>
          <cell r="V681">
            <v>1054.3299999999813</v>
          </cell>
          <cell r="W681">
            <v>1474.1600000000017</v>
          </cell>
          <cell r="X681">
            <v>1073.7500000000045</v>
          </cell>
          <cell r="Y681">
            <v>1500.4000000000128</v>
          </cell>
          <cell r="Z681">
            <v>1088.4100000000019</v>
          </cell>
          <cell r="AA681">
            <v>1521.88</v>
          </cell>
          <cell r="AB681">
            <v>1107.8299999999995</v>
          </cell>
          <cell r="AC681">
            <v>1548.109999999984</v>
          </cell>
          <cell r="AD681">
            <v>1122.4899999999977</v>
          </cell>
          <cell r="AE681">
            <v>1574.3499999999915</v>
          </cell>
          <cell r="AF681">
            <v>1141.9100000000201</v>
          </cell>
          <cell r="AG681">
            <v>1595.8199999999788</v>
          </cell>
          <cell r="AH681">
            <v>1156.5700000000115</v>
          </cell>
          <cell r="AI681">
            <v>1622.0600000000177</v>
          </cell>
          <cell r="AJ681">
            <v>1175.9900000000043</v>
          </cell>
          <cell r="AK681">
            <v>1643.5400000000056</v>
          </cell>
          <cell r="AL681">
            <v>1190.6499999999958</v>
          </cell>
          <cell r="AM681">
            <v>1669.7700000000129</v>
          </cell>
          <cell r="AN681">
            <v>1210.0699999999877</v>
          </cell>
          <cell r="AO681">
            <v>1696.0099999999957</v>
          </cell>
          <cell r="AP681">
            <v>1224.7299999999789</v>
          </cell>
          <cell r="AQ681">
            <v>1717.4799999999827</v>
          </cell>
          <cell r="AR681">
            <v>1244.1499999999971</v>
          </cell>
          <cell r="AS681">
            <v>1743.7199999999877</v>
          </cell>
          <cell r="AT681">
            <v>1258.809999999992</v>
          </cell>
          <cell r="AU681">
            <v>1765.1999999999744</v>
          </cell>
          <cell r="AV681">
            <v>1278.2300000000089</v>
          </cell>
          <cell r="AW681">
            <v>1791.4300000000221</v>
          </cell>
        </row>
        <row r="682">
          <cell r="A682">
            <v>677</v>
          </cell>
          <cell r="B682">
            <v>880.46999999998934</v>
          </cell>
          <cell r="C682">
            <v>1232.6600000000062</v>
          </cell>
          <cell r="D682">
            <v>899.92000000000894</v>
          </cell>
          <cell r="E682">
            <v>1258.9399999999921</v>
          </cell>
          <cell r="F682">
            <v>914.60000000001082</v>
          </cell>
          <cell r="G682">
            <v>1280.4500000000089</v>
          </cell>
          <cell r="H682">
            <v>934.04999999999791</v>
          </cell>
          <cell r="I682">
            <v>1306.7199999999966</v>
          </cell>
          <cell r="J682">
            <v>953.49999999999409</v>
          </cell>
          <cell r="K682">
            <v>1333.000000000013</v>
          </cell>
          <cell r="L682">
            <v>968.17999999998506</v>
          </cell>
          <cell r="M682">
            <v>1354.5</v>
          </cell>
          <cell r="N682">
            <v>987.63000000000875</v>
          </cell>
          <cell r="O682">
            <v>1380.7799999999856</v>
          </cell>
          <cell r="P682">
            <v>1002.3100000000087</v>
          </cell>
          <cell r="Q682">
            <v>1402.2900000000004</v>
          </cell>
          <cell r="R682">
            <v>1021.7599999999957</v>
          </cell>
          <cell r="S682">
            <v>1428.5599999999847</v>
          </cell>
          <cell r="T682">
            <v>1041.2099999999903</v>
          </cell>
          <cell r="U682">
            <v>1454.840000000012</v>
          </cell>
          <cell r="V682">
            <v>1055.8899999999812</v>
          </cell>
          <cell r="W682">
            <v>1476.3400000000017</v>
          </cell>
          <cell r="X682">
            <v>1075.3400000000045</v>
          </cell>
          <cell r="Y682">
            <v>1502.6200000000129</v>
          </cell>
          <cell r="Z682">
            <v>1090.0200000000018</v>
          </cell>
          <cell r="AA682">
            <v>1524.13</v>
          </cell>
          <cell r="AB682">
            <v>1109.4699999999996</v>
          </cell>
          <cell r="AC682">
            <v>1550.3999999999839</v>
          </cell>
          <cell r="AD682">
            <v>1124.1499999999978</v>
          </cell>
          <cell r="AE682">
            <v>1576.6799999999914</v>
          </cell>
          <cell r="AF682">
            <v>1143.6000000000201</v>
          </cell>
          <cell r="AG682">
            <v>1598.1799999999787</v>
          </cell>
          <cell r="AH682">
            <v>1158.2800000000116</v>
          </cell>
          <cell r="AI682">
            <v>1624.4600000000178</v>
          </cell>
          <cell r="AJ682">
            <v>1177.7300000000043</v>
          </cell>
          <cell r="AK682">
            <v>1645.9700000000057</v>
          </cell>
          <cell r="AL682">
            <v>1192.4099999999958</v>
          </cell>
          <cell r="AM682">
            <v>1672.240000000013</v>
          </cell>
          <cell r="AN682">
            <v>1211.8599999999876</v>
          </cell>
          <cell r="AO682">
            <v>1698.5199999999957</v>
          </cell>
          <cell r="AP682">
            <v>1226.5399999999788</v>
          </cell>
          <cell r="AQ682">
            <v>1720.0199999999827</v>
          </cell>
          <cell r="AR682">
            <v>1245.9899999999971</v>
          </cell>
          <cell r="AS682">
            <v>1746.2999999999877</v>
          </cell>
          <cell r="AT682">
            <v>1260.6699999999919</v>
          </cell>
          <cell r="AU682">
            <v>1767.8099999999743</v>
          </cell>
          <cell r="AV682">
            <v>1280.120000000009</v>
          </cell>
          <cell r="AW682">
            <v>1794.0800000000222</v>
          </cell>
        </row>
        <row r="683">
          <cell r="A683">
            <v>678</v>
          </cell>
          <cell r="B683">
            <v>881.7699999999893</v>
          </cell>
          <cell r="C683">
            <v>1234.4800000000062</v>
          </cell>
          <cell r="D683">
            <v>901.25000000000898</v>
          </cell>
          <cell r="E683">
            <v>1260.799999999992</v>
          </cell>
          <cell r="F683">
            <v>915.95000000001085</v>
          </cell>
          <cell r="G683">
            <v>1282.340000000009</v>
          </cell>
          <cell r="H683">
            <v>935.4299999999979</v>
          </cell>
          <cell r="I683">
            <v>1308.6499999999967</v>
          </cell>
          <cell r="J683">
            <v>954.90999999999406</v>
          </cell>
          <cell r="K683">
            <v>1334.970000000013</v>
          </cell>
          <cell r="L683">
            <v>969.60999999998501</v>
          </cell>
          <cell r="M683">
            <v>1356.5</v>
          </cell>
          <cell r="N683">
            <v>989.09000000000879</v>
          </cell>
          <cell r="O683">
            <v>1382.8199999999856</v>
          </cell>
          <cell r="P683">
            <v>1003.7900000000087</v>
          </cell>
          <cell r="Q683">
            <v>1404.3600000000004</v>
          </cell>
          <cell r="R683">
            <v>1023.2699999999957</v>
          </cell>
          <cell r="S683">
            <v>1430.6699999999846</v>
          </cell>
          <cell r="T683">
            <v>1042.7499999999902</v>
          </cell>
          <cell r="U683">
            <v>1456.9900000000121</v>
          </cell>
          <cell r="V683">
            <v>1057.4499999999812</v>
          </cell>
          <cell r="W683">
            <v>1478.5200000000018</v>
          </cell>
          <cell r="X683">
            <v>1076.9300000000044</v>
          </cell>
          <cell r="Y683">
            <v>1504.8400000000129</v>
          </cell>
          <cell r="Z683">
            <v>1091.6300000000017</v>
          </cell>
          <cell r="AA683">
            <v>1526.38</v>
          </cell>
          <cell r="AB683">
            <v>1111.1099999999997</v>
          </cell>
          <cell r="AC683">
            <v>1552.6899999999839</v>
          </cell>
          <cell r="AD683">
            <v>1125.8099999999979</v>
          </cell>
          <cell r="AE683">
            <v>1579.0099999999914</v>
          </cell>
          <cell r="AF683">
            <v>1145.2900000000202</v>
          </cell>
          <cell r="AG683">
            <v>1600.5399999999786</v>
          </cell>
          <cell r="AH683">
            <v>1159.9900000000116</v>
          </cell>
          <cell r="AI683">
            <v>1626.8600000000179</v>
          </cell>
          <cell r="AJ683">
            <v>1179.4700000000043</v>
          </cell>
          <cell r="AK683">
            <v>1648.4000000000058</v>
          </cell>
          <cell r="AL683">
            <v>1194.1699999999958</v>
          </cell>
          <cell r="AM683">
            <v>1674.710000000013</v>
          </cell>
          <cell r="AN683">
            <v>1213.6499999999876</v>
          </cell>
          <cell r="AO683">
            <v>1701.0299999999957</v>
          </cell>
          <cell r="AP683">
            <v>1228.3499999999788</v>
          </cell>
          <cell r="AQ683">
            <v>1722.5599999999827</v>
          </cell>
          <cell r="AR683">
            <v>1247.829999999997</v>
          </cell>
          <cell r="AS683">
            <v>1748.8799999999876</v>
          </cell>
          <cell r="AT683">
            <v>1262.5299999999918</v>
          </cell>
          <cell r="AU683">
            <v>1770.4199999999742</v>
          </cell>
          <cell r="AV683">
            <v>1282.0100000000091</v>
          </cell>
          <cell r="AW683">
            <v>1796.7300000000223</v>
          </cell>
        </row>
        <row r="684">
          <cell r="A684">
            <v>679</v>
          </cell>
          <cell r="B684">
            <v>883.06999999998925</v>
          </cell>
          <cell r="C684">
            <v>1236.3000000000061</v>
          </cell>
          <cell r="D684">
            <v>902.58000000000902</v>
          </cell>
          <cell r="E684">
            <v>1262.6599999999919</v>
          </cell>
          <cell r="F684">
            <v>917.30000000001087</v>
          </cell>
          <cell r="G684">
            <v>1284.2300000000091</v>
          </cell>
          <cell r="H684">
            <v>936.8099999999979</v>
          </cell>
          <cell r="I684">
            <v>1310.5799999999967</v>
          </cell>
          <cell r="J684">
            <v>956.31999999999402</v>
          </cell>
          <cell r="K684">
            <v>1336.940000000013</v>
          </cell>
          <cell r="L684">
            <v>971.03999999998496</v>
          </cell>
          <cell r="M684">
            <v>1358.5</v>
          </cell>
          <cell r="N684">
            <v>990.55000000000882</v>
          </cell>
          <cell r="O684">
            <v>1384.8599999999856</v>
          </cell>
          <cell r="P684">
            <v>1005.2700000000087</v>
          </cell>
          <cell r="Q684">
            <v>1406.4300000000003</v>
          </cell>
          <cell r="R684">
            <v>1024.7799999999957</v>
          </cell>
          <cell r="S684">
            <v>1432.7799999999845</v>
          </cell>
          <cell r="T684">
            <v>1044.2899999999902</v>
          </cell>
          <cell r="U684">
            <v>1459.1400000000122</v>
          </cell>
          <cell r="V684">
            <v>1059.0099999999811</v>
          </cell>
          <cell r="W684">
            <v>1480.7000000000019</v>
          </cell>
          <cell r="X684">
            <v>1078.5200000000043</v>
          </cell>
          <cell r="Y684">
            <v>1507.0600000000129</v>
          </cell>
          <cell r="Z684">
            <v>1093.2400000000016</v>
          </cell>
          <cell r="AA684">
            <v>1528.63</v>
          </cell>
          <cell r="AB684">
            <v>1112.7499999999998</v>
          </cell>
          <cell r="AC684">
            <v>1554.9799999999839</v>
          </cell>
          <cell r="AD684">
            <v>1127.469999999998</v>
          </cell>
          <cell r="AE684">
            <v>1581.3399999999913</v>
          </cell>
          <cell r="AF684">
            <v>1146.9800000000203</v>
          </cell>
          <cell r="AG684">
            <v>1602.8999999999785</v>
          </cell>
          <cell r="AH684">
            <v>1161.7000000000116</v>
          </cell>
          <cell r="AI684">
            <v>1629.260000000018</v>
          </cell>
          <cell r="AJ684">
            <v>1181.2100000000044</v>
          </cell>
          <cell r="AK684">
            <v>1650.8300000000058</v>
          </cell>
          <cell r="AL684">
            <v>1195.9299999999957</v>
          </cell>
          <cell r="AM684">
            <v>1677.180000000013</v>
          </cell>
          <cell r="AN684">
            <v>1215.4399999999875</v>
          </cell>
          <cell r="AO684">
            <v>1703.5399999999956</v>
          </cell>
          <cell r="AP684">
            <v>1230.1599999999787</v>
          </cell>
          <cell r="AQ684">
            <v>1725.0999999999826</v>
          </cell>
          <cell r="AR684">
            <v>1249.6699999999969</v>
          </cell>
          <cell r="AS684">
            <v>1751.4599999999875</v>
          </cell>
          <cell r="AT684">
            <v>1264.3899999999917</v>
          </cell>
          <cell r="AU684">
            <v>1773.0299999999741</v>
          </cell>
          <cell r="AV684">
            <v>1283.9000000000092</v>
          </cell>
          <cell r="AW684">
            <v>1799.3800000000224</v>
          </cell>
        </row>
        <row r="685">
          <cell r="A685">
            <v>680</v>
          </cell>
          <cell r="B685">
            <v>884.3699999999892</v>
          </cell>
          <cell r="C685">
            <v>1238.120000000006</v>
          </cell>
          <cell r="D685">
            <v>903.91000000000906</v>
          </cell>
          <cell r="E685">
            <v>1264.5199999999918</v>
          </cell>
          <cell r="F685">
            <v>918.65000000001089</v>
          </cell>
          <cell r="G685">
            <v>1286.1200000000092</v>
          </cell>
          <cell r="H685">
            <v>938.18999999999789</v>
          </cell>
          <cell r="I685">
            <v>1312.5099999999968</v>
          </cell>
          <cell r="J685">
            <v>957.72999999999399</v>
          </cell>
          <cell r="K685">
            <v>1338.910000000013</v>
          </cell>
          <cell r="L685">
            <v>972.46999999998491</v>
          </cell>
          <cell r="M685">
            <v>1360.5</v>
          </cell>
          <cell r="N685">
            <v>992.01000000000886</v>
          </cell>
          <cell r="O685">
            <v>1386.8999999999855</v>
          </cell>
          <cell r="P685">
            <v>1006.7500000000088</v>
          </cell>
          <cell r="Q685">
            <v>1408.5000000000002</v>
          </cell>
          <cell r="R685">
            <v>1026.2899999999956</v>
          </cell>
          <cell r="S685">
            <v>1434.8899999999844</v>
          </cell>
          <cell r="T685">
            <v>1045.8299999999902</v>
          </cell>
          <cell r="U685">
            <v>1461.2900000000122</v>
          </cell>
          <cell r="V685">
            <v>1060.5699999999811</v>
          </cell>
          <cell r="W685">
            <v>1482.8800000000019</v>
          </cell>
          <cell r="X685">
            <v>1080.1100000000042</v>
          </cell>
          <cell r="Y685">
            <v>1509.2800000000129</v>
          </cell>
          <cell r="Z685">
            <v>1094.8500000000015</v>
          </cell>
          <cell r="AA685">
            <v>1530.88</v>
          </cell>
          <cell r="AB685">
            <v>1114.3899999999999</v>
          </cell>
          <cell r="AC685">
            <v>1557.2699999999838</v>
          </cell>
          <cell r="AD685">
            <v>1129.1299999999981</v>
          </cell>
          <cell r="AE685">
            <v>1583.6699999999912</v>
          </cell>
          <cell r="AF685">
            <v>1148.6700000000203</v>
          </cell>
          <cell r="AG685">
            <v>1605.2599999999784</v>
          </cell>
          <cell r="AH685">
            <v>1163.4100000000117</v>
          </cell>
          <cell r="AI685">
            <v>1631.660000000018</v>
          </cell>
          <cell r="AJ685">
            <v>1182.9500000000044</v>
          </cell>
          <cell r="AK685">
            <v>1653.2600000000059</v>
          </cell>
          <cell r="AL685">
            <v>1197.6899999999957</v>
          </cell>
          <cell r="AM685">
            <v>1679.6500000000131</v>
          </cell>
          <cell r="AN685">
            <v>1217.2299999999875</v>
          </cell>
          <cell r="AO685">
            <v>1706.0499999999956</v>
          </cell>
          <cell r="AP685">
            <v>1231.9699999999787</v>
          </cell>
          <cell r="AQ685">
            <v>1727.6399999999826</v>
          </cell>
          <cell r="AR685">
            <v>1251.5099999999968</v>
          </cell>
          <cell r="AS685">
            <v>1754.0399999999875</v>
          </cell>
          <cell r="AT685">
            <v>1266.2499999999916</v>
          </cell>
          <cell r="AU685">
            <v>1775.639999999974</v>
          </cell>
          <cell r="AV685">
            <v>1285.7900000000093</v>
          </cell>
          <cell r="AW685">
            <v>1802.0300000000225</v>
          </cell>
        </row>
        <row r="686">
          <cell r="A686">
            <v>681</v>
          </cell>
          <cell r="B686">
            <v>885.66999999998916</v>
          </cell>
          <cell r="C686">
            <v>1239.940000000006</v>
          </cell>
          <cell r="D686">
            <v>905.2400000000091</v>
          </cell>
          <cell r="E686">
            <v>1266.3799999999917</v>
          </cell>
          <cell r="F686">
            <v>920.00000000001091</v>
          </cell>
          <cell r="G686">
            <v>1288.0100000000093</v>
          </cell>
          <cell r="H686">
            <v>939.56999999999789</v>
          </cell>
          <cell r="I686">
            <v>1314.4399999999969</v>
          </cell>
          <cell r="J686">
            <v>959.13999999999396</v>
          </cell>
          <cell r="K686">
            <v>1340.8800000000131</v>
          </cell>
          <cell r="L686">
            <v>973.89999999998486</v>
          </cell>
          <cell r="M686">
            <v>1362.5</v>
          </cell>
          <cell r="N686">
            <v>993.47000000000889</v>
          </cell>
          <cell r="O686">
            <v>1388.9399999999855</v>
          </cell>
          <cell r="P686">
            <v>1008.2300000000088</v>
          </cell>
          <cell r="Q686">
            <v>1410.5700000000002</v>
          </cell>
          <cell r="R686">
            <v>1027.7999999999956</v>
          </cell>
          <cell r="S686">
            <v>1436.9999999999843</v>
          </cell>
          <cell r="T686">
            <v>1047.3699999999901</v>
          </cell>
          <cell r="U686">
            <v>1463.4400000000123</v>
          </cell>
          <cell r="V686">
            <v>1062.129999999981</v>
          </cell>
          <cell r="W686">
            <v>1485.060000000002</v>
          </cell>
          <cell r="X686">
            <v>1081.7000000000041</v>
          </cell>
          <cell r="Y686">
            <v>1511.500000000013</v>
          </cell>
          <cell r="Z686">
            <v>1096.4600000000014</v>
          </cell>
          <cell r="AA686">
            <v>1533.13</v>
          </cell>
          <cell r="AB686">
            <v>1116.03</v>
          </cell>
          <cell r="AC686">
            <v>1559.5599999999838</v>
          </cell>
          <cell r="AD686">
            <v>1130.7899999999981</v>
          </cell>
          <cell r="AE686">
            <v>1585.9999999999911</v>
          </cell>
          <cell r="AF686">
            <v>1150.3600000000204</v>
          </cell>
          <cell r="AG686">
            <v>1607.6199999999783</v>
          </cell>
          <cell r="AH686">
            <v>1165.1200000000117</v>
          </cell>
          <cell r="AI686">
            <v>1634.0600000000181</v>
          </cell>
          <cell r="AJ686">
            <v>1184.6900000000044</v>
          </cell>
          <cell r="AK686">
            <v>1655.690000000006</v>
          </cell>
          <cell r="AL686">
            <v>1199.4499999999957</v>
          </cell>
          <cell r="AM686">
            <v>1682.1200000000131</v>
          </cell>
          <cell r="AN686">
            <v>1219.0199999999875</v>
          </cell>
          <cell r="AO686">
            <v>1708.5599999999956</v>
          </cell>
          <cell r="AP686">
            <v>1233.7799999999786</v>
          </cell>
          <cell r="AQ686">
            <v>1730.1799999999826</v>
          </cell>
          <cell r="AR686">
            <v>1253.3499999999967</v>
          </cell>
          <cell r="AS686">
            <v>1756.6199999999874</v>
          </cell>
          <cell r="AT686">
            <v>1268.1099999999915</v>
          </cell>
          <cell r="AU686">
            <v>1778.2499999999739</v>
          </cell>
          <cell r="AV686">
            <v>1287.6800000000094</v>
          </cell>
          <cell r="AW686">
            <v>1804.6800000000226</v>
          </cell>
        </row>
        <row r="687">
          <cell r="A687">
            <v>682</v>
          </cell>
          <cell r="B687">
            <v>886.96999999998911</v>
          </cell>
          <cell r="C687">
            <v>1241.7600000000059</v>
          </cell>
          <cell r="D687">
            <v>906.57000000000914</v>
          </cell>
          <cell r="E687">
            <v>1268.2399999999916</v>
          </cell>
          <cell r="F687">
            <v>921.35000000001094</v>
          </cell>
          <cell r="G687">
            <v>1289.9000000000094</v>
          </cell>
          <cell r="H687">
            <v>940.94999999999789</v>
          </cell>
          <cell r="I687">
            <v>1316.3699999999969</v>
          </cell>
          <cell r="J687">
            <v>960.54999999999393</v>
          </cell>
          <cell r="K687">
            <v>1342.8500000000131</v>
          </cell>
          <cell r="L687">
            <v>975.32999999998481</v>
          </cell>
          <cell r="M687">
            <v>1364.5</v>
          </cell>
          <cell r="N687">
            <v>994.93000000000893</v>
          </cell>
          <cell r="O687">
            <v>1390.9799999999855</v>
          </cell>
          <cell r="P687">
            <v>1009.7100000000088</v>
          </cell>
          <cell r="Q687">
            <v>1412.64</v>
          </cell>
          <cell r="R687">
            <v>1029.3099999999956</v>
          </cell>
          <cell r="S687">
            <v>1439.1099999999842</v>
          </cell>
          <cell r="T687">
            <v>1048.9099999999901</v>
          </cell>
          <cell r="U687">
            <v>1465.5900000000124</v>
          </cell>
          <cell r="V687">
            <v>1063.689999999981</v>
          </cell>
          <cell r="W687">
            <v>1487.2400000000021</v>
          </cell>
          <cell r="X687">
            <v>1083.2900000000041</v>
          </cell>
          <cell r="Y687">
            <v>1513.720000000013</v>
          </cell>
          <cell r="Z687">
            <v>1098.0700000000013</v>
          </cell>
          <cell r="AA687">
            <v>1535.38</v>
          </cell>
          <cell r="AB687">
            <v>1117.67</v>
          </cell>
          <cell r="AC687">
            <v>1561.8499999999838</v>
          </cell>
          <cell r="AD687">
            <v>1132.4499999999982</v>
          </cell>
          <cell r="AE687">
            <v>1588.3299999999911</v>
          </cell>
          <cell r="AF687">
            <v>1152.0500000000204</v>
          </cell>
          <cell r="AG687">
            <v>1609.9799999999782</v>
          </cell>
          <cell r="AH687">
            <v>1166.8300000000118</v>
          </cell>
          <cell r="AI687">
            <v>1636.4600000000182</v>
          </cell>
          <cell r="AJ687">
            <v>1186.4300000000044</v>
          </cell>
          <cell r="AK687">
            <v>1658.120000000006</v>
          </cell>
          <cell r="AL687">
            <v>1201.2099999999957</v>
          </cell>
          <cell r="AM687">
            <v>1684.5900000000131</v>
          </cell>
          <cell r="AN687">
            <v>1220.8099999999874</v>
          </cell>
          <cell r="AO687">
            <v>1711.0699999999956</v>
          </cell>
          <cell r="AP687">
            <v>1235.5899999999785</v>
          </cell>
          <cell r="AQ687">
            <v>1732.7199999999825</v>
          </cell>
          <cell r="AR687">
            <v>1255.1899999999966</v>
          </cell>
          <cell r="AS687">
            <v>1759.1999999999873</v>
          </cell>
          <cell r="AT687">
            <v>1269.9699999999914</v>
          </cell>
          <cell r="AU687">
            <v>1780.8599999999738</v>
          </cell>
          <cell r="AV687">
            <v>1289.5700000000095</v>
          </cell>
          <cell r="AW687">
            <v>1807.3300000000227</v>
          </cell>
        </row>
        <row r="688">
          <cell r="A688">
            <v>683</v>
          </cell>
          <cell r="B688">
            <v>888.26999999998907</v>
          </cell>
          <cell r="C688">
            <v>1243.5800000000058</v>
          </cell>
          <cell r="D688">
            <v>907.90000000000919</v>
          </cell>
          <cell r="E688">
            <v>1270.0999999999915</v>
          </cell>
          <cell r="F688">
            <v>922.70000000001096</v>
          </cell>
          <cell r="G688">
            <v>1291.7900000000095</v>
          </cell>
          <cell r="H688">
            <v>942.32999999999788</v>
          </cell>
          <cell r="I688">
            <v>1318.299999999997</v>
          </cell>
          <cell r="J688">
            <v>961.9599999999939</v>
          </cell>
          <cell r="K688">
            <v>1344.8200000000131</v>
          </cell>
          <cell r="L688">
            <v>976.75999999998476</v>
          </cell>
          <cell r="M688">
            <v>1366.5</v>
          </cell>
          <cell r="N688">
            <v>996.39000000000897</v>
          </cell>
          <cell r="O688">
            <v>1393.0199999999854</v>
          </cell>
          <cell r="P688">
            <v>1011.1900000000088</v>
          </cell>
          <cell r="Q688">
            <v>1414.71</v>
          </cell>
          <cell r="R688">
            <v>1030.8199999999956</v>
          </cell>
          <cell r="S688">
            <v>1441.2199999999841</v>
          </cell>
          <cell r="T688">
            <v>1050.44999999999</v>
          </cell>
          <cell r="U688">
            <v>1467.7400000000125</v>
          </cell>
          <cell r="V688">
            <v>1065.2499999999809</v>
          </cell>
          <cell r="W688">
            <v>1489.4200000000021</v>
          </cell>
          <cell r="X688">
            <v>1084.880000000004</v>
          </cell>
          <cell r="Y688">
            <v>1515.940000000013</v>
          </cell>
          <cell r="Z688">
            <v>1099.6800000000012</v>
          </cell>
          <cell r="AA688">
            <v>1537.63</v>
          </cell>
          <cell r="AB688">
            <v>1119.3100000000002</v>
          </cell>
          <cell r="AC688">
            <v>1564.1399999999837</v>
          </cell>
          <cell r="AD688">
            <v>1134.1099999999983</v>
          </cell>
          <cell r="AE688">
            <v>1590.659999999991</v>
          </cell>
          <cell r="AF688">
            <v>1153.7400000000205</v>
          </cell>
          <cell r="AG688">
            <v>1612.3399999999781</v>
          </cell>
          <cell r="AH688">
            <v>1168.5400000000118</v>
          </cell>
          <cell r="AI688">
            <v>1638.8600000000183</v>
          </cell>
          <cell r="AJ688">
            <v>1188.1700000000044</v>
          </cell>
          <cell r="AK688">
            <v>1660.5500000000061</v>
          </cell>
          <cell r="AL688">
            <v>1202.9699999999957</v>
          </cell>
          <cell r="AM688">
            <v>1687.0600000000131</v>
          </cell>
          <cell r="AN688">
            <v>1222.5999999999874</v>
          </cell>
          <cell r="AO688">
            <v>1713.5799999999956</v>
          </cell>
          <cell r="AP688">
            <v>1237.3999999999785</v>
          </cell>
          <cell r="AQ688">
            <v>1735.2599999999825</v>
          </cell>
          <cell r="AR688">
            <v>1257.0299999999966</v>
          </cell>
          <cell r="AS688">
            <v>1761.7799999999872</v>
          </cell>
          <cell r="AT688">
            <v>1271.8299999999913</v>
          </cell>
          <cell r="AU688">
            <v>1783.4699999999737</v>
          </cell>
          <cell r="AV688">
            <v>1291.4600000000096</v>
          </cell>
          <cell r="AW688">
            <v>1809.9800000000228</v>
          </cell>
        </row>
        <row r="689">
          <cell r="A689">
            <v>684</v>
          </cell>
          <cell r="B689">
            <v>889.56999999998902</v>
          </cell>
          <cell r="C689">
            <v>1245.4000000000058</v>
          </cell>
          <cell r="D689">
            <v>909.23000000000923</v>
          </cell>
          <cell r="E689">
            <v>1271.9599999999914</v>
          </cell>
          <cell r="F689">
            <v>924.05000000001098</v>
          </cell>
          <cell r="G689">
            <v>1293.6800000000096</v>
          </cell>
          <cell r="H689">
            <v>943.70999999999788</v>
          </cell>
          <cell r="I689">
            <v>1320.2299999999971</v>
          </cell>
          <cell r="J689">
            <v>963.36999999999387</v>
          </cell>
          <cell r="K689">
            <v>1346.7900000000132</v>
          </cell>
          <cell r="L689">
            <v>978.18999999998471</v>
          </cell>
          <cell r="M689">
            <v>1368.5</v>
          </cell>
          <cell r="N689">
            <v>997.850000000009</v>
          </cell>
          <cell r="O689">
            <v>1395.0599999999854</v>
          </cell>
          <cell r="P689">
            <v>1012.6700000000088</v>
          </cell>
          <cell r="Q689">
            <v>1416.78</v>
          </cell>
          <cell r="R689">
            <v>1032.3299999999956</v>
          </cell>
          <cell r="S689">
            <v>1443.329999999984</v>
          </cell>
          <cell r="T689">
            <v>1051.98999999999</v>
          </cell>
          <cell r="U689">
            <v>1469.8900000000126</v>
          </cell>
          <cell r="V689">
            <v>1066.8099999999808</v>
          </cell>
          <cell r="W689">
            <v>1491.6000000000022</v>
          </cell>
          <cell r="X689">
            <v>1086.4700000000039</v>
          </cell>
          <cell r="Y689">
            <v>1518.160000000013</v>
          </cell>
          <cell r="Z689">
            <v>1101.2900000000011</v>
          </cell>
          <cell r="AA689">
            <v>1539.88</v>
          </cell>
          <cell r="AB689">
            <v>1120.9500000000003</v>
          </cell>
          <cell r="AC689">
            <v>1566.4299999999837</v>
          </cell>
          <cell r="AD689">
            <v>1135.7699999999984</v>
          </cell>
          <cell r="AE689">
            <v>1592.9899999999909</v>
          </cell>
          <cell r="AF689">
            <v>1155.4300000000205</v>
          </cell>
          <cell r="AG689">
            <v>1614.699999999978</v>
          </cell>
          <cell r="AH689">
            <v>1170.2500000000118</v>
          </cell>
          <cell r="AI689">
            <v>1641.2600000000184</v>
          </cell>
          <cell r="AJ689">
            <v>1189.9100000000044</v>
          </cell>
          <cell r="AK689">
            <v>1662.9800000000062</v>
          </cell>
          <cell r="AL689">
            <v>1204.7299999999957</v>
          </cell>
          <cell r="AM689">
            <v>1689.5300000000132</v>
          </cell>
          <cell r="AN689">
            <v>1224.3899999999874</v>
          </cell>
          <cell r="AO689">
            <v>1716.0899999999956</v>
          </cell>
          <cell r="AP689">
            <v>1239.2099999999784</v>
          </cell>
          <cell r="AQ689">
            <v>1737.7999999999824</v>
          </cell>
          <cell r="AR689">
            <v>1258.8699999999965</v>
          </cell>
          <cell r="AS689">
            <v>1764.3599999999872</v>
          </cell>
          <cell r="AT689">
            <v>1273.6899999999912</v>
          </cell>
          <cell r="AU689">
            <v>1786.0799999999736</v>
          </cell>
          <cell r="AV689">
            <v>1293.3500000000097</v>
          </cell>
          <cell r="AW689">
            <v>1812.6300000000228</v>
          </cell>
        </row>
        <row r="690">
          <cell r="A690">
            <v>685</v>
          </cell>
          <cell r="B690">
            <v>890.86999999998898</v>
          </cell>
          <cell r="C690">
            <v>1247.2200000000057</v>
          </cell>
          <cell r="D690">
            <v>910.56000000000927</v>
          </cell>
          <cell r="E690">
            <v>1273.8199999999913</v>
          </cell>
          <cell r="F690">
            <v>925.400000000011</v>
          </cell>
          <cell r="G690">
            <v>1295.5700000000097</v>
          </cell>
          <cell r="H690">
            <v>945.08999999999787</v>
          </cell>
          <cell r="I690">
            <v>1322.1599999999971</v>
          </cell>
          <cell r="J690">
            <v>964.77999999999383</v>
          </cell>
          <cell r="K690">
            <v>1348.7600000000132</v>
          </cell>
          <cell r="L690">
            <v>979.61999999998466</v>
          </cell>
          <cell r="M690">
            <v>1370.5</v>
          </cell>
          <cell r="N690">
            <v>999.31000000000904</v>
          </cell>
          <cell r="O690">
            <v>1397.0999999999854</v>
          </cell>
          <cell r="P690">
            <v>1014.1500000000088</v>
          </cell>
          <cell r="Q690">
            <v>1418.85</v>
          </cell>
          <cell r="R690">
            <v>1033.8399999999956</v>
          </cell>
          <cell r="S690">
            <v>1445.4399999999839</v>
          </cell>
          <cell r="T690">
            <v>1053.52999999999</v>
          </cell>
          <cell r="U690">
            <v>1472.0400000000127</v>
          </cell>
          <cell r="V690">
            <v>1068.3699999999808</v>
          </cell>
          <cell r="W690">
            <v>1493.7800000000022</v>
          </cell>
          <cell r="X690">
            <v>1088.0600000000038</v>
          </cell>
          <cell r="Y690">
            <v>1520.3800000000131</v>
          </cell>
          <cell r="Z690">
            <v>1102.900000000001</v>
          </cell>
          <cell r="AA690">
            <v>1542.13</v>
          </cell>
          <cell r="AB690">
            <v>1122.5900000000004</v>
          </cell>
          <cell r="AC690">
            <v>1568.7199999999837</v>
          </cell>
          <cell r="AD690">
            <v>1137.4299999999985</v>
          </cell>
          <cell r="AE690">
            <v>1595.3199999999908</v>
          </cell>
          <cell r="AF690">
            <v>1157.1200000000206</v>
          </cell>
          <cell r="AG690">
            <v>1617.0599999999779</v>
          </cell>
          <cell r="AH690">
            <v>1171.9600000000119</v>
          </cell>
          <cell r="AI690">
            <v>1643.6600000000185</v>
          </cell>
          <cell r="AJ690">
            <v>1191.6500000000044</v>
          </cell>
          <cell r="AK690">
            <v>1665.4100000000062</v>
          </cell>
          <cell r="AL690">
            <v>1206.4899999999957</v>
          </cell>
          <cell r="AM690">
            <v>1692.0000000000132</v>
          </cell>
          <cell r="AN690">
            <v>1226.1799999999873</v>
          </cell>
          <cell r="AO690">
            <v>1718.5999999999956</v>
          </cell>
          <cell r="AP690">
            <v>1241.0199999999784</v>
          </cell>
          <cell r="AQ690">
            <v>1740.3399999999824</v>
          </cell>
          <cell r="AR690">
            <v>1260.7099999999964</v>
          </cell>
          <cell r="AS690">
            <v>1766.9399999999871</v>
          </cell>
          <cell r="AT690">
            <v>1275.5499999999911</v>
          </cell>
          <cell r="AU690">
            <v>1788.6899999999735</v>
          </cell>
          <cell r="AV690">
            <v>1295.2400000000098</v>
          </cell>
          <cell r="AW690">
            <v>1815.2800000000229</v>
          </cell>
        </row>
        <row r="691">
          <cell r="A691">
            <v>686</v>
          </cell>
          <cell r="B691">
            <v>892.16999999998893</v>
          </cell>
          <cell r="C691">
            <v>1249.0400000000056</v>
          </cell>
          <cell r="D691">
            <v>911.89000000000931</v>
          </cell>
          <cell r="E691">
            <v>1275.6799999999912</v>
          </cell>
          <cell r="F691">
            <v>926.75000000001103</v>
          </cell>
          <cell r="G691">
            <v>1297.4600000000098</v>
          </cell>
          <cell r="H691">
            <v>946.46999999999787</v>
          </cell>
          <cell r="I691">
            <v>1324.0899999999972</v>
          </cell>
          <cell r="J691">
            <v>966.1899999999938</v>
          </cell>
          <cell r="K691">
            <v>1350.7300000000132</v>
          </cell>
          <cell r="L691">
            <v>981.04999999998461</v>
          </cell>
          <cell r="M691">
            <v>1372.5</v>
          </cell>
          <cell r="N691">
            <v>1000.7700000000091</v>
          </cell>
          <cell r="O691">
            <v>1399.1399999999853</v>
          </cell>
          <cell r="P691">
            <v>1015.6300000000089</v>
          </cell>
          <cell r="Q691">
            <v>1420.9199999999998</v>
          </cell>
          <cell r="R691">
            <v>1035.3499999999956</v>
          </cell>
          <cell r="S691">
            <v>1447.5499999999838</v>
          </cell>
          <cell r="T691">
            <v>1055.0699999999899</v>
          </cell>
          <cell r="U691">
            <v>1474.1900000000128</v>
          </cell>
          <cell r="V691">
            <v>1069.9299999999807</v>
          </cell>
          <cell r="W691">
            <v>1495.9600000000023</v>
          </cell>
          <cell r="X691">
            <v>1089.6500000000037</v>
          </cell>
          <cell r="Y691">
            <v>1522.6000000000131</v>
          </cell>
          <cell r="Z691">
            <v>1104.5100000000009</v>
          </cell>
          <cell r="AA691">
            <v>1544.38</v>
          </cell>
          <cell r="AB691">
            <v>1124.2300000000005</v>
          </cell>
          <cell r="AC691">
            <v>1571.0099999999836</v>
          </cell>
          <cell r="AD691">
            <v>1139.0899999999986</v>
          </cell>
          <cell r="AE691">
            <v>1597.6499999999908</v>
          </cell>
          <cell r="AF691">
            <v>1158.8100000000206</v>
          </cell>
          <cell r="AG691">
            <v>1619.4199999999778</v>
          </cell>
          <cell r="AH691">
            <v>1173.6700000000119</v>
          </cell>
          <cell r="AI691">
            <v>1646.0600000000186</v>
          </cell>
          <cell r="AJ691">
            <v>1193.3900000000044</v>
          </cell>
          <cell r="AK691">
            <v>1667.8400000000063</v>
          </cell>
          <cell r="AL691">
            <v>1208.2499999999957</v>
          </cell>
          <cell r="AM691">
            <v>1694.4700000000132</v>
          </cell>
          <cell r="AN691">
            <v>1227.9699999999873</v>
          </cell>
          <cell r="AO691">
            <v>1721.1099999999956</v>
          </cell>
          <cell r="AP691">
            <v>1242.8299999999783</v>
          </cell>
          <cell r="AQ691">
            <v>1742.8799999999824</v>
          </cell>
          <cell r="AR691">
            <v>1262.5499999999963</v>
          </cell>
          <cell r="AS691">
            <v>1769.519999999987</v>
          </cell>
          <cell r="AT691">
            <v>1277.409999999991</v>
          </cell>
          <cell r="AU691">
            <v>1791.2999999999734</v>
          </cell>
          <cell r="AV691">
            <v>1297.1300000000099</v>
          </cell>
          <cell r="AW691">
            <v>1817.930000000023</v>
          </cell>
        </row>
        <row r="692">
          <cell r="A692">
            <v>687</v>
          </cell>
          <cell r="B692">
            <v>893.46999999998889</v>
          </cell>
          <cell r="C692">
            <v>1250.8600000000056</v>
          </cell>
          <cell r="D692">
            <v>913.22000000000935</v>
          </cell>
          <cell r="E692">
            <v>1277.5399999999911</v>
          </cell>
          <cell r="F692">
            <v>928.10000000001105</v>
          </cell>
          <cell r="G692">
            <v>1299.3500000000099</v>
          </cell>
          <cell r="H692">
            <v>947.84999999999786</v>
          </cell>
          <cell r="I692">
            <v>1326.0199999999973</v>
          </cell>
          <cell r="J692">
            <v>967.59999999999377</v>
          </cell>
          <cell r="K692">
            <v>1352.7000000000132</v>
          </cell>
          <cell r="L692">
            <v>982.47999999998456</v>
          </cell>
          <cell r="M692">
            <v>1374.5</v>
          </cell>
          <cell r="N692">
            <v>1002.2300000000091</v>
          </cell>
          <cell r="O692">
            <v>1401.1799999999853</v>
          </cell>
          <cell r="P692">
            <v>1017.1100000000089</v>
          </cell>
          <cell r="Q692">
            <v>1422.9899999999998</v>
          </cell>
          <cell r="R692">
            <v>1036.8599999999956</v>
          </cell>
          <cell r="S692">
            <v>1449.6599999999837</v>
          </cell>
          <cell r="T692">
            <v>1056.6099999999899</v>
          </cell>
          <cell r="U692">
            <v>1476.3400000000129</v>
          </cell>
          <cell r="V692">
            <v>1071.4899999999807</v>
          </cell>
          <cell r="W692">
            <v>1498.1400000000024</v>
          </cell>
          <cell r="X692">
            <v>1091.2400000000036</v>
          </cell>
          <cell r="Y692">
            <v>1524.8200000000131</v>
          </cell>
          <cell r="Z692">
            <v>1106.1200000000008</v>
          </cell>
          <cell r="AA692">
            <v>1546.63</v>
          </cell>
          <cell r="AB692">
            <v>1125.8700000000006</v>
          </cell>
          <cell r="AC692">
            <v>1573.2999999999836</v>
          </cell>
          <cell r="AD692">
            <v>1140.7499999999986</v>
          </cell>
          <cell r="AE692">
            <v>1599.9799999999907</v>
          </cell>
          <cell r="AF692">
            <v>1160.5000000000207</v>
          </cell>
          <cell r="AG692">
            <v>1621.7799999999777</v>
          </cell>
          <cell r="AH692">
            <v>1175.3800000000119</v>
          </cell>
          <cell r="AI692">
            <v>1648.4600000000187</v>
          </cell>
          <cell r="AJ692">
            <v>1195.1300000000044</v>
          </cell>
          <cell r="AK692">
            <v>1670.2700000000063</v>
          </cell>
          <cell r="AL692">
            <v>1210.0099999999957</v>
          </cell>
          <cell r="AM692">
            <v>1696.9400000000132</v>
          </cell>
          <cell r="AN692">
            <v>1229.7599999999873</v>
          </cell>
          <cell r="AO692">
            <v>1723.6199999999956</v>
          </cell>
          <cell r="AP692">
            <v>1244.6399999999783</v>
          </cell>
          <cell r="AQ692">
            <v>1745.4199999999823</v>
          </cell>
          <cell r="AR692">
            <v>1264.3899999999962</v>
          </cell>
          <cell r="AS692">
            <v>1772.0999999999869</v>
          </cell>
          <cell r="AT692">
            <v>1279.2699999999909</v>
          </cell>
          <cell r="AU692">
            <v>1793.9099999999733</v>
          </cell>
          <cell r="AV692">
            <v>1299.02000000001</v>
          </cell>
          <cell r="AW692">
            <v>1820.5800000000231</v>
          </cell>
        </row>
        <row r="693">
          <cell r="A693">
            <v>688</v>
          </cell>
          <cell r="B693">
            <v>894.76999999998884</v>
          </cell>
          <cell r="C693">
            <v>1252.6800000000055</v>
          </cell>
          <cell r="D693">
            <v>914.55000000000939</v>
          </cell>
          <cell r="E693">
            <v>1279.399999999991</v>
          </cell>
          <cell r="F693">
            <v>929.45000000001107</v>
          </cell>
          <cell r="G693">
            <v>1301.24000000001</v>
          </cell>
          <cell r="H693">
            <v>949.22999999999786</v>
          </cell>
          <cell r="I693">
            <v>1327.9499999999973</v>
          </cell>
          <cell r="J693">
            <v>969.00999999999374</v>
          </cell>
          <cell r="K693">
            <v>1354.6700000000133</v>
          </cell>
          <cell r="L693">
            <v>983.90999999998451</v>
          </cell>
          <cell r="M693">
            <v>1376.5</v>
          </cell>
          <cell r="N693">
            <v>1003.6900000000091</v>
          </cell>
          <cell r="O693">
            <v>1403.2199999999852</v>
          </cell>
          <cell r="P693">
            <v>1018.5900000000089</v>
          </cell>
          <cell r="Q693">
            <v>1425.0599999999997</v>
          </cell>
          <cell r="R693">
            <v>1038.3699999999956</v>
          </cell>
          <cell r="S693">
            <v>1451.7699999999836</v>
          </cell>
          <cell r="T693">
            <v>1058.1499999999899</v>
          </cell>
          <cell r="U693">
            <v>1478.490000000013</v>
          </cell>
          <cell r="V693">
            <v>1073.0499999999806</v>
          </cell>
          <cell r="W693">
            <v>1500.3200000000024</v>
          </cell>
          <cell r="X693">
            <v>1092.8300000000036</v>
          </cell>
          <cell r="Y693">
            <v>1527.0400000000132</v>
          </cell>
          <cell r="Z693">
            <v>1107.7300000000007</v>
          </cell>
          <cell r="AA693">
            <v>1548.88</v>
          </cell>
          <cell r="AB693">
            <v>1127.5100000000007</v>
          </cell>
          <cell r="AC693">
            <v>1575.5899999999835</v>
          </cell>
          <cell r="AD693">
            <v>1142.4099999999987</v>
          </cell>
          <cell r="AE693">
            <v>1602.3099999999906</v>
          </cell>
          <cell r="AF693">
            <v>1162.1900000000207</v>
          </cell>
          <cell r="AG693">
            <v>1624.1399999999776</v>
          </cell>
          <cell r="AH693">
            <v>1177.090000000012</v>
          </cell>
          <cell r="AI693">
            <v>1650.8600000000188</v>
          </cell>
          <cell r="AJ693">
            <v>1196.8700000000044</v>
          </cell>
          <cell r="AK693">
            <v>1672.7000000000064</v>
          </cell>
          <cell r="AL693">
            <v>1211.7699999999957</v>
          </cell>
          <cell r="AM693">
            <v>1699.4100000000133</v>
          </cell>
          <cell r="AN693">
            <v>1231.5499999999872</v>
          </cell>
          <cell r="AO693">
            <v>1726.1299999999956</v>
          </cell>
          <cell r="AP693">
            <v>1246.4499999999782</v>
          </cell>
          <cell r="AQ693">
            <v>1747.9599999999823</v>
          </cell>
          <cell r="AR693">
            <v>1266.2299999999962</v>
          </cell>
          <cell r="AS693">
            <v>1774.6799999999869</v>
          </cell>
          <cell r="AT693">
            <v>1281.1299999999908</v>
          </cell>
          <cell r="AU693">
            <v>1796.5199999999732</v>
          </cell>
          <cell r="AV693">
            <v>1300.9100000000101</v>
          </cell>
          <cell r="AW693">
            <v>1823.2300000000232</v>
          </cell>
        </row>
        <row r="694">
          <cell r="A694">
            <v>689</v>
          </cell>
          <cell r="B694">
            <v>896.0699999999888</v>
          </cell>
          <cell r="C694">
            <v>1254.5000000000055</v>
          </cell>
          <cell r="D694">
            <v>915.88000000000943</v>
          </cell>
          <cell r="E694">
            <v>1281.2599999999909</v>
          </cell>
          <cell r="F694">
            <v>930.8000000000111</v>
          </cell>
          <cell r="G694">
            <v>1303.1300000000101</v>
          </cell>
          <cell r="H694">
            <v>950.60999999999785</v>
          </cell>
          <cell r="I694">
            <v>1329.8799999999974</v>
          </cell>
          <cell r="J694">
            <v>970.41999999999371</v>
          </cell>
          <cell r="K694">
            <v>1356.6400000000133</v>
          </cell>
          <cell r="L694">
            <v>985.33999999998446</v>
          </cell>
          <cell r="M694">
            <v>1378.5</v>
          </cell>
          <cell r="N694">
            <v>1005.1500000000092</v>
          </cell>
          <cell r="O694">
            <v>1405.2599999999852</v>
          </cell>
          <cell r="P694">
            <v>1020.0700000000089</v>
          </cell>
          <cell r="Q694">
            <v>1427.1299999999997</v>
          </cell>
          <cell r="R694">
            <v>1039.8799999999956</v>
          </cell>
          <cell r="S694">
            <v>1453.8799999999835</v>
          </cell>
          <cell r="T694">
            <v>1059.6899999999898</v>
          </cell>
          <cell r="U694">
            <v>1480.6400000000131</v>
          </cell>
          <cell r="V694">
            <v>1074.6099999999806</v>
          </cell>
          <cell r="W694">
            <v>1502.5000000000025</v>
          </cell>
          <cell r="X694">
            <v>1094.4200000000035</v>
          </cell>
          <cell r="Y694">
            <v>1529.2600000000132</v>
          </cell>
          <cell r="Z694">
            <v>1109.3400000000006</v>
          </cell>
          <cell r="AA694">
            <v>1551.13</v>
          </cell>
          <cell r="AB694">
            <v>1129.1500000000008</v>
          </cell>
          <cell r="AC694">
            <v>1577.8799999999835</v>
          </cell>
          <cell r="AD694">
            <v>1144.0699999999988</v>
          </cell>
          <cell r="AE694">
            <v>1604.6399999999906</v>
          </cell>
          <cell r="AF694">
            <v>1163.8800000000208</v>
          </cell>
          <cell r="AG694">
            <v>1626.4999999999775</v>
          </cell>
          <cell r="AH694">
            <v>1178.800000000012</v>
          </cell>
          <cell r="AI694">
            <v>1653.2600000000189</v>
          </cell>
          <cell r="AJ694">
            <v>1198.6100000000044</v>
          </cell>
          <cell r="AK694">
            <v>1675.1300000000065</v>
          </cell>
          <cell r="AL694">
            <v>1213.5299999999957</v>
          </cell>
          <cell r="AM694">
            <v>1701.8800000000133</v>
          </cell>
          <cell r="AN694">
            <v>1233.3399999999872</v>
          </cell>
          <cell r="AO694">
            <v>1728.6399999999956</v>
          </cell>
          <cell r="AP694">
            <v>1248.2599999999782</v>
          </cell>
          <cell r="AQ694">
            <v>1750.4999999999823</v>
          </cell>
          <cell r="AR694">
            <v>1268.0699999999961</v>
          </cell>
          <cell r="AS694">
            <v>1777.2599999999868</v>
          </cell>
          <cell r="AT694">
            <v>1282.9899999999907</v>
          </cell>
          <cell r="AU694">
            <v>1799.1299999999731</v>
          </cell>
          <cell r="AV694">
            <v>1302.8000000000102</v>
          </cell>
          <cell r="AW694">
            <v>1825.8800000000233</v>
          </cell>
        </row>
        <row r="695">
          <cell r="A695">
            <v>690</v>
          </cell>
          <cell r="B695">
            <v>897.36999999998875</v>
          </cell>
          <cell r="C695">
            <v>1256.3200000000054</v>
          </cell>
          <cell r="D695">
            <v>917.21000000000947</v>
          </cell>
          <cell r="E695">
            <v>1283.1199999999908</v>
          </cell>
          <cell r="F695">
            <v>932.15000000001112</v>
          </cell>
          <cell r="G695">
            <v>1305.0200000000102</v>
          </cell>
          <cell r="H695">
            <v>951.98999999999785</v>
          </cell>
          <cell r="I695">
            <v>1331.8099999999974</v>
          </cell>
          <cell r="J695">
            <v>971.82999999999367</v>
          </cell>
          <cell r="K695">
            <v>1358.6100000000133</v>
          </cell>
          <cell r="L695">
            <v>986.76999999998441</v>
          </cell>
          <cell r="M695">
            <v>1380.5</v>
          </cell>
          <cell r="N695">
            <v>1006.6100000000092</v>
          </cell>
          <cell r="O695">
            <v>1407.2999999999852</v>
          </cell>
          <cell r="P695">
            <v>1021.5500000000089</v>
          </cell>
          <cell r="Q695">
            <v>1429.1999999999996</v>
          </cell>
          <cell r="R695">
            <v>1041.3899999999956</v>
          </cell>
          <cell r="S695">
            <v>1455.9899999999834</v>
          </cell>
          <cell r="T695">
            <v>1061.2299999999898</v>
          </cell>
          <cell r="U695">
            <v>1482.7900000000132</v>
          </cell>
          <cell r="V695">
            <v>1076.1699999999805</v>
          </cell>
          <cell r="W695">
            <v>1504.6800000000026</v>
          </cell>
          <cell r="X695">
            <v>1096.0100000000034</v>
          </cell>
          <cell r="Y695">
            <v>1531.4800000000132</v>
          </cell>
          <cell r="Z695">
            <v>1110.9500000000005</v>
          </cell>
          <cell r="AA695">
            <v>1553.38</v>
          </cell>
          <cell r="AB695">
            <v>1130.7900000000009</v>
          </cell>
          <cell r="AC695">
            <v>1580.1699999999835</v>
          </cell>
          <cell r="AD695">
            <v>1145.7299999999989</v>
          </cell>
          <cell r="AE695">
            <v>1606.9699999999905</v>
          </cell>
          <cell r="AF695">
            <v>1165.5700000000209</v>
          </cell>
          <cell r="AG695">
            <v>1628.8599999999774</v>
          </cell>
          <cell r="AH695">
            <v>1180.510000000012</v>
          </cell>
          <cell r="AI695">
            <v>1655.660000000019</v>
          </cell>
          <cell r="AJ695">
            <v>1200.3500000000045</v>
          </cell>
          <cell r="AK695">
            <v>1677.5600000000065</v>
          </cell>
          <cell r="AL695">
            <v>1215.2899999999956</v>
          </cell>
          <cell r="AM695">
            <v>1704.3500000000133</v>
          </cell>
          <cell r="AN695">
            <v>1235.1299999999871</v>
          </cell>
          <cell r="AO695">
            <v>1731.1499999999955</v>
          </cell>
          <cell r="AP695">
            <v>1250.0699999999781</v>
          </cell>
          <cell r="AQ695">
            <v>1753.0399999999822</v>
          </cell>
          <cell r="AR695">
            <v>1269.909999999996</v>
          </cell>
          <cell r="AS695">
            <v>1779.8399999999867</v>
          </cell>
          <cell r="AT695">
            <v>1284.8499999999906</v>
          </cell>
          <cell r="AU695">
            <v>1801.739999999973</v>
          </cell>
          <cell r="AV695">
            <v>1304.6900000000103</v>
          </cell>
          <cell r="AW695">
            <v>1828.5300000000234</v>
          </cell>
        </row>
        <row r="696">
          <cell r="A696">
            <v>691</v>
          </cell>
          <cell r="B696">
            <v>898.6699999999887</v>
          </cell>
          <cell r="C696">
            <v>1258.1400000000053</v>
          </cell>
          <cell r="D696">
            <v>918.54000000000951</v>
          </cell>
          <cell r="E696">
            <v>1284.9799999999907</v>
          </cell>
          <cell r="F696">
            <v>933.50000000001114</v>
          </cell>
          <cell r="G696">
            <v>1306.9100000000103</v>
          </cell>
          <cell r="H696">
            <v>953.36999999999784</v>
          </cell>
          <cell r="I696">
            <v>1333.7399999999975</v>
          </cell>
          <cell r="J696">
            <v>973.23999999999364</v>
          </cell>
          <cell r="K696">
            <v>1360.5800000000133</v>
          </cell>
          <cell r="L696">
            <v>988.19999999998436</v>
          </cell>
          <cell r="M696">
            <v>1382.5</v>
          </cell>
          <cell r="N696">
            <v>1008.0700000000093</v>
          </cell>
          <cell r="O696">
            <v>1409.3399999999851</v>
          </cell>
          <cell r="P696">
            <v>1023.030000000009</v>
          </cell>
          <cell r="Q696">
            <v>1431.2699999999995</v>
          </cell>
          <cell r="R696">
            <v>1042.8999999999955</v>
          </cell>
          <cell r="S696">
            <v>1458.0999999999833</v>
          </cell>
          <cell r="T696">
            <v>1062.7699999999897</v>
          </cell>
          <cell r="U696">
            <v>1484.9400000000132</v>
          </cell>
          <cell r="V696">
            <v>1077.7299999999805</v>
          </cell>
          <cell r="W696">
            <v>1506.8600000000026</v>
          </cell>
          <cell r="X696">
            <v>1097.6000000000033</v>
          </cell>
          <cell r="Y696">
            <v>1533.7000000000132</v>
          </cell>
          <cell r="Z696">
            <v>1112.5600000000004</v>
          </cell>
          <cell r="AA696">
            <v>1555.63</v>
          </cell>
          <cell r="AB696">
            <v>1132.430000000001</v>
          </cell>
          <cell r="AC696">
            <v>1582.4599999999834</v>
          </cell>
          <cell r="AD696">
            <v>1147.389999999999</v>
          </cell>
          <cell r="AE696">
            <v>1609.2999999999904</v>
          </cell>
          <cell r="AF696">
            <v>1167.2600000000209</v>
          </cell>
          <cell r="AG696">
            <v>1631.2199999999773</v>
          </cell>
          <cell r="AH696">
            <v>1182.2200000000121</v>
          </cell>
          <cell r="AI696">
            <v>1658.060000000019</v>
          </cell>
          <cell r="AJ696">
            <v>1202.0900000000045</v>
          </cell>
          <cell r="AK696">
            <v>1679.9900000000066</v>
          </cell>
          <cell r="AL696">
            <v>1217.0499999999956</v>
          </cell>
          <cell r="AM696">
            <v>1706.8200000000134</v>
          </cell>
          <cell r="AN696">
            <v>1236.9199999999871</v>
          </cell>
          <cell r="AO696">
            <v>1733.6599999999955</v>
          </cell>
          <cell r="AP696">
            <v>1251.8799999999781</v>
          </cell>
          <cell r="AQ696">
            <v>1755.5799999999822</v>
          </cell>
          <cell r="AR696">
            <v>1271.7499999999959</v>
          </cell>
          <cell r="AS696">
            <v>1782.4199999999867</v>
          </cell>
          <cell r="AT696">
            <v>1286.7099999999905</v>
          </cell>
          <cell r="AU696">
            <v>1804.3499999999729</v>
          </cell>
          <cell r="AV696">
            <v>1306.5800000000104</v>
          </cell>
          <cell r="AW696">
            <v>1831.1800000000235</v>
          </cell>
        </row>
        <row r="697">
          <cell r="A697">
            <v>692</v>
          </cell>
          <cell r="B697">
            <v>899.96999999998866</v>
          </cell>
          <cell r="C697">
            <v>1259.9600000000053</v>
          </cell>
          <cell r="D697">
            <v>919.87000000000955</v>
          </cell>
          <cell r="E697">
            <v>1286.8399999999906</v>
          </cell>
          <cell r="F697">
            <v>934.85000000001116</v>
          </cell>
          <cell r="G697">
            <v>1308.8000000000104</v>
          </cell>
          <cell r="H697">
            <v>954.74999999999784</v>
          </cell>
          <cell r="I697">
            <v>1335.6699999999976</v>
          </cell>
          <cell r="J697">
            <v>974.64999999999361</v>
          </cell>
          <cell r="K697">
            <v>1362.5500000000134</v>
          </cell>
          <cell r="L697">
            <v>989.62999999998431</v>
          </cell>
          <cell r="M697">
            <v>1384.5</v>
          </cell>
          <cell r="N697">
            <v>1009.5300000000093</v>
          </cell>
          <cell r="O697">
            <v>1411.3799999999851</v>
          </cell>
          <cell r="P697">
            <v>1024.5100000000089</v>
          </cell>
          <cell r="Q697">
            <v>1433.3399999999995</v>
          </cell>
          <cell r="R697">
            <v>1044.4099999999955</v>
          </cell>
          <cell r="S697">
            <v>1460.2099999999832</v>
          </cell>
          <cell r="T697">
            <v>1064.3099999999897</v>
          </cell>
          <cell r="U697">
            <v>1487.0900000000133</v>
          </cell>
          <cell r="V697">
            <v>1079.2899999999804</v>
          </cell>
          <cell r="W697">
            <v>1509.0400000000027</v>
          </cell>
          <cell r="X697">
            <v>1099.1900000000032</v>
          </cell>
          <cell r="Y697">
            <v>1535.9200000000133</v>
          </cell>
          <cell r="Z697">
            <v>1114.1700000000003</v>
          </cell>
          <cell r="AA697">
            <v>1557.88</v>
          </cell>
          <cell r="AB697">
            <v>1134.0700000000011</v>
          </cell>
          <cell r="AC697">
            <v>1584.7499999999834</v>
          </cell>
          <cell r="AD697">
            <v>1149.049999999999</v>
          </cell>
          <cell r="AE697">
            <v>1611.6299999999903</v>
          </cell>
          <cell r="AF697">
            <v>1168.950000000021</v>
          </cell>
          <cell r="AG697">
            <v>1633.5799999999772</v>
          </cell>
          <cell r="AH697">
            <v>1183.9300000000121</v>
          </cell>
          <cell r="AI697">
            <v>1660.4600000000191</v>
          </cell>
          <cell r="AJ697">
            <v>1203.8300000000045</v>
          </cell>
          <cell r="AK697">
            <v>1682.4200000000067</v>
          </cell>
          <cell r="AL697">
            <v>1218.8099999999956</v>
          </cell>
          <cell r="AM697">
            <v>1709.2900000000134</v>
          </cell>
          <cell r="AN697">
            <v>1238.7099999999871</v>
          </cell>
          <cell r="AO697">
            <v>1736.1699999999955</v>
          </cell>
          <cell r="AP697">
            <v>1253.689999999978</v>
          </cell>
          <cell r="AQ697">
            <v>1758.1199999999822</v>
          </cell>
          <cell r="AR697">
            <v>1273.5899999999958</v>
          </cell>
          <cell r="AS697">
            <v>1784.9999999999866</v>
          </cell>
          <cell r="AT697">
            <v>1288.5699999999904</v>
          </cell>
          <cell r="AU697">
            <v>1806.9599999999728</v>
          </cell>
          <cell r="AV697">
            <v>1308.4700000000105</v>
          </cell>
          <cell r="AW697">
            <v>1833.8300000000236</v>
          </cell>
        </row>
        <row r="698">
          <cell r="A698">
            <v>693</v>
          </cell>
          <cell r="B698">
            <v>901.26999999998861</v>
          </cell>
          <cell r="C698">
            <v>1261.7800000000052</v>
          </cell>
          <cell r="D698">
            <v>921.2000000000096</v>
          </cell>
          <cell r="E698">
            <v>1288.6999999999905</v>
          </cell>
          <cell r="F698">
            <v>936.20000000001119</v>
          </cell>
          <cell r="G698">
            <v>1310.6900000000105</v>
          </cell>
          <cell r="H698">
            <v>956.12999999999784</v>
          </cell>
          <cell r="I698">
            <v>1337.5999999999976</v>
          </cell>
          <cell r="J698">
            <v>976.05999999999358</v>
          </cell>
          <cell r="K698">
            <v>1364.5200000000134</v>
          </cell>
          <cell r="L698">
            <v>991.05999999998426</v>
          </cell>
          <cell r="M698">
            <v>1386.5</v>
          </cell>
          <cell r="N698">
            <v>1010.9900000000093</v>
          </cell>
          <cell r="O698">
            <v>1413.4199999999851</v>
          </cell>
          <cell r="P698">
            <v>1025.9900000000089</v>
          </cell>
          <cell r="Q698">
            <v>1435.4099999999994</v>
          </cell>
          <cell r="R698">
            <v>1045.9199999999955</v>
          </cell>
          <cell r="S698">
            <v>1462.3199999999831</v>
          </cell>
          <cell r="T698">
            <v>1065.8499999999897</v>
          </cell>
          <cell r="U698">
            <v>1489.2400000000134</v>
          </cell>
          <cell r="V698">
            <v>1080.8499999999804</v>
          </cell>
          <cell r="W698">
            <v>1511.2200000000028</v>
          </cell>
          <cell r="X698">
            <v>1100.7800000000032</v>
          </cell>
          <cell r="Y698">
            <v>1538.1400000000133</v>
          </cell>
          <cell r="Z698">
            <v>1115.7800000000002</v>
          </cell>
          <cell r="AA698">
            <v>1560.13</v>
          </cell>
          <cell r="AB698">
            <v>1135.7100000000012</v>
          </cell>
          <cell r="AC698">
            <v>1587.0399999999834</v>
          </cell>
          <cell r="AD698">
            <v>1150.7099999999991</v>
          </cell>
          <cell r="AE698">
            <v>1613.9599999999903</v>
          </cell>
          <cell r="AF698">
            <v>1170.640000000021</v>
          </cell>
          <cell r="AG698">
            <v>1635.9399999999771</v>
          </cell>
          <cell r="AH698">
            <v>1185.6400000000122</v>
          </cell>
          <cell r="AI698">
            <v>1662.8600000000192</v>
          </cell>
          <cell r="AJ698">
            <v>1205.5700000000045</v>
          </cell>
          <cell r="AK698">
            <v>1684.8500000000067</v>
          </cell>
          <cell r="AL698">
            <v>1220.5699999999956</v>
          </cell>
          <cell r="AM698">
            <v>1711.7600000000134</v>
          </cell>
          <cell r="AN698">
            <v>1240.499999999987</v>
          </cell>
          <cell r="AO698">
            <v>1738.6799999999955</v>
          </cell>
          <cell r="AP698">
            <v>1255.4999999999779</v>
          </cell>
          <cell r="AQ698">
            <v>1760.6599999999821</v>
          </cell>
          <cell r="AR698">
            <v>1275.4299999999957</v>
          </cell>
          <cell r="AS698">
            <v>1787.5799999999865</v>
          </cell>
          <cell r="AT698">
            <v>1290.4299999999903</v>
          </cell>
          <cell r="AU698">
            <v>1809.5699999999727</v>
          </cell>
          <cell r="AV698">
            <v>1310.3600000000106</v>
          </cell>
          <cell r="AW698">
            <v>1836.4800000000237</v>
          </cell>
        </row>
        <row r="699">
          <cell r="A699">
            <v>694</v>
          </cell>
          <cell r="B699">
            <v>902.56999999998857</v>
          </cell>
          <cell r="C699">
            <v>1263.6000000000051</v>
          </cell>
          <cell r="D699">
            <v>922.53000000000964</v>
          </cell>
          <cell r="E699">
            <v>1290.5599999999904</v>
          </cell>
          <cell r="F699">
            <v>937.55000000001121</v>
          </cell>
          <cell r="G699">
            <v>1312.5800000000106</v>
          </cell>
          <cell r="H699">
            <v>957.50999999999783</v>
          </cell>
          <cell r="I699">
            <v>1339.5299999999977</v>
          </cell>
          <cell r="J699">
            <v>977.46999999999355</v>
          </cell>
          <cell r="K699">
            <v>1366.4900000000134</v>
          </cell>
          <cell r="L699">
            <v>992.48999999998421</v>
          </cell>
          <cell r="M699">
            <v>1388.5</v>
          </cell>
          <cell r="N699">
            <v>1012.4500000000094</v>
          </cell>
          <cell r="O699">
            <v>1415.459999999985</v>
          </cell>
          <cell r="P699">
            <v>1027.4700000000089</v>
          </cell>
          <cell r="Q699">
            <v>1437.4799999999993</v>
          </cell>
          <cell r="R699">
            <v>1047.4299999999955</v>
          </cell>
          <cell r="S699">
            <v>1464.429999999983</v>
          </cell>
          <cell r="T699">
            <v>1067.3899999999896</v>
          </cell>
          <cell r="U699">
            <v>1491.3900000000135</v>
          </cell>
          <cell r="V699">
            <v>1082.4099999999803</v>
          </cell>
          <cell r="W699">
            <v>1513.4000000000028</v>
          </cell>
          <cell r="X699">
            <v>1102.3700000000031</v>
          </cell>
          <cell r="Y699">
            <v>1540.3600000000133</v>
          </cell>
          <cell r="Z699">
            <v>1117.3900000000001</v>
          </cell>
          <cell r="AA699">
            <v>1562.38</v>
          </cell>
          <cell r="AB699">
            <v>1137.3500000000013</v>
          </cell>
          <cell r="AC699">
            <v>1589.3299999999833</v>
          </cell>
          <cell r="AD699">
            <v>1152.3699999999992</v>
          </cell>
          <cell r="AE699">
            <v>1616.2899999999902</v>
          </cell>
          <cell r="AF699">
            <v>1172.3300000000211</v>
          </cell>
          <cell r="AG699">
            <v>1638.299999999977</v>
          </cell>
          <cell r="AH699">
            <v>1187.3500000000122</v>
          </cell>
          <cell r="AI699">
            <v>1665.2600000000193</v>
          </cell>
          <cell r="AJ699">
            <v>1207.3100000000045</v>
          </cell>
          <cell r="AK699">
            <v>1687.2800000000068</v>
          </cell>
          <cell r="AL699">
            <v>1222.3299999999956</v>
          </cell>
          <cell r="AM699">
            <v>1714.2300000000134</v>
          </cell>
          <cell r="AN699">
            <v>1242.289999999987</v>
          </cell>
          <cell r="AO699">
            <v>1741.1899999999955</v>
          </cell>
          <cell r="AP699">
            <v>1257.3099999999779</v>
          </cell>
          <cell r="AQ699">
            <v>1763.1999999999821</v>
          </cell>
          <cell r="AR699">
            <v>1277.2699999999957</v>
          </cell>
          <cell r="AS699">
            <v>1790.1599999999864</v>
          </cell>
          <cell r="AT699">
            <v>1292.2899999999902</v>
          </cell>
          <cell r="AU699">
            <v>1812.1799999999726</v>
          </cell>
          <cell r="AV699">
            <v>1312.2500000000107</v>
          </cell>
          <cell r="AW699">
            <v>1839.1300000000238</v>
          </cell>
        </row>
        <row r="700">
          <cell r="A700">
            <v>695</v>
          </cell>
          <cell r="B700">
            <v>903.86999999998852</v>
          </cell>
          <cell r="C700">
            <v>1265.4200000000051</v>
          </cell>
          <cell r="D700">
            <v>923.86000000000968</v>
          </cell>
          <cell r="E700">
            <v>1292.4199999999903</v>
          </cell>
          <cell r="F700">
            <v>938.90000000001123</v>
          </cell>
          <cell r="G700">
            <v>1314.4700000000107</v>
          </cell>
          <cell r="H700">
            <v>958.88999999999783</v>
          </cell>
          <cell r="I700">
            <v>1341.4599999999978</v>
          </cell>
          <cell r="J700">
            <v>978.87999999999352</v>
          </cell>
          <cell r="K700">
            <v>1368.4600000000135</v>
          </cell>
          <cell r="L700">
            <v>993.91999999998416</v>
          </cell>
          <cell r="M700">
            <v>1390.5</v>
          </cell>
          <cell r="N700">
            <v>1013.9100000000094</v>
          </cell>
          <cell r="O700">
            <v>1417.499999999985</v>
          </cell>
          <cell r="P700">
            <v>1028.9500000000089</v>
          </cell>
          <cell r="Q700">
            <v>1439.5499999999993</v>
          </cell>
          <cell r="R700">
            <v>1048.9399999999955</v>
          </cell>
          <cell r="S700">
            <v>1466.5399999999829</v>
          </cell>
          <cell r="T700">
            <v>1068.9299999999896</v>
          </cell>
          <cell r="U700">
            <v>1493.5400000000136</v>
          </cell>
          <cell r="V700">
            <v>1083.9699999999802</v>
          </cell>
          <cell r="W700">
            <v>1515.5800000000029</v>
          </cell>
          <cell r="X700">
            <v>1103.960000000003</v>
          </cell>
          <cell r="Y700">
            <v>1542.5800000000133</v>
          </cell>
          <cell r="Z700">
            <v>1119</v>
          </cell>
          <cell r="AA700">
            <v>1564.63</v>
          </cell>
          <cell r="AB700">
            <v>1138.9900000000014</v>
          </cell>
          <cell r="AC700">
            <v>1591.6199999999833</v>
          </cell>
          <cell r="AD700">
            <v>1154.0299999999993</v>
          </cell>
          <cell r="AE700">
            <v>1618.6199999999901</v>
          </cell>
          <cell r="AF700">
            <v>1174.0200000000211</v>
          </cell>
          <cell r="AG700">
            <v>1640.6599999999769</v>
          </cell>
          <cell r="AH700">
            <v>1189.0600000000122</v>
          </cell>
          <cell r="AI700">
            <v>1667.6600000000194</v>
          </cell>
          <cell r="AJ700">
            <v>1209.0500000000045</v>
          </cell>
          <cell r="AK700">
            <v>1689.7100000000069</v>
          </cell>
          <cell r="AL700">
            <v>1224.0899999999956</v>
          </cell>
          <cell r="AM700">
            <v>1716.7000000000135</v>
          </cell>
          <cell r="AN700">
            <v>1244.079999999987</v>
          </cell>
          <cell r="AO700">
            <v>1743.6999999999955</v>
          </cell>
          <cell r="AP700">
            <v>1259.1199999999778</v>
          </cell>
          <cell r="AQ700">
            <v>1765.739999999982</v>
          </cell>
          <cell r="AR700">
            <v>1279.1099999999956</v>
          </cell>
          <cell r="AS700">
            <v>1792.7399999999864</v>
          </cell>
          <cell r="AT700">
            <v>1294.1499999999901</v>
          </cell>
          <cell r="AU700">
            <v>1814.7899999999725</v>
          </cell>
          <cell r="AV700">
            <v>1314.1400000000108</v>
          </cell>
          <cell r="AW700">
            <v>1841.7800000000238</v>
          </cell>
        </row>
        <row r="701">
          <cell r="A701">
            <v>696</v>
          </cell>
          <cell r="B701">
            <v>905.16999999998848</v>
          </cell>
          <cell r="C701">
            <v>1267.240000000005</v>
          </cell>
          <cell r="D701">
            <v>925.19000000000972</v>
          </cell>
          <cell r="E701">
            <v>1294.2799999999902</v>
          </cell>
          <cell r="F701">
            <v>940.25000000001125</v>
          </cell>
          <cell r="G701">
            <v>1316.3600000000108</v>
          </cell>
          <cell r="H701">
            <v>960.26999999999782</v>
          </cell>
          <cell r="I701">
            <v>1343.3899999999978</v>
          </cell>
          <cell r="J701">
            <v>980.28999999999348</v>
          </cell>
          <cell r="K701">
            <v>1370.4300000000135</v>
          </cell>
          <cell r="L701">
            <v>995.34999999998411</v>
          </cell>
          <cell r="M701">
            <v>1392.5</v>
          </cell>
          <cell r="N701">
            <v>1015.3700000000094</v>
          </cell>
          <cell r="O701">
            <v>1419.539999999985</v>
          </cell>
          <cell r="P701">
            <v>1030.4300000000089</v>
          </cell>
          <cell r="Q701">
            <v>1441.6199999999992</v>
          </cell>
          <cell r="R701">
            <v>1050.4499999999955</v>
          </cell>
          <cell r="S701">
            <v>1468.6499999999828</v>
          </cell>
          <cell r="T701">
            <v>1070.4699999999896</v>
          </cell>
          <cell r="U701">
            <v>1495.6900000000137</v>
          </cell>
          <cell r="V701">
            <v>1085.5299999999802</v>
          </cell>
          <cell r="W701">
            <v>1517.7600000000029</v>
          </cell>
          <cell r="X701">
            <v>1105.5500000000029</v>
          </cell>
          <cell r="Y701">
            <v>1544.8000000000134</v>
          </cell>
          <cell r="Z701">
            <v>1120.6099999999999</v>
          </cell>
          <cell r="AA701">
            <v>1566.88</v>
          </cell>
          <cell r="AB701">
            <v>1140.6300000000015</v>
          </cell>
          <cell r="AC701">
            <v>1593.9099999999833</v>
          </cell>
          <cell r="AD701">
            <v>1155.6899999999994</v>
          </cell>
          <cell r="AE701">
            <v>1620.94999999999</v>
          </cell>
          <cell r="AF701">
            <v>1175.7100000000212</v>
          </cell>
          <cell r="AG701">
            <v>1643.0199999999768</v>
          </cell>
          <cell r="AH701">
            <v>1190.7700000000123</v>
          </cell>
          <cell r="AI701">
            <v>1670.0600000000195</v>
          </cell>
          <cell r="AJ701">
            <v>1210.7900000000045</v>
          </cell>
          <cell r="AK701">
            <v>1692.1400000000069</v>
          </cell>
          <cell r="AL701">
            <v>1225.8499999999956</v>
          </cell>
          <cell r="AM701">
            <v>1719.1700000000135</v>
          </cell>
          <cell r="AN701">
            <v>1245.8699999999869</v>
          </cell>
          <cell r="AO701">
            <v>1746.2099999999955</v>
          </cell>
          <cell r="AP701">
            <v>1260.9299999999778</v>
          </cell>
          <cell r="AQ701">
            <v>1768.279999999982</v>
          </cell>
          <cell r="AR701">
            <v>1280.9499999999955</v>
          </cell>
          <cell r="AS701">
            <v>1795.3199999999863</v>
          </cell>
          <cell r="AT701">
            <v>1296.00999999999</v>
          </cell>
          <cell r="AU701">
            <v>1817.3999999999724</v>
          </cell>
          <cell r="AV701">
            <v>1316.0300000000109</v>
          </cell>
          <cell r="AW701">
            <v>1844.4300000000239</v>
          </cell>
        </row>
        <row r="702">
          <cell r="A702">
            <v>697</v>
          </cell>
          <cell r="B702">
            <v>906.46999999998843</v>
          </cell>
          <cell r="C702">
            <v>1269.0600000000049</v>
          </cell>
          <cell r="D702">
            <v>926.52000000000976</v>
          </cell>
          <cell r="E702">
            <v>1296.1399999999901</v>
          </cell>
          <cell r="F702">
            <v>941.60000000001128</v>
          </cell>
          <cell r="G702">
            <v>1318.2500000000109</v>
          </cell>
          <cell r="H702">
            <v>961.64999999999782</v>
          </cell>
          <cell r="I702">
            <v>1345.3199999999979</v>
          </cell>
          <cell r="J702">
            <v>981.69999999999345</v>
          </cell>
          <cell r="K702">
            <v>1372.4000000000135</v>
          </cell>
          <cell r="L702">
            <v>996.77999999998406</v>
          </cell>
          <cell r="M702">
            <v>1394.5</v>
          </cell>
          <cell r="N702">
            <v>1016.8300000000095</v>
          </cell>
          <cell r="O702">
            <v>1421.5799999999849</v>
          </cell>
          <cell r="P702">
            <v>1031.9100000000089</v>
          </cell>
          <cell r="Q702">
            <v>1443.6899999999991</v>
          </cell>
          <cell r="R702">
            <v>1051.9599999999955</v>
          </cell>
          <cell r="S702">
            <v>1470.7599999999827</v>
          </cell>
          <cell r="T702">
            <v>1072.0099999999895</v>
          </cell>
          <cell r="U702">
            <v>1497.8400000000138</v>
          </cell>
          <cell r="V702">
            <v>1087.0899999999801</v>
          </cell>
          <cell r="W702">
            <v>1519.940000000003</v>
          </cell>
          <cell r="X702">
            <v>1107.1400000000028</v>
          </cell>
          <cell r="Y702">
            <v>1547.0200000000134</v>
          </cell>
          <cell r="Z702">
            <v>1122.2199999999998</v>
          </cell>
          <cell r="AA702">
            <v>1569.13</v>
          </cell>
          <cell r="AB702">
            <v>1142.2700000000016</v>
          </cell>
          <cell r="AC702">
            <v>1596.1999999999832</v>
          </cell>
          <cell r="AD702">
            <v>1157.3499999999995</v>
          </cell>
          <cell r="AE702">
            <v>1623.27999999999</v>
          </cell>
          <cell r="AF702">
            <v>1177.4000000000212</v>
          </cell>
          <cell r="AG702">
            <v>1645.3799999999767</v>
          </cell>
          <cell r="AH702">
            <v>1192.4800000000123</v>
          </cell>
          <cell r="AI702">
            <v>1672.4600000000196</v>
          </cell>
          <cell r="AJ702">
            <v>1212.5300000000045</v>
          </cell>
          <cell r="AK702">
            <v>1694.570000000007</v>
          </cell>
          <cell r="AL702">
            <v>1227.6099999999956</v>
          </cell>
          <cell r="AM702">
            <v>1721.6400000000135</v>
          </cell>
          <cell r="AN702">
            <v>1247.6599999999869</v>
          </cell>
          <cell r="AO702">
            <v>1748.7199999999955</v>
          </cell>
          <cell r="AP702">
            <v>1262.7399999999777</v>
          </cell>
          <cell r="AQ702">
            <v>1770.819999999982</v>
          </cell>
          <cell r="AR702">
            <v>1282.7899999999954</v>
          </cell>
          <cell r="AS702">
            <v>1797.8999999999862</v>
          </cell>
          <cell r="AT702">
            <v>1297.8699999999899</v>
          </cell>
          <cell r="AU702">
            <v>1820.0099999999723</v>
          </cell>
          <cell r="AV702">
            <v>1317.920000000011</v>
          </cell>
          <cell r="AW702">
            <v>1847.080000000024</v>
          </cell>
        </row>
        <row r="703">
          <cell r="A703">
            <v>698</v>
          </cell>
          <cell r="B703">
            <v>907.76999999998839</v>
          </cell>
          <cell r="C703">
            <v>1270.8800000000049</v>
          </cell>
          <cell r="D703">
            <v>927.8500000000098</v>
          </cell>
          <cell r="E703">
            <v>1297.99999999999</v>
          </cell>
          <cell r="F703">
            <v>942.9500000000113</v>
          </cell>
          <cell r="G703">
            <v>1320.140000000011</v>
          </cell>
          <cell r="H703">
            <v>963.02999999999781</v>
          </cell>
          <cell r="I703">
            <v>1347.249999999998</v>
          </cell>
          <cell r="J703">
            <v>983.10999999999342</v>
          </cell>
          <cell r="K703">
            <v>1374.3700000000135</v>
          </cell>
          <cell r="L703">
            <v>998.20999999998401</v>
          </cell>
          <cell r="M703">
            <v>1396.5</v>
          </cell>
          <cell r="N703">
            <v>1018.2900000000095</v>
          </cell>
          <cell r="O703">
            <v>1423.6199999999849</v>
          </cell>
          <cell r="P703">
            <v>1033.390000000009</v>
          </cell>
          <cell r="Q703">
            <v>1445.7599999999991</v>
          </cell>
          <cell r="R703">
            <v>1053.4699999999955</v>
          </cell>
          <cell r="S703">
            <v>1472.8699999999826</v>
          </cell>
          <cell r="T703">
            <v>1073.5499999999895</v>
          </cell>
          <cell r="U703">
            <v>1499.9900000000139</v>
          </cell>
          <cell r="V703">
            <v>1088.6499999999801</v>
          </cell>
          <cell r="W703">
            <v>1522.1200000000031</v>
          </cell>
          <cell r="X703">
            <v>1108.7300000000027</v>
          </cell>
          <cell r="Y703">
            <v>1549.2400000000134</v>
          </cell>
          <cell r="Z703">
            <v>1123.8299999999997</v>
          </cell>
          <cell r="AA703">
            <v>1571.38</v>
          </cell>
          <cell r="AB703">
            <v>1143.9100000000017</v>
          </cell>
          <cell r="AC703">
            <v>1598.4899999999832</v>
          </cell>
          <cell r="AD703">
            <v>1159.0099999999995</v>
          </cell>
          <cell r="AE703">
            <v>1625.6099999999899</v>
          </cell>
          <cell r="AF703">
            <v>1179.0900000000213</v>
          </cell>
          <cell r="AG703">
            <v>1647.7399999999766</v>
          </cell>
          <cell r="AH703">
            <v>1194.1900000000123</v>
          </cell>
          <cell r="AI703">
            <v>1674.8600000000197</v>
          </cell>
          <cell r="AJ703">
            <v>1214.2700000000045</v>
          </cell>
          <cell r="AK703">
            <v>1697.000000000007</v>
          </cell>
          <cell r="AL703">
            <v>1229.3699999999956</v>
          </cell>
          <cell r="AM703">
            <v>1724.1100000000135</v>
          </cell>
          <cell r="AN703">
            <v>1249.4499999999869</v>
          </cell>
          <cell r="AO703">
            <v>1751.2299999999955</v>
          </cell>
          <cell r="AP703">
            <v>1264.5499999999777</v>
          </cell>
          <cell r="AQ703">
            <v>1773.3599999999819</v>
          </cell>
          <cell r="AR703">
            <v>1284.6299999999953</v>
          </cell>
          <cell r="AS703">
            <v>1800.4799999999861</v>
          </cell>
          <cell r="AT703">
            <v>1299.7299999999898</v>
          </cell>
          <cell r="AU703">
            <v>1822.6199999999722</v>
          </cell>
          <cell r="AV703">
            <v>1319.8100000000111</v>
          </cell>
          <cell r="AW703">
            <v>1849.7300000000241</v>
          </cell>
        </row>
        <row r="704">
          <cell r="A704">
            <v>699</v>
          </cell>
          <cell r="B704">
            <v>909.06999999998834</v>
          </cell>
          <cell r="C704">
            <v>1272.7000000000048</v>
          </cell>
          <cell r="D704">
            <v>929.18000000000984</v>
          </cell>
          <cell r="E704">
            <v>1299.8599999999899</v>
          </cell>
          <cell r="F704">
            <v>944.30000000001132</v>
          </cell>
          <cell r="G704">
            <v>1322.0300000000111</v>
          </cell>
          <cell r="H704">
            <v>964.40999999999781</v>
          </cell>
          <cell r="I704">
            <v>1349.179999999998</v>
          </cell>
          <cell r="J704">
            <v>984.51999999999339</v>
          </cell>
          <cell r="K704">
            <v>1376.3400000000136</v>
          </cell>
          <cell r="L704">
            <v>999.63999999998396</v>
          </cell>
          <cell r="M704">
            <v>1398.5</v>
          </cell>
          <cell r="N704">
            <v>1019.7500000000095</v>
          </cell>
          <cell r="O704">
            <v>1425.6599999999848</v>
          </cell>
          <cell r="P704">
            <v>1034.870000000009</v>
          </cell>
          <cell r="Q704">
            <v>1447.829999999999</v>
          </cell>
          <cell r="R704">
            <v>1054.9799999999955</v>
          </cell>
          <cell r="S704">
            <v>1474.9799999999825</v>
          </cell>
          <cell r="T704">
            <v>1075.0899999999895</v>
          </cell>
          <cell r="U704">
            <v>1502.140000000014</v>
          </cell>
          <cell r="V704">
            <v>1090.20999999998</v>
          </cell>
          <cell r="W704">
            <v>1524.3000000000031</v>
          </cell>
          <cell r="X704">
            <v>1110.3200000000027</v>
          </cell>
          <cell r="Y704">
            <v>1551.4600000000135</v>
          </cell>
          <cell r="Z704">
            <v>1125.4399999999996</v>
          </cell>
          <cell r="AA704">
            <v>1573.63</v>
          </cell>
          <cell r="AB704">
            <v>1145.5500000000018</v>
          </cell>
          <cell r="AC704">
            <v>1600.7799999999831</v>
          </cell>
          <cell r="AD704">
            <v>1160.6699999999996</v>
          </cell>
          <cell r="AE704">
            <v>1627.9399999999898</v>
          </cell>
          <cell r="AF704">
            <v>1180.7800000000213</v>
          </cell>
          <cell r="AG704">
            <v>1650.0999999999765</v>
          </cell>
          <cell r="AH704">
            <v>1195.9000000000124</v>
          </cell>
          <cell r="AI704">
            <v>1677.2600000000198</v>
          </cell>
          <cell r="AJ704">
            <v>1216.0100000000045</v>
          </cell>
          <cell r="AK704">
            <v>1699.4300000000071</v>
          </cell>
          <cell r="AL704">
            <v>1231.1299999999956</v>
          </cell>
          <cell r="AM704">
            <v>1726.5800000000136</v>
          </cell>
          <cell r="AN704">
            <v>1251.2399999999868</v>
          </cell>
          <cell r="AO704">
            <v>1753.7399999999955</v>
          </cell>
          <cell r="AP704">
            <v>1266.3599999999776</v>
          </cell>
          <cell r="AQ704">
            <v>1775.8999999999819</v>
          </cell>
          <cell r="AR704">
            <v>1286.4699999999953</v>
          </cell>
          <cell r="AS704">
            <v>1803.0599999999861</v>
          </cell>
          <cell r="AT704">
            <v>1301.5899999999897</v>
          </cell>
          <cell r="AU704">
            <v>1825.2299999999721</v>
          </cell>
          <cell r="AV704">
            <v>1321.7000000000112</v>
          </cell>
          <cell r="AW704">
            <v>1852.3800000000242</v>
          </cell>
        </row>
        <row r="705">
          <cell r="A705">
            <v>700</v>
          </cell>
          <cell r="B705">
            <v>910.36999999998829</v>
          </cell>
          <cell r="C705">
            <v>1274.5200000000048</v>
          </cell>
          <cell r="D705">
            <v>930.51000000000988</v>
          </cell>
          <cell r="E705">
            <v>1301.7199999999898</v>
          </cell>
          <cell r="F705">
            <v>945.65000000001135</v>
          </cell>
          <cell r="G705">
            <v>1323.9200000000112</v>
          </cell>
          <cell r="H705">
            <v>965.7899999999978</v>
          </cell>
          <cell r="I705">
            <v>1351.1099999999981</v>
          </cell>
          <cell r="J705">
            <v>985.92999999999336</v>
          </cell>
          <cell r="K705">
            <v>1378.3100000000136</v>
          </cell>
          <cell r="L705">
            <v>1001.0699999999839</v>
          </cell>
          <cell r="M705">
            <v>1400.5</v>
          </cell>
          <cell r="N705">
            <v>1021.2100000000096</v>
          </cell>
          <cell r="O705">
            <v>1427.6999999999848</v>
          </cell>
          <cell r="P705">
            <v>1036.350000000009</v>
          </cell>
          <cell r="Q705">
            <v>1449.899999999999</v>
          </cell>
          <cell r="R705">
            <v>1056.4899999999955</v>
          </cell>
          <cell r="S705">
            <v>1477.0899999999824</v>
          </cell>
          <cell r="T705">
            <v>1076.6299999999894</v>
          </cell>
          <cell r="U705">
            <v>1504.2900000000141</v>
          </cell>
          <cell r="V705">
            <v>1091.76999999998</v>
          </cell>
          <cell r="W705">
            <v>1526.4800000000032</v>
          </cell>
          <cell r="X705">
            <v>1111.9100000000026</v>
          </cell>
          <cell r="Y705">
            <v>1553.6800000000135</v>
          </cell>
          <cell r="Z705">
            <v>1127.0499999999995</v>
          </cell>
          <cell r="AA705">
            <v>1575.88</v>
          </cell>
          <cell r="AB705">
            <v>1147.1900000000019</v>
          </cell>
          <cell r="AC705">
            <v>1603.0699999999831</v>
          </cell>
          <cell r="AD705">
            <v>1162.3299999999997</v>
          </cell>
          <cell r="AE705">
            <v>1630.2699999999897</v>
          </cell>
          <cell r="AF705">
            <v>1182.4700000000214</v>
          </cell>
          <cell r="AG705">
            <v>1652.4599999999764</v>
          </cell>
          <cell r="AH705">
            <v>1197.6100000000124</v>
          </cell>
          <cell r="AI705">
            <v>1679.6600000000199</v>
          </cell>
          <cell r="AJ705">
            <v>1217.7500000000045</v>
          </cell>
          <cell r="AK705">
            <v>1701.8600000000072</v>
          </cell>
          <cell r="AL705">
            <v>1232.8899999999956</v>
          </cell>
          <cell r="AM705">
            <v>1729.0500000000136</v>
          </cell>
          <cell r="AN705">
            <v>1253.0299999999868</v>
          </cell>
          <cell r="AO705">
            <v>1756.2499999999955</v>
          </cell>
          <cell r="AP705">
            <v>1268.1699999999776</v>
          </cell>
          <cell r="AQ705">
            <v>1778.4399999999819</v>
          </cell>
          <cell r="AR705">
            <v>1288.3099999999952</v>
          </cell>
          <cell r="AS705">
            <v>1805.639999999986</v>
          </cell>
          <cell r="AT705">
            <v>1303.4499999999896</v>
          </cell>
          <cell r="AU705">
            <v>1827.839999999972</v>
          </cell>
          <cell r="AV705">
            <v>1323.5900000000113</v>
          </cell>
          <cell r="AW705">
            <v>1855.0300000000243</v>
          </cell>
        </row>
        <row r="706">
          <cell r="A706">
            <v>701</v>
          </cell>
          <cell r="B706">
            <v>911.66999999998825</v>
          </cell>
          <cell r="C706">
            <v>1276.3400000000047</v>
          </cell>
          <cell r="D706">
            <v>931.84000000000992</v>
          </cell>
          <cell r="E706">
            <v>1303.5799999999897</v>
          </cell>
          <cell r="F706">
            <v>947.00000000001137</v>
          </cell>
          <cell r="G706">
            <v>1325.8100000000113</v>
          </cell>
          <cell r="H706">
            <v>967.1699999999978</v>
          </cell>
          <cell r="I706">
            <v>1353.0399999999981</v>
          </cell>
          <cell r="J706">
            <v>987.33999999999332</v>
          </cell>
          <cell r="K706">
            <v>1380.2800000000136</v>
          </cell>
          <cell r="L706">
            <v>1002.4999999999839</v>
          </cell>
          <cell r="M706">
            <v>1402.5</v>
          </cell>
          <cell r="N706">
            <v>1022.6700000000096</v>
          </cell>
          <cell r="O706">
            <v>1429.7399999999848</v>
          </cell>
          <cell r="P706">
            <v>1037.830000000009</v>
          </cell>
          <cell r="Q706">
            <v>1451.9699999999989</v>
          </cell>
          <cell r="R706">
            <v>1057.9999999999955</v>
          </cell>
          <cell r="S706">
            <v>1479.1999999999823</v>
          </cell>
          <cell r="T706">
            <v>1078.1699999999894</v>
          </cell>
          <cell r="U706">
            <v>1506.4400000000142</v>
          </cell>
          <cell r="V706">
            <v>1093.3299999999799</v>
          </cell>
          <cell r="W706">
            <v>1528.6600000000033</v>
          </cell>
          <cell r="X706">
            <v>1113.5000000000025</v>
          </cell>
          <cell r="Y706">
            <v>1555.9000000000135</v>
          </cell>
          <cell r="Z706">
            <v>1128.6599999999994</v>
          </cell>
          <cell r="AA706">
            <v>1578.13</v>
          </cell>
          <cell r="AB706">
            <v>1148.830000000002</v>
          </cell>
          <cell r="AC706">
            <v>1605.3599999999831</v>
          </cell>
          <cell r="AD706">
            <v>1163.9899999999998</v>
          </cell>
          <cell r="AE706">
            <v>1632.5999999999897</v>
          </cell>
          <cell r="AF706">
            <v>1184.1600000000215</v>
          </cell>
          <cell r="AG706">
            <v>1654.8199999999763</v>
          </cell>
          <cell r="AH706">
            <v>1199.3200000000124</v>
          </cell>
          <cell r="AI706">
            <v>1682.06000000002</v>
          </cell>
          <cell r="AJ706">
            <v>1219.4900000000046</v>
          </cell>
          <cell r="AK706">
            <v>1704.2900000000072</v>
          </cell>
          <cell r="AL706">
            <v>1234.6499999999955</v>
          </cell>
          <cell r="AM706">
            <v>1731.5200000000136</v>
          </cell>
          <cell r="AN706">
            <v>1254.8199999999867</v>
          </cell>
          <cell r="AO706">
            <v>1758.7599999999954</v>
          </cell>
          <cell r="AP706">
            <v>1269.9799999999775</v>
          </cell>
          <cell r="AQ706">
            <v>1780.9799999999818</v>
          </cell>
          <cell r="AR706">
            <v>1290.1499999999951</v>
          </cell>
          <cell r="AS706">
            <v>1808.2199999999859</v>
          </cell>
          <cell r="AT706">
            <v>1305.3099999999895</v>
          </cell>
          <cell r="AU706">
            <v>1830.4499999999719</v>
          </cell>
          <cell r="AV706">
            <v>1325.4800000000114</v>
          </cell>
          <cell r="AW706">
            <v>1857.6800000000244</v>
          </cell>
        </row>
        <row r="707">
          <cell r="A707">
            <v>702</v>
          </cell>
          <cell r="B707">
            <v>912.9699999999882</v>
          </cell>
          <cell r="C707">
            <v>1278.1600000000046</v>
          </cell>
          <cell r="D707">
            <v>933.17000000000996</v>
          </cell>
          <cell r="E707">
            <v>1305.4399999999896</v>
          </cell>
          <cell r="F707">
            <v>948.35000000001139</v>
          </cell>
          <cell r="G707">
            <v>1327.7000000000114</v>
          </cell>
          <cell r="H707">
            <v>968.54999999999779</v>
          </cell>
          <cell r="I707">
            <v>1354.9699999999982</v>
          </cell>
          <cell r="J707">
            <v>988.74999999999329</v>
          </cell>
          <cell r="K707">
            <v>1382.2500000000136</v>
          </cell>
          <cell r="L707">
            <v>1003.9299999999838</v>
          </cell>
          <cell r="M707">
            <v>1404.5</v>
          </cell>
          <cell r="N707">
            <v>1024.1300000000097</v>
          </cell>
          <cell r="O707">
            <v>1431.7799999999847</v>
          </cell>
          <cell r="P707">
            <v>1039.310000000009</v>
          </cell>
          <cell r="Q707">
            <v>1454.0399999999988</v>
          </cell>
          <cell r="R707">
            <v>1059.5099999999954</v>
          </cell>
          <cell r="S707">
            <v>1481.3099999999822</v>
          </cell>
          <cell r="T707">
            <v>1079.7099999999893</v>
          </cell>
          <cell r="U707">
            <v>1508.5900000000142</v>
          </cell>
          <cell r="V707">
            <v>1094.8899999999799</v>
          </cell>
          <cell r="W707">
            <v>1530.8400000000033</v>
          </cell>
          <cell r="X707">
            <v>1115.0900000000024</v>
          </cell>
          <cell r="Y707">
            <v>1558.1200000000135</v>
          </cell>
          <cell r="Z707">
            <v>1130.2699999999993</v>
          </cell>
          <cell r="AA707">
            <v>1580.38</v>
          </cell>
          <cell r="AB707">
            <v>1150.4700000000021</v>
          </cell>
          <cell r="AC707">
            <v>1607.649999999983</v>
          </cell>
          <cell r="AD707">
            <v>1165.6499999999999</v>
          </cell>
          <cell r="AE707">
            <v>1634.9299999999896</v>
          </cell>
          <cell r="AF707">
            <v>1185.8500000000215</v>
          </cell>
          <cell r="AG707">
            <v>1657.1799999999762</v>
          </cell>
          <cell r="AH707">
            <v>1201.0300000000125</v>
          </cell>
          <cell r="AI707">
            <v>1684.46000000002</v>
          </cell>
          <cell r="AJ707">
            <v>1221.2300000000046</v>
          </cell>
          <cell r="AK707">
            <v>1706.7200000000073</v>
          </cell>
          <cell r="AL707">
            <v>1236.4099999999955</v>
          </cell>
          <cell r="AM707">
            <v>1733.9900000000137</v>
          </cell>
          <cell r="AN707">
            <v>1256.6099999999867</v>
          </cell>
          <cell r="AO707">
            <v>1761.2699999999954</v>
          </cell>
          <cell r="AP707">
            <v>1271.7899999999775</v>
          </cell>
          <cell r="AQ707">
            <v>1783.5199999999818</v>
          </cell>
          <cell r="AR707">
            <v>1291.989999999995</v>
          </cell>
          <cell r="AS707">
            <v>1810.7999999999859</v>
          </cell>
          <cell r="AT707">
            <v>1307.1699999999894</v>
          </cell>
          <cell r="AU707">
            <v>1833.0599999999718</v>
          </cell>
          <cell r="AV707">
            <v>1327.3700000000115</v>
          </cell>
          <cell r="AW707">
            <v>1860.3300000000245</v>
          </cell>
        </row>
        <row r="708">
          <cell r="A708">
            <v>703</v>
          </cell>
          <cell r="B708">
            <v>914.26999999998816</v>
          </cell>
          <cell r="C708">
            <v>1279.9800000000046</v>
          </cell>
          <cell r="D708">
            <v>934.50000000001</v>
          </cell>
          <cell r="E708">
            <v>1307.2999999999895</v>
          </cell>
          <cell r="F708">
            <v>949.70000000001141</v>
          </cell>
          <cell r="G708">
            <v>1329.5900000000115</v>
          </cell>
          <cell r="H708">
            <v>969.92999999999779</v>
          </cell>
          <cell r="I708">
            <v>1356.8999999999983</v>
          </cell>
          <cell r="J708">
            <v>990.15999999999326</v>
          </cell>
          <cell r="K708">
            <v>1384.2200000000137</v>
          </cell>
          <cell r="L708">
            <v>1005.3599999999838</v>
          </cell>
          <cell r="M708">
            <v>1406.5</v>
          </cell>
          <cell r="N708">
            <v>1025.5900000000097</v>
          </cell>
          <cell r="O708">
            <v>1433.8199999999847</v>
          </cell>
          <cell r="P708">
            <v>1040.7900000000091</v>
          </cell>
          <cell r="Q708">
            <v>1456.1099999999988</v>
          </cell>
          <cell r="R708">
            <v>1061.0199999999954</v>
          </cell>
          <cell r="S708">
            <v>1483.4199999999821</v>
          </cell>
          <cell r="T708">
            <v>1081.2499999999893</v>
          </cell>
          <cell r="U708">
            <v>1510.7400000000143</v>
          </cell>
          <cell r="V708">
            <v>1096.4499999999798</v>
          </cell>
          <cell r="W708">
            <v>1533.0200000000034</v>
          </cell>
          <cell r="X708">
            <v>1116.6800000000023</v>
          </cell>
          <cell r="Y708">
            <v>1560.3400000000136</v>
          </cell>
          <cell r="Z708">
            <v>1131.8799999999992</v>
          </cell>
          <cell r="AA708">
            <v>1582.63</v>
          </cell>
          <cell r="AB708">
            <v>1152.1100000000022</v>
          </cell>
          <cell r="AC708">
            <v>1609.939999999983</v>
          </cell>
          <cell r="AD708">
            <v>1167.31</v>
          </cell>
          <cell r="AE708">
            <v>1637.2599999999895</v>
          </cell>
          <cell r="AF708">
            <v>1187.5400000000216</v>
          </cell>
          <cell r="AG708">
            <v>1659.5399999999761</v>
          </cell>
          <cell r="AH708">
            <v>1202.7400000000125</v>
          </cell>
          <cell r="AI708">
            <v>1686.8600000000201</v>
          </cell>
          <cell r="AJ708">
            <v>1222.9700000000046</v>
          </cell>
          <cell r="AK708">
            <v>1709.1500000000074</v>
          </cell>
          <cell r="AL708">
            <v>1238.1699999999955</v>
          </cell>
          <cell r="AM708">
            <v>1736.4600000000137</v>
          </cell>
          <cell r="AN708">
            <v>1258.3999999999867</v>
          </cell>
          <cell r="AO708">
            <v>1763.7799999999954</v>
          </cell>
          <cell r="AP708">
            <v>1273.5999999999774</v>
          </cell>
          <cell r="AQ708">
            <v>1786.0599999999818</v>
          </cell>
          <cell r="AR708">
            <v>1293.8299999999949</v>
          </cell>
          <cell r="AS708">
            <v>1813.3799999999858</v>
          </cell>
          <cell r="AT708">
            <v>1309.0299999999893</v>
          </cell>
          <cell r="AU708">
            <v>1835.6699999999717</v>
          </cell>
          <cell r="AV708">
            <v>1329.2600000000116</v>
          </cell>
          <cell r="AW708">
            <v>1862.9800000000246</v>
          </cell>
        </row>
        <row r="709">
          <cell r="A709">
            <v>704</v>
          </cell>
          <cell r="B709">
            <v>915.56999999998811</v>
          </cell>
          <cell r="C709">
            <v>1281.8000000000045</v>
          </cell>
          <cell r="D709">
            <v>935.83000000001005</v>
          </cell>
          <cell r="E709">
            <v>1309.1599999999894</v>
          </cell>
          <cell r="F709">
            <v>951.05000000001144</v>
          </cell>
          <cell r="G709">
            <v>1331.4800000000116</v>
          </cell>
          <cell r="H709">
            <v>971.30999999999779</v>
          </cell>
          <cell r="I709">
            <v>1358.8299999999983</v>
          </cell>
          <cell r="J709">
            <v>991.56999999999323</v>
          </cell>
          <cell r="K709">
            <v>1386.1900000000137</v>
          </cell>
          <cell r="L709">
            <v>1006.7899999999837</v>
          </cell>
          <cell r="M709">
            <v>1408.5</v>
          </cell>
          <cell r="N709">
            <v>1027.0500000000097</v>
          </cell>
          <cell r="O709">
            <v>1435.8599999999847</v>
          </cell>
          <cell r="P709">
            <v>1042.2700000000091</v>
          </cell>
          <cell r="Q709">
            <v>1458.1799999999987</v>
          </cell>
          <cell r="R709">
            <v>1062.5299999999954</v>
          </cell>
          <cell r="S709">
            <v>1485.529999999982</v>
          </cell>
          <cell r="T709">
            <v>1082.7899999999893</v>
          </cell>
          <cell r="U709">
            <v>1512.8900000000144</v>
          </cell>
          <cell r="V709">
            <v>1098.0099999999798</v>
          </cell>
          <cell r="W709">
            <v>1535.2000000000035</v>
          </cell>
          <cell r="X709">
            <v>1118.2700000000023</v>
          </cell>
          <cell r="Y709">
            <v>1562.5600000000136</v>
          </cell>
          <cell r="Z709">
            <v>1133.4899999999991</v>
          </cell>
          <cell r="AA709">
            <v>1584.88</v>
          </cell>
          <cell r="AB709">
            <v>1153.7500000000023</v>
          </cell>
          <cell r="AC709">
            <v>1612.229999999983</v>
          </cell>
          <cell r="AD709">
            <v>1168.97</v>
          </cell>
          <cell r="AE709">
            <v>1639.5899999999895</v>
          </cell>
          <cell r="AF709">
            <v>1189.2300000000216</v>
          </cell>
          <cell r="AG709">
            <v>1661.899999999976</v>
          </cell>
          <cell r="AH709">
            <v>1204.4500000000126</v>
          </cell>
          <cell r="AI709">
            <v>1689.2600000000202</v>
          </cell>
          <cell r="AJ709">
            <v>1224.7100000000046</v>
          </cell>
          <cell r="AK709">
            <v>1711.5800000000074</v>
          </cell>
          <cell r="AL709">
            <v>1239.9299999999955</v>
          </cell>
          <cell r="AM709">
            <v>1738.9300000000137</v>
          </cell>
          <cell r="AN709">
            <v>1260.1899999999866</v>
          </cell>
          <cell r="AO709">
            <v>1766.2899999999954</v>
          </cell>
          <cell r="AP709">
            <v>1275.4099999999773</v>
          </cell>
          <cell r="AQ709">
            <v>1788.5999999999817</v>
          </cell>
          <cell r="AR709">
            <v>1295.6699999999948</v>
          </cell>
          <cell r="AS709">
            <v>1815.9599999999857</v>
          </cell>
          <cell r="AT709">
            <v>1310.8899999999892</v>
          </cell>
          <cell r="AU709">
            <v>1838.2799999999716</v>
          </cell>
          <cell r="AV709">
            <v>1331.1500000000117</v>
          </cell>
          <cell r="AW709">
            <v>1865.6300000000247</v>
          </cell>
        </row>
        <row r="710">
          <cell r="A710">
            <v>705</v>
          </cell>
          <cell r="B710">
            <v>916.86999999998807</v>
          </cell>
          <cell r="C710">
            <v>1283.6200000000044</v>
          </cell>
          <cell r="D710">
            <v>937.16000000001009</v>
          </cell>
          <cell r="E710">
            <v>1311.0199999999893</v>
          </cell>
          <cell r="F710">
            <v>952.40000000001146</v>
          </cell>
          <cell r="G710">
            <v>1333.3700000000117</v>
          </cell>
          <cell r="H710">
            <v>972.68999999999778</v>
          </cell>
          <cell r="I710">
            <v>1360.7599999999984</v>
          </cell>
          <cell r="J710">
            <v>992.9799999999932</v>
          </cell>
          <cell r="K710">
            <v>1388.1600000000137</v>
          </cell>
          <cell r="L710">
            <v>1008.2199999999837</v>
          </cell>
          <cell r="M710">
            <v>1410.5</v>
          </cell>
          <cell r="N710">
            <v>1028.5100000000098</v>
          </cell>
          <cell r="O710">
            <v>1437.8999999999846</v>
          </cell>
          <cell r="P710">
            <v>1043.7500000000091</v>
          </cell>
          <cell r="Q710">
            <v>1460.2499999999986</v>
          </cell>
          <cell r="R710">
            <v>1064.0399999999954</v>
          </cell>
          <cell r="S710">
            <v>1487.6399999999819</v>
          </cell>
          <cell r="T710">
            <v>1084.3299999999892</v>
          </cell>
          <cell r="U710">
            <v>1515.0400000000145</v>
          </cell>
          <cell r="V710">
            <v>1099.5699999999797</v>
          </cell>
          <cell r="W710">
            <v>1537.3800000000035</v>
          </cell>
          <cell r="X710">
            <v>1119.8600000000022</v>
          </cell>
          <cell r="Y710">
            <v>1564.7800000000136</v>
          </cell>
          <cell r="Z710">
            <v>1135.099999999999</v>
          </cell>
          <cell r="AA710">
            <v>1587.13</v>
          </cell>
          <cell r="AB710">
            <v>1155.3900000000024</v>
          </cell>
          <cell r="AC710">
            <v>1614.5199999999829</v>
          </cell>
          <cell r="AD710">
            <v>1170.6300000000001</v>
          </cell>
          <cell r="AE710">
            <v>1641.9199999999894</v>
          </cell>
          <cell r="AF710">
            <v>1190.9200000000217</v>
          </cell>
          <cell r="AG710">
            <v>1664.2599999999759</v>
          </cell>
          <cell r="AH710">
            <v>1206.1600000000126</v>
          </cell>
          <cell r="AI710">
            <v>1691.6600000000203</v>
          </cell>
          <cell r="AJ710">
            <v>1226.4500000000046</v>
          </cell>
          <cell r="AK710">
            <v>1714.0100000000075</v>
          </cell>
          <cell r="AL710">
            <v>1241.6899999999955</v>
          </cell>
          <cell r="AM710">
            <v>1741.4000000000137</v>
          </cell>
          <cell r="AN710">
            <v>1261.9799999999866</v>
          </cell>
          <cell r="AO710">
            <v>1768.7999999999954</v>
          </cell>
          <cell r="AP710">
            <v>1277.2199999999773</v>
          </cell>
          <cell r="AQ710">
            <v>1791.1399999999817</v>
          </cell>
          <cell r="AR710">
            <v>1297.5099999999948</v>
          </cell>
          <cell r="AS710">
            <v>1818.5399999999856</v>
          </cell>
          <cell r="AT710">
            <v>1312.7499999999891</v>
          </cell>
          <cell r="AU710">
            <v>1840.8899999999715</v>
          </cell>
          <cell r="AV710">
            <v>1333.0400000000118</v>
          </cell>
          <cell r="AW710">
            <v>1868.2800000000248</v>
          </cell>
        </row>
        <row r="711">
          <cell r="A711">
            <v>706</v>
          </cell>
          <cell r="B711">
            <v>918.16999999998802</v>
          </cell>
          <cell r="C711">
            <v>1285.4400000000044</v>
          </cell>
          <cell r="D711">
            <v>938.49000000001013</v>
          </cell>
          <cell r="E711">
            <v>1312.8799999999892</v>
          </cell>
          <cell r="F711">
            <v>953.75000000001148</v>
          </cell>
          <cell r="G711">
            <v>1335.2600000000118</v>
          </cell>
          <cell r="H711">
            <v>974.06999999999778</v>
          </cell>
          <cell r="I711">
            <v>1362.6899999999985</v>
          </cell>
          <cell r="J711">
            <v>994.38999999999317</v>
          </cell>
          <cell r="K711">
            <v>1390.1300000000138</v>
          </cell>
          <cell r="L711">
            <v>1009.6499999999836</v>
          </cell>
          <cell r="M711">
            <v>1412.5</v>
          </cell>
          <cell r="N711">
            <v>1029.9700000000098</v>
          </cell>
          <cell r="O711">
            <v>1439.9399999999846</v>
          </cell>
          <cell r="P711">
            <v>1045.2300000000091</v>
          </cell>
          <cell r="Q711">
            <v>1462.3199999999986</v>
          </cell>
          <cell r="R711">
            <v>1065.5499999999954</v>
          </cell>
          <cell r="S711">
            <v>1489.7499999999818</v>
          </cell>
          <cell r="T711">
            <v>1085.8699999999892</v>
          </cell>
          <cell r="U711">
            <v>1517.1900000000146</v>
          </cell>
          <cell r="V711">
            <v>1101.1299999999796</v>
          </cell>
          <cell r="W711">
            <v>1539.5600000000036</v>
          </cell>
          <cell r="X711">
            <v>1121.4500000000021</v>
          </cell>
          <cell r="Y711">
            <v>1567.0000000000136</v>
          </cell>
          <cell r="Z711">
            <v>1136.7099999999989</v>
          </cell>
          <cell r="AA711">
            <v>1589.38</v>
          </cell>
          <cell r="AB711">
            <v>1157.0300000000025</v>
          </cell>
          <cell r="AC711">
            <v>1616.8099999999829</v>
          </cell>
          <cell r="AD711">
            <v>1172.2900000000002</v>
          </cell>
          <cell r="AE711">
            <v>1644.2499999999893</v>
          </cell>
          <cell r="AF711">
            <v>1192.6100000000217</v>
          </cell>
          <cell r="AG711">
            <v>1666.6199999999758</v>
          </cell>
          <cell r="AH711">
            <v>1207.8700000000126</v>
          </cell>
          <cell r="AI711">
            <v>1694.0600000000204</v>
          </cell>
          <cell r="AJ711">
            <v>1228.1900000000046</v>
          </cell>
          <cell r="AK711">
            <v>1716.4400000000076</v>
          </cell>
          <cell r="AL711">
            <v>1243.4499999999955</v>
          </cell>
          <cell r="AM711">
            <v>1743.8700000000138</v>
          </cell>
          <cell r="AN711">
            <v>1263.7699999999866</v>
          </cell>
          <cell r="AO711">
            <v>1771.3099999999954</v>
          </cell>
          <cell r="AP711">
            <v>1279.0299999999772</v>
          </cell>
          <cell r="AQ711">
            <v>1793.6799999999816</v>
          </cell>
          <cell r="AR711">
            <v>1299.3499999999947</v>
          </cell>
          <cell r="AS711">
            <v>1821.1199999999856</v>
          </cell>
          <cell r="AT711">
            <v>1314.609999999989</v>
          </cell>
          <cell r="AU711">
            <v>1843.4999999999714</v>
          </cell>
          <cell r="AV711">
            <v>1334.9300000000119</v>
          </cell>
          <cell r="AW711">
            <v>1870.9300000000248</v>
          </cell>
        </row>
        <row r="712">
          <cell r="A712">
            <v>707</v>
          </cell>
          <cell r="B712">
            <v>919.46999999998798</v>
          </cell>
          <cell r="C712">
            <v>1287.2600000000043</v>
          </cell>
          <cell r="D712">
            <v>939.82000000001017</v>
          </cell>
          <cell r="E712">
            <v>1314.7399999999891</v>
          </cell>
          <cell r="F712">
            <v>955.10000000001151</v>
          </cell>
          <cell r="G712">
            <v>1337.1500000000119</v>
          </cell>
          <cell r="H712">
            <v>975.44999999999777</v>
          </cell>
          <cell r="I712">
            <v>1364.6199999999985</v>
          </cell>
          <cell r="J712">
            <v>995.79999999999313</v>
          </cell>
          <cell r="K712">
            <v>1392.1000000000138</v>
          </cell>
          <cell r="L712">
            <v>1011.0799999999836</v>
          </cell>
          <cell r="M712">
            <v>1414.5</v>
          </cell>
          <cell r="N712">
            <v>1031.4300000000098</v>
          </cell>
          <cell r="O712">
            <v>1441.9799999999846</v>
          </cell>
          <cell r="P712">
            <v>1046.7100000000091</v>
          </cell>
          <cell r="Q712">
            <v>1464.3899999999985</v>
          </cell>
          <cell r="R712">
            <v>1067.0599999999954</v>
          </cell>
          <cell r="S712">
            <v>1491.8599999999817</v>
          </cell>
          <cell r="T712">
            <v>1087.4099999999892</v>
          </cell>
          <cell r="U712">
            <v>1519.3400000000147</v>
          </cell>
          <cell r="V712">
            <v>1102.6899999999796</v>
          </cell>
          <cell r="W712">
            <v>1541.7400000000036</v>
          </cell>
          <cell r="X712">
            <v>1123.040000000002</v>
          </cell>
          <cell r="Y712">
            <v>1569.2200000000137</v>
          </cell>
          <cell r="Z712">
            <v>1138.3199999999988</v>
          </cell>
          <cell r="AA712">
            <v>1591.63</v>
          </cell>
          <cell r="AB712">
            <v>1158.6700000000026</v>
          </cell>
          <cell r="AC712">
            <v>1619.0999999999829</v>
          </cell>
          <cell r="AD712">
            <v>1173.9500000000003</v>
          </cell>
          <cell r="AE712">
            <v>1646.5799999999892</v>
          </cell>
          <cell r="AF712">
            <v>1194.3000000000218</v>
          </cell>
          <cell r="AG712">
            <v>1668.9799999999757</v>
          </cell>
          <cell r="AH712">
            <v>1209.5800000000127</v>
          </cell>
          <cell r="AI712">
            <v>1696.4600000000205</v>
          </cell>
          <cell r="AJ712">
            <v>1229.9300000000046</v>
          </cell>
          <cell r="AK712">
            <v>1718.8700000000076</v>
          </cell>
          <cell r="AL712">
            <v>1245.2099999999955</v>
          </cell>
          <cell r="AM712">
            <v>1746.3400000000138</v>
          </cell>
          <cell r="AN712">
            <v>1265.5599999999865</v>
          </cell>
          <cell r="AO712">
            <v>1773.8199999999954</v>
          </cell>
          <cell r="AP712">
            <v>1280.8399999999772</v>
          </cell>
          <cell r="AQ712">
            <v>1796.2199999999816</v>
          </cell>
          <cell r="AR712">
            <v>1301.1899999999946</v>
          </cell>
          <cell r="AS712">
            <v>1823.6999999999855</v>
          </cell>
          <cell r="AT712">
            <v>1316.4699999999889</v>
          </cell>
          <cell r="AU712">
            <v>1846.1099999999713</v>
          </cell>
          <cell r="AV712">
            <v>1336.820000000012</v>
          </cell>
          <cell r="AW712">
            <v>1873.5800000000249</v>
          </cell>
        </row>
        <row r="713">
          <cell r="A713">
            <v>708</v>
          </cell>
          <cell r="B713">
            <v>920.76999999998793</v>
          </cell>
          <cell r="C713">
            <v>1289.0800000000042</v>
          </cell>
          <cell r="D713">
            <v>941.15000000001021</v>
          </cell>
          <cell r="E713">
            <v>1316.599999999989</v>
          </cell>
          <cell r="F713">
            <v>956.45000000001153</v>
          </cell>
          <cell r="G713">
            <v>1339.040000000012</v>
          </cell>
          <cell r="H713">
            <v>976.82999999999777</v>
          </cell>
          <cell r="I713">
            <v>1366.5499999999986</v>
          </cell>
          <cell r="J713">
            <v>997.2099999999931</v>
          </cell>
          <cell r="K713">
            <v>1394.0700000000138</v>
          </cell>
          <cell r="L713">
            <v>1012.5099999999835</v>
          </cell>
          <cell r="M713">
            <v>1416.5</v>
          </cell>
          <cell r="N713">
            <v>1032.8900000000099</v>
          </cell>
          <cell r="O713">
            <v>1444.0199999999845</v>
          </cell>
          <cell r="P713">
            <v>1048.1900000000091</v>
          </cell>
          <cell r="Q713">
            <v>1466.4599999999984</v>
          </cell>
          <cell r="R713">
            <v>1068.5699999999954</v>
          </cell>
          <cell r="S713">
            <v>1493.9699999999816</v>
          </cell>
          <cell r="T713">
            <v>1088.9499999999891</v>
          </cell>
          <cell r="U713">
            <v>1521.4900000000148</v>
          </cell>
          <cell r="V713">
            <v>1104.2499999999795</v>
          </cell>
          <cell r="W713">
            <v>1543.9200000000037</v>
          </cell>
          <cell r="X713">
            <v>1124.6300000000019</v>
          </cell>
          <cell r="Y713">
            <v>1571.4400000000137</v>
          </cell>
          <cell r="Z713">
            <v>1139.9299999999987</v>
          </cell>
          <cell r="AA713">
            <v>1593.88</v>
          </cell>
          <cell r="AB713">
            <v>1160.3100000000027</v>
          </cell>
          <cell r="AC713">
            <v>1621.3899999999828</v>
          </cell>
          <cell r="AD713">
            <v>1175.6100000000004</v>
          </cell>
          <cell r="AE713">
            <v>1648.9099999999892</v>
          </cell>
          <cell r="AF713">
            <v>1195.9900000000218</v>
          </cell>
          <cell r="AG713">
            <v>1671.3399999999756</v>
          </cell>
          <cell r="AH713">
            <v>1211.2900000000127</v>
          </cell>
          <cell r="AI713">
            <v>1698.8600000000206</v>
          </cell>
          <cell r="AJ713">
            <v>1231.6700000000046</v>
          </cell>
          <cell r="AK713">
            <v>1721.3000000000077</v>
          </cell>
          <cell r="AL713">
            <v>1246.9699999999955</v>
          </cell>
          <cell r="AM713">
            <v>1748.8100000000138</v>
          </cell>
          <cell r="AN713">
            <v>1267.3499999999865</v>
          </cell>
          <cell r="AO713">
            <v>1776.3299999999954</v>
          </cell>
          <cell r="AP713">
            <v>1282.6499999999771</v>
          </cell>
          <cell r="AQ713">
            <v>1798.7599999999816</v>
          </cell>
          <cell r="AR713">
            <v>1303.0299999999945</v>
          </cell>
          <cell r="AS713">
            <v>1826.2799999999854</v>
          </cell>
          <cell r="AT713">
            <v>1318.3299999999888</v>
          </cell>
          <cell r="AU713">
            <v>1848.7199999999712</v>
          </cell>
          <cell r="AV713">
            <v>1338.7100000000121</v>
          </cell>
          <cell r="AW713">
            <v>1876.230000000025</v>
          </cell>
        </row>
        <row r="714">
          <cell r="A714">
            <v>709</v>
          </cell>
          <cell r="B714">
            <v>922.06999999998789</v>
          </cell>
          <cell r="C714">
            <v>1290.9000000000042</v>
          </cell>
          <cell r="D714">
            <v>942.48000000001025</v>
          </cell>
          <cell r="E714">
            <v>1318.4599999999889</v>
          </cell>
          <cell r="F714">
            <v>957.80000000001155</v>
          </cell>
          <cell r="G714">
            <v>1340.9300000000121</v>
          </cell>
          <cell r="H714">
            <v>978.20999999999776</v>
          </cell>
          <cell r="I714">
            <v>1368.4799999999987</v>
          </cell>
          <cell r="J714">
            <v>998.61999999999307</v>
          </cell>
          <cell r="K714">
            <v>1396.0400000000138</v>
          </cell>
          <cell r="L714">
            <v>1013.9399999999835</v>
          </cell>
          <cell r="M714">
            <v>1418.5</v>
          </cell>
          <cell r="N714">
            <v>1034.3500000000099</v>
          </cell>
          <cell r="O714">
            <v>1446.0599999999845</v>
          </cell>
          <cell r="P714">
            <v>1049.6700000000092</v>
          </cell>
          <cell r="Q714">
            <v>1468.5299999999984</v>
          </cell>
          <cell r="R714">
            <v>1070.0799999999954</v>
          </cell>
          <cell r="S714">
            <v>1496.0799999999815</v>
          </cell>
          <cell r="T714">
            <v>1090.4899999999891</v>
          </cell>
          <cell r="U714">
            <v>1523.6400000000149</v>
          </cell>
          <cell r="V714">
            <v>1105.8099999999795</v>
          </cell>
          <cell r="W714">
            <v>1546.1000000000038</v>
          </cell>
          <cell r="X714">
            <v>1126.2200000000018</v>
          </cell>
          <cell r="Y714">
            <v>1573.6600000000137</v>
          </cell>
          <cell r="Z714">
            <v>1141.5399999999986</v>
          </cell>
          <cell r="AA714">
            <v>1596.13</v>
          </cell>
          <cell r="AB714">
            <v>1161.9500000000028</v>
          </cell>
          <cell r="AC714">
            <v>1623.6799999999828</v>
          </cell>
          <cell r="AD714">
            <v>1177.2700000000004</v>
          </cell>
          <cell r="AE714">
            <v>1651.2399999999891</v>
          </cell>
          <cell r="AF714">
            <v>1197.6800000000219</v>
          </cell>
          <cell r="AG714">
            <v>1673.6999999999755</v>
          </cell>
          <cell r="AH714">
            <v>1213.0000000000127</v>
          </cell>
          <cell r="AI714">
            <v>1701.2600000000207</v>
          </cell>
          <cell r="AJ714">
            <v>1233.4100000000046</v>
          </cell>
          <cell r="AK714">
            <v>1723.7300000000077</v>
          </cell>
          <cell r="AL714">
            <v>1248.7299999999955</v>
          </cell>
          <cell r="AM714">
            <v>1751.2800000000138</v>
          </cell>
          <cell r="AN714">
            <v>1269.1399999999865</v>
          </cell>
          <cell r="AO714">
            <v>1778.8399999999954</v>
          </cell>
          <cell r="AP714">
            <v>1284.4599999999771</v>
          </cell>
          <cell r="AQ714">
            <v>1801.2999999999815</v>
          </cell>
          <cell r="AR714">
            <v>1304.8699999999944</v>
          </cell>
          <cell r="AS714">
            <v>1828.8599999999853</v>
          </cell>
          <cell r="AT714">
            <v>1320.1899999999887</v>
          </cell>
          <cell r="AU714">
            <v>1851.3299999999711</v>
          </cell>
          <cell r="AV714">
            <v>1340.6000000000122</v>
          </cell>
          <cell r="AW714">
            <v>1878.8800000000251</v>
          </cell>
        </row>
        <row r="715">
          <cell r="A715">
            <v>710</v>
          </cell>
          <cell r="B715">
            <v>923.36999999998784</v>
          </cell>
          <cell r="C715">
            <v>1292.7200000000041</v>
          </cell>
          <cell r="D715">
            <v>943.81000000001029</v>
          </cell>
          <cell r="E715">
            <v>1320.3199999999888</v>
          </cell>
          <cell r="F715">
            <v>959.15000000001157</v>
          </cell>
          <cell r="G715">
            <v>1342.8200000000122</v>
          </cell>
          <cell r="H715">
            <v>979.58999999999776</v>
          </cell>
          <cell r="I715">
            <v>1370.4099999999987</v>
          </cell>
          <cell r="J715">
            <v>1000.029999999993</v>
          </cell>
          <cell r="K715">
            <v>1398.0100000000139</v>
          </cell>
          <cell r="L715">
            <v>1015.3699999999834</v>
          </cell>
          <cell r="M715">
            <v>1420.5</v>
          </cell>
          <cell r="N715">
            <v>1035.8100000000099</v>
          </cell>
          <cell r="O715">
            <v>1448.0999999999844</v>
          </cell>
          <cell r="P715">
            <v>1051.1500000000092</v>
          </cell>
          <cell r="Q715">
            <v>1470.5999999999983</v>
          </cell>
          <cell r="R715">
            <v>1071.5899999999954</v>
          </cell>
          <cell r="S715">
            <v>1498.1899999999814</v>
          </cell>
          <cell r="T715">
            <v>1092.0299999999891</v>
          </cell>
          <cell r="U715">
            <v>1525.790000000015</v>
          </cell>
          <cell r="V715">
            <v>1107.3699999999794</v>
          </cell>
          <cell r="W715">
            <v>1548.2800000000038</v>
          </cell>
          <cell r="X715">
            <v>1127.8100000000018</v>
          </cell>
          <cell r="Y715">
            <v>1575.8800000000138</v>
          </cell>
          <cell r="Z715">
            <v>1143.1499999999985</v>
          </cell>
          <cell r="AA715">
            <v>1598.38</v>
          </cell>
          <cell r="AB715">
            <v>1163.5900000000029</v>
          </cell>
          <cell r="AC715">
            <v>1625.9699999999827</v>
          </cell>
          <cell r="AD715">
            <v>1178.9300000000005</v>
          </cell>
          <cell r="AE715">
            <v>1653.569999999989</v>
          </cell>
          <cell r="AF715">
            <v>1199.3700000000219</v>
          </cell>
          <cell r="AG715">
            <v>1676.0599999999754</v>
          </cell>
          <cell r="AH715">
            <v>1214.7100000000128</v>
          </cell>
          <cell r="AI715">
            <v>1703.6600000000208</v>
          </cell>
          <cell r="AJ715">
            <v>1235.1500000000046</v>
          </cell>
          <cell r="AK715">
            <v>1726.1600000000078</v>
          </cell>
          <cell r="AL715">
            <v>1250.4899999999955</v>
          </cell>
          <cell r="AM715">
            <v>1753.7500000000139</v>
          </cell>
          <cell r="AN715">
            <v>1270.9299999999864</v>
          </cell>
          <cell r="AO715">
            <v>1781.3499999999954</v>
          </cell>
          <cell r="AP715">
            <v>1286.269999999977</v>
          </cell>
          <cell r="AQ715">
            <v>1803.8399999999815</v>
          </cell>
          <cell r="AR715">
            <v>1306.7099999999944</v>
          </cell>
          <cell r="AS715">
            <v>1831.4399999999853</v>
          </cell>
          <cell r="AT715">
            <v>1322.0499999999886</v>
          </cell>
          <cell r="AU715">
            <v>1853.939999999971</v>
          </cell>
          <cell r="AV715">
            <v>1342.4900000000123</v>
          </cell>
          <cell r="AW715">
            <v>1881.5300000000252</v>
          </cell>
        </row>
        <row r="716">
          <cell r="A716">
            <v>711</v>
          </cell>
          <cell r="B716">
            <v>924.66999999998779</v>
          </cell>
          <cell r="C716">
            <v>1294.5400000000041</v>
          </cell>
          <cell r="D716">
            <v>945.14000000001033</v>
          </cell>
          <cell r="E716">
            <v>1322.1799999999887</v>
          </cell>
          <cell r="F716">
            <v>960.5000000000116</v>
          </cell>
          <cell r="G716">
            <v>1344.7100000000123</v>
          </cell>
          <cell r="H716">
            <v>980.96999999999775</v>
          </cell>
          <cell r="I716">
            <v>1372.3399999999988</v>
          </cell>
          <cell r="J716">
            <v>1001.439999999993</v>
          </cell>
          <cell r="K716">
            <v>1399.9800000000139</v>
          </cell>
          <cell r="L716">
            <v>1016.7999999999834</v>
          </cell>
          <cell r="M716">
            <v>1422.5</v>
          </cell>
          <cell r="N716">
            <v>1037.27000000001</v>
          </cell>
          <cell r="O716">
            <v>1450.1399999999844</v>
          </cell>
          <cell r="P716">
            <v>1052.6300000000092</v>
          </cell>
          <cell r="Q716">
            <v>1472.6699999999983</v>
          </cell>
          <cell r="R716">
            <v>1073.0999999999954</v>
          </cell>
          <cell r="S716">
            <v>1500.2999999999813</v>
          </cell>
          <cell r="T716">
            <v>1093.569999999989</v>
          </cell>
          <cell r="U716">
            <v>1527.9400000000151</v>
          </cell>
          <cell r="V716">
            <v>1108.9299999999794</v>
          </cell>
          <cell r="W716">
            <v>1550.4600000000039</v>
          </cell>
          <cell r="X716">
            <v>1129.4000000000017</v>
          </cell>
          <cell r="Y716">
            <v>1578.1000000000138</v>
          </cell>
          <cell r="Z716">
            <v>1144.7599999999984</v>
          </cell>
          <cell r="AA716">
            <v>1600.63</v>
          </cell>
          <cell r="AB716">
            <v>1165.230000000003</v>
          </cell>
          <cell r="AC716">
            <v>1628.2599999999827</v>
          </cell>
          <cell r="AD716">
            <v>1180.5900000000006</v>
          </cell>
          <cell r="AE716">
            <v>1655.8999999999889</v>
          </cell>
          <cell r="AF716">
            <v>1201.060000000022</v>
          </cell>
          <cell r="AG716">
            <v>1678.4199999999753</v>
          </cell>
          <cell r="AH716">
            <v>1216.4200000000128</v>
          </cell>
          <cell r="AI716">
            <v>1706.0600000000209</v>
          </cell>
          <cell r="AJ716">
            <v>1236.8900000000046</v>
          </cell>
          <cell r="AK716">
            <v>1728.5900000000079</v>
          </cell>
          <cell r="AL716">
            <v>1252.2499999999955</v>
          </cell>
          <cell r="AM716">
            <v>1756.2200000000139</v>
          </cell>
          <cell r="AN716">
            <v>1272.7199999999864</v>
          </cell>
          <cell r="AO716">
            <v>1783.8599999999954</v>
          </cell>
          <cell r="AP716">
            <v>1288.079999999977</v>
          </cell>
          <cell r="AQ716">
            <v>1806.3799999999815</v>
          </cell>
          <cell r="AR716">
            <v>1308.5499999999943</v>
          </cell>
          <cell r="AS716">
            <v>1834.0199999999852</v>
          </cell>
          <cell r="AT716">
            <v>1323.9099999999885</v>
          </cell>
          <cell r="AU716">
            <v>1856.5499999999709</v>
          </cell>
          <cell r="AV716">
            <v>1344.3800000000124</v>
          </cell>
          <cell r="AW716">
            <v>1884.1800000000253</v>
          </cell>
        </row>
        <row r="717">
          <cell r="A717">
            <v>712</v>
          </cell>
          <cell r="B717">
            <v>925.96999999998775</v>
          </cell>
          <cell r="C717">
            <v>1296.360000000004</v>
          </cell>
          <cell r="D717">
            <v>946.47000000001037</v>
          </cell>
          <cell r="E717">
            <v>1324.0399999999886</v>
          </cell>
          <cell r="F717">
            <v>961.85000000001162</v>
          </cell>
          <cell r="G717">
            <v>1346.6000000000124</v>
          </cell>
          <cell r="H717">
            <v>982.34999999999775</v>
          </cell>
          <cell r="I717">
            <v>1374.2699999999988</v>
          </cell>
          <cell r="J717">
            <v>1002.849999999993</v>
          </cell>
          <cell r="K717">
            <v>1401.9500000000139</v>
          </cell>
          <cell r="L717">
            <v>1018.2299999999833</v>
          </cell>
          <cell r="M717">
            <v>1424.5</v>
          </cell>
          <cell r="N717">
            <v>1038.73000000001</v>
          </cell>
          <cell r="O717">
            <v>1452.1799999999844</v>
          </cell>
          <cell r="P717">
            <v>1054.1100000000092</v>
          </cell>
          <cell r="Q717">
            <v>1474.7399999999982</v>
          </cell>
          <cell r="R717">
            <v>1074.6099999999954</v>
          </cell>
          <cell r="S717">
            <v>1502.4099999999812</v>
          </cell>
          <cell r="T717">
            <v>1095.109999999989</v>
          </cell>
          <cell r="U717">
            <v>1530.0900000000152</v>
          </cell>
          <cell r="V717">
            <v>1110.4899999999793</v>
          </cell>
          <cell r="W717">
            <v>1552.640000000004</v>
          </cell>
          <cell r="X717">
            <v>1130.9900000000016</v>
          </cell>
          <cell r="Y717">
            <v>1580.3200000000138</v>
          </cell>
          <cell r="Z717">
            <v>1146.3699999999983</v>
          </cell>
          <cell r="AA717">
            <v>1602.88</v>
          </cell>
          <cell r="AB717">
            <v>1166.8700000000031</v>
          </cell>
          <cell r="AC717">
            <v>1630.5499999999827</v>
          </cell>
          <cell r="AD717">
            <v>1182.2500000000007</v>
          </cell>
          <cell r="AE717">
            <v>1658.2299999999889</v>
          </cell>
          <cell r="AF717">
            <v>1202.7500000000221</v>
          </cell>
          <cell r="AG717">
            <v>1680.7799999999752</v>
          </cell>
          <cell r="AH717">
            <v>1218.1300000000128</v>
          </cell>
          <cell r="AI717">
            <v>1708.460000000021</v>
          </cell>
          <cell r="AJ717">
            <v>1238.6300000000047</v>
          </cell>
          <cell r="AK717">
            <v>1731.0200000000079</v>
          </cell>
          <cell r="AL717">
            <v>1254.0099999999954</v>
          </cell>
          <cell r="AM717">
            <v>1758.6900000000139</v>
          </cell>
          <cell r="AN717">
            <v>1274.5099999999863</v>
          </cell>
          <cell r="AO717">
            <v>1786.3699999999953</v>
          </cell>
          <cell r="AP717">
            <v>1289.8899999999769</v>
          </cell>
          <cell r="AQ717">
            <v>1808.9199999999814</v>
          </cell>
          <cell r="AR717">
            <v>1310.3899999999942</v>
          </cell>
          <cell r="AS717">
            <v>1836.5999999999851</v>
          </cell>
          <cell r="AT717">
            <v>1325.7699999999884</v>
          </cell>
          <cell r="AU717">
            <v>1859.1599999999708</v>
          </cell>
          <cell r="AV717">
            <v>1346.2700000000125</v>
          </cell>
          <cell r="AW717">
            <v>1886.8300000000254</v>
          </cell>
        </row>
        <row r="718">
          <cell r="A718">
            <v>713</v>
          </cell>
          <cell r="B718">
            <v>927.2699999999877</v>
          </cell>
          <cell r="C718">
            <v>1298.1800000000039</v>
          </cell>
          <cell r="D718">
            <v>947.80000000001041</v>
          </cell>
          <cell r="E718">
            <v>1325.8999999999885</v>
          </cell>
          <cell r="F718">
            <v>963.20000000001164</v>
          </cell>
          <cell r="G718">
            <v>1348.4900000000125</v>
          </cell>
          <cell r="H718">
            <v>983.72999999999774</v>
          </cell>
          <cell r="I718">
            <v>1376.1999999999989</v>
          </cell>
          <cell r="J718">
            <v>1004.2599999999929</v>
          </cell>
          <cell r="K718">
            <v>1403.9200000000139</v>
          </cell>
          <cell r="L718">
            <v>1019.6599999999833</v>
          </cell>
          <cell r="M718">
            <v>1426.5</v>
          </cell>
          <cell r="N718">
            <v>1040.1900000000101</v>
          </cell>
          <cell r="O718">
            <v>1454.2199999999843</v>
          </cell>
          <cell r="P718">
            <v>1055.5900000000092</v>
          </cell>
          <cell r="Q718">
            <v>1476.8099999999981</v>
          </cell>
          <cell r="R718">
            <v>1076.1199999999953</v>
          </cell>
          <cell r="S718">
            <v>1504.5199999999811</v>
          </cell>
          <cell r="T718">
            <v>1096.6499999999889</v>
          </cell>
          <cell r="U718">
            <v>1532.2400000000152</v>
          </cell>
          <cell r="V718">
            <v>1112.0499999999793</v>
          </cell>
          <cell r="W718">
            <v>1554.820000000004</v>
          </cell>
          <cell r="X718">
            <v>1132.5800000000015</v>
          </cell>
          <cell r="Y718">
            <v>1582.5400000000138</v>
          </cell>
          <cell r="Z718">
            <v>1147.9799999999982</v>
          </cell>
          <cell r="AA718">
            <v>1605.13</v>
          </cell>
          <cell r="AB718">
            <v>1168.5100000000032</v>
          </cell>
          <cell r="AC718">
            <v>1632.8399999999826</v>
          </cell>
          <cell r="AD718">
            <v>1183.9100000000008</v>
          </cell>
          <cell r="AE718">
            <v>1660.5599999999888</v>
          </cell>
          <cell r="AF718">
            <v>1204.4400000000221</v>
          </cell>
          <cell r="AG718">
            <v>1683.1399999999751</v>
          </cell>
          <cell r="AH718">
            <v>1219.8400000000129</v>
          </cell>
          <cell r="AI718">
            <v>1710.860000000021</v>
          </cell>
          <cell r="AJ718">
            <v>1240.3700000000047</v>
          </cell>
          <cell r="AK718">
            <v>1733.450000000008</v>
          </cell>
          <cell r="AL718">
            <v>1255.7699999999954</v>
          </cell>
          <cell r="AM718">
            <v>1761.160000000014</v>
          </cell>
          <cell r="AN718">
            <v>1276.2999999999863</v>
          </cell>
          <cell r="AO718">
            <v>1788.8799999999953</v>
          </cell>
          <cell r="AP718">
            <v>1291.6999999999769</v>
          </cell>
          <cell r="AQ718">
            <v>1811.4599999999814</v>
          </cell>
          <cell r="AR718">
            <v>1312.2299999999941</v>
          </cell>
          <cell r="AS718">
            <v>1839.1799999999851</v>
          </cell>
          <cell r="AT718">
            <v>1327.6299999999883</v>
          </cell>
          <cell r="AU718">
            <v>1861.7699999999707</v>
          </cell>
          <cell r="AV718">
            <v>1348.1600000000126</v>
          </cell>
          <cell r="AW718">
            <v>1889.4800000000255</v>
          </cell>
        </row>
        <row r="719">
          <cell r="A719">
            <v>714</v>
          </cell>
          <cell r="B719">
            <v>928.56999999998766</v>
          </cell>
          <cell r="C719">
            <v>1300.0000000000039</v>
          </cell>
          <cell r="D719">
            <v>949.13000000001045</v>
          </cell>
          <cell r="E719">
            <v>1327.7599999999884</v>
          </cell>
          <cell r="F719">
            <v>964.55000000001166</v>
          </cell>
          <cell r="G719">
            <v>1350.3800000000126</v>
          </cell>
          <cell r="H719">
            <v>985.10999999999774</v>
          </cell>
          <cell r="I719">
            <v>1378.129999999999</v>
          </cell>
          <cell r="J719">
            <v>1005.6699999999929</v>
          </cell>
          <cell r="K719">
            <v>1405.890000000014</v>
          </cell>
          <cell r="L719">
            <v>1021.0899999999832</v>
          </cell>
          <cell r="M719">
            <v>1428.5</v>
          </cell>
          <cell r="N719">
            <v>1041.6500000000101</v>
          </cell>
          <cell r="O719">
            <v>1456.2599999999843</v>
          </cell>
          <cell r="P719">
            <v>1057.0700000000093</v>
          </cell>
          <cell r="Q719">
            <v>1478.8799999999981</v>
          </cell>
          <cell r="R719">
            <v>1077.6299999999953</v>
          </cell>
          <cell r="S719">
            <v>1506.629999999981</v>
          </cell>
          <cell r="T719">
            <v>1098.1899999999889</v>
          </cell>
          <cell r="U719">
            <v>1534.3900000000153</v>
          </cell>
          <cell r="V719">
            <v>1113.6099999999792</v>
          </cell>
          <cell r="W719">
            <v>1557.0000000000041</v>
          </cell>
          <cell r="X719">
            <v>1134.1700000000014</v>
          </cell>
          <cell r="Y719">
            <v>1584.7600000000139</v>
          </cell>
          <cell r="Z719">
            <v>1149.5899999999981</v>
          </cell>
          <cell r="AA719">
            <v>1607.38</v>
          </cell>
          <cell r="AB719">
            <v>1170.1500000000033</v>
          </cell>
          <cell r="AC719">
            <v>1635.1299999999826</v>
          </cell>
          <cell r="AD719">
            <v>1185.5700000000008</v>
          </cell>
          <cell r="AE719">
            <v>1662.8899999999887</v>
          </cell>
          <cell r="AF719">
            <v>1206.1300000000222</v>
          </cell>
          <cell r="AG719">
            <v>1685.499999999975</v>
          </cell>
          <cell r="AH719">
            <v>1221.5500000000129</v>
          </cell>
          <cell r="AI719">
            <v>1713.2600000000211</v>
          </cell>
          <cell r="AJ719">
            <v>1242.1100000000047</v>
          </cell>
          <cell r="AK719">
            <v>1735.8800000000081</v>
          </cell>
          <cell r="AL719">
            <v>1257.5299999999954</v>
          </cell>
          <cell r="AM719">
            <v>1763.630000000014</v>
          </cell>
          <cell r="AN719">
            <v>1278.0899999999863</v>
          </cell>
          <cell r="AO719">
            <v>1791.3899999999953</v>
          </cell>
          <cell r="AP719">
            <v>1293.5099999999768</v>
          </cell>
          <cell r="AQ719">
            <v>1813.9999999999814</v>
          </cell>
          <cell r="AR719">
            <v>1314.069999999994</v>
          </cell>
          <cell r="AS719">
            <v>1841.759999999985</v>
          </cell>
          <cell r="AT719">
            <v>1329.4899999999882</v>
          </cell>
          <cell r="AU719">
            <v>1864.3799999999706</v>
          </cell>
          <cell r="AV719">
            <v>1350.0500000000127</v>
          </cell>
          <cell r="AW719">
            <v>1892.1300000000256</v>
          </cell>
        </row>
        <row r="720">
          <cell r="A720">
            <v>715</v>
          </cell>
          <cell r="B720">
            <v>929.86999999998761</v>
          </cell>
          <cell r="C720">
            <v>1301.8200000000038</v>
          </cell>
          <cell r="D720">
            <v>950.4600000000105</v>
          </cell>
          <cell r="E720">
            <v>1329.6199999999883</v>
          </cell>
          <cell r="F720">
            <v>965.90000000001169</v>
          </cell>
          <cell r="G720">
            <v>1352.2700000000127</v>
          </cell>
          <cell r="H720">
            <v>986.48999999999774</v>
          </cell>
          <cell r="I720">
            <v>1380.059999999999</v>
          </cell>
          <cell r="J720">
            <v>1007.0799999999929</v>
          </cell>
          <cell r="K720">
            <v>1407.860000000014</v>
          </cell>
          <cell r="L720">
            <v>1022.5199999999832</v>
          </cell>
          <cell r="M720">
            <v>1430.5</v>
          </cell>
          <cell r="N720">
            <v>1043.1100000000101</v>
          </cell>
          <cell r="O720">
            <v>1458.2999999999843</v>
          </cell>
          <cell r="P720">
            <v>1058.5500000000093</v>
          </cell>
          <cell r="Q720">
            <v>1480.949999999998</v>
          </cell>
          <cell r="R720">
            <v>1079.1399999999953</v>
          </cell>
          <cell r="S720">
            <v>1508.7399999999809</v>
          </cell>
          <cell r="T720">
            <v>1099.7299999999889</v>
          </cell>
          <cell r="U720">
            <v>1536.5400000000154</v>
          </cell>
          <cell r="V720">
            <v>1115.1699999999792</v>
          </cell>
          <cell r="W720">
            <v>1559.1800000000042</v>
          </cell>
          <cell r="X720">
            <v>1135.7600000000014</v>
          </cell>
          <cell r="Y720">
            <v>1586.9800000000139</v>
          </cell>
          <cell r="Z720">
            <v>1151.199999999998</v>
          </cell>
          <cell r="AA720">
            <v>1609.63</v>
          </cell>
          <cell r="AB720">
            <v>1171.7900000000034</v>
          </cell>
          <cell r="AC720">
            <v>1637.4199999999826</v>
          </cell>
          <cell r="AD720">
            <v>1187.2300000000009</v>
          </cell>
          <cell r="AE720">
            <v>1665.2199999999887</v>
          </cell>
          <cell r="AF720">
            <v>1207.8200000000222</v>
          </cell>
          <cell r="AG720">
            <v>1687.8599999999749</v>
          </cell>
          <cell r="AH720">
            <v>1223.260000000013</v>
          </cell>
          <cell r="AI720">
            <v>1715.6600000000212</v>
          </cell>
          <cell r="AJ720">
            <v>1243.8500000000047</v>
          </cell>
          <cell r="AK720">
            <v>1738.3100000000081</v>
          </cell>
          <cell r="AL720">
            <v>1259.2899999999954</v>
          </cell>
          <cell r="AM720">
            <v>1766.100000000014</v>
          </cell>
          <cell r="AN720">
            <v>1279.8799999999862</v>
          </cell>
          <cell r="AO720">
            <v>1793.8999999999953</v>
          </cell>
          <cell r="AP720">
            <v>1295.3199999999767</v>
          </cell>
          <cell r="AQ720">
            <v>1816.5399999999813</v>
          </cell>
          <cell r="AR720">
            <v>1315.9099999999939</v>
          </cell>
          <cell r="AS720">
            <v>1844.3399999999849</v>
          </cell>
          <cell r="AT720">
            <v>1331.3499999999881</v>
          </cell>
          <cell r="AU720">
            <v>1866.9899999999705</v>
          </cell>
          <cell r="AV720">
            <v>1351.9400000000128</v>
          </cell>
          <cell r="AW720">
            <v>1894.7800000000257</v>
          </cell>
        </row>
        <row r="721">
          <cell r="A721">
            <v>716</v>
          </cell>
          <cell r="B721">
            <v>931.16999999998757</v>
          </cell>
          <cell r="C721">
            <v>1303.6400000000037</v>
          </cell>
          <cell r="D721">
            <v>951.79000000001054</v>
          </cell>
          <cell r="E721">
            <v>1331.4799999999882</v>
          </cell>
          <cell r="F721">
            <v>967.25000000001171</v>
          </cell>
          <cell r="G721">
            <v>1354.1600000000128</v>
          </cell>
          <cell r="H721">
            <v>987.86999999999773</v>
          </cell>
          <cell r="I721">
            <v>1381.9899999999991</v>
          </cell>
          <cell r="J721">
            <v>1008.4899999999928</v>
          </cell>
          <cell r="K721">
            <v>1409.830000000014</v>
          </cell>
          <cell r="L721">
            <v>1023.9499999999831</v>
          </cell>
          <cell r="M721">
            <v>1432.5</v>
          </cell>
          <cell r="N721">
            <v>1044.5700000000102</v>
          </cell>
          <cell r="O721">
            <v>1460.3399999999842</v>
          </cell>
          <cell r="P721">
            <v>1060.0300000000093</v>
          </cell>
          <cell r="Q721">
            <v>1483.0199999999979</v>
          </cell>
          <cell r="R721">
            <v>1080.6499999999953</v>
          </cell>
          <cell r="S721">
            <v>1510.8499999999808</v>
          </cell>
          <cell r="T721">
            <v>1101.2699999999888</v>
          </cell>
          <cell r="U721">
            <v>1538.6900000000155</v>
          </cell>
          <cell r="V721">
            <v>1116.7299999999791</v>
          </cell>
          <cell r="W721">
            <v>1561.3600000000042</v>
          </cell>
          <cell r="X721">
            <v>1137.3500000000013</v>
          </cell>
          <cell r="Y721">
            <v>1589.2000000000139</v>
          </cell>
          <cell r="Z721">
            <v>1152.8099999999979</v>
          </cell>
          <cell r="AA721">
            <v>1611.88</v>
          </cell>
          <cell r="AB721">
            <v>1173.4300000000035</v>
          </cell>
          <cell r="AC721">
            <v>1639.7099999999825</v>
          </cell>
          <cell r="AD721">
            <v>1188.890000000001</v>
          </cell>
          <cell r="AE721">
            <v>1667.5499999999886</v>
          </cell>
          <cell r="AF721">
            <v>1209.5100000000223</v>
          </cell>
          <cell r="AG721">
            <v>1690.2199999999748</v>
          </cell>
          <cell r="AH721">
            <v>1224.970000000013</v>
          </cell>
          <cell r="AI721">
            <v>1718.0600000000213</v>
          </cell>
          <cell r="AJ721">
            <v>1245.5900000000047</v>
          </cell>
          <cell r="AK721">
            <v>1740.7400000000082</v>
          </cell>
          <cell r="AL721">
            <v>1261.0499999999954</v>
          </cell>
          <cell r="AM721">
            <v>1768.570000000014</v>
          </cell>
          <cell r="AN721">
            <v>1281.6699999999862</v>
          </cell>
          <cell r="AO721">
            <v>1796.4099999999953</v>
          </cell>
          <cell r="AP721">
            <v>1297.1299999999767</v>
          </cell>
          <cell r="AQ721">
            <v>1819.0799999999813</v>
          </cell>
          <cell r="AR721">
            <v>1317.7499999999939</v>
          </cell>
          <cell r="AS721">
            <v>1846.9199999999848</v>
          </cell>
          <cell r="AT721">
            <v>1333.209999999988</v>
          </cell>
          <cell r="AU721">
            <v>1869.5999999999704</v>
          </cell>
          <cell r="AV721">
            <v>1353.8300000000129</v>
          </cell>
          <cell r="AW721">
            <v>1897.4300000000258</v>
          </cell>
        </row>
        <row r="722">
          <cell r="A722">
            <v>717</v>
          </cell>
          <cell r="B722">
            <v>932.46999999998752</v>
          </cell>
          <cell r="C722">
            <v>1305.4600000000037</v>
          </cell>
          <cell r="D722">
            <v>953.12000000001058</v>
          </cell>
          <cell r="E722">
            <v>1333.3399999999881</v>
          </cell>
          <cell r="F722">
            <v>968.60000000001173</v>
          </cell>
          <cell r="G722">
            <v>1356.0500000000129</v>
          </cell>
          <cell r="H722">
            <v>989.24999999999773</v>
          </cell>
          <cell r="I722">
            <v>1383.9199999999992</v>
          </cell>
          <cell r="J722">
            <v>1009.8999999999928</v>
          </cell>
          <cell r="K722">
            <v>1411.8000000000141</v>
          </cell>
          <cell r="L722">
            <v>1025.3799999999831</v>
          </cell>
          <cell r="M722">
            <v>1434.5</v>
          </cell>
          <cell r="N722">
            <v>1046.0300000000102</v>
          </cell>
          <cell r="O722">
            <v>1462.3799999999842</v>
          </cell>
          <cell r="P722">
            <v>1061.5100000000093</v>
          </cell>
          <cell r="Q722">
            <v>1485.0899999999979</v>
          </cell>
          <cell r="R722">
            <v>1082.1599999999953</v>
          </cell>
          <cell r="S722">
            <v>1512.9599999999807</v>
          </cell>
          <cell r="T722">
            <v>1102.8099999999888</v>
          </cell>
          <cell r="U722">
            <v>1540.8400000000156</v>
          </cell>
          <cell r="V722">
            <v>1118.289999999979</v>
          </cell>
          <cell r="W722">
            <v>1563.5400000000043</v>
          </cell>
          <cell r="X722">
            <v>1138.9400000000012</v>
          </cell>
          <cell r="Y722">
            <v>1591.4200000000139</v>
          </cell>
          <cell r="Z722">
            <v>1154.4199999999978</v>
          </cell>
          <cell r="AA722">
            <v>1614.13</v>
          </cell>
          <cell r="AB722">
            <v>1175.0700000000036</v>
          </cell>
          <cell r="AC722">
            <v>1641.9999999999825</v>
          </cell>
          <cell r="AD722">
            <v>1190.5500000000011</v>
          </cell>
          <cell r="AE722">
            <v>1669.8799999999885</v>
          </cell>
          <cell r="AF722">
            <v>1211.2000000000223</v>
          </cell>
          <cell r="AG722">
            <v>1692.5799999999747</v>
          </cell>
          <cell r="AH722">
            <v>1226.680000000013</v>
          </cell>
          <cell r="AI722">
            <v>1720.4600000000214</v>
          </cell>
          <cell r="AJ722">
            <v>1247.3300000000047</v>
          </cell>
          <cell r="AK722">
            <v>1743.1700000000083</v>
          </cell>
          <cell r="AL722">
            <v>1262.8099999999954</v>
          </cell>
          <cell r="AM722">
            <v>1771.0400000000141</v>
          </cell>
          <cell r="AN722">
            <v>1283.4599999999862</v>
          </cell>
          <cell r="AO722">
            <v>1798.9199999999953</v>
          </cell>
          <cell r="AP722">
            <v>1298.9399999999766</v>
          </cell>
          <cell r="AQ722">
            <v>1821.6199999999812</v>
          </cell>
          <cell r="AR722">
            <v>1319.5899999999938</v>
          </cell>
          <cell r="AS722">
            <v>1849.4999999999848</v>
          </cell>
          <cell r="AT722">
            <v>1335.0699999999879</v>
          </cell>
          <cell r="AU722">
            <v>1872.2099999999703</v>
          </cell>
          <cell r="AV722">
            <v>1355.720000000013</v>
          </cell>
          <cell r="AW722">
            <v>1900.0800000000258</v>
          </cell>
        </row>
        <row r="723">
          <cell r="A723">
            <v>718</v>
          </cell>
          <cell r="B723">
            <v>933.76999999998748</v>
          </cell>
          <cell r="C723">
            <v>1307.2800000000036</v>
          </cell>
          <cell r="D723">
            <v>954.45000000001062</v>
          </cell>
          <cell r="E723">
            <v>1335.199999999988</v>
          </cell>
          <cell r="F723">
            <v>969.95000000001176</v>
          </cell>
          <cell r="G723">
            <v>1357.940000000013</v>
          </cell>
          <cell r="H723">
            <v>990.62999999999772</v>
          </cell>
          <cell r="I723">
            <v>1385.8499999999992</v>
          </cell>
          <cell r="J723">
            <v>1011.3099999999928</v>
          </cell>
          <cell r="K723">
            <v>1413.7700000000141</v>
          </cell>
          <cell r="L723">
            <v>1026.8099999999831</v>
          </cell>
          <cell r="M723">
            <v>1436.5</v>
          </cell>
          <cell r="N723">
            <v>1047.4900000000102</v>
          </cell>
          <cell r="O723">
            <v>1464.4199999999842</v>
          </cell>
          <cell r="P723">
            <v>1062.9900000000093</v>
          </cell>
          <cell r="Q723">
            <v>1487.1599999999978</v>
          </cell>
          <cell r="R723">
            <v>1083.6699999999953</v>
          </cell>
          <cell r="S723">
            <v>1515.0699999999806</v>
          </cell>
          <cell r="T723">
            <v>1104.3499999999888</v>
          </cell>
          <cell r="U723">
            <v>1542.9900000000157</v>
          </cell>
          <cell r="V723">
            <v>1119.849999999979</v>
          </cell>
          <cell r="W723">
            <v>1565.7200000000043</v>
          </cell>
          <cell r="X723">
            <v>1140.5300000000011</v>
          </cell>
          <cell r="Y723">
            <v>1593.640000000014</v>
          </cell>
          <cell r="Z723">
            <v>1156.0299999999977</v>
          </cell>
          <cell r="AA723">
            <v>1616.38</v>
          </cell>
          <cell r="AB723">
            <v>1176.7100000000037</v>
          </cell>
          <cell r="AC723">
            <v>1644.2899999999825</v>
          </cell>
          <cell r="AD723">
            <v>1192.2100000000012</v>
          </cell>
          <cell r="AE723">
            <v>1672.2099999999884</v>
          </cell>
          <cell r="AF723">
            <v>1212.8900000000224</v>
          </cell>
          <cell r="AG723">
            <v>1694.9399999999746</v>
          </cell>
          <cell r="AH723">
            <v>1228.3900000000131</v>
          </cell>
          <cell r="AI723">
            <v>1722.8600000000215</v>
          </cell>
          <cell r="AJ723">
            <v>1249.0700000000047</v>
          </cell>
          <cell r="AK723">
            <v>1745.6000000000083</v>
          </cell>
          <cell r="AL723">
            <v>1264.5699999999954</v>
          </cell>
          <cell r="AM723">
            <v>1773.5100000000141</v>
          </cell>
          <cell r="AN723">
            <v>1285.2499999999861</v>
          </cell>
          <cell r="AO723">
            <v>1801.4299999999953</v>
          </cell>
          <cell r="AP723">
            <v>1300.7499999999766</v>
          </cell>
          <cell r="AQ723">
            <v>1824.1599999999812</v>
          </cell>
          <cell r="AR723">
            <v>1321.4299999999937</v>
          </cell>
          <cell r="AS723">
            <v>1852.0799999999847</v>
          </cell>
          <cell r="AT723">
            <v>1336.9299999999878</v>
          </cell>
          <cell r="AU723">
            <v>1874.8199999999702</v>
          </cell>
          <cell r="AV723">
            <v>1357.6100000000131</v>
          </cell>
          <cell r="AW723">
            <v>1902.7300000000259</v>
          </cell>
        </row>
        <row r="724">
          <cell r="A724">
            <v>719</v>
          </cell>
          <cell r="B724">
            <v>935.06999999998743</v>
          </cell>
          <cell r="C724">
            <v>1309.1000000000035</v>
          </cell>
          <cell r="D724">
            <v>955.78000000001066</v>
          </cell>
          <cell r="E724">
            <v>1337.0599999999879</v>
          </cell>
          <cell r="F724">
            <v>971.30000000001178</v>
          </cell>
          <cell r="G724">
            <v>1359.8300000000131</v>
          </cell>
          <cell r="H724">
            <v>992.00999999999772</v>
          </cell>
          <cell r="I724">
            <v>1387.7799999999993</v>
          </cell>
          <cell r="J724">
            <v>1012.7199999999928</v>
          </cell>
          <cell r="K724">
            <v>1415.7400000000141</v>
          </cell>
          <cell r="L724">
            <v>1028.2399999999832</v>
          </cell>
          <cell r="M724">
            <v>1438.5</v>
          </cell>
          <cell r="N724">
            <v>1048.9500000000103</v>
          </cell>
          <cell r="O724">
            <v>1466.4599999999841</v>
          </cell>
          <cell r="P724">
            <v>1064.4700000000093</v>
          </cell>
          <cell r="Q724">
            <v>1489.2299999999977</v>
          </cell>
          <cell r="R724">
            <v>1085.1799999999953</v>
          </cell>
          <cell r="S724">
            <v>1517.1799999999805</v>
          </cell>
          <cell r="T724">
            <v>1105.8899999999887</v>
          </cell>
          <cell r="U724">
            <v>1545.1400000000158</v>
          </cell>
          <cell r="V724">
            <v>1121.4099999999789</v>
          </cell>
          <cell r="W724">
            <v>1567.9000000000044</v>
          </cell>
          <cell r="X724">
            <v>1142.120000000001</v>
          </cell>
          <cell r="Y724">
            <v>1595.860000000014</v>
          </cell>
          <cell r="Z724">
            <v>1157.6399999999976</v>
          </cell>
          <cell r="AA724">
            <v>1618.63</v>
          </cell>
          <cell r="AB724">
            <v>1178.3500000000038</v>
          </cell>
          <cell r="AC724">
            <v>1646.5799999999824</v>
          </cell>
          <cell r="AD724">
            <v>1193.8700000000013</v>
          </cell>
          <cell r="AE724">
            <v>1674.5399999999884</v>
          </cell>
          <cell r="AF724">
            <v>1214.5800000000224</v>
          </cell>
          <cell r="AG724">
            <v>1697.2999999999745</v>
          </cell>
          <cell r="AH724">
            <v>1230.1000000000131</v>
          </cell>
          <cell r="AI724">
            <v>1725.2600000000216</v>
          </cell>
          <cell r="AJ724">
            <v>1250.8100000000047</v>
          </cell>
          <cell r="AK724">
            <v>1748.0300000000084</v>
          </cell>
          <cell r="AL724">
            <v>1266.3299999999954</v>
          </cell>
          <cell r="AM724">
            <v>1775.9800000000141</v>
          </cell>
          <cell r="AN724">
            <v>1287.0399999999861</v>
          </cell>
          <cell r="AO724">
            <v>1803.9399999999953</v>
          </cell>
          <cell r="AP724">
            <v>1302.5599999999765</v>
          </cell>
          <cell r="AQ724">
            <v>1826.6999999999812</v>
          </cell>
          <cell r="AR724">
            <v>1323.2699999999936</v>
          </cell>
          <cell r="AS724">
            <v>1854.6599999999846</v>
          </cell>
          <cell r="AT724">
            <v>1338.7899999999877</v>
          </cell>
          <cell r="AU724">
            <v>1877.4299999999701</v>
          </cell>
          <cell r="AV724">
            <v>1359.5000000000132</v>
          </cell>
          <cell r="AW724">
            <v>1905.380000000026</v>
          </cell>
        </row>
        <row r="725">
          <cell r="A725">
            <v>720</v>
          </cell>
          <cell r="B725">
            <v>936.36999999998739</v>
          </cell>
          <cell r="C725">
            <v>1310.9200000000035</v>
          </cell>
          <cell r="D725">
            <v>957.1100000000107</v>
          </cell>
          <cell r="E725">
            <v>1338.9199999999878</v>
          </cell>
          <cell r="F725">
            <v>972.6500000000118</v>
          </cell>
          <cell r="G725">
            <v>1361.7200000000132</v>
          </cell>
          <cell r="H725">
            <v>993.38999999999771</v>
          </cell>
          <cell r="I725">
            <v>1389.7099999999994</v>
          </cell>
          <cell r="J725">
            <v>1014.1299999999927</v>
          </cell>
          <cell r="K725">
            <v>1417.7100000000141</v>
          </cell>
          <cell r="L725">
            <v>1029.6699999999832</v>
          </cell>
          <cell r="M725">
            <v>1440.5</v>
          </cell>
          <cell r="N725">
            <v>1050.4100000000103</v>
          </cell>
          <cell r="O725">
            <v>1468.4999999999841</v>
          </cell>
          <cell r="P725">
            <v>1065.9500000000094</v>
          </cell>
          <cell r="Q725">
            <v>1491.2999999999977</v>
          </cell>
          <cell r="R725">
            <v>1086.6899999999953</v>
          </cell>
          <cell r="S725">
            <v>1519.2899999999804</v>
          </cell>
          <cell r="T725">
            <v>1107.4299999999887</v>
          </cell>
          <cell r="U725">
            <v>1547.2900000000159</v>
          </cell>
          <cell r="V725">
            <v>1122.9699999999789</v>
          </cell>
          <cell r="W725">
            <v>1570.0800000000045</v>
          </cell>
          <cell r="X725">
            <v>1143.7100000000009</v>
          </cell>
          <cell r="Y725">
            <v>1598.080000000014</v>
          </cell>
          <cell r="Z725">
            <v>1159.2499999999975</v>
          </cell>
          <cell r="AA725">
            <v>1620.88</v>
          </cell>
          <cell r="AB725">
            <v>1179.9900000000039</v>
          </cell>
          <cell r="AC725">
            <v>1648.8699999999824</v>
          </cell>
          <cell r="AD725">
            <v>1195.5300000000013</v>
          </cell>
          <cell r="AE725">
            <v>1676.8699999999883</v>
          </cell>
          <cell r="AF725">
            <v>1216.2700000000225</v>
          </cell>
          <cell r="AG725">
            <v>1699.6599999999744</v>
          </cell>
          <cell r="AH725">
            <v>1231.8100000000131</v>
          </cell>
          <cell r="AI725">
            <v>1727.6600000000217</v>
          </cell>
          <cell r="AJ725">
            <v>1252.5500000000047</v>
          </cell>
          <cell r="AK725">
            <v>1750.4600000000084</v>
          </cell>
          <cell r="AL725">
            <v>1268.0899999999954</v>
          </cell>
          <cell r="AM725">
            <v>1778.4500000000141</v>
          </cell>
          <cell r="AN725">
            <v>1288.8299999999861</v>
          </cell>
          <cell r="AO725">
            <v>1806.4499999999953</v>
          </cell>
          <cell r="AP725">
            <v>1304.3699999999765</v>
          </cell>
          <cell r="AQ725">
            <v>1829.2399999999811</v>
          </cell>
          <cell r="AR725">
            <v>1325.1099999999935</v>
          </cell>
          <cell r="AS725">
            <v>1857.2399999999845</v>
          </cell>
          <cell r="AT725">
            <v>1340.6499999999876</v>
          </cell>
          <cell r="AU725">
            <v>1880.03999999997</v>
          </cell>
          <cell r="AV725">
            <v>1361.3900000000133</v>
          </cell>
          <cell r="AW725">
            <v>1908.0300000000261</v>
          </cell>
        </row>
        <row r="726">
          <cell r="A726">
            <v>721</v>
          </cell>
          <cell r="B726">
            <v>937.66999999998734</v>
          </cell>
          <cell r="C726">
            <v>1312.7400000000034</v>
          </cell>
          <cell r="D726">
            <v>958.44000000001074</v>
          </cell>
          <cell r="E726">
            <v>1340.7799999999877</v>
          </cell>
          <cell r="F726">
            <v>974.00000000001182</v>
          </cell>
          <cell r="G726">
            <v>1363.6100000000133</v>
          </cell>
          <cell r="H726">
            <v>994.76999999999771</v>
          </cell>
          <cell r="I726">
            <v>1391.6399999999994</v>
          </cell>
          <cell r="J726">
            <v>1015.5399999999927</v>
          </cell>
          <cell r="K726">
            <v>1419.6800000000142</v>
          </cell>
          <cell r="L726">
            <v>1031.0999999999833</v>
          </cell>
          <cell r="M726">
            <v>1442.5</v>
          </cell>
          <cell r="N726">
            <v>1051.8700000000104</v>
          </cell>
          <cell r="O726">
            <v>1470.539999999984</v>
          </cell>
          <cell r="P726">
            <v>1067.4300000000094</v>
          </cell>
          <cell r="Q726">
            <v>1493.3699999999976</v>
          </cell>
          <cell r="R726">
            <v>1088.1999999999953</v>
          </cell>
          <cell r="S726">
            <v>1521.3999999999803</v>
          </cell>
          <cell r="T726">
            <v>1108.9699999999887</v>
          </cell>
          <cell r="U726">
            <v>1549.440000000016</v>
          </cell>
          <cell r="V726">
            <v>1124.5299999999788</v>
          </cell>
          <cell r="W726">
            <v>1572.2600000000045</v>
          </cell>
          <cell r="X726">
            <v>1145.3000000000009</v>
          </cell>
          <cell r="Y726">
            <v>1600.3000000000141</v>
          </cell>
          <cell r="Z726">
            <v>1160.8599999999974</v>
          </cell>
          <cell r="AA726">
            <v>1623.13</v>
          </cell>
          <cell r="AB726">
            <v>1181.630000000004</v>
          </cell>
          <cell r="AC726">
            <v>1651.1599999999823</v>
          </cell>
          <cell r="AD726">
            <v>1197.1900000000014</v>
          </cell>
          <cell r="AE726">
            <v>1679.1999999999882</v>
          </cell>
          <cell r="AF726">
            <v>1217.9600000000225</v>
          </cell>
          <cell r="AG726">
            <v>1702.0199999999743</v>
          </cell>
          <cell r="AH726">
            <v>1233.5200000000132</v>
          </cell>
          <cell r="AI726">
            <v>1730.0600000000218</v>
          </cell>
          <cell r="AJ726">
            <v>1254.2900000000047</v>
          </cell>
          <cell r="AK726">
            <v>1752.8900000000085</v>
          </cell>
          <cell r="AL726">
            <v>1269.8499999999954</v>
          </cell>
          <cell r="AM726">
            <v>1780.9200000000142</v>
          </cell>
          <cell r="AN726">
            <v>1290.619999999986</v>
          </cell>
          <cell r="AO726">
            <v>1808.9599999999953</v>
          </cell>
          <cell r="AP726">
            <v>1306.1799999999764</v>
          </cell>
          <cell r="AQ726">
            <v>1831.7799999999811</v>
          </cell>
          <cell r="AR726">
            <v>1326.9499999999935</v>
          </cell>
          <cell r="AS726">
            <v>1859.8199999999845</v>
          </cell>
          <cell r="AT726">
            <v>1342.5099999999875</v>
          </cell>
          <cell r="AU726">
            <v>1882.6499999999699</v>
          </cell>
          <cell r="AV726">
            <v>1363.2800000000134</v>
          </cell>
          <cell r="AW726">
            <v>1910.6800000000262</v>
          </cell>
        </row>
        <row r="727">
          <cell r="A727">
            <v>722</v>
          </cell>
          <cell r="B727">
            <v>938.96999999998729</v>
          </cell>
          <cell r="C727">
            <v>1314.5600000000034</v>
          </cell>
          <cell r="D727">
            <v>959.77000000001078</v>
          </cell>
          <cell r="E727">
            <v>1342.6399999999876</v>
          </cell>
          <cell r="F727">
            <v>975.35000000001185</v>
          </cell>
          <cell r="G727">
            <v>1365.5000000000134</v>
          </cell>
          <cell r="H727">
            <v>996.1499999999977</v>
          </cell>
          <cell r="I727">
            <v>1393.5699999999995</v>
          </cell>
          <cell r="J727">
            <v>1016.9499999999927</v>
          </cell>
          <cell r="K727">
            <v>1421.6500000000142</v>
          </cell>
          <cell r="L727">
            <v>1032.5299999999834</v>
          </cell>
          <cell r="M727">
            <v>1444.5</v>
          </cell>
          <cell r="N727">
            <v>1053.3300000000104</v>
          </cell>
          <cell r="O727">
            <v>1472.579999999984</v>
          </cell>
          <cell r="P727">
            <v>1068.9100000000094</v>
          </cell>
          <cell r="Q727">
            <v>1495.4399999999976</v>
          </cell>
          <cell r="R727">
            <v>1089.7099999999953</v>
          </cell>
          <cell r="S727">
            <v>1523.5099999999802</v>
          </cell>
          <cell r="T727">
            <v>1110.5099999999886</v>
          </cell>
          <cell r="U727">
            <v>1551.5900000000161</v>
          </cell>
          <cell r="V727">
            <v>1126.0899999999788</v>
          </cell>
          <cell r="W727">
            <v>1574.4400000000046</v>
          </cell>
          <cell r="X727">
            <v>1146.8900000000008</v>
          </cell>
          <cell r="Y727">
            <v>1602.5200000000141</v>
          </cell>
          <cell r="Z727">
            <v>1162.4699999999973</v>
          </cell>
          <cell r="AA727">
            <v>1625.38</v>
          </cell>
          <cell r="AB727">
            <v>1183.2700000000041</v>
          </cell>
          <cell r="AC727">
            <v>1653.4499999999823</v>
          </cell>
          <cell r="AD727">
            <v>1198.8500000000015</v>
          </cell>
          <cell r="AE727">
            <v>1681.5299999999881</v>
          </cell>
          <cell r="AF727">
            <v>1219.6500000000226</v>
          </cell>
          <cell r="AG727">
            <v>1704.3799999999742</v>
          </cell>
          <cell r="AH727">
            <v>1235.2300000000132</v>
          </cell>
          <cell r="AI727">
            <v>1732.4600000000219</v>
          </cell>
          <cell r="AJ727">
            <v>1256.0300000000047</v>
          </cell>
          <cell r="AK727">
            <v>1755.3200000000086</v>
          </cell>
          <cell r="AL727">
            <v>1271.6099999999954</v>
          </cell>
          <cell r="AM727">
            <v>1783.3900000000142</v>
          </cell>
          <cell r="AN727">
            <v>1292.409999999986</v>
          </cell>
          <cell r="AO727">
            <v>1811.4699999999953</v>
          </cell>
          <cell r="AP727">
            <v>1307.9899999999764</v>
          </cell>
          <cell r="AQ727">
            <v>1834.3199999999811</v>
          </cell>
          <cell r="AR727">
            <v>1328.7899999999934</v>
          </cell>
          <cell r="AS727">
            <v>1862.3999999999844</v>
          </cell>
          <cell r="AT727">
            <v>1344.3699999999874</v>
          </cell>
          <cell r="AU727">
            <v>1885.2599999999698</v>
          </cell>
          <cell r="AV727">
            <v>1365.1700000000135</v>
          </cell>
          <cell r="AW727">
            <v>1913.3300000000263</v>
          </cell>
        </row>
        <row r="728">
          <cell r="A728">
            <v>723</v>
          </cell>
          <cell r="B728">
            <v>940.26999999998725</v>
          </cell>
          <cell r="C728">
            <v>1316.3800000000033</v>
          </cell>
          <cell r="D728">
            <v>961.10000000001082</v>
          </cell>
          <cell r="E728">
            <v>1344.4999999999875</v>
          </cell>
          <cell r="F728">
            <v>976.70000000001187</v>
          </cell>
          <cell r="G728">
            <v>1367.3900000000135</v>
          </cell>
          <cell r="H728">
            <v>997.5299999999977</v>
          </cell>
          <cell r="I728">
            <v>1395.4999999999995</v>
          </cell>
          <cell r="J728">
            <v>1018.3599999999926</v>
          </cell>
          <cell r="K728">
            <v>1423.6200000000142</v>
          </cell>
          <cell r="L728">
            <v>1033.9599999999834</v>
          </cell>
          <cell r="M728">
            <v>1446.5</v>
          </cell>
          <cell r="N728">
            <v>1054.7900000000104</v>
          </cell>
          <cell r="O728">
            <v>1474.619999999984</v>
          </cell>
          <cell r="P728">
            <v>1070.3900000000094</v>
          </cell>
          <cell r="Q728">
            <v>1497.5099999999975</v>
          </cell>
          <cell r="R728">
            <v>1091.2199999999953</v>
          </cell>
          <cell r="S728">
            <v>1525.6199999999801</v>
          </cell>
          <cell r="T728">
            <v>1112.0499999999886</v>
          </cell>
          <cell r="U728">
            <v>1553.7400000000162</v>
          </cell>
          <cell r="V728">
            <v>1127.6499999999787</v>
          </cell>
          <cell r="W728">
            <v>1576.6200000000047</v>
          </cell>
          <cell r="X728">
            <v>1148.4800000000007</v>
          </cell>
          <cell r="Y728">
            <v>1604.7400000000141</v>
          </cell>
          <cell r="Z728">
            <v>1164.0799999999972</v>
          </cell>
          <cell r="AA728">
            <v>1627.63</v>
          </cell>
          <cell r="AB728">
            <v>1184.9100000000042</v>
          </cell>
          <cell r="AC728">
            <v>1655.7399999999823</v>
          </cell>
          <cell r="AD728">
            <v>1200.5100000000016</v>
          </cell>
          <cell r="AE728">
            <v>1683.8599999999881</v>
          </cell>
          <cell r="AF728">
            <v>1221.3400000000227</v>
          </cell>
          <cell r="AG728">
            <v>1706.7399999999741</v>
          </cell>
          <cell r="AH728">
            <v>1236.9400000000132</v>
          </cell>
          <cell r="AI728">
            <v>1734.860000000022</v>
          </cell>
          <cell r="AJ728">
            <v>1257.7700000000048</v>
          </cell>
          <cell r="AK728">
            <v>1757.7500000000086</v>
          </cell>
          <cell r="AL728">
            <v>1273.3699999999953</v>
          </cell>
          <cell r="AM728">
            <v>1785.8600000000142</v>
          </cell>
          <cell r="AN728">
            <v>1294.1999999999859</v>
          </cell>
          <cell r="AO728">
            <v>1813.9799999999952</v>
          </cell>
          <cell r="AP728">
            <v>1309.7999999999763</v>
          </cell>
          <cell r="AQ728">
            <v>1836.859999999981</v>
          </cell>
          <cell r="AR728">
            <v>1330.6299999999933</v>
          </cell>
          <cell r="AS728">
            <v>1864.9799999999843</v>
          </cell>
          <cell r="AT728">
            <v>1346.2299999999873</v>
          </cell>
          <cell r="AU728">
            <v>1887.8699999999697</v>
          </cell>
          <cell r="AV728">
            <v>1367.0600000000136</v>
          </cell>
          <cell r="AW728">
            <v>1915.9800000000264</v>
          </cell>
        </row>
        <row r="729">
          <cell r="A729">
            <v>724</v>
          </cell>
          <cell r="B729">
            <v>941.5699999999872</v>
          </cell>
          <cell r="C729">
            <v>1318.2000000000032</v>
          </cell>
          <cell r="D729">
            <v>962.43000000001086</v>
          </cell>
          <cell r="E729">
            <v>1346.3599999999874</v>
          </cell>
          <cell r="F729">
            <v>978.05000000001189</v>
          </cell>
          <cell r="G729">
            <v>1369.2800000000136</v>
          </cell>
          <cell r="H729">
            <v>998.90999999999769</v>
          </cell>
          <cell r="I729">
            <v>1397.4299999999996</v>
          </cell>
          <cell r="J729">
            <v>1019.7699999999926</v>
          </cell>
          <cell r="K729">
            <v>1425.5900000000142</v>
          </cell>
          <cell r="L729">
            <v>1035.3899999999835</v>
          </cell>
          <cell r="M729">
            <v>1448.5</v>
          </cell>
          <cell r="N729">
            <v>1056.2500000000105</v>
          </cell>
          <cell r="O729">
            <v>1476.6599999999839</v>
          </cell>
          <cell r="P729">
            <v>1071.8700000000094</v>
          </cell>
          <cell r="Q729">
            <v>1499.5799999999974</v>
          </cell>
          <cell r="R729">
            <v>1092.7299999999952</v>
          </cell>
          <cell r="S729">
            <v>1527.72999999998</v>
          </cell>
          <cell r="T729">
            <v>1113.5899999999885</v>
          </cell>
          <cell r="U729">
            <v>1555.8900000000162</v>
          </cell>
          <cell r="V729">
            <v>1129.2099999999787</v>
          </cell>
          <cell r="W729">
            <v>1578.8000000000047</v>
          </cell>
          <cell r="X729">
            <v>1150.0700000000006</v>
          </cell>
          <cell r="Y729">
            <v>1606.9600000000141</v>
          </cell>
          <cell r="Z729">
            <v>1165.6899999999971</v>
          </cell>
          <cell r="AA729">
            <v>1629.88</v>
          </cell>
          <cell r="AB729">
            <v>1186.5500000000043</v>
          </cell>
          <cell r="AC729">
            <v>1658.0299999999822</v>
          </cell>
          <cell r="AD729">
            <v>1202.1700000000017</v>
          </cell>
          <cell r="AE729">
            <v>1686.189999999988</v>
          </cell>
          <cell r="AF729">
            <v>1223.0300000000227</v>
          </cell>
          <cell r="AG729">
            <v>1709.099999999974</v>
          </cell>
          <cell r="AH729">
            <v>1238.6500000000133</v>
          </cell>
          <cell r="AI729">
            <v>1737.260000000022</v>
          </cell>
          <cell r="AJ729">
            <v>1259.5100000000048</v>
          </cell>
          <cell r="AK729">
            <v>1760.1800000000087</v>
          </cell>
          <cell r="AL729">
            <v>1275.1299999999953</v>
          </cell>
          <cell r="AM729">
            <v>1788.3300000000143</v>
          </cell>
          <cell r="AN729">
            <v>1295.9899999999859</v>
          </cell>
          <cell r="AO729">
            <v>1816.4899999999952</v>
          </cell>
          <cell r="AP729">
            <v>1311.6099999999763</v>
          </cell>
          <cell r="AQ729">
            <v>1839.399999999981</v>
          </cell>
          <cell r="AR729">
            <v>1332.4699999999932</v>
          </cell>
          <cell r="AS729">
            <v>1867.5599999999843</v>
          </cell>
          <cell r="AT729">
            <v>1348.0899999999872</v>
          </cell>
          <cell r="AU729">
            <v>1890.4799999999696</v>
          </cell>
          <cell r="AV729">
            <v>1368.9500000000137</v>
          </cell>
          <cell r="AW729">
            <v>1918.6300000000265</v>
          </cell>
        </row>
        <row r="730">
          <cell r="A730">
            <v>725</v>
          </cell>
          <cell r="B730">
            <v>942.86999999998716</v>
          </cell>
          <cell r="C730">
            <v>1320.0200000000032</v>
          </cell>
          <cell r="D730">
            <v>963.7600000000109</v>
          </cell>
          <cell r="E730">
            <v>1348.2199999999873</v>
          </cell>
          <cell r="F730">
            <v>979.40000000001191</v>
          </cell>
          <cell r="G730">
            <v>1371.1700000000137</v>
          </cell>
          <cell r="H730">
            <v>1000.2899999999977</v>
          </cell>
          <cell r="I730">
            <v>1399.3599999999997</v>
          </cell>
          <cell r="J730">
            <v>1021.1799999999926</v>
          </cell>
          <cell r="K730">
            <v>1427.5600000000143</v>
          </cell>
          <cell r="L730">
            <v>1036.8199999999836</v>
          </cell>
          <cell r="M730">
            <v>1450.5</v>
          </cell>
          <cell r="N730">
            <v>1057.7100000000105</v>
          </cell>
          <cell r="O730">
            <v>1478.6999999999839</v>
          </cell>
          <cell r="P730">
            <v>1073.3500000000095</v>
          </cell>
          <cell r="Q730">
            <v>1501.6499999999974</v>
          </cell>
          <cell r="R730">
            <v>1094.2399999999952</v>
          </cell>
          <cell r="S730">
            <v>1529.8399999999799</v>
          </cell>
          <cell r="T730">
            <v>1115.1299999999885</v>
          </cell>
          <cell r="U730">
            <v>1558.0400000000163</v>
          </cell>
          <cell r="V730">
            <v>1130.7699999999786</v>
          </cell>
          <cell r="W730">
            <v>1580.9800000000048</v>
          </cell>
          <cell r="X730">
            <v>1151.6600000000005</v>
          </cell>
          <cell r="Y730">
            <v>1609.1800000000142</v>
          </cell>
          <cell r="Z730">
            <v>1167.299999999997</v>
          </cell>
          <cell r="AA730">
            <v>1632.13</v>
          </cell>
          <cell r="AB730">
            <v>1188.1900000000044</v>
          </cell>
          <cell r="AC730">
            <v>1660.3199999999822</v>
          </cell>
          <cell r="AD730">
            <v>1203.8300000000017</v>
          </cell>
          <cell r="AE730">
            <v>1688.5199999999879</v>
          </cell>
          <cell r="AF730">
            <v>1224.7200000000228</v>
          </cell>
          <cell r="AG730">
            <v>1711.4599999999739</v>
          </cell>
          <cell r="AH730">
            <v>1240.3600000000133</v>
          </cell>
          <cell r="AI730">
            <v>1739.6600000000221</v>
          </cell>
          <cell r="AJ730">
            <v>1261.2500000000048</v>
          </cell>
          <cell r="AK730">
            <v>1762.6100000000088</v>
          </cell>
          <cell r="AL730">
            <v>1276.8899999999953</v>
          </cell>
          <cell r="AM730">
            <v>1790.8000000000143</v>
          </cell>
          <cell r="AN730">
            <v>1297.7799999999859</v>
          </cell>
          <cell r="AO730">
            <v>1818.9999999999952</v>
          </cell>
          <cell r="AP730">
            <v>1313.4199999999762</v>
          </cell>
          <cell r="AQ730">
            <v>1841.939999999981</v>
          </cell>
          <cell r="AR730">
            <v>1334.3099999999931</v>
          </cell>
          <cell r="AS730">
            <v>1870.1399999999842</v>
          </cell>
          <cell r="AT730">
            <v>1349.9499999999871</v>
          </cell>
          <cell r="AU730">
            <v>1893.0899999999695</v>
          </cell>
          <cell r="AV730">
            <v>1370.8400000000138</v>
          </cell>
          <cell r="AW730">
            <v>1921.2800000000266</v>
          </cell>
        </row>
        <row r="731">
          <cell r="A731">
            <v>726</v>
          </cell>
          <cell r="B731">
            <v>944.16999999998711</v>
          </cell>
          <cell r="C731">
            <v>1321.8400000000031</v>
          </cell>
          <cell r="D731">
            <v>965.09000000001095</v>
          </cell>
          <cell r="E731">
            <v>1350.0799999999872</v>
          </cell>
          <cell r="F731">
            <v>980.75000000001194</v>
          </cell>
          <cell r="G731">
            <v>1373.0600000000138</v>
          </cell>
          <cell r="H731">
            <v>1001.6699999999977</v>
          </cell>
          <cell r="I731">
            <v>1401.2899999999997</v>
          </cell>
          <cell r="J731">
            <v>1022.5899999999925</v>
          </cell>
          <cell r="K731">
            <v>1429.5300000000143</v>
          </cell>
          <cell r="L731">
            <v>1038.2499999999836</v>
          </cell>
          <cell r="M731">
            <v>1452.5</v>
          </cell>
          <cell r="N731">
            <v>1059.1700000000105</v>
          </cell>
          <cell r="O731">
            <v>1480.7399999999839</v>
          </cell>
          <cell r="P731">
            <v>1074.8300000000095</v>
          </cell>
          <cell r="Q731">
            <v>1503.7199999999973</v>
          </cell>
          <cell r="R731">
            <v>1095.7499999999952</v>
          </cell>
          <cell r="S731">
            <v>1531.9499999999798</v>
          </cell>
          <cell r="T731">
            <v>1116.6699999999885</v>
          </cell>
          <cell r="U731">
            <v>1560.1900000000164</v>
          </cell>
          <cell r="V731">
            <v>1132.3299999999786</v>
          </cell>
          <cell r="W731">
            <v>1583.1600000000049</v>
          </cell>
          <cell r="X731">
            <v>1153.2500000000005</v>
          </cell>
          <cell r="Y731">
            <v>1611.4000000000142</v>
          </cell>
          <cell r="Z731">
            <v>1168.9099999999969</v>
          </cell>
          <cell r="AA731">
            <v>1634.38</v>
          </cell>
          <cell r="AB731">
            <v>1189.8300000000045</v>
          </cell>
          <cell r="AC731">
            <v>1662.6099999999822</v>
          </cell>
          <cell r="AD731">
            <v>1205.4900000000018</v>
          </cell>
          <cell r="AE731">
            <v>1690.8499999999879</v>
          </cell>
          <cell r="AF731">
            <v>1226.4100000000228</v>
          </cell>
          <cell r="AG731">
            <v>1713.8199999999738</v>
          </cell>
          <cell r="AH731">
            <v>1242.0700000000134</v>
          </cell>
          <cell r="AI731">
            <v>1742.0600000000222</v>
          </cell>
          <cell r="AJ731">
            <v>1262.9900000000048</v>
          </cell>
          <cell r="AK731">
            <v>1765.0400000000088</v>
          </cell>
          <cell r="AL731">
            <v>1278.6499999999953</v>
          </cell>
          <cell r="AM731">
            <v>1793.2700000000143</v>
          </cell>
          <cell r="AN731">
            <v>1299.5699999999858</v>
          </cell>
          <cell r="AO731">
            <v>1821.5099999999952</v>
          </cell>
          <cell r="AP731">
            <v>1315.2299999999761</v>
          </cell>
          <cell r="AQ731">
            <v>1844.4799999999809</v>
          </cell>
          <cell r="AR731">
            <v>1336.149999999993</v>
          </cell>
          <cell r="AS731">
            <v>1872.7199999999841</v>
          </cell>
          <cell r="AT731">
            <v>1351.809999999987</v>
          </cell>
          <cell r="AU731">
            <v>1895.6999999999694</v>
          </cell>
          <cell r="AV731">
            <v>1372.7300000000139</v>
          </cell>
          <cell r="AW731">
            <v>1923.9300000000267</v>
          </cell>
        </row>
        <row r="732">
          <cell r="A732">
            <v>727</v>
          </cell>
          <cell r="B732">
            <v>945.46999999998707</v>
          </cell>
          <cell r="C732">
            <v>1323.660000000003</v>
          </cell>
          <cell r="D732">
            <v>966.42000000001099</v>
          </cell>
          <cell r="E732">
            <v>1351.9399999999871</v>
          </cell>
          <cell r="F732">
            <v>982.10000000001196</v>
          </cell>
          <cell r="G732">
            <v>1374.9500000000139</v>
          </cell>
          <cell r="H732">
            <v>1003.0499999999977</v>
          </cell>
          <cell r="I732">
            <v>1403.2199999999998</v>
          </cell>
          <cell r="J732">
            <v>1023.9999999999925</v>
          </cell>
          <cell r="K732">
            <v>1431.5000000000143</v>
          </cell>
          <cell r="L732">
            <v>1039.6799999999837</v>
          </cell>
          <cell r="M732">
            <v>1454.5</v>
          </cell>
          <cell r="N732">
            <v>1060.6300000000106</v>
          </cell>
          <cell r="O732">
            <v>1482.7799999999838</v>
          </cell>
          <cell r="P732">
            <v>1076.3100000000095</v>
          </cell>
          <cell r="Q732">
            <v>1505.7899999999972</v>
          </cell>
          <cell r="R732">
            <v>1097.2599999999952</v>
          </cell>
          <cell r="S732">
            <v>1534.0599999999797</v>
          </cell>
          <cell r="T732">
            <v>1118.2099999999884</v>
          </cell>
          <cell r="U732">
            <v>1562.3400000000165</v>
          </cell>
          <cell r="V732">
            <v>1133.8899999999785</v>
          </cell>
          <cell r="W732">
            <v>1585.3400000000049</v>
          </cell>
          <cell r="X732">
            <v>1154.8400000000004</v>
          </cell>
          <cell r="Y732">
            <v>1613.6200000000142</v>
          </cell>
          <cell r="Z732">
            <v>1170.5199999999968</v>
          </cell>
          <cell r="AA732">
            <v>1636.63</v>
          </cell>
          <cell r="AB732">
            <v>1191.4700000000046</v>
          </cell>
          <cell r="AC732">
            <v>1664.8999999999821</v>
          </cell>
          <cell r="AD732">
            <v>1207.1500000000019</v>
          </cell>
          <cell r="AE732">
            <v>1693.1799999999878</v>
          </cell>
          <cell r="AF732">
            <v>1228.1000000000229</v>
          </cell>
          <cell r="AG732">
            <v>1716.1799999999737</v>
          </cell>
          <cell r="AH732">
            <v>1243.7800000000134</v>
          </cell>
          <cell r="AI732">
            <v>1744.4600000000223</v>
          </cell>
          <cell r="AJ732">
            <v>1264.7300000000048</v>
          </cell>
          <cell r="AK732">
            <v>1767.4700000000089</v>
          </cell>
          <cell r="AL732">
            <v>1280.4099999999953</v>
          </cell>
          <cell r="AM732">
            <v>1795.7400000000143</v>
          </cell>
          <cell r="AN732">
            <v>1301.3599999999858</v>
          </cell>
          <cell r="AO732">
            <v>1824.0199999999952</v>
          </cell>
          <cell r="AP732">
            <v>1317.0399999999761</v>
          </cell>
          <cell r="AQ732">
            <v>1847.0199999999809</v>
          </cell>
          <cell r="AR732">
            <v>1337.989999999993</v>
          </cell>
          <cell r="AS732">
            <v>1875.299999999984</v>
          </cell>
          <cell r="AT732">
            <v>1353.6699999999869</v>
          </cell>
          <cell r="AU732">
            <v>1898.3099999999692</v>
          </cell>
          <cell r="AV732">
            <v>1374.620000000014</v>
          </cell>
          <cell r="AW732">
            <v>1926.5800000000268</v>
          </cell>
        </row>
        <row r="733">
          <cell r="A733">
            <v>728</v>
          </cell>
          <cell r="B733">
            <v>946.76999999998702</v>
          </cell>
          <cell r="C733">
            <v>1325.480000000003</v>
          </cell>
          <cell r="D733">
            <v>967.75000000001103</v>
          </cell>
          <cell r="E733">
            <v>1353.799999999987</v>
          </cell>
          <cell r="F733">
            <v>983.45000000001198</v>
          </cell>
          <cell r="G733">
            <v>1376.840000000014</v>
          </cell>
          <cell r="H733">
            <v>1004.4299999999977</v>
          </cell>
          <cell r="I733">
            <v>1405.1499999999999</v>
          </cell>
          <cell r="J733">
            <v>1025.4099999999926</v>
          </cell>
          <cell r="K733">
            <v>1433.4700000000144</v>
          </cell>
          <cell r="L733">
            <v>1041.1099999999838</v>
          </cell>
          <cell r="M733">
            <v>1456.5</v>
          </cell>
          <cell r="N733">
            <v>1062.0900000000106</v>
          </cell>
          <cell r="O733">
            <v>1484.8199999999838</v>
          </cell>
          <cell r="P733">
            <v>1077.7900000000095</v>
          </cell>
          <cell r="Q733">
            <v>1507.8599999999972</v>
          </cell>
          <cell r="R733">
            <v>1098.7699999999952</v>
          </cell>
          <cell r="S733">
            <v>1536.1699999999796</v>
          </cell>
          <cell r="T733">
            <v>1119.7499999999884</v>
          </cell>
          <cell r="U733">
            <v>1564.4900000000166</v>
          </cell>
          <cell r="V733">
            <v>1135.4499999999784</v>
          </cell>
          <cell r="W733">
            <v>1587.520000000005</v>
          </cell>
          <cell r="X733">
            <v>1156.4300000000003</v>
          </cell>
          <cell r="Y733">
            <v>1615.8400000000142</v>
          </cell>
          <cell r="Z733">
            <v>1172.1299999999967</v>
          </cell>
          <cell r="AA733">
            <v>1638.88</v>
          </cell>
          <cell r="AB733">
            <v>1193.1100000000047</v>
          </cell>
          <cell r="AC733">
            <v>1667.1899999999821</v>
          </cell>
          <cell r="AD733">
            <v>1208.810000000002</v>
          </cell>
          <cell r="AE733">
            <v>1695.5099999999877</v>
          </cell>
          <cell r="AF733">
            <v>1229.7900000000229</v>
          </cell>
          <cell r="AG733">
            <v>1718.5399999999736</v>
          </cell>
          <cell r="AH733">
            <v>1245.4900000000134</v>
          </cell>
          <cell r="AI733">
            <v>1746.8600000000224</v>
          </cell>
          <cell r="AJ733">
            <v>1266.4700000000048</v>
          </cell>
          <cell r="AK733">
            <v>1769.900000000009</v>
          </cell>
          <cell r="AL733">
            <v>1282.1699999999953</v>
          </cell>
          <cell r="AM733">
            <v>1798.2100000000144</v>
          </cell>
          <cell r="AN733">
            <v>1303.1499999999858</v>
          </cell>
          <cell r="AO733">
            <v>1826.5299999999952</v>
          </cell>
          <cell r="AP733">
            <v>1318.849999999976</v>
          </cell>
          <cell r="AQ733">
            <v>1849.5599999999808</v>
          </cell>
          <cell r="AR733">
            <v>1339.8299999999929</v>
          </cell>
          <cell r="AS733">
            <v>1877.879999999984</v>
          </cell>
          <cell r="AT733">
            <v>1355.5299999999868</v>
          </cell>
          <cell r="AU733">
            <v>1900.9199999999691</v>
          </cell>
          <cell r="AV733">
            <v>1376.5100000000141</v>
          </cell>
          <cell r="AW733">
            <v>1929.2300000000268</v>
          </cell>
        </row>
        <row r="734">
          <cell r="A734">
            <v>729</v>
          </cell>
          <cell r="B734">
            <v>948.06999999998698</v>
          </cell>
          <cell r="C734">
            <v>1327.3000000000029</v>
          </cell>
          <cell r="D734">
            <v>969.08000000001107</v>
          </cell>
          <cell r="E734">
            <v>1355.6599999999869</v>
          </cell>
          <cell r="F734">
            <v>984.80000000001201</v>
          </cell>
          <cell r="G734">
            <v>1378.7300000000141</v>
          </cell>
          <cell r="H734">
            <v>1005.8099999999977</v>
          </cell>
          <cell r="I734">
            <v>1407.08</v>
          </cell>
          <cell r="J734">
            <v>1026.8199999999927</v>
          </cell>
          <cell r="K734">
            <v>1435.4400000000144</v>
          </cell>
          <cell r="L734">
            <v>1042.5399999999838</v>
          </cell>
          <cell r="M734">
            <v>1458.5</v>
          </cell>
          <cell r="N734">
            <v>1063.5500000000106</v>
          </cell>
          <cell r="O734">
            <v>1486.8599999999838</v>
          </cell>
          <cell r="P734">
            <v>1079.2700000000095</v>
          </cell>
          <cell r="Q734">
            <v>1509.9299999999971</v>
          </cell>
          <cell r="R734">
            <v>1100.2799999999952</v>
          </cell>
          <cell r="S734">
            <v>1538.2799999999795</v>
          </cell>
          <cell r="T734">
            <v>1121.2899999999884</v>
          </cell>
          <cell r="U734">
            <v>1566.6400000000167</v>
          </cell>
          <cell r="V734">
            <v>1137.0099999999784</v>
          </cell>
          <cell r="W734">
            <v>1589.700000000005</v>
          </cell>
          <cell r="X734">
            <v>1158.0200000000002</v>
          </cell>
          <cell r="Y734">
            <v>1618.0600000000143</v>
          </cell>
          <cell r="Z734">
            <v>1173.7399999999966</v>
          </cell>
          <cell r="AA734">
            <v>1641.13</v>
          </cell>
          <cell r="AB734">
            <v>1194.7500000000048</v>
          </cell>
          <cell r="AC734">
            <v>1669.4799999999821</v>
          </cell>
          <cell r="AD734">
            <v>1210.4700000000021</v>
          </cell>
          <cell r="AE734">
            <v>1697.8399999999876</v>
          </cell>
          <cell r="AF734">
            <v>1231.480000000023</v>
          </cell>
          <cell r="AG734">
            <v>1720.8999999999735</v>
          </cell>
          <cell r="AH734">
            <v>1247.2000000000135</v>
          </cell>
          <cell r="AI734">
            <v>1749.2600000000225</v>
          </cell>
          <cell r="AJ734">
            <v>1268.2100000000048</v>
          </cell>
          <cell r="AK734">
            <v>1772.330000000009</v>
          </cell>
          <cell r="AL734">
            <v>1283.9299999999953</v>
          </cell>
          <cell r="AM734">
            <v>1800.6800000000144</v>
          </cell>
          <cell r="AN734">
            <v>1304.9399999999857</v>
          </cell>
          <cell r="AO734">
            <v>1829.0399999999952</v>
          </cell>
          <cell r="AP734">
            <v>1320.659999999976</v>
          </cell>
          <cell r="AQ734">
            <v>1852.0999999999808</v>
          </cell>
          <cell r="AR734">
            <v>1341.6699999999928</v>
          </cell>
          <cell r="AS734">
            <v>1880.4599999999839</v>
          </cell>
          <cell r="AT734">
            <v>1357.3899999999867</v>
          </cell>
          <cell r="AU734">
            <v>1903.529999999969</v>
          </cell>
          <cell r="AV734">
            <v>1378.4000000000142</v>
          </cell>
          <cell r="AW734">
            <v>1931.8800000000269</v>
          </cell>
        </row>
        <row r="735">
          <cell r="A735">
            <v>730</v>
          </cell>
          <cell r="B735">
            <v>949.36999999998693</v>
          </cell>
          <cell r="C735">
            <v>1329.1200000000028</v>
          </cell>
          <cell r="D735">
            <v>970.41000000001111</v>
          </cell>
          <cell r="E735">
            <v>1357.5199999999868</v>
          </cell>
          <cell r="F735">
            <v>986.15000000001203</v>
          </cell>
          <cell r="G735">
            <v>1380.6200000000142</v>
          </cell>
          <cell r="H735">
            <v>1007.1899999999977</v>
          </cell>
          <cell r="I735">
            <v>1409.01</v>
          </cell>
          <cell r="J735">
            <v>1028.2299999999927</v>
          </cell>
          <cell r="K735">
            <v>1437.4100000000144</v>
          </cell>
          <cell r="L735">
            <v>1043.9699999999839</v>
          </cell>
          <cell r="M735">
            <v>1460.5</v>
          </cell>
          <cell r="N735">
            <v>1065.0100000000107</v>
          </cell>
          <cell r="O735">
            <v>1488.8999999999837</v>
          </cell>
          <cell r="P735">
            <v>1080.7500000000095</v>
          </cell>
          <cell r="Q735">
            <v>1511.999999999997</v>
          </cell>
          <cell r="R735">
            <v>1101.7899999999952</v>
          </cell>
          <cell r="S735">
            <v>1540.3899999999794</v>
          </cell>
          <cell r="T735">
            <v>1122.8299999999883</v>
          </cell>
          <cell r="U735">
            <v>1568.7900000000168</v>
          </cell>
          <cell r="V735">
            <v>1138.5699999999783</v>
          </cell>
          <cell r="W735">
            <v>1591.8800000000051</v>
          </cell>
          <cell r="X735">
            <v>1159.6100000000001</v>
          </cell>
          <cell r="Y735">
            <v>1620.2800000000143</v>
          </cell>
          <cell r="Z735">
            <v>1175.3499999999965</v>
          </cell>
          <cell r="AA735">
            <v>1643.38</v>
          </cell>
          <cell r="AB735">
            <v>1196.3900000000049</v>
          </cell>
          <cell r="AC735">
            <v>1671.769999999982</v>
          </cell>
          <cell r="AD735">
            <v>1212.1300000000022</v>
          </cell>
          <cell r="AE735">
            <v>1700.1699999999876</v>
          </cell>
          <cell r="AF735">
            <v>1233.170000000023</v>
          </cell>
          <cell r="AG735">
            <v>1723.2599999999734</v>
          </cell>
          <cell r="AH735">
            <v>1248.9100000000135</v>
          </cell>
          <cell r="AI735">
            <v>1751.6600000000226</v>
          </cell>
          <cell r="AJ735">
            <v>1269.9500000000048</v>
          </cell>
          <cell r="AK735">
            <v>1774.7600000000091</v>
          </cell>
          <cell r="AL735">
            <v>1285.6899999999953</v>
          </cell>
          <cell r="AM735">
            <v>1803.1500000000144</v>
          </cell>
          <cell r="AN735">
            <v>1306.7299999999857</v>
          </cell>
          <cell r="AO735">
            <v>1831.5499999999952</v>
          </cell>
          <cell r="AP735">
            <v>1322.4699999999759</v>
          </cell>
          <cell r="AQ735">
            <v>1854.6399999999808</v>
          </cell>
          <cell r="AR735">
            <v>1343.5099999999927</v>
          </cell>
          <cell r="AS735">
            <v>1883.0399999999838</v>
          </cell>
          <cell r="AT735">
            <v>1359.2499999999866</v>
          </cell>
          <cell r="AU735">
            <v>1906.1399999999689</v>
          </cell>
          <cell r="AV735">
            <v>1380.2900000000143</v>
          </cell>
          <cell r="AW735">
            <v>1934.530000000027</v>
          </cell>
        </row>
        <row r="736">
          <cell r="A736">
            <v>731</v>
          </cell>
          <cell r="B736">
            <v>950.66999999998689</v>
          </cell>
          <cell r="C736">
            <v>1330.9400000000028</v>
          </cell>
          <cell r="D736">
            <v>971.74000000001115</v>
          </cell>
          <cell r="E736">
            <v>1359.3799999999867</v>
          </cell>
          <cell r="F736">
            <v>987.50000000001205</v>
          </cell>
          <cell r="G736">
            <v>1382.5100000000143</v>
          </cell>
          <cell r="H736">
            <v>1008.5699999999977</v>
          </cell>
          <cell r="I736">
            <v>1410.94</v>
          </cell>
          <cell r="J736">
            <v>1029.6399999999928</v>
          </cell>
          <cell r="K736">
            <v>1439.3800000000144</v>
          </cell>
          <cell r="L736">
            <v>1045.3999999999839</v>
          </cell>
          <cell r="M736">
            <v>1462.5</v>
          </cell>
          <cell r="N736">
            <v>1066.4700000000107</v>
          </cell>
          <cell r="O736">
            <v>1490.9399999999837</v>
          </cell>
          <cell r="P736">
            <v>1082.2300000000096</v>
          </cell>
          <cell r="Q736">
            <v>1514.069999999997</v>
          </cell>
          <cell r="R736">
            <v>1103.2999999999952</v>
          </cell>
          <cell r="S736">
            <v>1542.4999999999793</v>
          </cell>
          <cell r="T736">
            <v>1124.3699999999883</v>
          </cell>
          <cell r="U736">
            <v>1570.9400000000169</v>
          </cell>
          <cell r="V736">
            <v>1140.1299999999783</v>
          </cell>
          <cell r="W736">
            <v>1594.0600000000052</v>
          </cell>
          <cell r="X736">
            <v>1161.2</v>
          </cell>
          <cell r="Y736">
            <v>1622.5000000000143</v>
          </cell>
          <cell r="Z736">
            <v>1176.9599999999964</v>
          </cell>
          <cell r="AA736">
            <v>1645.63</v>
          </cell>
          <cell r="AB736">
            <v>1198.030000000005</v>
          </cell>
          <cell r="AC736">
            <v>1674.059999999982</v>
          </cell>
          <cell r="AD736">
            <v>1213.7900000000022</v>
          </cell>
          <cell r="AE736">
            <v>1702.4999999999875</v>
          </cell>
          <cell r="AF736">
            <v>1234.8600000000231</v>
          </cell>
          <cell r="AG736">
            <v>1725.6199999999733</v>
          </cell>
          <cell r="AH736">
            <v>1250.6200000000135</v>
          </cell>
          <cell r="AI736">
            <v>1754.0600000000227</v>
          </cell>
          <cell r="AJ736">
            <v>1271.6900000000048</v>
          </cell>
          <cell r="AK736">
            <v>1777.1900000000091</v>
          </cell>
          <cell r="AL736">
            <v>1287.4499999999953</v>
          </cell>
          <cell r="AM736">
            <v>1805.6200000000144</v>
          </cell>
          <cell r="AN736">
            <v>1308.5199999999857</v>
          </cell>
          <cell r="AO736">
            <v>1834.0599999999952</v>
          </cell>
          <cell r="AP736">
            <v>1324.2799999999759</v>
          </cell>
          <cell r="AQ736">
            <v>1857.1799999999807</v>
          </cell>
          <cell r="AR736">
            <v>1345.3499999999926</v>
          </cell>
          <cell r="AS736">
            <v>1885.6199999999837</v>
          </cell>
          <cell r="AT736">
            <v>1361.1099999999865</v>
          </cell>
          <cell r="AU736">
            <v>1908.7499999999688</v>
          </cell>
          <cell r="AV736">
            <v>1382.1800000000144</v>
          </cell>
          <cell r="AW736">
            <v>1937.1800000000271</v>
          </cell>
        </row>
        <row r="737">
          <cell r="A737">
            <v>732</v>
          </cell>
          <cell r="B737">
            <v>951.96999999998684</v>
          </cell>
          <cell r="C737">
            <v>1332.7600000000027</v>
          </cell>
          <cell r="D737">
            <v>973.07000000001119</v>
          </cell>
          <cell r="E737">
            <v>1361.2399999999866</v>
          </cell>
          <cell r="F737">
            <v>988.85000000001207</v>
          </cell>
          <cell r="G737">
            <v>1384.4000000000144</v>
          </cell>
          <cell r="H737">
            <v>1009.9499999999977</v>
          </cell>
          <cell r="I737">
            <v>1412.8700000000001</v>
          </cell>
          <cell r="J737">
            <v>1031.0499999999929</v>
          </cell>
          <cell r="K737">
            <v>1441.3500000000145</v>
          </cell>
          <cell r="L737">
            <v>1046.829999999984</v>
          </cell>
          <cell r="M737">
            <v>1464.5</v>
          </cell>
          <cell r="N737">
            <v>1067.9300000000108</v>
          </cell>
          <cell r="O737">
            <v>1492.9799999999836</v>
          </cell>
          <cell r="P737">
            <v>1083.7100000000096</v>
          </cell>
          <cell r="Q737">
            <v>1516.1399999999969</v>
          </cell>
          <cell r="R737">
            <v>1104.8099999999952</v>
          </cell>
          <cell r="S737">
            <v>1544.6099999999792</v>
          </cell>
          <cell r="T737">
            <v>1125.9099999999883</v>
          </cell>
          <cell r="U737">
            <v>1573.090000000017</v>
          </cell>
          <cell r="V737">
            <v>1141.6899999999782</v>
          </cell>
          <cell r="W737">
            <v>1596.2400000000052</v>
          </cell>
          <cell r="X737">
            <v>1162.79</v>
          </cell>
          <cell r="Y737">
            <v>1624.7200000000144</v>
          </cell>
          <cell r="Z737">
            <v>1178.5699999999963</v>
          </cell>
          <cell r="AA737">
            <v>1647.88</v>
          </cell>
          <cell r="AB737">
            <v>1199.6700000000051</v>
          </cell>
          <cell r="AC737">
            <v>1676.3499999999819</v>
          </cell>
          <cell r="AD737">
            <v>1215.4500000000023</v>
          </cell>
          <cell r="AE737">
            <v>1704.8299999999874</v>
          </cell>
          <cell r="AF737">
            <v>1236.5500000000231</v>
          </cell>
          <cell r="AG737">
            <v>1727.9799999999732</v>
          </cell>
          <cell r="AH737">
            <v>1252.3300000000136</v>
          </cell>
          <cell r="AI737">
            <v>1756.4600000000228</v>
          </cell>
          <cell r="AJ737">
            <v>1273.4300000000048</v>
          </cell>
          <cell r="AK737">
            <v>1779.6200000000092</v>
          </cell>
          <cell r="AL737">
            <v>1289.2099999999953</v>
          </cell>
          <cell r="AM737">
            <v>1808.0900000000145</v>
          </cell>
          <cell r="AN737">
            <v>1310.3099999999856</v>
          </cell>
          <cell r="AO737">
            <v>1836.5699999999952</v>
          </cell>
          <cell r="AP737">
            <v>1326.0899999999758</v>
          </cell>
          <cell r="AQ737">
            <v>1859.7199999999807</v>
          </cell>
          <cell r="AR737">
            <v>1347.1899999999926</v>
          </cell>
          <cell r="AS737">
            <v>1888.1999999999837</v>
          </cell>
          <cell r="AT737">
            <v>1362.9699999999864</v>
          </cell>
          <cell r="AU737">
            <v>1911.3599999999687</v>
          </cell>
          <cell r="AV737">
            <v>1384.0700000000145</v>
          </cell>
          <cell r="AW737">
            <v>1939.8300000000272</v>
          </cell>
        </row>
        <row r="738">
          <cell r="A738">
            <v>733</v>
          </cell>
          <cell r="B738">
            <v>953.26999999998679</v>
          </cell>
          <cell r="C738">
            <v>1334.5800000000027</v>
          </cell>
          <cell r="D738">
            <v>974.40000000001123</v>
          </cell>
          <cell r="E738">
            <v>1363.0999999999865</v>
          </cell>
          <cell r="F738">
            <v>990.2000000000121</v>
          </cell>
          <cell r="G738">
            <v>1386.2900000000145</v>
          </cell>
          <cell r="H738">
            <v>1011.3299999999977</v>
          </cell>
          <cell r="I738">
            <v>1414.8000000000002</v>
          </cell>
          <cell r="J738">
            <v>1032.459999999993</v>
          </cell>
          <cell r="K738">
            <v>1443.3200000000145</v>
          </cell>
          <cell r="L738">
            <v>1048.2599999999841</v>
          </cell>
          <cell r="M738">
            <v>1466.5</v>
          </cell>
          <cell r="N738">
            <v>1069.3900000000108</v>
          </cell>
          <cell r="O738">
            <v>1495.0199999999836</v>
          </cell>
          <cell r="P738">
            <v>1085.1900000000096</v>
          </cell>
          <cell r="Q738">
            <v>1518.2099999999969</v>
          </cell>
          <cell r="R738">
            <v>1106.3199999999952</v>
          </cell>
          <cell r="S738">
            <v>1546.7199999999791</v>
          </cell>
          <cell r="T738">
            <v>1127.4499999999882</v>
          </cell>
          <cell r="U738">
            <v>1575.2400000000171</v>
          </cell>
          <cell r="V738">
            <v>1143.2499999999782</v>
          </cell>
          <cell r="W738">
            <v>1598.4200000000053</v>
          </cell>
          <cell r="X738">
            <v>1164.3799999999999</v>
          </cell>
          <cell r="Y738">
            <v>1626.9400000000144</v>
          </cell>
          <cell r="Z738">
            <v>1180.1799999999962</v>
          </cell>
          <cell r="AA738">
            <v>1650.13</v>
          </cell>
          <cell r="AB738">
            <v>1201.3100000000052</v>
          </cell>
          <cell r="AC738">
            <v>1678.6399999999819</v>
          </cell>
          <cell r="AD738">
            <v>1217.1100000000024</v>
          </cell>
          <cell r="AE738">
            <v>1707.1599999999873</v>
          </cell>
          <cell r="AF738">
            <v>1238.2400000000232</v>
          </cell>
          <cell r="AG738">
            <v>1730.3399999999731</v>
          </cell>
          <cell r="AH738">
            <v>1254.0400000000136</v>
          </cell>
          <cell r="AI738">
            <v>1758.8600000000229</v>
          </cell>
          <cell r="AJ738">
            <v>1275.1700000000048</v>
          </cell>
          <cell r="AK738">
            <v>1782.0500000000093</v>
          </cell>
          <cell r="AL738">
            <v>1290.9699999999953</v>
          </cell>
          <cell r="AM738">
            <v>1810.5600000000145</v>
          </cell>
          <cell r="AN738">
            <v>1312.0999999999856</v>
          </cell>
          <cell r="AO738">
            <v>1839.0799999999952</v>
          </cell>
          <cell r="AP738">
            <v>1327.8999999999758</v>
          </cell>
          <cell r="AQ738">
            <v>1862.2599999999807</v>
          </cell>
          <cell r="AR738">
            <v>1349.0299999999925</v>
          </cell>
          <cell r="AS738">
            <v>1890.7799999999836</v>
          </cell>
          <cell r="AT738">
            <v>1364.8299999999863</v>
          </cell>
          <cell r="AU738">
            <v>1913.9699999999686</v>
          </cell>
          <cell r="AV738">
            <v>1385.9600000000146</v>
          </cell>
          <cell r="AW738">
            <v>1942.4800000000273</v>
          </cell>
        </row>
        <row r="739">
          <cell r="A739">
            <v>734</v>
          </cell>
          <cell r="B739">
            <v>954.56999999998675</v>
          </cell>
          <cell r="C739">
            <v>1336.4000000000026</v>
          </cell>
          <cell r="D739">
            <v>975.73000000001127</v>
          </cell>
          <cell r="E739">
            <v>1364.9599999999864</v>
          </cell>
          <cell r="F739">
            <v>991.55000000001212</v>
          </cell>
          <cell r="G739">
            <v>1388.1800000000146</v>
          </cell>
          <cell r="H739">
            <v>1012.7099999999976</v>
          </cell>
          <cell r="I739">
            <v>1416.7300000000002</v>
          </cell>
          <cell r="J739">
            <v>1033.8699999999931</v>
          </cell>
          <cell r="K739">
            <v>1445.2900000000145</v>
          </cell>
          <cell r="L739">
            <v>1049.6899999999841</v>
          </cell>
          <cell r="M739">
            <v>1468.5</v>
          </cell>
          <cell r="N739">
            <v>1070.8500000000108</v>
          </cell>
          <cell r="O739">
            <v>1497.0599999999836</v>
          </cell>
          <cell r="P739">
            <v>1086.6700000000096</v>
          </cell>
          <cell r="Q739">
            <v>1520.2799999999968</v>
          </cell>
          <cell r="R739">
            <v>1107.8299999999952</v>
          </cell>
          <cell r="S739">
            <v>1548.829999999979</v>
          </cell>
          <cell r="T739">
            <v>1128.9899999999882</v>
          </cell>
          <cell r="U739">
            <v>1577.3900000000172</v>
          </cell>
          <cell r="V739">
            <v>1144.8099999999781</v>
          </cell>
          <cell r="W739">
            <v>1600.6000000000054</v>
          </cell>
          <cell r="X739">
            <v>1165.9699999999998</v>
          </cell>
          <cell r="Y739">
            <v>1629.1600000000144</v>
          </cell>
          <cell r="Z739">
            <v>1181.7899999999961</v>
          </cell>
          <cell r="AA739">
            <v>1652.38</v>
          </cell>
          <cell r="AB739">
            <v>1202.9500000000053</v>
          </cell>
          <cell r="AC739">
            <v>1680.9299999999819</v>
          </cell>
          <cell r="AD739">
            <v>1218.7700000000025</v>
          </cell>
          <cell r="AE739">
            <v>1709.4899999999873</v>
          </cell>
          <cell r="AF739">
            <v>1239.9300000000233</v>
          </cell>
          <cell r="AG739">
            <v>1732.699999999973</v>
          </cell>
          <cell r="AH739">
            <v>1255.7500000000136</v>
          </cell>
          <cell r="AI739">
            <v>1761.260000000023</v>
          </cell>
          <cell r="AJ739">
            <v>1276.9100000000049</v>
          </cell>
          <cell r="AK739">
            <v>1784.4800000000093</v>
          </cell>
          <cell r="AL739">
            <v>1292.7299999999952</v>
          </cell>
          <cell r="AM739">
            <v>1813.0300000000145</v>
          </cell>
          <cell r="AN739">
            <v>1313.8899999999855</v>
          </cell>
          <cell r="AO739">
            <v>1841.5899999999951</v>
          </cell>
          <cell r="AP739">
            <v>1329.7099999999757</v>
          </cell>
          <cell r="AQ739">
            <v>1864.7999999999806</v>
          </cell>
          <cell r="AR739">
            <v>1350.8699999999924</v>
          </cell>
          <cell r="AS739">
            <v>1893.3599999999835</v>
          </cell>
          <cell r="AT739">
            <v>1366.6899999999862</v>
          </cell>
          <cell r="AU739">
            <v>1916.5799999999685</v>
          </cell>
          <cell r="AV739">
            <v>1387.8500000000147</v>
          </cell>
          <cell r="AW739">
            <v>1945.1300000000274</v>
          </cell>
        </row>
        <row r="740">
          <cell r="A740">
            <v>735</v>
          </cell>
          <cell r="B740">
            <v>955.8699999999867</v>
          </cell>
          <cell r="C740">
            <v>1338.2200000000025</v>
          </cell>
          <cell r="D740">
            <v>977.06000000001131</v>
          </cell>
          <cell r="E740">
            <v>1366.8199999999863</v>
          </cell>
          <cell r="F740">
            <v>992.90000000001214</v>
          </cell>
          <cell r="G740">
            <v>1390.0700000000147</v>
          </cell>
          <cell r="H740">
            <v>1014.0899999999976</v>
          </cell>
          <cell r="I740">
            <v>1418.6600000000003</v>
          </cell>
          <cell r="J740">
            <v>1035.2799999999932</v>
          </cell>
          <cell r="K740">
            <v>1447.2600000000145</v>
          </cell>
          <cell r="L740">
            <v>1051.1199999999842</v>
          </cell>
          <cell r="M740">
            <v>1470.5</v>
          </cell>
          <cell r="N740">
            <v>1072.3100000000109</v>
          </cell>
          <cell r="O740">
            <v>1499.0999999999835</v>
          </cell>
          <cell r="P740">
            <v>1088.1500000000096</v>
          </cell>
          <cell r="Q740">
            <v>1522.3499999999967</v>
          </cell>
          <cell r="R740">
            <v>1109.3399999999951</v>
          </cell>
          <cell r="S740">
            <v>1550.9399999999789</v>
          </cell>
          <cell r="T740">
            <v>1130.5299999999881</v>
          </cell>
          <cell r="U740">
            <v>1579.5400000000172</v>
          </cell>
          <cell r="V740">
            <v>1146.3699999999781</v>
          </cell>
          <cell r="W740">
            <v>1602.7800000000054</v>
          </cell>
          <cell r="X740">
            <v>1167.5599999999997</v>
          </cell>
          <cell r="Y740">
            <v>1631.3800000000144</v>
          </cell>
          <cell r="Z740">
            <v>1183.399999999996</v>
          </cell>
          <cell r="AA740">
            <v>1654.63</v>
          </cell>
          <cell r="AB740">
            <v>1204.5900000000054</v>
          </cell>
          <cell r="AC740">
            <v>1683.2199999999818</v>
          </cell>
          <cell r="AD740">
            <v>1220.4300000000026</v>
          </cell>
          <cell r="AE740">
            <v>1711.8199999999872</v>
          </cell>
          <cell r="AF740">
            <v>1241.6200000000233</v>
          </cell>
          <cell r="AG740">
            <v>1735.0599999999729</v>
          </cell>
          <cell r="AH740">
            <v>1257.4600000000137</v>
          </cell>
          <cell r="AI740">
            <v>1763.660000000023</v>
          </cell>
          <cell r="AJ740">
            <v>1278.6500000000049</v>
          </cell>
          <cell r="AK740">
            <v>1786.9100000000094</v>
          </cell>
          <cell r="AL740">
            <v>1294.4899999999952</v>
          </cell>
          <cell r="AM740">
            <v>1815.5000000000146</v>
          </cell>
          <cell r="AN740">
            <v>1315.6799999999855</v>
          </cell>
          <cell r="AO740">
            <v>1844.0999999999951</v>
          </cell>
          <cell r="AP740">
            <v>1331.5199999999757</v>
          </cell>
          <cell r="AQ740">
            <v>1867.3399999999806</v>
          </cell>
          <cell r="AR740">
            <v>1352.7099999999923</v>
          </cell>
          <cell r="AS740">
            <v>1895.9399999999835</v>
          </cell>
          <cell r="AT740">
            <v>1368.5499999999861</v>
          </cell>
          <cell r="AU740">
            <v>1919.1899999999684</v>
          </cell>
          <cell r="AV740">
            <v>1389.7400000000148</v>
          </cell>
          <cell r="AW740">
            <v>1947.7800000000275</v>
          </cell>
        </row>
        <row r="741">
          <cell r="A741">
            <v>736</v>
          </cell>
          <cell r="B741">
            <v>957.16999999998666</v>
          </cell>
          <cell r="C741">
            <v>1340.0400000000025</v>
          </cell>
          <cell r="D741">
            <v>978.39000000001136</v>
          </cell>
          <cell r="E741">
            <v>1368.6799999999862</v>
          </cell>
          <cell r="F741">
            <v>994.25000000001216</v>
          </cell>
          <cell r="G741">
            <v>1391.9600000000148</v>
          </cell>
          <cell r="H741">
            <v>1015.4699999999976</v>
          </cell>
          <cell r="I741">
            <v>1420.5900000000004</v>
          </cell>
          <cell r="J741">
            <v>1036.6899999999932</v>
          </cell>
          <cell r="K741">
            <v>1449.2300000000146</v>
          </cell>
          <cell r="L741">
            <v>1052.5499999999843</v>
          </cell>
          <cell r="M741">
            <v>1472.5</v>
          </cell>
          <cell r="N741">
            <v>1073.7700000000109</v>
          </cell>
          <cell r="O741">
            <v>1501.1399999999835</v>
          </cell>
          <cell r="P741">
            <v>1089.6300000000097</v>
          </cell>
          <cell r="Q741">
            <v>1524.4199999999967</v>
          </cell>
          <cell r="R741">
            <v>1110.8499999999951</v>
          </cell>
          <cell r="S741">
            <v>1553.0499999999788</v>
          </cell>
          <cell r="T741">
            <v>1132.0699999999881</v>
          </cell>
          <cell r="U741">
            <v>1581.6900000000173</v>
          </cell>
          <cell r="V741">
            <v>1147.929999999978</v>
          </cell>
          <cell r="W741">
            <v>1604.9600000000055</v>
          </cell>
          <cell r="X741">
            <v>1169.1499999999996</v>
          </cell>
          <cell r="Y741">
            <v>1633.6000000000145</v>
          </cell>
          <cell r="Z741">
            <v>1185.0099999999959</v>
          </cell>
          <cell r="AA741">
            <v>1656.88</v>
          </cell>
          <cell r="AB741">
            <v>1206.2300000000055</v>
          </cell>
          <cell r="AC741">
            <v>1685.5099999999818</v>
          </cell>
          <cell r="AD741">
            <v>1222.0900000000026</v>
          </cell>
          <cell r="AE741">
            <v>1714.1499999999871</v>
          </cell>
          <cell r="AF741">
            <v>1243.3100000000234</v>
          </cell>
          <cell r="AG741">
            <v>1737.4199999999728</v>
          </cell>
          <cell r="AH741">
            <v>1259.1700000000137</v>
          </cell>
          <cell r="AI741">
            <v>1766.0600000000231</v>
          </cell>
          <cell r="AJ741">
            <v>1280.3900000000049</v>
          </cell>
          <cell r="AK741">
            <v>1789.3400000000095</v>
          </cell>
          <cell r="AL741">
            <v>1296.2499999999952</v>
          </cell>
          <cell r="AM741">
            <v>1817.9700000000146</v>
          </cell>
          <cell r="AN741">
            <v>1317.4699999999855</v>
          </cell>
          <cell r="AO741">
            <v>1846.6099999999951</v>
          </cell>
          <cell r="AP741">
            <v>1333.3299999999756</v>
          </cell>
          <cell r="AQ741">
            <v>1869.8799999999806</v>
          </cell>
          <cell r="AR741">
            <v>1354.5499999999922</v>
          </cell>
          <cell r="AS741">
            <v>1898.5199999999834</v>
          </cell>
          <cell r="AT741">
            <v>1370.409999999986</v>
          </cell>
          <cell r="AU741">
            <v>1921.7999999999683</v>
          </cell>
          <cell r="AV741">
            <v>1391.6300000000149</v>
          </cell>
          <cell r="AW741">
            <v>1950.4300000000276</v>
          </cell>
        </row>
        <row r="742">
          <cell r="A742">
            <v>737</v>
          </cell>
          <cell r="B742">
            <v>958.46999999998661</v>
          </cell>
          <cell r="C742">
            <v>1341.8600000000024</v>
          </cell>
          <cell r="D742">
            <v>979.7200000000114</v>
          </cell>
          <cell r="E742">
            <v>1370.5399999999861</v>
          </cell>
          <cell r="F742">
            <v>995.60000000001219</v>
          </cell>
          <cell r="G742">
            <v>1393.8500000000149</v>
          </cell>
          <cell r="H742">
            <v>1016.8499999999976</v>
          </cell>
          <cell r="I742">
            <v>1422.5200000000004</v>
          </cell>
          <cell r="J742">
            <v>1038.0999999999933</v>
          </cell>
          <cell r="K742">
            <v>1451.2000000000146</v>
          </cell>
          <cell r="L742">
            <v>1053.9799999999843</v>
          </cell>
          <cell r="M742">
            <v>1474.5</v>
          </cell>
          <cell r="N742">
            <v>1075.2300000000109</v>
          </cell>
          <cell r="O742">
            <v>1503.1799999999835</v>
          </cell>
          <cell r="P742">
            <v>1091.1100000000097</v>
          </cell>
          <cell r="Q742">
            <v>1526.4899999999966</v>
          </cell>
          <cell r="R742">
            <v>1112.3599999999951</v>
          </cell>
          <cell r="S742">
            <v>1555.1599999999787</v>
          </cell>
          <cell r="T742">
            <v>1133.6099999999881</v>
          </cell>
          <cell r="U742">
            <v>1583.8400000000174</v>
          </cell>
          <cell r="V742">
            <v>1149.489999999978</v>
          </cell>
          <cell r="W742">
            <v>1607.1400000000056</v>
          </cell>
          <cell r="X742">
            <v>1170.7399999999996</v>
          </cell>
          <cell r="Y742">
            <v>1635.8200000000145</v>
          </cell>
          <cell r="Z742">
            <v>1186.6199999999958</v>
          </cell>
          <cell r="AA742">
            <v>1659.13</v>
          </cell>
          <cell r="AB742">
            <v>1207.8700000000056</v>
          </cell>
          <cell r="AC742">
            <v>1687.7999999999818</v>
          </cell>
          <cell r="AD742">
            <v>1223.7500000000027</v>
          </cell>
          <cell r="AE742">
            <v>1716.4799999999871</v>
          </cell>
          <cell r="AF742">
            <v>1245.0000000000234</v>
          </cell>
          <cell r="AG742">
            <v>1739.7799999999727</v>
          </cell>
          <cell r="AH742">
            <v>1260.8800000000138</v>
          </cell>
          <cell r="AI742">
            <v>1768.4600000000232</v>
          </cell>
          <cell r="AJ742">
            <v>1282.1300000000049</v>
          </cell>
          <cell r="AK742">
            <v>1791.7700000000095</v>
          </cell>
          <cell r="AL742">
            <v>1298.0099999999952</v>
          </cell>
          <cell r="AM742">
            <v>1820.4400000000146</v>
          </cell>
          <cell r="AN742">
            <v>1319.2599999999854</v>
          </cell>
          <cell r="AO742">
            <v>1849.1199999999951</v>
          </cell>
          <cell r="AP742">
            <v>1335.1399999999755</v>
          </cell>
          <cell r="AQ742">
            <v>1872.4199999999805</v>
          </cell>
          <cell r="AR742">
            <v>1356.3899999999921</v>
          </cell>
          <cell r="AS742">
            <v>1901.0999999999833</v>
          </cell>
          <cell r="AT742">
            <v>1372.2699999999859</v>
          </cell>
          <cell r="AU742">
            <v>1924.4099999999682</v>
          </cell>
          <cell r="AV742">
            <v>1393.520000000015</v>
          </cell>
          <cell r="AW742">
            <v>1953.0800000000277</v>
          </cell>
        </row>
        <row r="743">
          <cell r="A743">
            <v>738</v>
          </cell>
          <cell r="B743">
            <v>959.76999999998657</v>
          </cell>
          <cell r="C743">
            <v>1343.6800000000023</v>
          </cell>
          <cell r="D743">
            <v>981.05000000001144</v>
          </cell>
          <cell r="E743">
            <v>1372.399999999986</v>
          </cell>
          <cell r="F743">
            <v>996.95000000001221</v>
          </cell>
          <cell r="G743">
            <v>1395.740000000015</v>
          </cell>
          <cell r="H743">
            <v>1018.2299999999976</v>
          </cell>
          <cell r="I743">
            <v>1424.4500000000005</v>
          </cell>
          <cell r="J743">
            <v>1039.5099999999934</v>
          </cell>
          <cell r="K743">
            <v>1453.1700000000146</v>
          </cell>
          <cell r="L743">
            <v>1055.4099999999844</v>
          </cell>
          <cell r="M743">
            <v>1476.5</v>
          </cell>
          <cell r="N743">
            <v>1076.690000000011</v>
          </cell>
          <cell r="O743">
            <v>1505.2199999999834</v>
          </cell>
          <cell r="P743">
            <v>1092.5900000000097</v>
          </cell>
          <cell r="Q743">
            <v>1528.5599999999965</v>
          </cell>
          <cell r="R743">
            <v>1113.8699999999951</v>
          </cell>
          <cell r="S743">
            <v>1557.2699999999786</v>
          </cell>
          <cell r="T743">
            <v>1135.149999999988</v>
          </cell>
          <cell r="U743">
            <v>1585.9900000000175</v>
          </cell>
          <cell r="V743">
            <v>1151.0499999999779</v>
          </cell>
          <cell r="W743">
            <v>1609.3200000000056</v>
          </cell>
          <cell r="X743">
            <v>1172.3299999999995</v>
          </cell>
          <cell r="Y743">
            <v>1638.0400000000145</v>
          </cell>
          <cell r="Z743">
            <v>1188.2299999999957</v>
          </cell>
          <cell r="AA743">
            <v>1661.38</v>
          </cell>
          <cell r="AB743">
            <v>1209.5100000000057</v>
          </cell>
          <cell r="AC743">
            <v>1690.0899999999817</v>
          </cell>
          <cell r="AD743">
            <v>1225.4100000000028</v>
          </cell>
          <cell r="AE743">
            <v>1718.809999999987</v>
          </cell>
          <cell r="AF743">
            <v>1246.6900000000235</v>
          </cell>
          <cell r="AG743">
            <v>1742.1399999999726</v>
          </cell>
          <cell r="AH743">
            <v>1262.5900000000138</v>
          </cell>
          <cell r="AI743">
            <v>1770.8600000000233</v>
          </cell>
          <cell r="AJ743">
            <v>1283.8700000000049</v>
          </cell>
          <cell r="AK743">
            <v>1794.2000000000096</v>
          </cell>
          <cell r="AL743">
            <v>1299.7699999999952</v>
          </cell>
          <cell r="AM743">
            <v>1822.9100000000146</v>
          </cell>
          <cell r="AN743">
            <v>1321.0499999999854</v>
          </cell>
          <cell r="AO743">
            <v>1851.6299999999951</v>
          </cell>
          <cell r="AP743">
            <v>1336.9499999999755</v>
          </cell>
          <cell r="AQ743">
            <v>1874.9599999999805</v>
          </cell>
          <cell r="AR743">
            <v>1358.2299999999921</v>
          </cell>
          <cell r="AS743">
            <v>1903.6799999999832</v>
          </cell>
          <cell r="AT743">
            <v>1374.1299999999858</v>
          </cell>
          <cell r="AU743">
            <v>1927.0199999999681</v>
          </cell>
          <cell r="AV743">
            <v>1395.4100000000151</v>
          </cell>
          <cell r="AW743">
            <v>1955.7300000000278</v>
          </cell>
        </row>
        <row r="744">
          <cell r="A744">
            <v>739</v>
          </cell>
          <cell r="B744">
            <v>961.06999999998652</v>
          </cell>
          <cell r="C744">
            <v>1345.5000000000023</v>
          </cell>
          <cell r="D744">
            <v>982.38000000001148</v>
          </cell>
          <cell r="E744">
            <v>1374.2599999999859</v>
          </cell>
          <cell r="F744">
            <v>998.30000000001223</v>
          </cell>
          <cell r="G744">
            <v>1397.6300000000151</v>
          </cell>
          <cell r="H744">
            <v>1019.6099999999976</v>
          </cell>
          <cell r="I744">
            <v>1426.3800000000006</v>
          </cell>
          <cell r="J744">
            <v>1040.9199999999935</v>
          </cell>
          <cell r="K744">
            <v>1455.1400000000147</v>
          </cell>
          <cell r="L744">
            <v>1056.8399999999845</v>
          </cell>
          <cell r="M744">
            <v>1478.5</v>
          </cell>
          <cell r="N744">
            <v>1078.150000000011</v>
          </cell>
          <cell r="O744">
            <v>1507.2599999999834</v>
          </cell>
          <cell r="P744">
            <v>1094.0700000000097</v>
          </cell>
          <cell r="Q744">
            <v>1530.6299999999965</v>
          </cell>
          <cell r="R744">
            <v>1115.3799999999951</v>
          </cell>
          <cell r="S744">
            <v>1559.3799999999785</v>
          </cell>
          <cell r="T744">
            <v>1136.689999999988</v>
          </cell>
          <cell r="U744">
            <v>1588.1400000000176</v>
          </cell>
          <cell r="V744">
            <v>1152.6099999999778</v>
          </cell>
          <cell r="W744">
            <v>1611.5000000000057</v>
          </cell>
          <cell r="X744">
            <v>1173.9199999999994</v>
          </cell>
          <cell r="Y744">
            <v>1640.2600000000145</v>
          </cell>
          <cell r="Z744">
            <v>1189.8399999999956</v>
          </cell>
          <cell r="AA744">
            <v>1663.63</v>
          </cell>
          <cell r="AB744">
            <v>1211.1500000000058</v>
          </cell>
          <cell r="AC744">
            <v>1692.3799999999817</v>
          </cell>
          <cell r="AD744">
            <v>1227.0700000000029</v>
          </cell>
          <cell r="AE744">
            <v>1721.1399999999869</v>
          </cell>
          <cell r="AF744">
            <v>1248.3800000000235</v>
          </cell>
          <cell r="AG744">
            <v>1744.4999999999725</v>
          </cell>
          <cell r="AH744">
            <v>1264.3000000000138</v>
          </cell>
          <cell r="AI744">
            <v>1773.2600000000234</v>
          </cell>
          <cell r="AJ744">
            <v>1285.6100000000049</v>
          </cell>
          <cell r="AK744">
            <v>1796.6300000000097</v>
          </cell>
          <cell r="AL744">
            <v>1301.5299999999952</v>
          </cell>
          <cell r="AM744">
            <v>1825.3800000000147</v>
          </cell>
          <cell r="AN744">
            <v>1322.8399999999854</v>
          </cell>
          <cell r="AO744">
            <v>1854.1399999999951</v>
          </cell>
          <cell r="AP744">
            <v>1338.7599999999754</v>
          </cell>
          <cell r="AQ744">
            <v>1877.4999999999804</v>
          </cell>
          <cell r="AR744">
            <v>1360.069999999992</v>
          </cell>
          <cell r="AS744">
            <v>1906.2599999999832</v>
          </cell>
          <cell r="AT744">
            <v>1375.9899999999857</v>
          </cell>
          <cell r="AU744">
            <v>1929.629999999968</v>
          </cell>
          <cell r="AV744">
            <v>1397.3000000000152</v>
          </cell>
          <cell r="AW744">
            <v>1958.3800000000278</v>
          </cell>
        </row>
        <row r="745">
          <cell r="A745">
            <v>740</v>
          </cell>
          <cell r="B745">
            <v>962.36999999998648</v>
          </cell>
          <cell r="C745">
            <v>1347.3200000000022</v>
          </cell>
          <cell r="D745">
            <v>983.71000000001152</v>
          </cell>
          <cell r="E745">
            <v>1376.1199999999858</v>
          </cell>
          <cell r="F745">
            <v>999.65000000001226</v>
          </cell>
          <cell r="G745">
            <v>1399.5200000000152</v>
          </cell>
          <cell r="H745">
            <v>1020.9899999999976</v>
          </cell>
          <cell r="I745">
            <v>1428.3100000000006</v>
          </cell>
          <cell r="J745">
            <v>1042.3299999999936</v>
          </cell>
          <cell r="K745">
            <v>1457.1100000000147</v>
          </cell>
          <cell r="L745">
            <v>1058.2699999999845</v>
          </cell>
          <cell r="M745">
            <v>1480.5</v>
          </cell>
          <cell r="N745">
            <v>1079.610000000011</v>
          </cell>
          <cell r="O745">
            <v>1509.2999999999834</v>
          </cell>
          <cell r="P745">
            <v>1095.5500000000097</v>
          </cell>
          <cell r="Q745">
            <v>1532.6999999999964</v>
          </cell>
          <cell r="R745">
            <v>1116.8899999999951</v>
          </cell>
          <cell r="S745">
            <v>1561.4899999999784</v>
          </cell>
          <cell r="T745">
            <v>1138.229999999988</v>
          </cell>
          <cell r="U745">
            <v>1590.2900000000177</v>
          </cell>
          <cell r="V745">
            <v>1154.1699999999778</v>
          </cell>
          <cell r="W745">
            <v>1613.6800000000057</v>
          </cell>
          <cell r="X745">
            <v>1175.5099999999993</v>
          </cell>
          <cell r="Y745">
            <v>1642.4800000000146</v>
          </cell>
          <cell r="Z745">
            <v>1191.4499999999955</v>
          </cell>
          <cell r="AA745">
            <v>1665.88</v>
          </cell>
          <cell r="AB745">
            <v>1212.7900000000059</v>
          </cell>
          <cell r="AC745">
            <v>1694.6699999999817</v>
          </cell>
          <cell r="AD745">
            <v>1228.730000000003</v>
          </cell>
          <cell r="AE745">
            <v>1723.4699999999868</v>
          </cell>
          <cell r="AF745">
            <v>1250.0700000000236</v>
          </cell>
          <cell r="AG745">
            <v>1746.8599999999724</v>
          </cell>
          <cell r="AH745">
            <v>1266.0100000000139</v>
          </cell>
          <cell r="AI745">
            <v>1775.6600000000235</v>
          </cell>
          <cell r="AJ745">
            <v>1287.3500000000049</v>
          </cell>
          <cell r="AK745">
            <v>1799.0600000000097</v>
          </cell>
          <cell r="AL745">
            <v>1303.2899999999952</v>
          </cell>
          <cell r="AM745">
            <v>1827.8500000000147</v>
          </cell>
          <cell r="AN745">
            <v>1324.6299999999853</v>
          </cell>
          <cell r="AO745">
            <v>1856.6499999999951</v>
          </cell>
          <cell r="AP745">
            <v>1340.5699999999754</v>
          </cell>
          <cell r="AQ745">
            <v>1880.0399999999804</v>
          </cell>
          <cell r="AR745">
            <v>1361.9099999999919</v>
          </cell>
          <cell r="AS745">
            <v>1908.8399999999831</v>
          </cell>
          <cell r="AT745">
            <v>1377.8499999999856</v>
          </cell>
          <cell r="AU745">
            <v>1932.2399999999679</v>
          </cell>
          <cell r="AV745">
            <v>1399.1900000000153</v>
          </cell>
          <cell r="AW745">
            <v>1961.0300000000279</v>
          </cell>
        </row>
        <row r="746">
          <cell r="A746">
            <v>741</v>
          </cell>
          <cell r="B746">
            <v>963.66999999998643</v>
          </cell>
          <cell r="C746">
            <v>1349.1400000000021</v>
          </cell>
          <cell r="D746">
            <v>985.04000000001156</v>
          </cell>
          <cell r="E746">
            <v>1377.9799999999857</v>
          </cell>
          <cell r="F746">
            <v>1001.0000000000123</v>
          </cell>
          <cell r="G746">
            <v>1401.4100000000153</v>
          </cell>
          <cell r="H746">
            <v>1022.3699999999976</v>
          </cell>
          <cell r="I746">
            <v>1430.2400000000007</v>
          </cell>
          <cell r="J746">
            <v>1043.7399999999936</v>
          </cell>
          <cell r="K746">
            <v>1459.0800000000147</v>
          </cell>
          <cell r="L746">
            <v>1059.6999999999846</v>
          </cell>
          <cell r="M746">
            <v>1482.5</v>
          </cell>
          <cell r="N746">
            <v>1081.0700000000111</v>
          </cell>
          <cell r="O746">
            <v>1511.3399999999833</v>
          </cell>
          <cell r="P746">
            <v>1097.0300000000097</v>
          </cell>
          <cell r="Q746">
            <v>1534.7699999999963</v>
          </cell>
          <cell r="R746">
            <v>1118.3999999999951</v>
          </cell>
          <cell r="S746">
            <v>1563.5999999999783</v>
          </cell>
          <cell r="T746">
            <v>1139.7699999999879</v>
          </cell>
          <cell r="U746">
            <v>1592.4400000000178</v>
          </cell>
          <cell r="V746">
            <v>1155.7299999999777</v>
          </cell>
          <cell r="W746">
            <v>1615.8600000000058</v>
          </cell>
          <cell r="X746">
            <v>1177.0999999999992</v>
          </cell>
          <cell r="Y746">
            <v>1644.7000000000146</v>
          </cell>
          <cell r="Z746">
            <v>1193.0599999999954</v>
          </cell>
          <cell r="AA746">
            <v>1668.13</v>
          </cell>
          <cell r="AB746">
            <v>1214.430000000006</v>
          </cell>
          <cell r="AC746">
            <v>1696.9599999999816</v>
          </cell>
          <cell r="AD746">
            <v>1230.3900000000031</v>
          </cell>
          <cell r="AE746">
            <v>1725.7999999999868</v>
          </cell>
          <cell r="AF746">
            <v>1251.7600000000236</v>
          </cell>
          <cell r="AG746">
            <v>1749.2199999999723</v>
          </cell>
          <cell r="AH746">
            <v>1267.7200000000139</v>
          </cell>
          <cell r="AI746">
            <v>1778.0600000000236</v>
          </cell>
          <cell r="AJ746">
            <v>1289.0900000000049</v>
          </cell>
          <cell r="AK746">
            <v>1801.4900000000098</v>
          </cell>
          <cell r="AL746">
            <v>1305.0499999999952</v>
          </cell>
          <cell r="AM746">
            <v>1830.3200000000147</v>
          </cell>
          <cell r="AN746">
            <v>1326.4199999999853</v>
          </cell>
          <cell r="AO746">
            <v>1859.1599999999951</v>
          </cell>
          <cell r="AP746">
            <v>1342.3799999999753</v>
          </cell>
          <cell r="AQ746">
            <v>1882.5799999999804</v>
          </cell>
          <cell r="AR746">
            <v>1363.7499999999918</v>
          </cell>
          <cell r="AS746">
            <v>1911.419999999983</v>
          </cell>
          <cell r="AT746">
            <v>1379.7099999999855</v>
          </cell>
          <cell r="AU746">
            <v>1934.8499999999678</v>
          </cell>
          <cell r="AV746">
            <v>1401.0800000000154</v>
          </cell>
          <cell r="AW746">
            <v>1963.680000000028</v>
          </cell>
        </row>
        <row r="747">
          <cell r="A747">
            <v>742</v>
          </cell>
          <cell r="B747">
            <v>964.96999999998638</v>
          </cell>
          <cell r="C747">
            <v>1350.9600000000021</v>
          </cell>
          <cell r="D747">
            <v>986.3700000000116</v>
          </cell>
          <cell r="E747">
            <v>1379.8399999999856</v>
          </cell>
          <cell r="F747">
            <v>1002.3500000000123</v>
          </cell>
          <cell r="G747">
            <v>1403.3000000000154</v>
          </cell>
          <cell r="H747">
            <v>1023.7499999999976</v>
          </cell>
          <cell r="I747">
            <v>1432.1700000000008</v>
          </cell>
          <cell r="J747">
            <v>1045.1499999999937</v>
          </cell>
          <cell r="K747">
            <v>1461.0500000000147</v>
          </cell>
          <cell r="L747">
            <v>1061.1299999999846</v>
          </cell>
          <cell r="M747">
            <v>1484.5</v>
          </cell>
          <cell r="N747">
            <v>1082.5300000000111</v>
          </cell>
          <cell r="O747">
            <v>1513.3799999999833</v>
          </cell>
          <cell r="P747">
            <v>1098.5100000000098</v>
          </cell>
          <cell r="Q747">
            <v>1536.8399999999963</v>
          </cell>
          <cell r="R747">
            <v>1119.9099999999951</v>
          </cell>
          <cell r="S747">
            <v>1565.7099999999782</v>
          </cell>
          <cell r="T747">
            <v>1141.3099999999879</v>
          </cell>
          <cell r="U747">
            <v>1594.5900000000179</v>
          </cell>
          <cell r="V747">
            <v>1157.2899999999777</v>
          </cell>
          <cell r="W747">
            <v>1618.0400000000059</v>
          </cell>
          <cell r="X747">
            <v>1178.6899999999991</v>
          </cell>
          <cell r="Y747">
            <v>1646.9200000000146</v>
          </cell>
          <cell r="Z747">
            <v>1194.6699999999953</v>
          </cell>
          <cell r="AA747">
            <v>1670.38</v>
          </cell>
          <cell r="AB747">
            <v>1216.0700000000061</v>
          </cell>
          <cell r="AC747">
            <v>1699.2499999999816</v>
          </cell>
          <cell r="AD747">
            <v>1232.0500000000031</v>
          </cell>
          <cell r="AE747">
            <v>1728.1299999999867</v>
          </cell>
          <cell r="AF747">
            <v>1253.4500000000237</v>
          </cell>
          <cell r="AG747">
            <v>1751.5799999999722</v>
          </cell>
          <cell r="AH747">
            <v>1269.4300000000139</v>
          </cell>
          <cell r="AI747">
            <v>1780.4600000000237</v>
          </cell>
          <cell r="AJ747">
            <v>1290.8300000000049</v>
          </cell>
          <cell r="AK747">
            <v>1803.9200000000098</v>
          </cell>
          <cell r="AL747">
            <v>1306.8099999999952</v>
          </cell>
          <cell r="AM747">
            <v>1832.7900000000147</v>
          </cell>
          <cell r="AN747">
            <v>1328.2099999999853</v>
          </cell>
          <cell r="AO747">
            <v>1861.6699999999951</v>
          </cell>
          <cell r="AP747">
            <v>1344.1899999999753</v>
          </cell>
          <cell r="AQ747">
            <v>1885.1199999999803</v>
          </cell>
          <cell r="AR747">
            <v>1365.5899999999917</v>
          </cell>
          <cell r="AS747">
            <v>1913.9999999999829</v>
          </cell>
          <cell r="AT747">
            <v>1381.5699999999854</v>
          </cell>
          <cell r="AU747">
            <v>1937.4599999999677</v>
          </cell>
          <cell r="AV747">
            <v>1402.9700000000155</v>
          </cell>
          <cell r="AW747">
            <v>1966.3300000000281</v>
          </cell>
        </row>
        <row r="748">
          <cell r="A748">
            <v>743</v>
          </cell>
          <cell r="B748">
            <v>966.26999999998634</v>
          </cell>
          <cell r="C748">
            <v>1352.780000000002</v>
          </cell>
          <cell r="D748">
            <v>987.70000000001164</v>
          </cell>
          <cell r="E748">
            <v>1381.6999999999855</v>
          </cell>
          <cell r="F748">
            <v>1003.7000000000123</v>
          </cell>
          <cell r="G748">
            <v>1405.1900000000155</v>
          </cell>
          <cell r="H748">
            <v>1025.1299999999976</v>
          </cell>
          <cell r="I748">
            <v>1434.1000000000008</v>
          </cell>
          <cell r="J748">
            <v>1046.5599999999938</v>
          </cell>
          <cell r="K748">
            <v>1463.0200000000148</v>
          </cell>
          <cell r="L748">
            <v>1062.5599999999847</v>
          </cell>
          <cell r="M748">
            <v>1486.5</v>
          </cell>
          <cell r="N748">
            <v>1083.9900000000112</v>
          </cell>
          <cell r="O748">
            <v>1515.4199999999832</v>
          </cell>
          <cell r="P748">
            <v>1099.9900000000098</v>
          </cell>
          <cell r="Q748">
            <v>1538.9099999999962</v>
          </cell>
          <cell r="R748">
            <v>1121.4199999999951</v>
          </cell>
          <cell r="S748">
            <v>1567.8199999999781</v>
          </cell>
          <cell r="T748">
            <v>1142.8499999999879</v>
          </cell>
          <cell r="U748">
            <v>1596.740000000018</v>
          </cell>
          <cell r="V748">
            <v>1158.8499999999776</v>
          </cell>
          <cell r="W748">
            <v>1620.2200000000059</v>
          </cell>
          <cell r="X748">
            <v>1180.2799999999991</v>
          </cell>
          <cell r="Y748">
            <v>1649.1400000000147</v>
          </cell>
          <cell r="Z748">
            <v>1196.2799999999952</v>
          </cell>
          <cell r="AA748">
            <v>1672.63</v>
          </cell>
          <cell r="AB748">
            <v>1217.7100000000062</v>
          </cell>
          <cell r="AC748">
            <v>1701.5399999999815</v>
          </cell>
          <cell r="AD748">
            <v>1233.7100000000032</v>
          </cell>
          <cell r="AE748">
            <v>1730.4599999999866</v>
          </cell>
          <cell r="AF748">
            <v>1255.1400000000237</v>
          </cell>
          <cell r="AG748">
            <v>1753.9399999999721</v>
          </cell>
          <cell r="AH748">
            <v>1271.140000000014</v>
          </cell>
          <cell r="AI748">
            <v>1782.8600000000238</v>
          </cell>
          <cell r="AJ748">
            <v>1292.5700000000049</v>
          </cell>
          <cell r="AK748">
            <v>1806.3500000000099</v>
          </cell>
          <cell r="AL748">
            <v>1308.5699999999952</v>
          </cell>
          <cell r="AM748">
            <v>1835.2600000000148</v>
          </cell>
          <cell r="AN748">
            <v>1329.9999999999852</v>
          </cell>
          <cell r="AO748">
            <v>1864.1799999999951</v>
          </cell>
          <cell r="AP748">
            <v>1345.9999999999752</v>
          </cell>
          <cell r="AQ748">
            <v>1887.6599999999803</v>
          </cell>
          <cell r="AR748">
            <v>1367.4299999999917</v>
          </cell>
          <cell r="AS748">
            <v>1916.5799999999829</v>
          </cell>
          <cell r="AT748">
            <v>1383.4299999999853</v>
          </cell>
          <cell r="AU748">
            <v>1940.0699999999676</v>
          </cell>
          <cell r="AV748">
            <v>1404.8600000000156</v>
          </cell>
          <cell r="AW748">
            <v>1968.9800000000282</v>
          </cell>
        </row>
        <row r="749">
          <cell r="A749">
            <v>744</v>
          </cell>
          <cell r="B749">
            <v>967.56999999998629</v>
          </cell>
          <cell r="C749">
            <v>1354.600000000002</v>
          </cell>
          <cell r="D749">
            <v>989.03000000001168</v>
          </cell>
          <cell r="E749">
            <v>1383.5599999999854</v>
          </cell>
          <cell r="F749">
            <v>1005.0500000000123</v>
          </cell>
          <cell r="G749">
            <v>1407.0800000000156</v>
          </cell>
          <cell r="H749">
            <v>1026.5099999999977</v>
          </cell>
          <cell r="I749">
            <v>1436.0300000000009</v>
          </cell>
          <cell r="J749">
            <v>1047.9699999999939</v>
          </cell>
          <cell r="K749">
            <v>1464.9900000000148</v>
          </cell>
          <cell r="L749">
            <v>1063.9899999999848</v>
          </cell>
          <cell r="M749">
            <v>1488.5</v>
          </cell>
          <cell r="N749">
            <v>1085.4500000000112</v>
          </cell>
          <cell r="O749">
            <v>1517.4599999999832</v>
          </cell>
          <cell r="P749">
            <v>1101.4700000000098</v>
          </cell>
          <cell r="Q749">
            <v>1540.9799999999962</v>
          </cell>
          <cell r="R749">
            <v>1122.9299999999951</v>
          </cell>
          <cell r="S749">
            <v>1569.929999999978</v>
          </cell>
          <cell r="T749">
            <v>1144.3899999999878</v>
          </cell>
          <cell r="U749">
            <v>1598.8900000000181</v>
          </cell>
          <cell r="V749">
            <v>1160.4099999999776</v>
          </cell>
          <cell r="W749">
            <v>1622.400000000006</v>
          </cell>
          <cell r="X749">
            <v>1181.869999999999</v>
          </cell>
          <cell r="Y749">
            <v>1651.3600000000147</v>
          </cell>
          <cell r="Z749">
            <v>1197.8899999999951</v>
          </cell>
          <cell r="AA749">
            <v>1674.88</v>
          </cell>
          <cell r="AB749">
            <v>1219.3500000000063</v>
          </cell>
          <cell r="AC749">
            <v>1703.8299999999815</v>
          </cell>
          <cell r="AD749">
            <v>1235.3700000000033</v>
          </cell>
          <cell r="AE749">
            <v>1732.7899999999865</v>
          </cell>
          <cell r="AF749">
            <v>1256.8300000000238</v>
          </cell>
          <cell r="AG749">
            <v>1756.299999999972</v>
          </cell>
          <cell r="AH749">
            <v>1272.850000000014</v>
          </cell>
          <cell r="AI749">
            <v>1785.2600000000239</v>
          </cell>
          <cell r="AJ749">
            <v>1294.3100000000049</v>
          </cell>
          <cell r="AK749">
            <v>1808.78000000001</v>
          </cell>
          <cell r="AL749">
            <v>1310.3299999999952</v>
          </cell>
          <cell r="AM749">
            <v>1837.7300000000148</v>
          </cell>
          <cell r="AN749">
            <v>1331.7899999999852</v>
          </cell>
          <cell r="AO749">
            <v>1866.6899999999951</v>
          </cell>
          <cell r="AP749">
            <v>1347.8099999999752</v>
          </cell>
          <cell r="AQ749">
            <v>1890.1999999999803</v>
          </cell>
          <cell r="AR749">
            <v>1369.2699999999916</v>
          </cell>
          <cell r="AS749">
            <v>1919.1599999999828</v>
          </cell>
          <cell r="AT749">
            <v>1385.2899999999852</v>
          </cell>
          <cell r="AU749">
            <v>1942.6799999999675</v>
          </cell>
          <cell r="AV749">
            <v>1406.7500000000157</v>
          </cell>
          <cell r="AW749">
            <v>1971.6300000000283</v>
          </cell>
        </row>
        <row r="750">
          <cell r="A750">
            <v>745</v>
          </cell>
          <cell r="B750">
            <v>968.86999999998625</v>
          </cell>
          <cell r="C750">
            <v>1356.4200000000019</v>
          </cell>
          <cell r="D750">
            <v>990.36000000001172</v>
          </cell>
          <cell r="E750">
            <v>1385.4199999999853</v>
          </cell>
          <cell r="F750">
            <v>1006.4000000000124</v>
          </cell>
          <cell r="G750">
            <v>1408.9700000000157</v>
          </cell>
          <cell r="H750">
            <v>1027.8899999999978</v>
          </cell>
          <cell r="I750">
            <v>1437.9600000000009</v>
          </cell>
          <cell r="J750">
            <v>1049.379999999994</v>
          </cell>
          <cell r="K750">
            <v>1466.9600000000148</v>
          </cell>
          <cell r="L750">
            <v>1065.4199999999848</v>
          </cell>
          <cell r="M750">
            <v>1490.5</v>
          </cell>
          <cell r="N750">
            <v>1086.9100000000112</v>
          </cell>
          <cell r="O750">
            <v>1519.4999999999832</v>
          </cell>
          <cell r="P750">
            <v>1102.9500000000098</v>
          </cell>
          <cell r="Q750">
            <v>1543.0499999999961</v>
          </cell>
          <cell r="R750">
            <v>1124.4399999999951</v>
          </cell>
          <cell r="S750">
            <v>1572.0399999999779</v>
          </cell>
          <cell r="T750">
            <v>1145.9299999999878</v>
          </cell>
          <cell r="U750">
            <v>1601.0400000000182</v>
          </cell>
          <cell r="V750">
            <v>1161.9699999999775</v>
          </cell>
          <cell r="W750">
            <v>1624.5800000000061</v>
          </cell>
          <cell r="X750">
            <v>1183.4599999999989</v>
          </cell>
          <cell r="Y750">
            <v>1653.5800000000147</v>
          </cell>
          <cell r="Z750">
            <v>1199.499999999995</v>
          </cell>
          <cell r="AA750">
            <v>1677.13</v>
          </cell>
          <cell r="AB750">
            <v>1220.9900000000064</v>
          </cell>
          <cell r="AC750">
            <v>1706.1199999999815</v>
          </cell>
          <cell r="AD750">
            <v>1237.0300000000034</v>
          </cell>
          <cell r="AE750">
            <v>1735.1199999999865</v>
          </cell>
          <cell r="AF750">
            <v>1258.5200000000239</v>
          </cell>
          <cell r="AG750">
            <v>1758.6599999999719</v>
          </cell>
          <cell r="AH750">
            <v>1274.560000000014</v>
          </cell>
          <cell r="AI750">
            <v>1787.660000000024</v>
          </cell>
          <cell r="AJ750">
            <v>1296.050000000005</v>
          </cell>
          <cell r="AK750">
            <v>1811.21000000001</v>
          </cell>
          <cell r="AL750">
            <v>1312.0899999999951</v>
          </cell>
          <cell r="AM750">
            <v>1840.2000000000148</v>
          </cell>
          <cell r="AN750">
            <v>1333.5799999999851</v>
          </cell>
          <cell r="AO750">
            <v>1869.199999999995</v>
          </cell>
          <cell r="AP750">
            <v>1349.6199999999751</v>
          </cell>
          <cell r="AQ750">
            <v>1892.7399999999802</v>
          </cell>
          <cell r="AR750">
            <v>1371.1099999999915</v>
          </cell>
          <cell r="AS750">
            <v>1921.7399999999827</v>
          </cell>
          <cell r="AT750">
            <v>1387.1499999999851</v>
          </cell>
          <cell r="AU750">
            <v>1945.2899999999674</v>
          </cell>
          <cell r="AV750">
            <v>1408.6400000000158</v>
          </cell>
          <cell r="AW750">
            <v>1974.2800000000284</v>
          </cell>
        </row>
        <row r="751">
          <cell r="A751">
            <v>746</v>
          </cell>
          <cell r="B751">
            <v>970.1699999999862</v>
          </cell>
          <cell r="C751">
            <v>1358.2400000000018</v>
          </cell>
          <cell r="D751">
            <v>991.69000000001176</v>
          </cell>
          <cell r="E751">
            <v>1387.2799999999852</v>
          </cell>
          <cell r="F751">
            <v>1007.7500000000124</v>
          </cell>
          <cell r="G751">
            <v>1410.8600000000158</v>
          </cell>
          <cell r="H751">
            <v>1029.2699999999979</v>
          </cell>
          <cell r="I751">
            <v>1439.890000000001</v>
          </cell>
          <cell r="J751">
            <v>1050.7899999999941</v>
          </cell>
          <cell r="K751">
            <v>1468.9300000000148</v>
          </cell>
          <cell r="L751">
            <v>1066.8499999999849</v>
          </cell>
          <cell r="M751">
            <v>1492.5</v>
          </cell>
          <cell r="N751">
            <v>1088.3700000000113</v>
          </cell>
          <cell r="O751">
            <v>1521.5399999999831</v>
          </cell>
          <cell r="P751">
            <v>1104.4300000000098</v>
          </cell>
          <cell r="Q751">
            <v>1545.119999999996</v>
          </cell>
          <cell r="R751">
            <v>1125.949999999995</v>
          </cell>
          <cell r="S751">
            <v>1574.1499999999778</v>
          </cell>
          <cell r="T751">
            <v>1147.4699999999877</v>
          </cell>
          <cell r="U751">
            <v>1603.1900000000182</v>
          </cell>
          <cell r="V751">
            <v>1163.5299999999775</v>
          </cell>
          <cell r="W751">
            <v>1626.7600000000061</v>
          </cell>
          <cell r="X751">
            <v>1185.0499999999988</v>
          </cell>
          <cell r="Y751">
            <v>1655.8000000000147</v>
          </cell>
          <cell r="Z751">
            <v>1201.1099999999949</v>
          </cell>
          <cell r="AA751">
            <v>1679.38</v>
          </cell>
          <cell r="AB751">
            <v>1222.6300000000065</v>
          </cell>
          <cell r="AC751">
            <v>1708.4099999999814</v>
          </cell>
          <cell r="AD751">
            <v>1238.6900000000035</v>
          </cell>
          <cell r="AE751">
            <v>1737.4499999999864</v>
          </cell>
          <cell r="AF751">
            <v>1260.2100000000239</v>
          </cell>
          <cell r="AG751">
            <v>1761.0199999999718</v>
          </cell>
          <cell r="AH751">
            <v>1276.2700000000141</v>
          </cell>
          <cell r="AI751">
            <v>1790.060000000024</v>
          </cell>
          <cell r="AJ751">
            <v>1297.790000000005</v>
          </cell>
          <cell r="AK751">
            <v>1813.6400000000101</v>
          </cell>
          <cell r="AL751">
            <v>1313.8499999999951</v>
          </cell>
          <cell r="AM751">
            <v>1842.6700000000149</v>
          </cell>
          <cell r="AN751">
            <v>1335.3699999999851</v>
          </cell>
          <cell r="AO751">
            <v>1871.709999999995</v>
          </cell>
          <cell r="AP751">
            <v>1351.4299999999751</v>
          </cell>
          <cell r="AQ751">
            <v>1895.2799999999802</v>
          </cell>
          <cell r="AR751">
            <v>1372.9499999999914</v>
          </cell>
          <cell r="AS751">
            <v>1924.3199999999827</v>
          </cell>
          <cell r="AT751">
            <v>1389.009999999985</v>
          </cell>
          <cell r="AU751">
            <v>1947.8999999999673</v>
          </cell>
          <cell r="AV751">
            <v>1410.5300000000159</v>
          </cell>
          <cell r="AW751">
            <v>1976.9300000000285</v>
          </cell>
        </row>
        <row r="752">
          <cell r="A752">
            <v>747</v>
          </cell>
          <cell r="B752">
            <v>971.46999999998616</v>
          </cell>
          <cell r="C752">
            <v>1360.0600000000018</v>
          </cell>
          <cell r="D752">
            <v>993.02000000001181</v>
          </cell>
          <cell r="E752">
            <v>1389.1399999999851</v>
          </cell>
          <cell r="F752">
            <v>1009.1000000000124</v>
          </cell>
          <cell r="G752">
            <v>1412.7500000000159</v>
          </cell>
          <cell r="H752">
            <v>1030.649999999998</v>
          </cell>
          <cell r="I752">
            <v>1441.8200000000011</v>
          </cell>
          <cell r="J752">
            <v>1052.1999999999941</v>
          </cell>
          <cell r="K752">
            <v>1470.9000000000149</v>
          </cell>
          <cell r="L752">
            <v>1068.279999999985</v>
          </cell>
          <cell r="M752">
            <v>1494.5</v>
          </cell>
          <cell r="N752">
            <v>1089.8300000000113</v>
          </cell>
          <cell r="O752">
            <v>1523.5799999999831</v>
          </cell>
          <cell r="P752">
            <v>1105.9100000000099</v>
          </cell>
          <cell r="Q752">
            <v>1547.189999999996</v>
          </cell>
          <cell r="R752">
            <v>1127.459999999995</v>
          </cell>
          <cell r="S752">
            <v>1576.2599999999777</v>
          </cell>
          <cell r="T752">
            <v>1149.0099999999877</v>
          </cell>
          <cell r="U752">
            <v>1605.3400000000183</v>
          </cell>
          <cell r="V752">
            <v>1165.0899999999774</v>
          </cell>
          <cell r="W752">
            <v>1628.9400000000062</v>
          </cell>
          <cell r="X752">
            <v>1186.6399999999987</v>
          </cell>
          <cell r="Y752">
            <v>1658.0200000000148</v>
          </cell>
          <cell r="Z752">
            <v>1202.7199999999948</v>
          </cell>
          <cell r="AA752">
            <v>1681.63</v>
          </cell>
          <cell r="AB752">
            <v>1224.2700000000066</v>
          </cell>
          <cell r="AC752">
            <v>1710.6999999999814</v>
          </cell>
          <cell r="AD752">
            <v>1240.3500000000035</v>
          </cell>
          <cell r="AE752">
            <v>1739.7799999999863</v>
          </cell>
          <cell r="AF752">
            <v>1261.900000000024</v>
          </cell>
          <cell r="AG752">
            <v>1763.3799999999717</v>
          </cell>
          <cell r="AH752">
            <v>1277.9800000000141</v>
          </cell>
          <cell r="AI752">
            <v>1792.4600000000241</v>
          </cell>
          <cell r="AJ752">
            <v>1299.530000000005</v>
          </cell>
          <cell r="AK752">
            <v>1816.0700000000102</v>
          </cell>
          <cell r="AL752">
            <v>1315.6099999999951</v>
          </cell>
          <cell r="AM752">
            <v>1845.1400000000149</v>
          </cell>
          <cell r="AN752">
            <v>1337.1599999999851</v>
          </cell>
          <cell r="AO752">
            <v>1874.219999999995</v>
          </cell>
          <cell r="AP752">
            <v>1353.239999999975</v>
          </cell>
          <cell r="AQ752">
            <v>1897.8199999999802</v>
          </cell>
          <cell r="AR752">
            <v>1374.7899999999913</v>
          </cell>
          <cell r="AS752">
            <v>1926.8999999999826</v>
          </cell>
          <cell r="AT752">
            <v>1390.8699999999849</v>
          </cell>
          <cell r="AU752">
            <v>1950.5099999999672</v>
          </cell>
          <cell r="AV752">
            <v>1412.420000000016</v>
          </cell>
          <cell r="AW752">
            <v>1979.5800000000286</v>
          </cell>
        </row>
        <row r="753">
          <cell r="A753">
            <v>748</v>
          </cell>
          <cell r="B753">
            <v>972.76999999998611</v>
          </cell>
          <cell r="C753">
            <v>1361.8800000000017</v>
          </cell>
          <cell r="D753">
            <v>994.35000000001185</v>
          </cell>
          <cell r="E753">
            <v>1390.999999999985</v>
          </cell>
          <cell r="F753">
            <v>1010.4500000000124</v>
          </cell>
          <cell r="G753">
            <v>1414.640000000016</v>
          </cell>
          <cell r="H753">
            <v>1032.0299999999982</v>
          </cell>
          <cell r="I753">
            <v>1443.7500000000011</v>
          </cell>
          <cell r="J753">
            <v>1053.6099999999942</v>
          </cell>
          <cell r="K753">
            <v>1472.8700000000149</v>
          </cell>
          <cell r="L753">
            <v>1069.709999999985</v>
          </cell>
          <cell r="M753">
            <v>1496.5</v>
          </cell>
          <cell r="N753">
            <v>1091.2900000000113</v>
          </cell>
          <cell r="O753">
            <v>1525.6199999999831</v>
          </cell>
          <cell r="P753">
            <v>1107.3900000000099</v>
          </cell>
          <cell r="Q753">
            <v>1549.2599999999959</v>
          </cell>
          <cell r="R753">
            <v>1128.969999999995</v>
          </cell>
          <cell r="S753">
            <v>1578.3699999999776</v>
          </cell>
          <cell r="T753">
            <v>1150.5499999999877</v>
          </cell>
          <cell r="U753">
            <v>1607.4900000000184</v>
          </cell>
          <cell r="V753">
            <v>1166.6499999999774</v>
          </cell>
          <cell r="W753">
            <v>1631.1200000000063</v>
          </cell>
          <cell r="X753">
            <v>1188.2299999999987</v>
          </cell>
          <cell r="Y753">
            <v>1660.2400000000148</v>
          </cell>
          <cell r="Z753">
            <v>1204.3299999999947</v>
          </cell>
          <cell r="AA753">
            <v>1683.88</v>
          </cell>
          <cell r="AB753">
            <v>1225.9100000000067</v>
          </cell>
          <cell r="AC753">
            <v>1712.9899999999814</v>
          </cell>
          <cell r="AD753">
            <v>1242.0100000000036</v>
          </cell>
          <cell r="AE753">
            <v>1742.1099999999863</v>
          </cell>
          <cell r="AF753">
            <v>1263.590000000024</v>
          </cell>
          <cell r="AG753">
            <v>1765.7399999999716</v>
          </cell>
          <cell r="AH753">
            <v>1279.6900000000142</v>
          </cell>
          <cell r="AI753">
            <v>1794.8600000000242</v>
          </cell>
          <cell r="AJ753">
            <v>1301.270000000005</v>
          </cell>
          <cell r="AK753">
            <v>1818.5000000000102</v>
          </cell>
          <cell r="AL753">
            <v>1317.3699999999951</v>
          </cell>
          <cell r="AM753">
            <v>1847.6100000000149</v>
          </cell>
          <cell r="AN753">
            <v>1338.949999999985</v>
          </cell>
          <cell r="AO753">
            <v>1876.729999999995</v>
          </cell>
          <cell r="AP753">
            <v>1355.0499999999749</v>
          </cell>
          <cell r="AQ753">
            <v>1900.3599999999801</v>
          </cell>
          <cell r="AR753">
            <v>1376.6299999999912</v>
          </cell>
          <cell r="AS753">
            <v>1929.4799999999825</v>
          </cell>
          <cell r="AT753">
            <v>1392.7299999999848</v>
          </cell>
          <cell r="AU753">
            <v>1953.1199999999671</v>
          </cell>
          <cell r="AV753">
            <v>1414.3100000000161</v>
          </cell>
          <cell r="AW753">
            <v>1982.2300000000287</v>
          </cell>
        </row>
        <row r="754">
          <cell r="A754">
            <v>749</v>
          </cell>
          <cell r="B754">
            <v>974.06999999998607</v>
          </cell>
          <cell r="C754">
            <v>1363.7000000000016</v>
          </cell>
          <cell r="D754">
            <v>995.68000000001189</v>
          </cell>
          <cell r="E754">
            <v>1392.8599999999849</v>
          </cell>
          <cell r="F754">
            <v>1011.8000000000125</v>
          </cell>
          <cell r="G754">
            <v>1416.5300000000161</v>
          </cell>
          <cell r="H754">
            <v>1033.4099999999983</v>
          </cell>
          <cell r="I754">
            <v>1445.6800000000012</v>
          </cell>
          <cell r="J754">
            <v>1055.0199999999943</v>
          </cell>
          <cell r="K754">
            <v>1474.8400000000149</v>
          </cell>
          <cell r="L754">
            <v>1071.1399999999851</v>
          </cell>
          <cell r="M754">
            <v>1498.5</v>
          </cell>
          <cell r="N754">
            <v>1092.7500000000114</v>
          </cell>
          <cell r="O754">
            <v>1527.659999999983</v>
          </cell>
          <cell r="P754">
            <v>1108.8700000000099</v>
          </cell>
          <cell r="Q754">
            <v>1551.3299999999958</v>
          </cell>
          <cell r="R754">
            <v>1130.479999999995</v>
          </cell>
          <cell r="S754">
            <v>1580.4799999999775</v>
          </cell>
          <cell r="T754">
            <v>1152.0899999999876</v>
          </cell>
          <cell r="U754">
            <v>1609.6400000000185</v>
          </cell>
          <cell r="V754">
            <v>1168.2099999999773</v>
          </cell>
          <cell r="W754">
            <v>1633.3000000000063</v>
          </cell>
          <cell r="X754">
            <v>1189.8199999999986</v>
          </cell>
          <cell r="Y754">
            <v>1662.4600000000148</v>
          </cell>
          <cell r="Z754">
            <v>1205.9399999999946</v>
          </cell>
          <cell r="AA754">
            <v>1686.13</v>
          </cell>
          <cell r="AB754">
            <v>1227.5500000000068</v>
          </cell>
          <cell r="AC754">
            <v>1715.2799999999813</v>
          </cell>
          <cell r="AD754">
            <v>1243.6700000000037</v>
          </cell>
          <cell r="AE754">
            <v>1744.4399999999862</v>
          </cell>
          <cell r="AF754">
            <v>1265.2800000000241</v>
          </cell>
          <cell r="AG754">
            <v>1768.0999999999715</v>
          </cell>
          <cell r="AH754">
            <v>1281.4000000000142</v>
          </cell>
          <cell r="AI754">
            <v>1797.2600000000243</v>
          </cell>
          <cell r="AJ754">
            <v>1303.010000000005</v>
          </cell>
          <cell r="AK754">
            <v>1820.9300000000103</v>
          </cell>
          <cell r="AL754">
            <v>1319.1299999999951</v>
          </cell>
          <cell r="AM754">
            <v>1850.0800000000149</v>
          </cell>
          <cell r="AN754">
            <v>1340.739999999985</v>
          </cell>
          <cell r="AO754">
            <v>1879.239999999995</v>
          </cell>
          <cell r="AP754">
            <v>1356.8599999999749</v>
          </cell>
          <cell r="AQ754">
            <v>1902.8999999999801</v>
          </cell>
          <cell r="AR754">
            <v>1378.4699999999912</v>
          </cell>
          <cell r="AS754">
            <v>1932.0599999999824</v>
          </cell>
          <cell r="AT754">
            <v>1394.5899999999847</v>
          </cell>
          <cell r="AU754">
            <v>1955.729999999967</v>
          </cell>
          <cell r="AV754">
            <v>1416.2000000000162</v>
          </cell>
          <cell r="AW754">
            <v>1984.8800000000288</v>
          </cell>
        </row>
        <row r="755">
          <cell r="A755">
            <v>750</v>
          </cell>
          <cell r="B755">
            <v>975.36999999998602</v>
          </cell>
          <cell r="C755">
            <v>1365.5200000000016</v>
          </cell>
          <cell r="D755">
            <v>997.01000000001193</v>
          </cell>
          <cell r="E755">
            <v>1394.7199999999848</v>
          </cell>
          <cell r="F755">
            <v>1013.1500000000125</v>
          </cell>
          <cell r="G755">
            <v>1418.4200000000162</v>
          </cell>
          <cell r="H755">
            <v>1034.7899999999984</v>
          </cell>
          <cell r="I755">
            <v>1447.6100000000013</v>
          </cell>
          <cell r="J755">
            <v>1056.4299999999944</v>
          </cell>
          <cell r="K755">
            <v>1476.810000000015</v>
          </cell>
          <cell r="L755">
            <v>1072.5699999999852</v>
          </cell>
          <cell r="M755">
            <v>1500.5</v>
          </cell>
          <cell r="N755">
            <v>1094.2100000000114</v>
          </cell>
          <cell r="O755">
            <v>1529.699999999983</v>
          </cell>
          <cell r="P755">
            <v>1110.3500000000099</v>
          </cell>
          <cell r="Q755">
            <v>1553.3999999999958</v>
          </cell>
          <cell r="R755">
            <v>1131.989999999995</v>
          </cell>
          <cell r="S755">
            <v>1582.5899999999774</v>
          </cell>
          <cell r="T755">
            <v>1153.6299999999876</v>
          </cell>
          <cell r="U755">
            <v>1611.7900000000186</v>
          </cell>
          <cell r="V755">
            <v>1169.7699999999772</v>
          </cell>
          <cell r="W755">
            <v>1635.4800000000064</v>
          </cell>
          <cell r="X755">
            <v>1191.4099999999985</v>
          </cell>
          <cell r="Y755">
            <v>1664.6800000000148</v>
          </cell>
          <cell r="Z755">
            <v>1207.5499999999945</v>
          </cell>
          <cell r="AA755">
            <v>1688.38</v>
          </cell>
          <cell r="AB755">
            <v>1229.1900000000069</v>
          </cell>
          <cell r="AC755">
            <v>1717.5699999999813</v>
          </cell>
          <cell r="AD755">
            <v>1245.3300000000038</v>
          </cell>
          <cell r="AE755">
            <v>1746.7699999999861</v>
          </cell>
          <cell r="AF755">
            <v>1266.9700000000241</v>
          </cell>
          <cell r="AG755">
            <v>1770.4599999999714</v>
          </cell>
          <cell r="AH755">
            <v>1283.1100000000142</v>
          </cell>
          <cell r="AI755">
            <v>1799.6600000000244</v>
          </cell>
          <cell r="AJ755">
            <v>1304.750000000005</v>
          </cell>
          <cell r="AK755">
            <v>1823.3600000000104</v>
          </cell>
          <cell r="AL755">
            <v>1320.8899999999951</v>
          </cell>
          <cell r="AM755">
            <v>1852.550000000015</v>
          </cell>
          <cell r="AN755">
            <v>1342.529999999985</v>
          </cell>
          <cell r="AO755">
            <v>1881.749999999995</v>
          </cell>
          <cell r="AP755">
            <v>1358.6699999999748</v>
          </cell>
          <cell r="AQ755">
            <v>1905.43999999998</v>
          </cell>
          <cell r="AR755">
            <v>1380.3099999999911</v>
          </cell>
          <cell r="AS755">
            <v>1934.6399999999824</v>
          </cell>
          <cell r="AT755">
            <v>1396.4499999999846</v>
          </cell>
          <cell r="AU755">
            <v>1958.3399999999669</v>
          </cell>
          <cell r="AV755">
            <v>1418.0900000000163</v>
          </cell>
          <cell r="AW755">
            <v>1987.5300000000288</v>
          </cell>
        </row>
        <row r="756">
          <cell r="A756">
            <v>751</v>
          </cell>
          <cell r="B756">
            <v>976.66999999998598</v>
          </cell>
          <cell r="C756">
            <v>1367.3400000000015</v>
          </cell>
          <cell r="D756">
            <v>998.34000000001197</v>
          </cell>
          <cell r="E756">
            <v>1396.5799999999847</v>
          </cell>
          <cell r="F756">
            <v>1014.5000000000125</v>
          </cell>
          <cell r="G756">
            <v>1420.3100000000163</v>
          </cell>
          <cell r="H756">
            <v>1036.1699999999985</v>
          </cell>
          <cell r="I756">
            <v>1449.5400000000013</v>
          </cell>
          <cell r="J756">
            <v>1057.8399999999945</v>
          </cell>
          <cell r="K756">
            <v>1478.780000000015</v>
          </cell>
          <cell r="L756">
            <v>1073.9999999999852</v>
          </cell>
          <cell r="M756">
            <v>1502.5</v>
          </cell>
          <cell r="N756">
            <v>1095.6700000000114</v>
          </cell>
          <cell r="O756">
            <v>1531.739999999983</v>
          </cell>
          <cell r="P756">
            <v>1111.8300000000099</v>
          </cell>
          <cell r="Q756">
            <v>1555.4699999999957</v>
          </cell>
          <cell r="R756">
            <v>1133.499999999995</v>
          </cell>
          <cell r="S756">
            <v>1584.6999999999773</v>
          </cell>
          <cell r="T756">
            <v>1155.1699999999876</v>
          </cell>
          <cell r="U756">
            <v>1613.9400000000187</v>
          </cell>
          <cell r="V756">
            <v>1171.3299999999772</v>
          </cell>
          <cell r="W756">
            <v>1637.6600000000064</v>
          </cell>
          <cell r="X756">
            <v>1192.9999999999984</v>
          </cell>
          <cell r="Y756">
            <v>1666.9000000000149</v>
          </cell>
          <cell r="Z756">
            <v>1209.1599999999944</v>
          </cell>
          <cell r="AA756">
            <v>1690.63</v>
          </cell>
          <cell r="AB756">
            <v>1230.830000000007</v>
          </cell>
          <cell r="AC756">
            <v>1719.8599999999813</v>
          </cell>
          <cell r="AD756">
            <v>1246.9900000000039</v>
          </cell>
          <cell r="AE756">
            <v>1749.099999999986</v>
          </cell>
          <cell r="AF756">
            <v>1268.6600000000242</v>
          </cell>
          <cell r="AG756">
            <v>1772.8199999999713</v>
          </cell>
          <cell r="AH756">
            <v>1284.8200000000143</v>
          </cell>
          <cell r="AI756">
            <v>1802.0600000000245</v>
          </cell>
          <cell r="AJ756">
            <v>1306.490000000005</v>
          </cell>
          <cell r="AK756">
            <v>1825.7900000000104</v>
          </cell>
          <cell r="AL756">
            <v>1322.6499999999951</v>
          </cell>
          <cell r="AM756">
            <v>1855.020000000015</v>
          </cell>
          <cell r="AN756">
            <v>1344.3199999999849</v>
          </cell>
          <cell r="AO756">
            <v>1884.259999999995</v>
          </cell>
          <cell r="AP756">
            <v>1360.4799999999748</v>
          </cell>
          <cell r="AQ756">
            <v>1907.97999999998</v>
          </cell>
          <cell r="AR756">
            <v>1382.149999999991</v>
          </cell>
          <cell r="AS756">
            <v>1937.2199999999823</v>
          </cell>
          <cell r="AT756">
            <v>1398.3099999999845</v>
          </cell>
          <cell r="AU756">
            <v>1960.9499999999668</v>
          </cell>
          <cell r="AV756">
            <v>1419.9800000000164</v>
          </cell>
          <cell r="AW756">
            <v>1990.1800000000289</v>
          </cell>
        </row>
        <row r="757">
          <cell r="A757">
            <v>752</v>
          </cell>
          <cell r="B757">
            <v>977.96999999998593</v>
          </cell>
          <cell r="C757">
            <v>1369.1600000000014</v>
          </cell>
          <cell r="D757">
            <v>999.67000000001201</v>
          </cell>
          <cell r="E757">
            <v>1398.4399999999846</v>
          </cell>
          <cell r="F757">
            <v>1015.8500000000125</v>
          </cell>
          <cell r="G757">
            <v>1422.2000000000164</v>
          </cell>
          <cell r="H757">
            <v>1037.5499999999986</v>
          </cell>
          <cell r="I757">
            <v>1451.4700000000014</v>
          </cell>
          <cell r="J757">
            <v>1059.2499999999945</v>
          </cell>
          <cell r="K757">
            <v>1480.750000000015</v>
          </cell>
          <cell r="L757">
            <v>1075.4299999999853</v>
          </cell>
          <cell r="M757">
            <v>1504.5</v>
          </cell>
          <cell r="N757">
            <v>1097.1300000000115</v>
          </cell>
          <cell r="O757">
            <v>1533.7799999999829</v>
          </cell>
          <cell r="P757">
            <v>1113.3100000000099</v>
          </cell>
          <cell r="Q757">
            <v>1557.5399999999956</v>
          </cell>
          <cell r="R757">
            <v>1135.009999999995</v>
          </cell>
          <cell r="S757">
            <v>1586.8099999999772</v>
          </cell>
          <cell r="T757">
            <v>1156.7099999999875</v>
          </cell>
          <cell r="U757">
            <v>1616.0900000000188</v>
          </cell>
          <cell r="V757">
            <v>1172.8899999999771</v>
          </cell>
          <cell r="W757">
            <v>1639.8400000000065</v>
          </cell>
          <cell r="X757">
            <v>1194.5899999999983</v>
          </cell>
          <cell r="Y757">
            <v>1669.1200000000149</v>
          </cell>
          <cell r="Z757">
            <v>1210.7699999999943</v>
          </cell>
          <cell r="AA757">
            <v>1692.88</v>
          </cell>
          <cell r="AB757">
            <v>1232.4700000000071</v>
          </cell>
          <cell r="AC757">
            <v>1722.1499999999812</v>
          </cell>
          <cell r="AD757">
            <v>1248.650000000004</v>
          </cell>
          <cell r="AE757">
            <v>1751.429999999986</v>
          </cell>
          <cell r="AF757">
            <v>1270.3500000000242</v>
          </cell>
          <cell r="AG757">
            <v>1775.1799999999712</v>
          </cell>
          <cell r="AH757">
            <v>1286.5300000000143</v>
          </cell>
          <cell r="AI757">
            <v>1804.4600000000246</v>
          </cell>
          <cell r="AJ757">
            <v>1308.230000000005</v>
          </cell>
          <cell r="AK757">
            <v>1828.2200000000105</v>
          </cell>
          <cell r="AL757">
            <v>1324.4099999999951</v>
          </cell>
          <cell r="AM757">
            <v>1857.490000000015</v>
          </cell>
          <cell r="AN757">
            <v>1346.1099999999849</v>
          </cell>
          <cell r="AO757">
            <v>1886.769999999995</v>
          </cell>
          <cell r="AP757">
            <v>1362.2899999999747</v>
          </cell>
          <cell r="AQ757">
            <v>1910.51999999998</v>
          </cell>
          <cell r="AR757">
            <v>1383.9899999999909</v>
          </cell>
          <cell r="AS757">
            <v>1939.7999999999822</v>
          </cell>
          <cell r="AT757">
            <v>1400.1699999999844</v>
          </cell>
          <cell r="AU757">
            <v>1963.5599999999667</v>
          </cell>
          <cell r="AV757">
            <v>1421.8700000000165</v>
          </cell>
          <cell r="AW757">
            <v>1992.830000000029</v>
          </cell>
        </row>
        <row r="758">
          <cell r="A758">
            <v>753</v>
          </cell>
          <cell r="B758">
            <v>979.26999999998588</v>
          </cell>
          <cell r="C758">
            <v>1370.9800000000014</v>
          </cell>
          <cell r="D758">
            <v>1001.0000000000121</v>
          </cell>
          <cell r="E758">
            <v>1400.2999999999845</v>
          </cell>
          <cell r="F758">
            <v>1017.2000000000126</v>
          </cell>
          <cell r="G758">
            <v>1424.0900000000165</v>
          </cell>
          <cell r="H758">
            <v>1038.9299999999987</v>
          </cell>
          <cell r="I758">
            <v>1453.4000000000015</v>
          </cell>
          <cell r="J758">
            <v>1060.6599999999946</v>
          </cell>
          <cell r="K758">
            <v>1482.720000000015</v>
          </cell>
          <cell r="L758">
            <v>1076.8599999999853</v>
          </cell>
          <cell r="M758">
            <v>1506.5</v>
          </cell>
          <cell r="N758">
            <v>1098.5900000000115</v>
          </cell>
          <cell r="O758">
            <v>1535.8199999999829</v>
          </cell>
          <cell r="P758">
            <v>1114.79000000001</v>
          </cell>
          <cell r="Q758">
            <v>1559.6099999999956</v>
          </cell>
          <cell r="R758">
            <v>1136.519999999995</v>
          </cell>
          <cell r="S758">
            <v>1588.9199999999771</v>
          </cell>
          <cell r="T758">
            <v>1158.2499999999875</v>
          </cell>
          <cell r="U758">
            <v>1618.2400000000189</v>
          </cell>
          <cell r="V758">
            <v>1174.4499999999771</v>
          </cell>
          <cell r="W758">
            <v>1642.0200000000066</v>
          </cell>
          <cell r="X758">
            <v>1196.1799999999982</v>
          </cell>
          <cell r="Y758">
            <v>1671.3400000000149</v>
          </cell>
          <cell r="Z758">
            <v>1212.3799999999942</v>
          </cell>
          <cell r="AA758">
            <v>1695.13</v>
          </cell>
          <cell r="AB758">
            <v>1234.1100000000072</v>
          </cell>
          <cell r="AC758">
            <v>1724.4399999999812</v>
          </cell>
          <cell r="AD758">
            <v>1250.310000000004</v>
          </cell>
          <cell r="AE758">
            <v>1753.7599999999859</v>
          </cell>
          <cell r="AF758">
            <v>1272.0400000000243</v>
          </cell>
          <cell r="AG758">
            <v>1777.5399999999711</v>
          </cell>
          <cell r="AH758">
            <v>1288.2400000000143</v>
          </cell>
          <cell r="AI758">
            <v>1806.8600000000247</v>
          </cell>
          <cell r="AJ758">
            <v>1309.970000000005</v>
          </cell>
          <cell r="AK758">
            <v>1830.6500000000106</v>
          </cell>
          <cell r="AL758">
            <v>1326.1699999999951</v>
          </cell>
          <cell r="AM758">
            <v>1859.960000000015</v>
          </cell>
          <cell r="AN758">
            <v>1347.8999999999849</v>
          </cell>
          <cell r="AO758">
            <v>1889.279999999995</v>
          </cell>
          <cell r="AP758">
            <v>1364.0999999999747</v>
          </cell>
          <cell r="AQ758">
            <v>1913.0599999999799</v>
          </cell>
          <cell r="AR758">
            <v>1385.8299999999908</v>
          </cell>
          <cell r="AS758">
            <v>1942.3799999999821</v>
          </cell>
          <cell r="AT758">
            <v>1402.0299999999843</v>
          </cell>
          <cell r="AU758">
            <v>1966.1699999999666</v>
          </cell>
          <cell r="AV758">
            <v>1423.7600000000166</v>
          </cell>
          <cell r="AW758">
            <v>1995.4800000000291</v>
          </cell>
        </row>
        <row r="759">
          <cell r="A759">
            <v>754</v>
          </cell>
          <cell r="B759">
            <v>980.56999999998584</v>
          </cell>
          <cell r="C759">
            <v>1372.8000000000013</v>
          </cell>
          <cell r="D759">
            <v>1002.3300000000121</v>
          </cell>
          <cell r="E759">
            <v>1402.1599999999844</v>
          </cell>
          <cell r="F759">
            <v>1018.5500000000126</v>
          </cell>
          <cell r="G759">
            <v>1425.9800000000166</v>
          </cell>
          <cell r="H759">
            <v>1040.3099999999988</v>
          </cell>
          <cell r="I759">
            <v>1455.3300000000015</v>
          </cell>
          <cell r="J759">
            <v>1062.0699999999947</v>
          </cell>
          <cell r="K759">
            <v>1484.6900000000151</v>
          </cell>
          <cell r="L759">
            <v>1078.2899999999854</v>
          </cell>
          <cell r="M759">
            <v>1508.5</v>
          </cell>
          <cell r="N759">
            <v>1100.0500000000116</v>
          </cell>
          <cell r="O759">
            <v>1537.8599999999828</v>
          </cell>
          <cell r="P759">
            <v>1116.27000000001</v>
          </cell>
          <cell r="Q759">
            <v>1561.6799999999955</v>
          </cell>
          <cell r="R759">
            <v>1138.029999999995</v>
          </cell>
          <cell r="S759">
            <v>1591.029999999977</v>
          </cell>
          <cell r="T759">
            <v>1159.7899999999875</v>
          </cell>
          <cell r="U759">
            <v>1620.390000000019</v>
          </cell>
          <cell r="V759">
            <v>1176.009999999977</v>
          </cell>
          <cell r="W759">
            <v>1644.2000000000066</v>
          </cell>
          <cell r="X759">
            <v>1197.7699999999982</v>
          </cell>
          <cell r="Y759">
            <v>1673.560000000015</v>
          </cell>
          <cell r="Z759">
            <v>1213.9899999999941</v>
          </cell>
          <cell r="AA759">
            <v>1697.38</v>
          </cell>
          <cell r="AB759">
            <v>1235.7500000000073</v>
          </cell>
          <cell r="AC759">
            <v>1726.7299999999811</v>
          </cell>
          <cell r="AD759">
            <v>1251.9700000000041</v>
          </cell>
          <cell r="AE759">
            <v>1756.0899999999858</v>
          </cell>
          <cell r="AF759">
            <v>1273.7300000000243</v>
          </cell>
          <cell r="AG759">
            <v>1779.899999999971</v>
          </cell>
          <cell r="AH759">
            <v>1289.9500000000144</v>
          </cell>
          <cell r="AI759">
            <v>1809.2600000000248</v>
          </cell>
          <cell r="AJ759">
            <v>1311.710000000005</v>
          </cell>
          <cell r="AK759">
            <v>1833.0800000000106</v>
          </cell>
          <cell r="AL759">
            <v>1327.9299999999951</v>
          </cell>
          <cell r="AM759">
            <v>1862.4300000000151</v>
          </cell>
          <cell r="AN759">
            <v>1349.6899999999848</v>
          </cell>
          <cell r="AO759">
            <v>1891.789999999995</v>
          </cell>
          <cell r="AP759">
            <v>1365.9099999999746</v>
          </cell>
          <cell r="AQ759">
            <v>1915.5999999999799</v>
          </cell>
          <cell r="AR759">
            <v>1387.6699999999908</v>
          </cell>
          <cell r="AS759">
            <v>1944.9599999999821</v>
          </cell>
          <cell r="AT759">
            <v>1403.8899999999842</v>
          </cell>
          <cell r="AU759">
            <v>1968.7799999999665</v>
          </cell>
          <cell r="AV759">
            <v>1425.6500000000167</v>
          </cell>
          <cell r="AW759">
            <v>1998.1300000000292</v>
          </cell>
        </row>
        <row r="760">
          <cell r="A760">
            <v>755</v>
          </cell>
          <cell r="B760">
            <v>981.86999999998579</v>
          </cell>
          <cell r="C760">
            <v>1374.6200000000013</v>
          </cell>
          <cell r="D760">
            <v>1003.6600000000121</v>
          </cell>
          <cell r="E760">
            <v>1404.0199999999843</v>
          </cell>
          <cell r="F760">
            <v>1019.9000000000126</v>
          </cell>
          <cell r="G760">
            <v>1427.8700000000167</v>
          </cell>
          <cell r="H760">
            <v>1041.6899999999989</v>
          </cell>
          <cell r="I760">
            <v>1457.2600000000016</v>
          </cell>
          <cell r="J760">
            <v>1063.4799999999948</v>
          </cell>
          <cell r="K760">
            <v>1486.6600000000151</v>
          </cell>
          <cell r="L760">
            <v>1079.7199999999855</v>
          </cell>
          <cell r="M760">
            <v>1510.5</v>
          </cell>
          <cell r="N760">
            <v>1101.5100000000116</v>
          </cell>
          <cell r="O760">
            <v>1539.8999999999828</v>
          </cell>
          <cell r="P760">
            <v>1117.75000000001</v>
          </cell>
          <cell r="Q760">
            <v>1563.7499999999955</v>
          </cell>
          <cell r="R760">
            <v>1139.539999999995</v>
          </cell>
          <cell r="S760">
            <v>1593.1399999999769</v>
          </cell>
          <cell r="T760">
            <v>1161.3299999999874</v>
          </cell>
          <cell r="U760">
            <v>1622.5400000000191</v>
          </cell>
          <cell r="V760">
            <v>1177.569999999977</v>
          </cell>
          <cell r="W760">
            <v>1646.3800000000067</v>
          </cell>
          <cell r="X760">
            <v>1199.3599999999981</v>
          </cell>
          <cell r="Y760">
            <v>1675.780000000015</v>
          </cell>
          <cell r="Z760">
            <v>1215.599999999994</v>
          </cell>
          <cell r="AA760">
            <v>1699.63</v>
          </cell>
          <cell r="AB760">
            <v>1237.3900000000074</v>
          </cell>
          <cell r="AC760">
            <v>1729.0199999999811</v>
          </cell>
          <cell r="AD760">
            <v>1253.6300000000042</v>
          </cell>
          <cell r="AE760">
            <v>1758.4199999999857</v>
          </cell>
          <cell r="AF760">
            <v>1275.4200000000244</v>
          </cell>
          <cell r="AG760">
            <v>1782.2599999999709</v>
          </cell>
          <cell r="AH760">
            <v>1291.6600000000144</v>
          </cell>
          <cell r="AI760">
            <v>1811.6600000000249</v>
          </cell>
          <cell r="AJ760">
            <v>1313.450000000005</v>
          </cell>
          <cell r="AK760">
            <v>1835.5100000000107</v>
          </cell>
          <cell r="AL760">
            <v>1329.6899999999951</v>
          </cell>
          <cell r="AM760">
            <v>1864.9000000000151</v>
          </cell>
          <cell r="AN760">
            <v>1351.4799999999848</v>
          </cell>
          <cell r="AO760">
            <v>1894.299999999995</v>
          </cell>
          <cell r="AP760">
            <v>1367.7199999999746</v>
          </cell>
          <cell r="AQ760">
            <v>1918.1399999999799</v>
          </cell>
          <cell r="AR760">
            <v>1389.5099999999907</v>
          </cell>
          <cell r="AS760">
            <v>1947.539999999982</v>
          </cell>
          <cell r="AT760">
            <v>1405.7499999999841</v>
          </cell>
          <cell r="AU760">
            <v>1971.3899999999664</v>
          </cell>
          <cell r="AV760">
            <v>1427.5400000000168</v>
          </cell>
          <cell r="AW760">
            <v>2000.7800000000293</v>
          </cell>
        </row>
        <row r="761">
          <cell r="A761">
            <v>756</v>
          </cell>
          <cell r="B761">
            <v>983.16999999998575</v>
          </cell>
          <cell r="C761">
            <v>1376.4400000000012</v>
          </cell>
          <cell r="D761">
            <v>1004.9900000000122</v>
          </cell>
          <cell r="E761">
            <v>1405.8799999999842</v>
          </cell>
          <cell r="F761">
            <v>1021.2500000000126</v>
          </cell>
          <cell r="G761">
            <v>1429.7600000000168</v>
          </cell>
          <cell r="H761">
            <v>1043.069999999999</v>
          </cell>
          <cell r="I761">
            <v>1459.1900000000016</v>
          </cell>
          <cell r="J761">
            <v>1064.8899999999949</v>
          </cell>
          <cell r="K761">
            <v>1488.6300000000151</v>
          </cell>
          <cell r="L761">
            <v>1081.1499999999855</v>
          </cell>
          <cell r="M761">
            <v>1512.5</v>
          </cell>
          <cell r="N761">
            <v>1102.9700000000116</v>
          </cell>
          <cell r="O761">
            <v>1541.9399999999828</v>
          </cell>
          <cell r="P761">
            <v>1119.23000000001</v>
          </cell>
          <cell r="Q761">
            <v>1565.8199999999954</v>
          </cell>
          <cell r="R761">
            <v>1141.049999999995</v>
          </cell>
          <cell r="S761">
            <v>1595.2499999999768</v>
          </cell>
          <cell r="T761">
            <v>1162.8699999999874</v>
          </cell>
          <cell r="U761">
            <v>1624.6900000000192</v>
          </cell>
          <cell r="V761">
            <v>1179.1299999999769</v>
          </cell>
          <cell r="W761">
            <v>1648.5600000000068</v>
          </cell>
          <cell r="X761">
            <v>1200.949999999998</v>
          </cell>
          <cell r="Y761">
            <v>1678.000000000015</v>
          </cell>
          <cell r="Z761">
            <v>1217.2099999999939</v>
          </cell>
          <cell r="AA761">
            <v>1701.88</v>
          </cell>
          <cell r="AB761">
            <v>1239.0300000000075</v>
          </cell>
          <cell r="AC761">
            <v>1731.3099999999811</v>
          </cell>
          <cell r="AD761">
            <v>1255.2900000000043</v>
          </cell>
          <cell r="AE761">
            <v>1760.7499999999857</v>
          </cell>
          <cell r="AF761">
            <v>1277.1100000000245</v>
          </cell>
          <cell r="AG761">
            <v>1784.6199999999708</v>
          </cell>
          <cell r="AH761">
            <v>1293.3700000000144</v>
          </cell>
          <cell r="AI761">
            <v>1814.060000000025</v>
          </cell>
          <cell r="AJ761">
            <v>1315.1900000000051</v>
          </cell>
          <cell r="AK761">
            <v>1837.9400000000107</v>
          </cell>
          <cell r="AL761">
            <v>1331.449999999995</v>
          </cell>
          <cell r="AM761">
            <v>1867.3700000000151</v>
          </cell>
          <cell r="AN761">
            <v>1353.2699999999847</v>
          </cell>
          <cell r="AO761">
            <v>1896.8099999999949</v>
          </cell>
          <cell r="AP761">
            <v>1369.5299999999745</v>
          </cell>
          <cell r="AQ761">
            <v>1920.6799999999798</v>
          </cell>
          <cell r="AR761">
            <v>1391.3499999999906</v>
          </cell>
          <cell r="AS761">
            <v>1950.1199999999819</v>
          </cell>
          <cell r="AT761">
            <v>1407.609999999984</v>
          </cell>
          <cell r="AU761">
            <v>1973.9999999999663</v>
          </cell>
          <cell r="AV761">
            <v>1429.4300000000169</v>
          </cell>
          <cell r="AW761">
            <v>2003.4300000000294</v>
          </cell>
        </row>
        <row r="762">
          <cell r="A762">
            <v>757</v>
          </cell>
          <cell r="B762">
            <v>984.4699999999857</v>
          </cell>
          <cell r="C762">
            <v>1378.2600000000011</v>
          </cell>
          <cell r="D762">
            <v>1006.3200000000122</v>
          </cell>
          <cell r="E762">
            <v>1407.7399999999841</v>
          </cell>
          <cell r="F762">
            <v>1022.6000000000126</v>
          </cell>
          <cell r="G762">
            <v>1431.6500000000169</v>
          </cell>
          <cell r="H762">
            <v>1044.4499999999991</v>
          </cell>
          <cell r="I762">
            <v>1461.1200000000017</v>
          </cell>
          <cell r="J762">
            <v>1066.299999999995</v>
          </cell>
          <cell r="K762">
            <v>1490.6000000000151</v>
          </cell>
          <cell r="L762">
            <v>1082.5799999999856</v>
          </cell>
          <cell r="M762">
            <v>1514.5</v>
          </cell>
          <cell r="N762">
            <v>1104.4300000000117</v>
          </cell>
          <cell r="O762">
            <v>1543.9799999999827</v>
          </cell>
          <cell r="P762">
            <v>1120.71000000001</v>
          </cell>
          <cell r="Q762">
            <v>1567.8899999999953</v>
          </cell>
          <cell r="R762">
            <v>1142.5599999999949</v>
          </cell>
          <cell r="S762">
            <v>1597.3599999999767</v>
          </cell>
          <cell r="T762">
            <v>1164.4099999999873</v>
          </cell>
          <cell r="U762">
            <v>1626.8400000000192</v>
          </cell>
          <cell r="V762">
            <v>1180.6899999999769</v>
          </cell>
          <cell r="W762">
            <v>1650.7400000000068</v>
          </cell>
          <cell r="X762">
            <v>1202.5399999999979</v>
          </cell>
          <cell r="Y762">
            <v>1680.220000000015</v>
          </cell>
          <cell r="Z762">
            <v>1218.8199999999938</v>
          </cell>
          <cell r="AA762">
            <v>1704.13</v>
          </cell>
          <cell r="AB762">
            <v>1240.6700000000076</v>
          </cell>
          <cell r="AC762">
            <v>1733.599999999981</v>
          </cell>
          <cell r="AD762">
            <v>1256.9500000000044</v>
          </cell>
          <cell r="AE762">
            <v>1763.0799999999856</v>
          </cell>
          <cell r="AF762">
            <v>1278.8000000000245</v>
          </cell>
          <cell r="AG762">
            <v>1786.9799999999707</v>
          </cell>
          <cell r="AH762">
            <v>1295.0800000000145</v>
          </cell>
          <cell r="AI762">
            <v>1816.460000000025</v>
          </cell>
          <cell r="AJ762">
            <v>1316.9300000000051</v>
          </cell>
          <cell r="AK762">
            <v>1840.3700000000108</v>
          </cell>
          <cell r="AL762">
            <v>1333.209999999995</v>
          </cell>
          <cell r="AM762">
            <v>1869.8400000000152</v>
          </cell>
          <cell r="AN762">
            <v>1355.0599999999847</v>
          </cell>
          <cell r="AO762">
            <v>1899.3199999999949</v>
          </cell>
          <cell r="AP762">
            <v>1371.3399999999745</v>
          </cell>
          <cell r="AQ762">
            <v>1923.2199999999798</v>
          </cell>
          <cell r="AR762">
            <v>1393.1899999999905</v>
          </cell>
          <cell r="AS762">
            <v>1952.6999999999819</v>
          </cell>
          <cell r="AT762">
            <v>1409.4699999999839</v>
          </cell>
          <cell r="AU762">
            <v>1976.6099999999662</v>
          </cell>
          <cell r="AV762">
            <v>1431.320000000017</v>
          </cell>
          <cell r="AW762">
            <v>2006.0800000000295</v>
          </cell>
        </row>
        <row r="763">
          <cell r="A763">
            <v>758</v>
          </cell>
          <cell r="B763">
            <v>985.76999999998566</v>
          </cell>
          <cell r="C763">
            <v>1380.0800000000011</v>
          </cell>
          <cell r="D763">
            <v>1007.6500000000123</v>
          </cell>
          <cell r="E763">
            <v>1409.599999999984</v>
          </cell>
          <cell r="F763">
            <v>1023.9500000000127</v>
          </cell>
          <cell r="G763">
            <v>1433.540000000017</v>
          </cell>
          <cell r="H763">
            <v>1045.8299999999992</v>
          </cell>
          <cell r="I763">
            <v>1463.0500000000018</v>
          </cell>
          <cell r="J763">
            <v>1067.709999999995</v>
          </cell>
          <cell r="K763">
            <v>1492.5700000000152</v>
          </cell>
          <cell r="L763">
            <v>1084.0099999999857</v>
          </cell>
          <cell r="M763">
            <v>1516.5</v>
          </cell>
          <cell r="N763">
            <v>1105.8900000000117</v>
          </cell>
          <cell r="O763">
            <v>1546.0199999999827</v>
          </cell>
          <cell r="P763">
            <v>1122.1900000000101</v>
          </cell>
          <cell r="Q763">
            <v>1569.9599999999953</v>
          </cell>
          <cell r="R763">
            <v>1144.0699999999949</v>
          </cell>
          <cell r="S763">
            <v>1599.4699999999766</v>
          </cell>
          <cell r="T763">
            <v>1165.9499999999873</v>
          </cell>
          <cell r="U763">
            <v>1628.9900000000193</v>
          </cell>
          <cell r="V763">
            <v>1182.2499999999768</v>
          </cell>
          <cell r="W763">
            <v>1652.9200000000069</v>
          </cell>
          <cell r="X763">
            <v>1204.1299999999978</v>
          </cell>
          <cell r="Y763">
            <v>1682.4400000000151</v>
          </cell>
          <cell r="Z763">
            <v>1220.4299999999937</v>
          </cell>
          <cell r="AA763">
            <v>1706.38</v>
          </cell>
          <cell r="AB763">
            <v>1242.3100000000077</v>
          </cell>
          <cell r="AC763">
            <v>1735.889999999981</v>
          </cell>
          <cell r="AD763">
            <v>1258.6100000000044</v>
          </cell>
          <cell r="AE763">
            <v>1765.4099999999855</v>
          </cell>
          <cell r="AF763">
            <v>1280.4900000000246</v>
          </cell>
          <cell r="AG763">
            <v>1789.3399999999706</v>
          </cell>
          <cell r="AH763">
            <v>1296.7900000000145</v>
          </cell>
          <cell r="AI763">
            <v>1818.8600000000251</v>
          </cell>
          <cell r="AJ763">
            <v>1318.6700000000051</v>
          </cell>
          <cell r="AK763">
            <v>1842.8000000000109</v>
          </cell>
          <cell r="AL763">
            <v>1334.969999999995</v>
          </cell>
          <cell r="AM763">
            <v>1872.3100000000152</v>
          </cell>
          <cell r="AN763">
            <v>1356.8499999999847</v>
          </cell>
          <cell r="AO763">
            <v>1901.8299999999949</v>
          </cell>
          <cell r="AP763">
            <v>1373.1499999999744</v>
          </cell>
          <cell r="AQ763">
            <v>1925.7599999999798</v>
          </cell>
          <cell r="AR763">
            <v>1395.0299999999904</v>
          </cell>
          <cell r="AS763">
            <v>1955.2799999999818</v>
          </cell>
          <cell r="AT763">
            <v>1411.3299999999838</v>
          </cell>
          <cell r="AU763">
            <v>1979.2199999999661</v>
          </cell>
          <cell r="AV763">
            <v>1433.2100000000171</v>
          </cell>
          <cell r="AW763">
            <v>2008.7300000000296</v>
          </cell>
        </row>
        <row r="764">
          <cell r="A764">
            <v>759</v>
          </cell>
          <cell r="B764">
            <v>987.06999999998561</v>
          </cell>
          <cell r="C764">
            <v>1381.900000000001</v>
          </cell>
          <cell r="D764">
            <v>1008.9800000000123</v>
          </cell>
          <cell r="E764">
            <v>1411.4599999999839</v>
          </cell>
          <cell r="F764">
            <v>1025.3000000000127</v>
          </cell>
          <cell r="G764">
            <v>1435.4300000000171</v>
          </cell>
          <cell r="H764">
            <v>1047.2099999999994</v>
          </cell>
          <cell r="I764">
            <v>1464.9800000000018</v>
          </cell>
          <cell r="J764">
            <v>1069.1199999999951</v>
          </cell>
          <cell r="K764">
            <v>1494.5400000000152</v>
          </cell>
          <cell r="L764">
            <v>1085.4399999999857</v>
          </cell>
          <cell r="M764">
            <v>1518.5</v>
          </cell>
          <cell r="N764">
            <v>1107.3500000000117</v>
          </cell>
          <cell r="O764">
            <v>1548.0599999999827</v>
          </cell>
          <cell r="P764">
            <v>1123.6700000000101</v>
          </cell>
          <cell r="Q764">
            <v>1572.0299999999952</v>
          </cell>
          <cell r="R764">
            <v>1145.5799999999949</v>
          </cell>
          <cell r="S764">
            <v>1601.5799999999765</v>
          </cell>
          <cell r="T764">
            <v>1167.4899999999873</v>
          </cell>
          <cell r="U764">
            <v>1631.1400000000194</v>
          </cell>
          <cell r="V764">
            <v>1183.8099999999768</v>
          </cell>
          <cell r="W764">
            <v>1655.100000000007</v>
          </cell>
          <cell r="X764">
            <v>1205.7199999999978</v>
          </cell>
          <cell r="Y764">
            <v>1684.6600000000151</v>
          </cell>
          <cell r="Z764">
            <v>1222.0399999999936</v>
          </cell>
          <cell r="AA764">
            <v>1708.63</v>
          </cell>
          <cell r="AB764">
            <v>1243.9500000000078</v>
          </cell>
          <cell r="AC764">
            <v>1738.179999999981</v>
          </cell>
          <cell r="AD764">
            <v>1260.2700000000045</v>
          </cell>
          <cell r="AE764">
            <v>1767.7399999999855</v>
          </cell>
          <cell r="AF764">
            <v>1282.1800000000246</v>
          </cell>
          <cell r="AG764">
            <v>1791.6999999999705</v>
          </cell>
          <cell r="AH764">
            <v>1298.5000000000146</v>
          </cell>
          <cell r="AI764">
            <v>1821.2600000000252</v>
          </cell>
          <cell r="AJ764">
            <v>1320.4100000000051</v>
          </cell>
          <cell r="AK764">
            <v>1845.2300000000109</v>
          </cell>
          <cell r="AL764">
            <v>1336.729999999995</v>
          </cell>
          <cell r="AM764">
            <v>1874.7800000000152</v>
          </cell>
          <cell r="AN764">
            <v>1358.6399999999846</v>
          </cell>
          <cell r="AO764">
            <v>1904.3399999999949</v>
          </cell>
          <cell r="AP764">
            <v>1374.9599999999743</v>
          </cell>
          <cell r="AQ764">
            <v>1928.2999999999797</v>
          </cell>
          <cell r="AR764">
            <v>1396.8699999999903</v>
          </cell>
          <cell r="AS764">
            <v>1957.8599999999817</v>
          </cell>
          <cell r="AT764">
            <v>1413.1899999999837</v>
          </cell>
          <cell r="AU764">
            <v>1981.829999999966</v>
          </cell>
          <cell r="AV764">
            <v>1435.1000000000172</v>
          </cell>
          <cell r="AW764">
            <v>2011.3800000000297</v>
          </cell>
        </row>
        <row r="765">
          <cell r="A765">
            <v>760</v>
          </cell>
          <cell r="B765">
            <v>988.36999999998557</v>
          </cell>
          <cell r="C765">
            <v>1383.7200000000009</v>
          </cell>
          <cell r="D765">
            <v>1010.3100000000123</v>
          </cell>
          <cell r="E765">
            <v>1413.3199999999838</v>
          </cell>
          <cell r="F765">
            <v>1026.6500000000126</v>
          </cell>
          <cell r="G765">
            <v>1437.3200000000172</v>
          </cell>
          <cell r="H765">
            <v>1048.5899999999995</v>
          </cell>
          <cell r="I765">
            <v>1466.9100000000019</v>
          </cell>
          <cell r="J765">
            <v>1070.5299999999952</v>
          </cell>
          <cell r="K765">
            <v>1496.5100000000152</v>
          </cell>
          <cell r="L765">
            <v>1086.8699999999858</v>
          </cell>
          <cell r="M765">
            <v>1520.5</v>
          </cell>
          <cell r="N765">
            <v>1108.8100000000118</v>
          </cell>
          <cell r="O765">
            <v>1550.0999999999826</v>
          </cell>
          <cell r="P765">
            <v>1125.1500000000101</v>
          </cell>
          <cell r="Q765">
            <v>1574.0999999999951</v>
          </cell>
          <cell r="R765">
            <v>1147.0899999999949</v>
          </cell>
          <cell r="S765">
            <v>1603.6899999999764</v>
          </cell>
          <cell r="T765">
            <v>1169.0299999999872</v>
          </cell>
          <cell r="U765">
            <v>1633.2900000000195</v>
          </cell>
          <cell r="V765">
            <v>1185.3699999999767</v>
          </cell>
          <cell r="W765">
            <v>1657.280000000007</v>
          </cell>
          <cell r="X765">
            <v>1207.3099999999977</v>
          </cell>
          <cell r="Y765">
            <v>1686.8800000000151</v>
          </cell>
          <cell r="Z765">
            <v>1223.6499999999935</v>
          </cell>
          <cell r="AA765">
            <v>1710.88</v>
          </cell>
          <cell r="AB765">
            <v>1245.5900000000079</v>
          </cell>
          <cell r="AC765">
            <v>1740.4699999999809</v>
          </cell>
          <cell r="AD765">
            <v>1261.9300000000046</v>
          </cell>
          <cell r="AE765">
            <v>1770.0699999999854</v>
          </cell>
          <cell r="AF765">
            <v>1283.8700000000247</v>
          </cell>
          <cell r="AG765">
            <v>1794.0599999999704</v>
          </cell>
          <cell r="AH765">
            <v>1300.2100000000146</v>
          </cell>
          <cell r="AI765">
            <v>1823.6600000000253</v>
          </cell>
          <cell r="AJ765">
            <v>1322.1500000000051</v>
          </cell>
          <cell r="AK765">
            <v>1847.660000000011</v>
          </cell>
          <cell r="AL765">
            <v>1338.489999999995</v>
          </cell>
          <cell r="AM765">
            <v>1877.2500000000152</v>
          </cell>
          <cell r="AN765">
            <v>1360.4299999999846</v>
          </cell>
          <cell r="AO765">
            <v>1906.8499999999949</v>
          </cell>
          <cell r="AP765">
            <v>1376.7699999999743</v>
          </cell>
          <cell r="AQ765">
            <v>1930.8399999999797</v>
          </cell>
          <cell r="AR765">
            <v>1398.7099999999903</v>
          </cell>
          <cell r="AS765">
            <v>1960.4399999999816</v>
          </cell>
          <cell r="AT765">
            <v>1415.0499999999836</v>
          </cell>
          <cell r="AU765">
            <v>1984.4399999999659</v>
          </cell>
          <cell r="AV765">
            <v>1436.9900000000173</v>
          </cell>
          <cell r="AW765">
            <v>2014.0300000000298</v>
          </cell>
        </row>
        <row r="766">
          <cell r="A766">
            <v>761</v>
          </cell>
          <cell r="B766">
            <v>989.66999999998552</v>
          </cell>
          <cell r="C766">
            <v>1385.5400000000009</v>
          </cell>
          <cell r="D766">
            <v>1011.6400000000124</v>
          </cell>
          <cell r="E766">
            <v>1415.1799999999837</v>
          </cell>
          <cell r="F766">
            <v>1028.0000000000125</v>
          </cell>
          <cell r="G766">
            <v>1439.2100000000173</v>
          </cell>
          <cell r="H766">
            <v>1049.9699999999996</v>
          </cell>
          <cell r="I766">
            <v>1468.840000000002</v>
          </cell>
          <cell r="J766">
            <v>1071.9399999999953</v>
          </cell>
          <cell r="K766">
            <v>1498.4800000000153</v>
          </cell>
          <cell r="L766">
            <v>1088.2999999999859</v>
          </cell>
          <cell r="M766">
            <v>1522.5</v>
          </cell>
          <cell r="N766">
            <v>1110.2700000000118</v>
          </cell>
          <cell r="O766">
            <v>1552.1399999999826</v>
          </cell>
          <cell r="P766">
            <v>1126.6300000000101</v>
          </cell>
          <cell r="Q766">
            <v>1576.1699999999951</v>
          </cell>
          <cell r="R766">
            <v>1148.5999999999949</v>
          </cell>
          <cell r="S766">
            <v>1605.7999999999763</v>
          </cell>
          <cell r="T766">
            <v>1170.5699999999872</v>
          </cell>
          <cell r="U766">
            <v>1635.4400000000196</v>
          </cell>
          <cell r="V766">
            <v>1186.9299999999766</v>
          </cell>
          <cell r="W766">
            <v>1659.4600000000071</v>
          </cell>
          <cell r="X766">
            <v>1208.8999999999976</v>
          </cell>
          <cell r="Y766">
            <v>1689.1000000000151</v>
          </cell>
          <cell r="Z766">
            <v>1225.2599999999934</v>
          </cell>
          <cell r="AA766">
            <v>1713.13</v>
          </cell>
          <cell r="AB766">
            <v>1247.230000000008</v>
          </cell>
          <cell r="AC766">
            <v>1742.7599999999809</v>
          </cell>
          <cell r="AD766">
            <v>1263.5900000000047</v>
          </cell>
          <cell r="AE766">
            <v>1772.3999999999853</v>
          </cell>
          <cell r="AF766">
            <v>1285.5600000000247</v>
          </cell>
          <cell r="AG766">
            <v>1796.4199999999703</v>
          </cell>
          <cell r="AH766">
            <v>1301.9200000000146</v>
          </cell>
          <cell r="AI766">
            <v>1826.0600000000254</v>
          </cell>
          <cell r="AJ766">
            <v>1323.8900000000051</v>
          </cell>
          <cell r="AK766">
            <v>1850.0900000000111</v>
          </cell>
          <cell r="AL766">
            <v>1340.249999999995</v>
          </cell>
          <cell r="AM766">
            <v>1879.7200000000153</v>
          </cell>
          <cell r="AN766">
            <v>1362.2199999999846</v>
          </cell>
          <cell r="AO766">
            <v>1909.3599999999949</v>
          </cell>
          <cell r="AP766">
            <v>1378.5799999999742</v>
          </cell>
          <cell r="AQ766">
            <v>1933.3799999999796</v>
          </cell>
          <cell r="AR766">
            <v>1400.5499999999902</v>
          </cell>
          <cell r="AS766">
            <v>1963.0199999999816</v>
          </cell>
          <cell r="AT766">
            <v>1416.9099999999835</v>
          </cell>
          <cell r="AU766">
            <v>1987.0499999999658</v>
          </cell>
          <cell r="AV766">
            <v>1438.8800000000174</v>
          </cell>
          <cell r="AW766">
            <v>2016.6800000000298</v>
          </cell>
        </row>
        <row r="767">
          <cell r="A767">
            <v>762</v>
          </cell>
          <cell r="B767">
            <v>990.96999999998548</v>
          </cell>
          <cell r="C767">
            <v>1387.3600000000008</v>
          </cell>
          <cell r="D767">
            <v>1012.9700000000124</v>
          </cell>
          <cell r="E767">
            <v>1417.0399999999836</v>
          </cell>
          <cell r="F767">
            <v>1029.3500000000124</v>
          </cell>
          <cell r="G767">
            <v>1441.1000000000174</v>
          </cell>
          <cell r="H767">
            <v>1051.3499999999997</v>
          </cell>
          <cell r="I767">
            <v>1470.770000000002</v>
          </cell>
          <cell r="J767">
            <v>1073.3499999999954</v>
          </cell>
          <cell r="K767">
            <v>1500.4500000000153</v>
          </cell>
          <cell r="L767">
            <v>1089.7299999999859</v>
          </cell>
          <cell r="M767">
            <v>1524.5</v>
          </cell>
          <cell r="N767">
            <v>1111.7300000000118</v>
          </cell>
          <cell r="O767">
            <v>1554.1799999999826</v>
          </cell>
          <cell r="P767">
            <v>1128.1100000000101</v>
          </cell>
          <cell r="Q767">
            <v>1578.239999999995</v>
          </cell>
          <cell r="R767">
            <v>1150.1099999999949</v>
          </cell>
          <cell r="S767">
            <v>1607.9099999999762</v>
          </cell>
          <cell r="T767">
            <v>1172.1099999999872</v>
          </cell>
          <cell r="U767">
            <v>1637.5900000000197</v>
          </cell>
          <cell r="V767">
            <v>1188.4899999999766</v>
          </cell>
          <cell r="W767">
            <v>1661.6400000000071</v>
          </cell>
          <cell r="X767">
            <v>1210.4899999999975</v>
          </cell>
          <cell r="Y767">
            <v>1691.3200000000152</v>
          </cell>
          <cell r="Z767">
            <v>1226.8699999999933</v>
          </cell>
          <cell r="AA767">
            <v>1715.38</v>
          </cell>
          <cell r="AB767">
            <v>1248.8700000000081</v>
          </cell>
          <cell r="AC767">
            <v>1745.0499999999809</v>
          </cell>
          <cell r="AD767">
            <v>1265.2500000000048</v>
          </cell>
          <cell r="AE767">
            <v>1774.7299999999852</v>
          </cell>
          <cell r="AF767">
            <v>1287.2500000000248</v>
          </cell>
          <cell r="AG767">
            <v>1798.7799999999702</v>
          </cell>
          <cell r="AH767">
            <v>1303.6300000000147</v>
          </cell>
          <cell r="AI767">
            <v>1828.4600000000255</v>
          </cell>
          <cell r="AJ767">
            <v>1325.6300000000051</v>
          </cell>
          <cell r="AK767">
            <v>1852.5200000000111</v>
          </cell>
          <cell r="AL767">
            <v>1342.009999999995</v>
          </cell>
          <cell r="AM767">
            <v>1882.1900000000153</v>
          </cell>
          <cell r="AN767">
            <v>1364.0099999999845</v>
          </cell>
          <cell r="AO767">
            <v>1911.8699999999949</v>
          </cell>
          <cell r="AP767">
            <v>1380.3899999999742</v>
          </cell>
          <cell r="AQ767">
            <v>1935.9199999999796</v>
          </cell>
          <cell r="AR767">
            <v>1402.3899999999901</v>
          </cell>
          <cell r="AS767">
            <v>1965.5999999999815</v>
          </cell>
          <cell r="AT767">
            <v>1418.7699999999834</v>
          </cell>
          <cell r="AU767">
            <v>1989.6599999999657</v>
          </cell>
          <cell r="AV767">
            <v>1440.7700000000175</v>
          </cell>
          <cell r="AW767">
            <v>2019.3300000000299</v>
          </cell>
        </row>
        <row r="768">
          <cell r="A768">
            <v>763</v>
          </cell>
          <cell r="B768">
            <v>992.26999999998543</v>
          </cell>
          <cell r="C768">
            <v>1389.1800000000007</v>
          </cell>
          <cell r="D768">
            <v>1014.3000000000125</v>
          </cell>
          <cell r="E768">
            <v>1418.8999999999835</v>
          </cell>
          <cell r="F768">
            <v>1030.7000000000123</v>
          </cell>
          <cell r="G768">
            <v>1442.9900000000175</v>
          </cell>
          <cell r="H768">
            <v>1052.7299999999998</v>
          </cell>
          <cell r="I768">
            <v>1472.7000000000021</v>
          </cell>
          <cell r="J768">
            <v>1074.7599999999954</v>
          </cell>
          <cell r="K768">
            <v>1502.4200000000153</v>
          </cell>
          <cell r="L768">
            <v>1091.159999999986</v>
          </cell>
          <cell r="M768">
            <v>1526.5</v>
          </cell>
          <cell r="N768">
            <v>1113.1900000000119</v>
          </cell>
          <cell r="O768">
            <v>1556.2199999999825</v>
          </cell>
          <cell r="P768">
            <v>1129.5900000000101</v>
          </cell>
          <cell r="Q768">
            <v>1580.3099999999949</v>
          </cell>
          <cell r="R768">
            <v>1151.6199999999949</v>
          </cell>
          <cell r="S768">
            <v>1610.0199999999761</v>
          </cell>
          <cell r="T768">
            <v>1173.6499999999871</v>
          </cell>
          <cell r="U768">
            <v>1639.7400000000198</v>
          </cell>
          <cell r="V768">
            <v>1190.0499999999765</v>
          </cell>
          <cell r="W768">
            <v>1663.8200000000072</v>
          </cell>
          <cell r="X768">
            <v>1212.0799999999974</v>
          </cell>
          <cell r="Y768">
            <v>1693.5400000000152</v>
          </cell>
          <cell r="Z768">
            <v>1228.4799999999932</v>
          </cell>
          <cell r="AA768">
            <v>1717.63</v>
          </cell>
          <cell r="AB768">
            <v>1250.5100000000082</v>
          </cell>
          <cell r="AC768">
            <v>1747.3399999999808</v>
          </cell>
          <cell r="AD768">
            <v>1266.9100000000049</v>
          </cell>
          <cell r="AE768">
            <v>1777.0599999999852</v>
          </cell>
          <cell r="AF768">
            <v>1288.9400000000248</v>
          </cell>
          <cell r="AG768">
            <v>1801.1399999999701</v>
          </cell>
          <cell r="AH768">
            <v>1305.3400000000147</v>
          </cell>
          <cell r="AI768">
            <v>1830.8600000000256</v>
          </cell>
          <cell r="AJ768">
            <v>1327.3700000000051</v>
          </cell>
          <cell r="AK768">
            <v>1854.9500000000112</v>
          </cell>
          <cell r="AL768">
            <v>1343.769999999995</v>
          </cell>
          <cell r="AM768">
            <v>1884.6600000000153</v>
          </cell>
          <cell r="AN768">
            <v>1365.7999999999845</v>
          </cell>
          <cell r="AO768">
            <v>1914.3799999999949</v>
          </cell>
          <cell r="AP768">
            <v>1382.1999999999741</v>
          </cell>
          <cell r="AQ768">
            <v>1938.4599999999796</v>
          </cell>
          <cell r="AR768">
            <v>1404.22999999999</v>
          </cell>
          <cell r="AS768">
            <v>1968.1799999999814</v>
          </cell>
          <cell r="AT768">
            <v>1420.6299999999833</v>
          </cell>
          <cell r="AU768">
            <v>1992.2699999999656</v>
          </cell>
          <cell r="AV768">
            <v>1442.6600000000176</v>
          </cell>
          <cell r="AW768">
            <v>2021.98000000003</v>
          </cell>
        </row>
        <row r="769">
          <cell r="A769">
            <v>764</v>
          </cell>
          <cell r="B769">
            <v>993.56999999998538</v>
          </cell>
          <cell r="C769">
            <v>1391.0000000000007</v>
          </cell>
          <cell r="D769">
            <v>1015.6300000000125</v>
          </cell>
          <cell r="E769">
            <v>1420.7599999999834</v>
          </cell>
          <cell r="F769">
            <v>1032.0500000000122</v>
          </cell>
          <cell r="G769">
            <v>1444.8800000000176</v>
          </cell>
          <cell r="H769">
            <v>1054.1099999999999</v>
          </cell>
          <cell r="I769">
            <v>1474.6300000000022</v>
          </cell>
          <cell r="J769">
            <v>1076.1699999999955</v>
          </cell>
          <cell r="K769">
            <v>1504.3900000000153</v>
          </cell>
          <cell r="L769">
            <v>1092.589999999986</v>
          </cell>
          <cell r="M769">
            <v>1528.5</v>
          </cell>
          <cell r="N769">
            <v>1114.6500000000119</v>
          </cell>
          <cell r="O769">
            <v>1558.2599999999825</v>
          </cell>
          <cell r="P769">
            <v>1131.0700000000102</v>
          </cell>
          <cell r="Q769">
            <v>1582.3799999999949</v>
          </cell>
          <cell r="R769">
            <v>1153.1299999999949</v>
          </cell>
          <cell r="S769">
            <v>1612.129999999976</v>
          </cell>
          <cell r="T769">
            <v>1175.1899999999871</v>
          </cell>
          <cell r="U769">
            <v>1641.8900000000199</v>
          </cell>
          <cell r="V769">
            <v>1191.6099999999765</v>
          </cell>
          <cell r="W769">
            <v>1666.0000000000073</v>
          </cell>
          <cell r="X769">
            <v>1213.6699999999973</v>
          </cell>
          <cell r="Y769">
            <v>1695.7600000000152</v>
          </cell>
          <cell r="Z769">
            <v>1230.0899999999931</v>
          </cell>
          <cell r="AA769">
            <v>1719.88</v>
          </cell>
          <cell r="AB769">
            <v>1252.1500000000083</v>
          </cell>
          <cell r="AC769">
            <v>1749.6299999999808</v>
          </cell>
          <cell r="AD769">
            <v>1268.5700000000049</v>
          </cell>
          <cell r="AE769">
            <v>1779.3899999999851</v>
          </cell>
          <cell r="AF769">
            <v>1290.6300000000249</v>
          </cell>
          <cell r="AG769">
            <v>1803.49999999997</v>
          </cell>
          <cell r="AH769">
            <v>1307.0500000000147</v>
          </cell>
          <cell r="AI769">
            <v>1833.2600000000257</v>
          </cell>
          <cell r="AJ769">
            <v>1329.1100000000051</v>
          </cell>
          <cell r="AK769">
            <v>1857.3800000000113</v>
          </cell>
          <cell r="AL769">
            <v>1345.529999999995</v>
          </cell>
          <cell r="AM769">
            <v>1887.1300000000153</v>
          </cell>
          <cell r="AN769">
            <v>1367.5899999999845</v>
          </cell>
          <cell r="AO769">
            <v>1916.8899999999949</v>
          </cell>
          <cell r="AP769">
            <v>1384.0099999999741</v>
          </cell>
          <cell r="AQ769">
            <v>1940.9999999999795</v>
          </cell>
          <cell r="AR769">
            <v>1406.0699999999899</v>
          </cell>
          <cell r="AS769">
            <v>1970.7599999999813</v>
          </cell>
          <cell r="AT769">
            <v>1422.4899999999832</v>
          </cell>
          <cell r="AU769">
            <v>1994.8799999999655</v>
          </cell>
          <cell r="AV769">
            <v>1444.5500000000177</v>
          </cell>
          <cell r="AW769">
            <v>2024.6300000000301</v>
          </cell>
        </row>
        <row r="770">
          <cell r="A770">
            <v>765</v>
          </cell>
          <cell r="B770">
            <v>994.86999999998534</v>
          </cell>
          <cell r="C770">
            <v>1392.8200000000006</v>
          </cell>
          <cell r="D770">
            <v>1016.9600000000125</v>
          </cell>
          <cell r="E770">
            <v>1422.6199999999833</v>
          </cell>
          <cell r="F770">
            <v>1033.4000000000121</v>
          </cell>
          <cell r="G770">
            <v>1446.7700000000177</v>
          </cell>
          <cell r="H770">
            <v>1055.49</v>
          </cell>
          <cell r="I770">
            <v>1476.5600000000022</v>
          </cell>
          <cell r="J770">
            <v>1077.5799999999956</v>
          </cell>
          <cell r="K770">
            <v>1506.3600000000154</v>
          </cell>
          <cell r="L770">
            <v>1094.0199999999861</v>
          </cell>
          <cell r="M770">
            <v>1530.5</v>
          </cell>
          <cell r="N770">
            <v>1116.110000000012</v>
          </cell>
          <cell r="O770">
            <v>1560.2999999999824</v>
          </cell>
          <cell r="P770">
            <v>1132.5500000000102</v>
          </cell>
          <cell r="Q770">
            <v>1584.4499999999948</v>
          </cell>
          <cell r="R770">
            <v>1154.6399999999949</v>
          </cell>
          <cell r="S770">
            <v>1614.2399999999759</v>
          </cell>
          <cell r="T770">
            <v>1176.7299999999871</v>
          </cell>
          <cell r="U770">
            <v>1644.04000000002</v>
          </cell>
          <cell r="V770">
            <v>1193.1699999999764</v>
          </cell>
          <cell r="W770">
            <v>1668.1800000000073</v>
          </cell>
          <cell r="X770">
            <v>1215.2599999999973</v>
          </cell>
          <cell r="Y770">
            <v>1697.9800000000153</v>
          </cell>
          <cell r="Z770">
            <v>1231.699999999993</v>
          </cell>
          <cell r="AA770">
            <v>1722.13</v>
          </cell>
          <cell r="AB770">
            <v>1253.7900000000084</v>
          </cell>
          <cell r="AC770">
            <v>1751.9199999999807</v>
          </cell>
          <cell r="AD770">
            <v>1270.230000000005</v>
          </cell>
          <cell r="AE770">
            <v>1781.719999999985</v>
          </cell>
          <cell r="AF770">
            <v>1292.3200000000249</v>
          </cell>
          <cell r="AG770">
            <v>1805.8599999999699</v>
          </cell>
          <cell r="AH770">
            <v>1308.7600000000148</v>
          </cell>
          <cell r="AI770">
            <v>1835.6600000000258</v>
          </cell>
          <cell r="AJ770">
            <v>1330.8500000000051</v>
          </cell>
          <cell r="AK770">
            <v>1859.8100000000113</v>
          </cell>
          <cell r="AL770">
            <v>1347.289999999995</v>
          </cell>
          <cell r="AM770">
            <v>1889.6000000000154</v>
          </cell>
          <cell r="AN770">
            <v>1369.3799999999844</v>
          </cell>
          <cell r="AO770">
            <v>1919.3999999999949</v>
          </cell>
          <cell r="AP770">
            <v>1385.819999999974</v>
          </cell>
          <cell r="AQ770">
            <v>1943.5399999999795</v>
          </cell>
          <cell r="AR770">
            <v>1407.9099999999899</v>
          </cell>
          <cell r="AS770">
            <v>1973.3399999999813</v>
          </cell>
          <cell r="AT770">
            <v>1424.3499999999831</v>
          </cell>
          <cell r="AU770">
            <v>1997.4899999999654</v>
          </cell>
          <cell r="AV770">
            <v>1446.4400000000178</v>
          </cell>
          <cell r="AW770">
            <v>2027.2800000000302</v>
          </cell>
        </row>
        <row r="771">
          <cell r="A771">
            <v>766</v>
          </cell>
          <cell r="B771">
            <v>996.16999999998529</v>
          </cell>
          <cell r="C771">
            <v>1394.6400000000006</v>
          </cell>
          <cell r="D771">
            <v>1018.2900000000126</v>
          </cell>
          <cell r="E771">
            <v>1424.4799999999832</v>
          </cell>
          <cell r="F771">
            <v>1034.7500000000121</v>
          </cell>
          <cell r="G771">
            <v>1448.6600000000178</v>
          </cell>
          <cell r="H771">
            <v>1056.8700000000001</v>
          </cell>
          <cell r="I771">
            <v>1478.4900000000023</v>
          </cell>
          <cell r="J771">
            <v>1078.9899999999957</v>
          </cell>
          <cell r="K771">
            <v>1508.3300000000154</v>
          </cell>
          <cell r="L771">
            <v>1095.4499999999862</v>
          </cell>
          <cell r="M771">
            <v>1532.5</v>
          </cell>
          <cell r="N771">
            <v>1117.570000000012</v>
          </cell>
          <cell r="O771">
            <v>1562.3399999999824</v>
          </cell>
          <cell r="P771">
            <v>1134.0300000000102</v>
          </cell>
          <cell r="Q771">
            <v>1586.5199999999948</v>
          </cell>
          <cell r="R771">
            <v>1156.1499999999949</v>
          </cell>
          <cell r="S771">
            <v>1616.3499999999758</v>
          </cell>
          <cell r="T771">
            <v>1178.269999999987</v>
          </cell>
          <cell r="U771">
            <v>1646.1900000000201</v>
          </cell>
          <cell r="V771">
            <v>1194.7299999999764</v>
          </cell>
          <cell r="W771">
            <v>1670.3600000000074</v>
          </cell>
          <cell r="X771">
            <v>1216.8499999999972</v>
          </cell>
          <cell r="Y771">
            <v>1700.2000000000153</v>
          </cell>
          <cell r="Z771">
            <v>1233.3099999999929</v>
          </cell>
          <cell r="AA771">
            <v>1724.38</v>
          </cell>
          <cell r="AB771">
            <v>1255.4300000000085</v>
          </cell>
          <cell r="AC771">
            <v>1754.2099999999807</v>
          </cell>
          <cell r="AD771">
            <v>1271.8900000000051</v>
          </cell>
          <cell r="AE771">
            <v>1784.0499999999849</v>
          </cell>
          <cell r="AF771">
            <v>1294.010000000025</v>
          </cell>
          <cell r="AG771">
            <v>1808.2199999999698</v>
          </cell>
          <cell r="AH771">
            <v>1310.4700000000148</v>
          </cell>
          <cell r="AI771">
            <v>1838.0600000000259</v>
          </cell>
          <cell r="AJ771">
            <v>1332.5900000000051</v>
          </cell>
          <cell r="AK771">
            <v>1862.2400000000114</v>
          </cell>
          <cell r="AL771">
            <v>1349.049999999995</v>
          </cell>
          <cell r="AM771">
            <v>1892.0700000000154</v>
          </cell>
          <cell r="AN771">
            <v>1371.1699999999844</v>
          </cell>
          <cell r="AO771">
            <v>1921.9099999999949</v>
          </cell>
          <cell r="AP771">
            <v>1387.629999999974</v>
          </cell>
          <cell r="AQ771">
            <v>1946.0799999999795</v>
          </cell>
          <cell r="AR771">
            <v>1409.7499999999898</v>
          </cell>
          <cell r="AS771">
            <v>1975.9199999999812</v>
          </cell>
          <cell r="AT771">
            <v>1426.209999999983</v>
          </cell>
          <cell r="AU771">
            <v>2000.0999999999653</v>
          </cell>
          <cell r="AV771">
            <v>1448.3300000000179</v>
          </cell>
          <cell r="AW771">
            <v>2029.9300000000303</v>
          </cell>
        </row>
        <row r="772">
          <cell r="A772">
            <v>767</v>
          </cell>
          <cell r="B772">
            <v>997.46999999998525</v>
          </cell>
          <cell r="C772">
            <v>1396.4600000000005</v>
          </cell>
          <cell r="D772">
            <v>1019.6200000000126</v>
          </cell>
          <cell r="E772">
            <v>1426.3399999999831</v>
          </cell>
          <cell r="F772">
            <v>1036.100000000012</v>
          </cell>
          <cell r="G772">
            <v>1450.5500000000179</v>
          </cell>
          <cell r="H772">
            <v>1058.2500000000002</v>
          </cell>
          <cell r="I772">
            <v>1480.4200000000023</v>
          </cell>
          <cell r="J772">
            <v>1080.3999999999958</v>
          </cell>
          <cell r="K772">
            <v>1510.3000000000154</v>
          </cell>
          <cell r="L772">
            <v>1096.8799999999862</v>
          </cell>
          <cell r="M772">
            <v>1534.5</v>
          </cell>
          <cell r="N772">
            <v>1119.030000000012</v>
          </cell>
          <cell r="O772">
            <v>1564.3799999999824</v>
          </cell>
          <cell r="P772">
            <v>1135.5100000000102</v>
          </cell>
          <cell r="Q772">
            <v>1588.5899999999947</v>
          </cell>
          <cell r="R772">
            <v>1157.6599999999949</v>
          </cell>
          <cell r="S772">
            <v>1618.4599999999757</v>
          </cell>
          <cell r="T772">
            <v>1179.809999999987</v>
          </cell>
          <cell r="U772">
            <v>1648.3400000000202</v>
          </cell>
          <cell r="V772">
            <v>1196.2899999999763</v>
          </cell>
          <cell r="W772">
            <v>1672.5400000000075</v>
          </cell>
          <cell r="X772">
            <v>1218.4399999999971</v>
          </cell>
          <cell r="Y772">
            <v>1702.4200000000153</v>
          </cell>
          <cell r="Z772">
            <v>1234.9199999999928</v>
          </cell>
          <cell r="AA772">
            <v>1726.63</v>
          </cell>
          <cell r="AB772">
            <v>1257.0700000000086</v>
          </cell>
          <cell r="AC772">
            <v>1756.4999999999807</v>
          </cell>
          <cell r="AD772">
            <v>1273.5500000000052</v>
          </cell>
          <cell r="AE772">
            <v>1786.3799999999849</v>
          </cell>
          <cell r="AF772">
            <v>1295.7000000000251</v>
          </cell>
          <cell r="AG772">
            <v>1810.5799999999697</v>
          </cell>
          <cell r="AH772">
            <v>1312.1800000000148</v>
          </cell>
          <cell r="AI772">
            <v>1840.460000000026</v>
          </cell>
          <cell r="AJ772">
            <v>1334.3300000000052</v>
          </cell>
          <cell r="AK772">
            <v>1864.6700000000114</v>
          </cell>
          <cell r="AL772">
            <v>1350.8099999999949</v>
          </cell>
          <cell r="AM772">
            <v>1894.5400000000154</v>
          </cell>
          <cell r="AN772">
            <v>1372.9599999999843</v>
          </cell>
          <cell r="AO772">
            <v>1924.4199999999948</v>
          </cell>
          <cell r="AP772">
            <v>1389.4399999999739</v>
          </cell>
          <cell r="AQ772">
            <v>1948.6199999999794</v>
          </cell>
          <cell r="AR772">
            <v>1411.5899999999897</v>
          </cell>
          <cell r="AS772">
            <v>1978.4999999999811</v>
          </cell>
          <cell r="AT772">
            <v>1428.0699999999829</v>
          </cell>
          <cell r="AU772">
            <v>2002.7099999999652</v>
          </cell>
          <cell r="AV772">
            <v>1450.220000000018</v>
          </cell>
          <cell r="AW772">
            <v>2032.5800000000304</v>
          </cell>
        </row>
        <row r="773">
          <cell r="A773">
            <v>768</v>
          </cell>
          <cell r="B773">
            <v>998.7699999999852</v>
          </cell>
          <cell r="C773">
            <v>1398.2800000000004</v>
          </cell>
          <cell r="D773">
            <v>1020.9500000000127</v>
          </cell>
          <cell r="E773">
            <v>1428.199999999983</v>
          </cell>
          <cell r="F773">
            <v>1037.4500000000119</v>
          </cell>
          <cell r="G773">
            <v>1452.440000000018</v>
          </cell>
          <cell r="H773">
            <v>1059.6300000000003</v>
          </cell>
          <cell r="I773">
            <v>1482.3500000000024</v>
          </cell>
          <cell r="J773">
            <v>1081.8099999999959</v>
          </cell>
          <cell r="K773">
            <v>1512.2700000000154</v>
          </cell>
          <cell r="L773">
            <v>1098.3099999999863</v>
          </cell>
          <cell r="M773">
            <v>1536.5</v>
          </cell>
          <cell r="N773">
            <v>1120.4900000000121</v>
          </cell>
          <cell r="O773">
            <v>1566.4199999999823</v>
          </cell>
          <cell r="P773">
            <v>1136.9900000000102</v>
          </cell>
          <cell r="Q773">
            <v>1590.6599999999946</v>
          </cell>
          <cell r="R773">
            <v>1159.1699999999948</v>
          </cell>
          <cell r="S773">
            <v>1620.5699999999756</v>
          </cell>
          <cell r="T773">
            <v>1181.3499999999869</v>
          </cell>
          <cell r="U773">
            <v>1650.4900000000202</v>
          </cell>
          <cell r="V773">
            <v>1197.8499999999763</v>
          </cell>
          <cell r="W773">
            <v>1674.7200000000075</v>
          </cell>
          <cell r="X773">
            <v>1220.029999999997</v>
          </cell>
          <cell r="Y773">
            <v>1704.6400000000153</v>
          </cell>
          <cell r="Z773">
            <v>1236.5299999999927</v>
          </cell>
          <cell r="AA773">
            <v>1728.88</v>
          </cell>
          <cell r="AB773">
            <v>1258.7100000000087</v>
          </cell>
          <cell r="AC773">
            <v>1758.7899999999806</v>
          </cell>
          <cell r="AD773">
            <v>1275.2100000000053</v>
          </cell>
          <cell r="AE773">
            <v>1788.7099999999848</v>
          </cell>
          <cell r="AF773">
            <v>1297.3900000000251</v>
          </cell>
          <cell r="AG773">
            <v>1812.9399999999696</v>
          </cell>
          <cell r="AH773">
            <v>1313.8900000000149</v>
          </cell>
          <cell r="AI773">
            <v>1842.860000000026</v>
          </cell>
          <cell r="AJ773">
            <v>1336.0700000000052</v>
          </cell>
          <cell r="AK773">
            <v>1867.1000000000115</v>
          </cell>
          <cell r="AL773">
            <v>1352.5699999999949</v>
          </cell>
          <cell r="AM773">
            <v>1897.0100000000155</v>
          </cell>
          <cell r="AN773">
            <v>1374.7499999999843</v>
          </cell>
          <cell r="AO773">
            <v>1926.9299999999948</v>
          </cell>
          <cell r="AP773">
            <v>1391.2499999999739</v>
          </cell>
          <cell r="AQ773">
            <v>1951.1599999999794</v>
          </cell>
          <cell r="AR773">
            <v>1413.4299999999896</v>
          </cell>
          <cell r="AS773">
            <v>1981.0799999999811</v>
          </cell>
          <cell r="AT773">
            <v>1429.9299999999828</v>
          </cell>
          <cell r="AU773">
            <v>2005.3199999999651</v>
          </cell>
          <cell r="AV773">
            <v>1452.1100000000181</v>
          </cell>
          <cell r="AW773">
            <v>2035.2300000000305</v>
          </cell>
        </row>
        <row r="774">
          <cell r="A774">
            <v>769</v>
          </cell>
          <cell r="B774">
            <v>1000.0699999999852</v>
          </cell>
          <cell r="C774">
            <v>1400.1000000000004</v>
          </cell>
          <cell r="D774">
            <v>1022.2800000000127</v>
          </cell>
          <cell r="E774">
            <v>1430.0599999999829</v>
          </cell>
          <cell r="F774">
            <v>1038.8000000000118</v>
          </cell>
          <cell r="G774">
            <v>1454.3300000000181</v>
          </cell>
          <cell r="H774">
            <v>1061.0100000000004</v>
          </cell>
          <cell r="I774">
            <v>1484.2800000000025</v>
          </cell>
          <cell r="J774">
            <v>1083.2199999999959</v>
          </cell>
          <cell r="K774">
            <v>1514.2400000000155</v>
          </cell>
          <cell r="L774">
            <v>1099.7399999999864</v>
          </cell>
          <cell r="M774">
            <v>1538.5</v>
          </cell>
          <cell r="N774">
            <v>1121.9500000000121</v>
          </cell>
          <cell r="O774">
            <v>1568.4599999999823</v>
          </cell>
          <cell r="P774">
            <v>1138.4700000000103</v>
          </cell>
          <cell r="Q774">
            <v>1592.7299999999946</v>
          </cell>
          <cell r="R774">
            <v>1160.6799999999948</v>
          </cell>
          <cell r="S774">
            <v>1622.6799999999755</v>
          </cell>
          <cell r="T774">
            <v>1182.8899999999869</v>
          </cell>
          <cell r="U774">
            <v>1652.6400000000203</v>
          </cell>
          <cell r="V774">
            <v>1199.4099999999762</v>
          </cell>
          <cell r="W774">
            <v>1676.9000000000076</v>
          </cell>
          <cell r="X774">
            <v>1221.6199999999969</v>
          </cell>
          <cell r="Y774">
            <v>1706.8600000000154</v>
          </cell>
          <cell r="Z774">
            <v>1238.1399999999926</v>
          </cell>
          <cell r="AA774">
            <v>1731.13</v>
          </cell>
          <cell r="AB774">
            <v>1260.3500000000088</v>
          </cell>
          <cell r="AC774">
            <v>1761.0799999999806</v>
          </cell>
          <cell r="AD774">
            <v>1276.8700000000053</v>
          </cell>
          <cell r="AE774">
            <v>1791.0399999999847</v>
          </cell>
          <cell r="AF774">
            <v>1299.0800000000252</v>
          </cell>
          <cell r="AG774">
            <v>1815.2999999999695</v>
          </cell>
          <cell r="AH774">
            <v>1315.6000000000149</v>
          </cell>
          <cell r="AI774">
            <v>1845.2600000000261</v>
          </cell>
          <cell r="AJ774">
            <v>1337.8100000000052</v>
          </cell>
          <cell r="AK774">
            <v>1869.5300000000116</v>
          </cell>
          <cell r="AL774">
            <v>1354.3299999999949</v>
          </cell>
          <cell r="AM774">
            <v>1899.4800000000155</v>
          </cell>
          <cell r="AN774">
            <v>1376.5399999999843</v>
          </cell>
          <cell r="AO774">
            <v>1929.4399999999948</v>
          </cell>
          <cell r="AP774">
            <v>1393.0599999999738</v>
          </cell>
          <cell r="AQ774">
            <v>1953.6999999999794</v>
          </cell>
          <cell r="AR774">
            <v>1415.2699999999895</v>
          </cell>
          <cell r="AS774">
            <v>1983.659999999981</v>
          </cell>
          <cell r="AT774">
            <v>1431.7899999999827</v>
          </cell>
          <cell r="AU774">
            <v>2007.929999999965</v>
          </cell>
          <cell r="AV774">
            <v>1454.0000000000182</v>
          </cell>
          <cell r="AW774">
            <v>2037.8800000000306</v>
          </cell>
        </row>
        <row r="775">
          <cell r="A775">
            <v>770</v>
          </cell>
          <cell r="B775">
            <v>1001.3699999999851</v>
          </cell>
          <cell r="C775">
            <v>1401.9200000000003</v>
          </cell>
          <cell r="D775">
            <v>1023.6100000000127</v>
          </cell>
          <cell r="E775">
            <v>1431.9199999999828</v>
          </cell>
          <cell r="F775">
            <v>1040.1500000000117</v>
          </cell>
          <cell r="G775">
            <v>1456.2200000000182</v>
          </cell>
          <cell r="H775">
            <v>1062.3900000000006</v>
          </cell>
          <cell r="I775">
            <v>1486.2100000000025</v>
          </cell>
          <cell r="J775">
            <v>1084.629999999996</v>
          </cell>
          <cell r="K775">
            <v>1516.2100000000155</v>
          </cell>
          <cell r="L775">
            <v>1101.1699999999864</v>
          </cell>
          <cell r="M775">
            <v>1540.5</v>
          </cell>
          <cell r="N775">
            <v>1123.4100000000121</v>
          </cell>
          <cell r="O775">
            <v>1570.4999999999823</v>
          </cell>
          <cell r="P775">
            <v>1139.9500000000103</v>
          </cell>
          <cell r="Q775">
            <v>1594.7999999999945</v>
          </cell>
          <cell r="R775">
            <v>1162.1899999999948</v>
          </cell>
          <cell r="S775">
            <v>1624.7899999999754</v>
          </cell>
          <cell r="T775">
            <v>1184.4299999999869</v>
          </cell>
          <cell r="U775">
            <v>1654.7900000000204</v>
          </cell>
          <cell r="V775">
            <v>1200.9699999999762</v>
          </cell>
          <cell r="W775">
            <v>1679.0800000000077</v>
          </cell>
          <cell r="X775">
            <v>1223.2099999999969</v>
          </cell>
          <cell r="Y775">
            <v>1709.0800000000154</v>
          </cell>
          <cell r="Z775">
            <v>1239.7499999999925</v>
          </cell>
          <cell r="AA775">
            <v>1733.38</v>
          </cell>
          <cell r="AB775">
            <v>1261.9900000000089</v>
          </cell>
          <cell r="AC775">
            <v>1763.3699999999806</v>
          </cell>
          <cell r="AD775">
            <v>1278.5300000000054</v>
          </cell>
          <cell r="AE775">
            <v>1793.3699999999847</v>
          </cell>
          <cell r="AF775">
            <v>1300.7700000000252</v>
          </cell>
          <cell r="AG775">
            <v>1817.6599999999694</v>
          </cell>
          <cell r="AH775">
            <v>1317.310000000015</v>
          </cell>
          <cell r="AI775">
            <v>1847.6600000000262</v>
          </cell>
          <cell r="AJ775">
            <v>1339.5500000000052</v>
          </cell>
          <cell r="AK775">
            <v>1871.9600000000116</v>
          </cell>
          <cell r="AL775">
            <v>1356.0899999999949</v>
          </cell>
          <cell r="AM775">
            <v>1901.9500000000155</v>
          </cell>
          <cell r="AN775">
            <v>1378.3299999999842</v>
          </cell>
          <cell r="AO775">
            <v>1931.9499999999948</v>
          </cell>
          <cell r="AP775">
            <v>1394.8699999999737</v>
          </cell>
          <cell r="AQ775">
            <v>1956.2399999999793</v>
          </cell>
          <cell r="AR775">
            <v>1417.1099999999894</v>
          </cell>
          <cell r="AS775">
            <v>1986.2399999999809</v>
          </cell>
          <cell r="AT775">
            <v>1433.6499999999826</v>
          </cell>
          <cell r="AU775">
            <v>2010.5399999999649</v>
          </cell>
          <cell r="AV775">
            <v>1455.8900000000183</v>
          </cell>
          <cell r="AW775">
            <v>2040.5300000000307</v>
          </cell>
        </row>
        <row r="776">
          <cell r="A776">
            <v>771</v>
          </cell>
          <cell r="B776">
            <v>1002.6699999999851</v>
          </cell>
          <cell r="C776">
            <v>1403.7400000000002</v>
          </cell>
          <cell r="D776">
            <v>1024.9400000000128</v>
          </cell>
          <cell r="E776">
            <v>1433.7799999999827</v>
          </cell>
          <cell r="F776">
            <v>1041.5000000000116</v>
          </cell>
          <cell r="G776">
            <v>1458.1100000000183</v>
          </cell>
          <cell r="H776">
            <v>1063.7700000000007</v>
          </cell>
          <cell r="I776">
            <v>1488.1400000000026</v>
          </cell>
          <cell r="J776">
            <v>1086.0399999999961</v>
          </cell>
          <cell r="K776">
            <v>1518.1800000000155</v>
          </cell>
          <cell r="L776">
            <v>1102.5999999999865</v>
          </cell>
          <cell r="M776">
            <v>1542.5</v>
          </cell>
          <cell r="N776">
            <v>1124.8700000000122</v>
          </cell>
          <cell r="O776">
            <v>1572.5399999999822</v>
          </cell>
          <cell r="P776">
            <v>1141.4300000000103</v>
          </cell>
          <cell r="Q776">
            <v>1596.8699999999944</v>
          </cell>
          <cell r="R776">
            <v>1163.6999999999948</v>
          </cell>
          <cell r="S776">
            <v>1626.8999999999753</v>
          </cell>
          <cell r="T776">
            <v>1185.9699999999868</v>
          </cell>
          <cell r="U776">
            <v>1656.9400000000205</v>
          </cell>
          <cell r="V776">
            <v>1202.5299999999761</v>
          </cell>
          <cell r="W776">
            <v>1681.2600000000077</v>
          </cell>
          <cell r="X776">
            <v>1224.7999999999968</v>
          </cell>
          <cell r="Y776">
            <v>1711.3000000000154</v>
          </cell>
          <cell r="Z776">
            <v>1241.3599999999924</v>
          </cell>
          <cell r="AA776">
            <v>1735.63</v>
          </cell>
          <cell r="AB776">
            <v>1263.630000000009</v>
          </cell>
          <cell r="AC776">
            <v>1765.6599999999805</v>
          </cell>
          <cell r="AD776">
            <v>1280.1900000000055</v>
          </cell>
          <cell r="AE776">
            <v>1795.6999999999846</v>
          </cell>
          <cell r="AF776">
            <v>1302.4600000000253</v>
          </cell>
          <cell r="AG776">
            <v>1820.0199999999693</v>
          </cell>
          <cell r="AH776">
            <v>1319.020000000015</v>
          </cell>
          <cell r="AI776">
            <v>1850.0600000000263</v>
          </cell>
          <cell r="AJ776">
            <v>1341.2900000000052</v>
          </cell>
          <cell r="AK776">
            <v>1874.3900000000117</v>
          </cell>
          <cell r="AL776">
            <v>1357.8499999999949</v>
          </cell>
          <cell r="AM776">
            <v>1904.4200000000155</v>
          </cell>
          <cell r="AN776">
            <v>1380.1199999999842</v>
          </cell>
          <cell r="AO776">
            <v>1934.4599999999948</v>
          </cell>
          <cell r="AP776">
            <v>1396.6799999999737</v>
          </cell>
          <cell r="AQ776">
            <v>1958.7799999999793</v>
          </cell>
          <cell r="AR776">
            <v>1418.9499999999894</v>
          </cell>
          <cell r="AS776">
            <v>1988.8199999999808</v>
          </cell>
          <cell r="AT776">
            <v>1435.5099999999825</v>
          </cell>
          <cell r="AU776">
            <v>2013.1499999999648</v>
          </cell>
          <cell r="AV776">
            <v>1457.7800000000184</v>
          </cell>
          <cell r="AW776">
            <v>2043.1800000000308</v>
          </cell>
        </row>
        <row r="777">
          <cell r="A777">
            <v>772</v>
          </cell>
          <cell r="B777">
            <v>1003.969999999985</v>
          </cell>
          <cell r="C777">
            <v>1405.5600000000002</v>
          </cell>
          <cell r="D777">
            <v>1026.2700000000127</v>
          </cell>
          <cell r="E777">
            <v>1435.6399999999826</v>
          </cell>
          <cell r="F777">
            <v>1042.8500000000115</v>
          </cell>
          <cell r="G777">
            <v>1460.0000000000184</v>
          </cell>
          <cell r="H777">
            <v>1065.1500000000008</v>
          </cell>
          <cell r="I777">
            <v>1490.0700000000027</v>
          </cell>
          <cell r="J777">
            <v>1087.4499999999962</v>
          </cell>
          <cell r="K777">
            <v>1520.1500000000156</v>
          </cell>
          <cell r="L777">
            <v>1104.0299999999866</v>
          </cell>
          <cell r="M777">
            <v>1544.5</v>
          </cell>
          <cell r="N777">
            <v>1126.3300000000122</v>
          </cell>
          <cell r="O777">
            <v>1574.5799999999822</v>
          </cell>
          <cell r="P777">
            <v>1142.9100000000103</v>
          </cell>
          <cell r="Q777">
            <v>1598.9399999999944</v>
          </cell>
          <cell r="R777">
            <v>1165.2099999999948</v>
          </cell>
          <cell r="S777">
            <v>1629.0099999999752</v>
          </cell>
          <cell r="T777">
            <v>1187.5099999999868</v>
          </cell>
          <cell r="U777">
            <v>1659.0900000000206</v>
          </cell>
          <cell r="V777">
            <v>1204.089999999976</v>
          </cell>
          <cell r="W777">
            <v>1683.4400000000078</v>
          </cell>
          <cell r="X777">
            <v>1226.3899999999967</v>
          </cell>
          <cell r="Y777">
            <v>1713.5200000000154</v>
          </cell>
          <cell r="Z777">
            <v>1242.9699999999923</v>
          </cell>
          <cell r="AA777">
            <v>1737.88</v>
          </cell>
          <cell r="AB777">
            <v>1265.2700000000091</v>
          </cell>
          <cell r="AC777">
            <v>1767.9499999999805</v>
          </cell>
          <cell r="AD777">
            <v>1281.8500000000056</v>
          </cell>
          <cell r="AE777">
            <v>1798.0299999999845</v>
          </cell>
          <cell r="AF777">
            <v>1304.1500000000253</v>
          </cell>
          <cell r="AG777">
            <v>1822.3799999999692</v>
          </cell>
          <cell r="AH777">
            <v>1320.730000000015</v>
          </cell>
          <cell r="AI777">
            <v>1852.4600000000264</v>
          </cell>
          <cell r="AJ777">
            <v>1343.0300000000052</v>
          </cell>
          <cell r="AK777">
            <v>1876.8200000000118</v>
          </cell>
          <cell r="AL777">
            <v>1359.6099999999949</v>
          </cell>
          <cell r="AM777">
            <v>1906.8900000000156</v>
          </cell>
          <cell r="AN777">
            <v>1381.9099999999842</v>
          </cell>
          <cell r="AO777">
            <v>1936.9699999999948</v>
          </cell>
          <cell r="AP777">
            <v>1398.4899999999736</v>
          </cell>
          <cell r="AQ777">
            <v>1961.3199999999792</v>
          </cell>
          <cell r="AR777">
            <v>1420.7899999999893</v>
          </cell>
          <cell r="AS777">
            <v>1991.3999999999808</v>
          </cell>
          <cell r="AT777">
            <v>1437.3699999999824</v>
          </cell>
          <cell r="AU777">
            <v>2015.7599999999647</v>
          </cell>
          <cell r="AV777">
            <v>1459.6700000000185</v>
          </cell>
          <cell r="AW777">
            <v>2045.8300000000309</v>
          </cell>
        </row>
        <row r="778">
          <cell r="A778">
            <v>773</v>
          </cell>
          <cell r="B778">
            <v>1005.269999999985</v>
          </cell>
          <cell r="C778">
            <v>1407.38</v>
          </cell>
          <cell r="D778">
            <v>1027.6000000000126</v>
          </cell>
          <cell r="E778">
            <v>1437.4999999999825</v>
          </cell>
          <cell r="F778">
            <v>1044.2000000000114</v>
          </cell>
          <cell r="G778">
            <v>1461.8900000000185</v>
          </cell>
          <cell r="H778">
            <v>1066.5300000000009</v>
          </cell>
          <cell r="I778">
            <v>1492.0000000000027</v>
          </cell>
          <cell r="J778">
            <v>1088.8599999999963</v>
          </cell>
          <cell r="K778">
            <v>1522.1200000000156</v>
          </cell>
          <cell r="L778">
            <v>1105.4599999999866</v>
          </cell>
          <cell r="M778">
            <v>1546.5</v>
          </cell>
          <cell r="N778">
            <v>1127.7900000000122</v>
          </cell>
          <cell r="O778">
            <v>1576.6199999999822</v>
          </cell>
          <cell r="P778">
            <v>1144.3900000000103</v>
          </cell>
          <cell r="Q778">
            <v>1601.0099999999943</v>
          </cell>
          <cell r="R778">
            <v>1166.7199999999948</v>
          </cell>
          <cell r="S778">
            <v>1631.1199999999751</v>
          </cell>
          <cell r="T778">
            <v>1189.0499999999868</v>
          </cell>
          <cell r="U778">
            <v>1661.2400000000207</v>
          </cell>
          <cell r="V778">
            <v>1205.649999999976</v>
          </cell>
          <cell r="W778">
            <v>1685.6200000000078</v>
          </cell>
          <cell r="X778">
            <v>1227.9799999999966</v>
          </cell>
          <cell r="Y778">
            <v>1715.7400000000155</v>
          </cell>
          <cell r="Z778">
            <v>1244.5799999999922</v>
          </cell>
          <cell r="AA778">
            <v>1740.13</v>
          </cell>
          <cell r="AB778">
            <v>1266.9100000000092</v>
          </cell>
          <cell r="AC778">
            <v>1770.2399999999805</v>
          </cell>
          <cell r="AD778">
            <v>1283.5100000000057</v>
          </cell>
          <cell r="AE778">
            <v>1800.3599999999844</v>
          </cell>
          <cell r="AF778">
            <v>1305.8400000000254</v>
          </cell>
          <cell r="AG778">
            <v>1824.7399999999691</v>
          </cell>
          <cell r="AH778">
            <v>1322.4400000000151</v>
          </cell>
          <cell r="AI778">
            <v>1854.8600000000265</v>
          </cell>
          <cell r="AJ778">
            <v>1344.7700000000052</v>
          </cell>
          <cell r="AK778">
            <v>1879.2500000000118</v>
          </cell>
          <cell r="AL778">
            <v>1361.3699999999949</v>
          </cell>
          <cell r="AM778">
            <v>1909.3600000000156</v>
          </cell>
          <cell r="AN778">
            <v>1383.6999999999841</v>
          </cell>
          <cell r="AO778">
            <v>1939.4799999999948</v>
          </cell>
          <cell r="AP778">
            <v>1400.2999999999736</v>
          </cell>
          <cell r="AQ778">
            <v>1963.8599999999792</v>
          </cell>
          <cell r="AR778">
            <v>1422.6299999999892</v>
          </cell>
          <cell r="AS778">
            <v>1993.9799999999807</v>
          </cell>
          <cell r="AT778">
            <v>1439.2299999999823</v>
          </cell>
          <cell r="AU778">
            <v>2018.3699999999646</v>
          </cell>
          <cell r="AV778">
            <v>1461.5600000000186</v>
          </cell>
          <cell r="AW778">
            <v>2048.4800000000309</v>
          </cell>
        </row>
        <row r="779">
          <cell r="A779">
            <v>774</v>
          </cell>
          <cell r="B779">
            <v>1006.5699999999849</v>
          </cell>
          <cell r="C779">
            <v>1409.2</v>
          </cell>
          <cell r="D779">
            <v>1028.9300000000126</v>
          </cell>
          <cell r="E779">
            <v>1439.3599999999824</v>
          </cell>
          <cell r="F779">
            <v>1045.5500000000113</v>
          </cell>
          <cell r="G779">
            <v>1463.7800000000186</v>
          </cell>
          <cell r="H779">
            <v>1067.910000000001</v>
          </cell>
          <cell r="I779">
            <v>1493.9300000000028</v>
          </cell>
          <cell r="J779">
            <v>1090.2699999999963</v>
          </cell>
          <cell r="K779">
            <v>1524.0900000000156</v>
          </cell>
          <cell r="L779">
            <v>1106.8899999999867</v>
          </cell>
          <cell r="M779">
            <v>1548.5</v>
          </cell>
          <cell r="N779">
            <v>1129.2500000000123</v>
          </cell>
          <cell r="O779">
            <v>1578.6599999999821</v>
          </cell>
          <cell r="P779">
            <v>1145.8700000000104</v>
          </cell>
          <cell r="Q779">
            <v>1603.0799999999942</v>
          </cell>
          <cell r="R779">
            <v>1168.2299999999948</v>
          </cell>
          <cell r="S779">
            <v>1633.229999999975</v>
          </cell>
          <cell r="T779">
            <v>1190.5899999999867</v>
          </cell>
          <cell r="U779">
            <v>1663.3900000000208</v>
          </cell>
          <cell r="V779">
            <v>1207.2099999999759</v>
          </cell>
          <cell r="W779">
            <v>1687.8000000000079</v>
          </cell>
          <cell r="X779">
            <v>1229.5699999999965</v>
          </cell>
          <cell r="Y779">
            <v>1717.9600000000155</v>
          </cell>
          <cell r="Z779">
            <v>1246.1899999999921</v>
          </cell>
          <cell r="AA779">
            <v>1742.38</v>
          </cell>
          <cell r="AB779">
            <v>1268.5500000000093</v>
          </cell>
          <cell r="AC779">
            <v>1772.5299999999804</v>
          </cell>
          <cell r="AD779">
            <v>1285.1700000000058</v>
          </cell>
          <cell r="AE779">
            <v>1802.6899999999844</v>
          </cell>
          <cell r="AF779">
            <v>1307.5300000000254</v>
          </cell>
          <cell r="AG779">
            <v>1827.099999999969</v>
          </cell>
          <cell r="AH779">
            <v>1324.1500000000151</v>
          </cell>
          <cell r="AI779">
            <v>1857.2600000000266</v>
          </cell>
          <cell r="AJ779">
            <v>1346.5100000000052</v>
          </cell>
          <cell r="AK779">
            <v>1881.6800000000119</v>
          </cell>
          <cell r="AL779">
            <v>1363.1299999999949</v>
          </cell>
          <cell r="AM779">
            <v>1911.8300000000156</v>
          </cell>
          <cell r="AN779">
            <v>1385.4899999999841</v>
          </cell>
          <cell r="AO779">
            <v>1941.9899999999948</v>
          </cell>
          <cell r="AP779">
            <v>1402.1099999999735</v>
          </cell>
          <cell r="AQ779">
            <v>1966.3999999999792</v>
          </cell>
          <cell r="AR779">
            <v>1424.4699999999891</v>
          </cell>
          <cell r="AS779">
            <v>1996.5599999999806</v>
          </cell>
          <cell r="AT779">
            <v>1441.0899999999822</v>
          </cell>
          <cell r="AU779">
            <v>2020.9799999999645</v>
          </cell>
          <cell r="AV779">
            <v>1463.4500000000187</v>
          </cell>
          <cell r="AW779">
            <v>2051.130000000031</v>
          </cell>
        </row>
        <row r="780">
          <cell r="A780">
            <v>775</v>
          </cell>
          <cell r="B780">
            <v>1007.8699999999849</v>
          </cell>
          <cell r="C780">
            <v>1411.02</v>
          </cell>
          <cell r="D780">
            <v>1030.2600000000125</v>
          </cell>
          <cell r="E780">
            <v>1441.2199999999823</v>
          </cell>
          <cell r="F780">
            <v>1046.9000000000112</v>
          </cell>
          <cell r="G780">
            <v>1465.6700000000187</v>
          </cell>
          <cell r="H780">
            <v>1069.2900000000011</v>
          </cell>
          <cell r="I780">
            <v>1495.8600000000029</v>
          </cell>
          <cell r="J780">
            <v>1091.6799999999964</v>
          </cell>
          <cell r="K780">
            <v>1526.0600000000156</v>
          </cell>
          <cell r="L780">
            <v>1108.3199999999867</v>
          </cell>
          <cell r="M780">
            <v>1550.5</v>
          </cell>
          <cell r="N780">
            <v>1130.7100000000123</v>
          </cell>
          <cell r="O780">
            <v>1580.6999999999821</v>
          </cell>
          <cell r="P780">
            <v>1147.3500000000104</v>
          </cell>
          <cell r="Q780">
            <v>1605.1499999999942</v>
          </cell>
          <cell r="R780">
            <v>1169.7399999999948</v>
          </cell>
          <cell r="S780">
            <v>1635.3399999999749</v>
          </cell>
          <cell r="T780">
            <v>1192.1299999999867</v>
          </cell>
          <cell r="U780">
            <v>1665.5400000000209</v>
          </cell>
          <cell r="V780">
            <v>1208.7699999999759</v>
          </cell>
          <cell r="W780">
            <v>1689.980000000008</v>
          </cell>
          <cell r="X780">
            <v>1231.1599999999964</v>
          </cell>
          <cell r="Y780">
            <v>1720.1800000000155</v>
          </cell>
          <cell r="Z780">
            <v>1247.799999999992</v>
          </cell>
          <cell r="AA780">
            <v>1744.63</v>
          </cell>
          <cell r="AB780">
            <v>1270.1900000000094</v>
          </cell>
          <cell r="AC780">
            <v>1774.8199999999804</v>
          </cell>
          <cell r="AD780">
            <v>1286.8300000000058</v>
          </cell>
          <cell r="AE780">
            <v>1805.0199999999843</v>
          </cell>
          <cell r="AF780">
            <v>1309.2200000000255</v>
          </cell>
          <cell r="AG780">
            <v>1829.4599999999689</v>
          </cell>
          <cell r="AH780">
            <v>1325.8600000000151</v>
          </cell>
          <cell r="AI780">
            <v>1859.6600000000267</v>
          </cell>
          <cell r="AJ780">
            <v>1348.2500000000052</v>
          </cell>
          <cell r="AK780">
            <v>1884.110000000012</v>
          </cell>
          <cell r="AL780">
            <v>1364.8899999999949</v>
          </cell>
          <cell r="AM780">
            <v>1914.3000000000156</v>
          </cell>
          <cell r="AN780">
            <v>1387.2799999999841</v>
          </cell>
          <cell r="AO780">
            <v>1944.4999999999948</v>
          </cell>
          <cell r="AP780">
            <v>1403.9199999999735</v>
          </cell>
          <cell r="AQ780">
            <v>1968.9399999999791</v>
          </cell>
          <cell r="AR780">
            <v>1426.309999999989</v>
          </cell>
          <cell r="AS780">
            <v>1999.1399999999805</v>
          </cell>
          <cell r="AT780">
            <v>1442.9499999999821</v>
          </cell>
          <cell r="AU780">
            <v>2023.5899999999644</v>
          </cell>
          <cell r="AV780">
            <v>1465.3400000000188</v>
          </cell>
          <cell r="AW780">
            <v>2053.7800000000311</v>
          </cell>
        </row>
        <row r="781">
          <cell r="A781">
            <v>776</v>
          </cell>
          <cell r="B781">
            <v>1009.1699999999848</v>
          </cell>
          <cell r="C781">
            <v>1412.84</v>
          </cell>
          <cell r="D781">
            <v>1031.5900000000124</v>
          </cell>
          <cell r="E781">
            <v>1443.0799999999822</v>
          </cell>
          <cell r="F781">
            <v>1048.2500000000111</v>
          </cell>
          <cell r="G781">
            <v>1467.5600000000188</v>
          </cell>
          <cell r="H781">
            <v>1070.6700000000012</v>
          </cell>
          <cell r="I781">
            <v>1497.7900000000029</v>
          </cell>
          <cell r="J781">
            <v>1093.0899999999965</v>
          </cell>
          <cell r="K781">
            <v>1528.0300000000157</v>
          </cell>
          <cell r="L781">
            <v>1109.7499999999868</v>
          </cell>
          <cell r="M781">
            <v>1552.5</v>
          </cell>
          <cell r="N781">
            <v>1132.1700000000124</v>
          </cell>
          <cell r="O781">
            <v>1582.739999999982</v>
          </cell>
          <cell r="P781">
            <v>1148.8300000000104</v>
          </cell>
          <cell r="Q781">
            <v>1607.2199999999941</v>
          </cell>
          <cell r="R781">
            <v>1171.2499999999948</v>
          </cell>
          <cell r="S781">
            <v>1637.4499999999748</v>
          </cell>
          <cell r="T781">
            <v>1193.6699999999867</v>
          </cell>
          <cell r="U781">
            <v>1667.690000000021</v>
          </cell>
          <cell r="V781">
            <v>1210.3299999999758</v>
          </cell>
          <cell r="W781">
            <v>1692.160000000008</v>
          </cell>
          <cell r="X781">
            <v>1232.7499999999964</v>
          </cell>
          <cell r="Y781">
            <v>1722.4000000000156</v>
          </cell>
          <cell r="Z781">
            <v>1249.4099999999919</v>
          </cell>
          <cell r="AA781">
            <v>1746.88</v>
          </cell>
          <cell r="AB781">
            <v>1271.8300000000095</v>
          </cell>
          <cell r="AC781">
            <v>1777.1099999999803</v>
          </cell>
          <cell r="AD781">
            <v>1288.4900000000059</v>
          </cell>
          <cell r="AE781">
            <v>1807.3499999999842</v>
          </cell>
          <cell r="AF781">
            <v>1310.9100000000255</v>
          </cell>
          <cell r="AG781">
            <v>1831.8199999999688</v>
          </cell>
          <cell r="AH781">
            <v>1327.5700000000152</v>
          </cell>
          <cell r="AI781">
            <v>1862.0600000000268</v>
          </cell>
          <cell r="AJ781">
            <v>1349.9900000000052</v>
          </cell>
          <cell r="AK781">
            <v>1886.540000000012</v>
          </cell>
          <cell r="AL781">
            <v>1366.6499999999949</v>
          </cell>
          <cell r="AM781">
            <v>1916.7700000000157</v>
          </cell>
          <cell r="AN781">
            <v>1389.069999999984</v>
          </cell>
          <cell r="AO781">
            <v>1947.0099999999948</v>
          </cell>
          <cell r="AP781">
            <v>1405.7299999999734</v>
          </cell>
          <cell r="AQ781">
            <v>1971.4799999999791</v>
          </cell>
          <cell r="AR781">
            <v>1428.1499999999889</v>
          </cell>
          <cell r="AS781">
            <v>2001.7199999999805</v>
          </cell>
          <cell r="AT781">
            <v>1444.809999999982</v>
          </cell>
          <cell r="AU781">
            <v>2026.1999999999643</v>
          </cell>
          <cell r="AV781">
            <v>1467.2300000000189</v>
          </cell>
          <cell r="AW781">
            <v>2056.4300000000312</v>
          </cell>
        </row>
        <row r="782">
          <cell r="A782">
            <v>777</v>
          </cell>
          <cell r="B782">
            <v>1010.4699999999848</v>
          </cell>
          <cell r="C782">
            <v>1414.6599999999999</v>
          </cell>
          <cell r="D782">
            <v>1032.9200000000124</v>
          </cell>
          <cell r="E782">
            <v>1444.9399999999821</v>
          </cell>
          <cell r="F782">
            <v>1049.6000000000111</v>
          </cell>
          <cell r="G782">
            <v>1469.4500000000189</v>
          </cell>
          <cell r="H782">
            <v>1072.0500000000013</v>
          </cell>
          <cell r="I782">
            <v>1499.720000000003</v>
          </cell>
          <cell r="J782">
            <v>1094.4999999999966</v>
          </cell>
          <cell r="K782">
            <v>1530.0000000000157</v>
          </cell>
          <cell r="L782">
            <v>1111.1799999999869</v>
          </cell>
          <cell r="M782">
            <v>1554.5</v>
          </cell>
          <cell r="N782">
            <v>1133.6300000000124</v>
          </cell>
          <cell r="O782">
            <v>1584.779999999982</v>
          </cell>
          <cell r="P782">
            <v>1150.3100000000104</v>
          </cell>
          <cell r="Q782">
            <v>1609.2899999999941</v>
          </cell>
          <cell r="R782">
            <v>1172.7599999999948</v>
          </cell>
          <cell r="S782">
            <v>1639.5599999999747</v>
          </cell>
          <cell r="T782">
            <v>1195.2099999999866</v>
          </cell>
          <cell r="U782">
            <v>1669.8400000000211</v>
          </cell>
          <cell r="V782">
            <v>1211.8899999999758</v>
          </cell>
          <cell r="W782">
            <v>1694.3400000000081</v>
          </cell>
          <cell r="X782">
            <v>1234.3399999999963</v>
          </cell>
          <cell r="Y782">
            <v>1724.6200000000156</v>
          </cell>
          <cell r="Z782">
            <v>1251.0199999999918</v>
          </cell>
          <cell r="AA782">
            <v>1749.13</v>
          </cell>
          <cell r="AB782">
            <v>1273.4700000000096</v>
          </cell>
          <cell r="AC782">
            <v>1779.3999999999803</v>
          </cell>
          <cell r="AD782">
            <v>1290.150000000006</v>
          </cell>
          <cell r="AE782">
            <v>1809.6799999999841</v>
          </cell>
          <cell r="AF782">
            <v>1312.6000000000256</v>
          </cell>
          <cell r="AG782">
            <v>1834.1799999999687</v>
          </cell>
          <cell r="AH782">
            <v>1329.2800000000152</v>
          </cell>
          <cell r="AI782">
            <v>1864.4600000000269</v>
          </cell>
          <cell r="AJ782">
            <v>1351.7300000000052</v>
          </cell>
          <cell r="AK782">
            <v>1888.9700000000121</v>
          </cell>
          <cell r="AL782">
            <v>1368.4099999999949</v>
          </cell>
          <cell r="AM782">
            <v>1919.2400000000157</v>
          </cell>
          <cell r="AN782">
            <v>1390.859999999984</v>
          </cell>
          <cell r="AO782">
            <v>1949.5199999999948</v>
          </cell>
          <cell r="AP782">
            <v>1407.5399999999734</v>
          </cell>
          <cell r="AQ782">
            <v>1974.0199999999791</v>
          </cell>
          <cell r="AR782">
            <v>1429.9899999999889</v>
          </cell>
          <cell r="AS782">
            <v>2004.2999999999804</v>
          </cell>
          <cell r="AT782">
            <v>1446.6699999999819</v>
          </cell>
          <cell r="AU782">
            <v>2028.8099999999642</v>
          </cell>
          <cell r="AV782">
            <v>1469.120000000019</v>
          </cell>
          <cell r="AW782">
            <v>2059.0800000000313</v>
          </cell>
        </row>
        <row r="783">
          <cell r="A783">
            <v>778</v>
          </cell>
          <cell r="B783">
            <v>1011.7699999999847</v>
          </cell>
          <cell r="C783">
            <v>1416.4799999999998</v>
          </cell>
          <cell r="D783">
            <v>1034.2500000000123</v>
          </cell>
          <cell r="E783">
            <v>1446.799999999982</v>
          </cell>
          <cell r="F783">
            <v>1050.950000000011</v>
          </cell>
          <cell r="G783">
            <v>1471.340000000019</v>
          </cell>
          <cell r="H783">
            <v>1073.4300000000014</v>
          </cell>
          <cell r="I783">
            <v>1501.650000000003</v>
          </cell>
          <cell r="J783">
            <v>1095.9099999999967</v>
          </cell>
          <cell r="K783">
            <v>1531.9700000000157</v>
          </cell>
          <cell r="L783">
            <v>1112.6099999999869</v>
          </cell>
          <cell r="M783">
            <v>1556.5</v>
          </cell>
          <cell r="N783">
            <v>1135.0900000000124</v>
          </cell>
          <cell r="O783">
            <v>1586.819999999982</v>
          </cell>
          <cell r="P783">
            <v>1151.7900000000104</v>
          </cell>
          <cell r="Q783">
            <v>1611.359999999994</v>
          </cell>
          <cell r="R783">
            <v>1174.2699999999948</v>
          </cell>
          <cell r="S783">
            <v>1641.6699999999746</v>
          </cell>
          <cell r="T783">
            <v>1196.7499999999866</v>
          </cell>
          <cell r="U783">
            <v>1671.9900000000212</v>
          </cell>
          <cell r="V783">
            <v>1213.4499999999757</v>
          </cell>
          <cell r="W783">
            <v>1696.5200000000082</v>
          </cell>
          <cell r="X783">
            <v>1235.9299999999962</v>
          </cell>
          <cell r="Y783">
            <v>1726.8400000000156</v>
          </cell>
          <cell r="Z783">
            <v>1252.6299999999917</v>
          </cell>
          <cell r="AA783">
            <v>1751.38</v>
          </cell>
          <cell r="AB783">
            <v>1275.1100000000097</v>
          </cell>
          <cell r="AC783">
            <v>1781.6899999999803</v>
          </cell>
          <cell r="AD783">
            <v>1291.8100000000061</v>
          </cell>
          <cell r="AE783">
            <v>1812.0099999999841</v>
          </cell>
          <cell r="AF783">
            <v>1314.2900000000257</v>
          </cell>
          <cell r="AG783">
            <v>1836.5399999999686</v>
          </cell>
          <cell r="AH783">
            <v>1330.9900000000152</v>
          </cell>
          <cell r="AI783">
            <v>1866.860000000027</v>
          </cell>
          <cell r="AJ783">
            <v>1353.4700000000053</v>
          </cell>
          <cell r="AK783">
            <v>1891.4000000000121</v>
          </cell>
          <cell r="AL783">
            <v>1370.1699999999948</v>
          </cell>
          <cell r="AM783">
            <v>1921.7100000000157</v>
          </cell>
          <cell r="AN783">
            <v>1392.6499999999839</v>
          </cell>
          <cell r="AO783">
            <v>1952.0299999999947</v>
          </cell>
          <cell r="AP783">
            <v>1409.3499999999733</v>
          </cell>
          <cell r="AQ783">
            <v>1976.559999999979</v>
          </cell>
          <cell r="AR783">
            <v>1431.8299999999888</v>
          </cell>
          <cell r="AS783">
            <v>2006.8799999999803</v>
          </cell>
          <cell r="AT783">
            <v>1448.5299999999818</v>
          </cell>
          <cell r="AU783">
            <v>2031.4199999999641</v>
          </cell>
          <cell r="AV783">
            <v>1471.0100000000191</v>
          </cell>
          <cell r="AW783">
            <v>2061.7300000000314</v>
          </cell>
        </row>
        <row r="784">
          <cell r="A784">
            <v>779</v>
          </cell>
          <cell r="B784">
            <v>1013.0699999999847</v>
          </cell>
          <cell r="C784">
            <v>1418.2999999999997</v>
          </cell>
          <cell r="D784">
            <v>1035.5800000000122</v>
          </cell>
          <cell r="E784">
            <v>1448.6599999999819</v>
          </cell>
          <cell r="F784">
            <v>1052.3000000000109</v>
          </cell>
          <cell r="G784">
            <v>1473.2300000000191</v>
          </cell>
          <cell r="H784">
            <v>1074.8100000000015</v>
          </cell>
          <cell r="I784">
            <v>1503.5800000000031</v>
          </cell>
          <cell r="J784">
            <v>1097.3199999999968</v>
          </cell>
          <cell r="K784">
            <v>1533.9400000000157</v>
          </cell>
          <cell r="L784">
            <v>1114.039999999987</v>
          </cell>
          <cell r="M784">
            <v>1558.5</v>
          </cell>
          <cell r="N784">
            <v>1136.5500000000125</v>
          </cell>
          <cell r="O784">
            <v>1588.8599999999819</v>
          </cell>
          <cell r="P784">
            <v>1153.2700000000104</v>
          </cell>
          <cell r="Q784">
            <v>1613.4299999999939</v>
          </cell>
          <cell r="R784">
            <v>1175.7799999999947</v>
          </cell>
          <cell r="S784">
            <v>1643.7799999999745</v>
          </cell>
          <cell r="T784">
            <v>1198.2899999999865</v>
          </cell>
          <cell r="U784">
            <v>1674.1400000000212</v>
          </cell>
          <cell r="V784">
            <v>1215.0099999999757</v>
          </cell>
          <cell r="W784">
            <v>1698.7000000000082</v>
          </cell>
          <cell r="X784">
            <v>1237.5199999999961</v>
          </cell>
          <cell r="Y784">
            <v>1729.0600000000156</v>
          </cell>
          <cell r="Z784">
            <v>1254.2399999999916</v>
          </cell>
          <cell r="AA784">
            <v>1753.63</v>
          </cell>
          <cell r="AB784">
            <v>1276.7500000000098</v>
          </cell>
          <cell r="AC784">
            <v>1783.9799999999802</v>
          </cell>
          <cell r="AD784">
            <v>1293.4700000000062</v>
          </cell>
          <cell r="AE784">
            <v>1814.339999999984</v>
          </cell>
          <cell r="AF784">
            <v>1315.9800000000257</v>
          </cell>
          <cell r="AG784">
            <v>1838.8999999999685</v>
          </cell>
          <cell r="AH784">
            <v>1332.7000000000153</v>
          </cell>
          <cell r="AI784">
            <v>1869.260000000027</v>
          </cell>
          <cell r="AJ784">
            <v>1355.2100000000053</v>
          </cell>
          <cell r="AK784">
            <v>1893.8300000000122</v>
          </cell>
          <cell r="AL784">
            <v>1371.9299999999948</v>
          </cell>
          <cell r="AM784">
            <v>1924.1800000000158</v>
          </cell>
          <cell r="AN784">
            <v>1394.4399999999839</v>
          </cell>
          <cell r="AO784">
            <v>1954.5399999999947</v>
          </cell>
          <cell r="AP784">
            <v>1411.1599999999733</v>
          </cell>
          <cell r="AQ784">
            <v>1979.099999999979</v>
          </cell>
          <cell r="AR784">
            <v>1433.6699999999887</v>
          </cell>
          <cell r="AS784">
            <v>2009.4599999999803</v>
          </cell>
          <cell r="AT784">
            <v>1450.3899999999817</v>
          </cell>
          <cell r="AU784">
            <v>2034.029999999964</v>
          </cell>
          <cell r="AV784">
            <v>1472.9000000000192</v>
          </cell>
          <cell r="AW784">
            <v>2064.3800000000315</v>
          </cell>
        </row>
        <row r="785">
          <cell r="A785">
            <v>780</v>
          </cell>
          <cell r="B785">
            <v>1014.3699999999847</v>
          </cell>
          <cell r="C785">
            <v>1420.1199999999997</v>
          </cell>
          <cell r="D785">
            <v>1036.9100000000121</v>
          </cell>
          <cell r="E785">
            <v>1450.5199999999818</v>
          </cell>
          <cell r="F785">
            <v>1053.6500000000108</v>
          </cell>
          <cell r="G785">
            <v>1475.1200000000192</v>
          </cell>
          <cell r="H785">
            <v>1076.1900000000016</v>
          </cell>
          <cell r="I785">
            <v>1505.5100000000032</v>
          </cell>
          <cell r="J785">
            <v>1098.7299999999968</v>
          </cell>
          <cell r="K785">
            <v>1535.9100000000158</v>
          </cell>
          <cell r="L785">
            <v>1115.4699999999871</v>
          </cell>
          <cell r="M785">
            <v>1560.5</v>
          </cell>
          <cell r="N785">
            <v>1138.0100000000125</v>
          </cell>
          <cell r="O785">
            <v>1590.8999999999819</v>
          </cell>
          <cell r="P785">
            <v>1154.7500000000105</v>
          </cell>
          <cell r="Q785">
            <v>1615.4999999999939</v>
          </cell>
          <cell r="R785">
            <v>1177.2899999999947</v>
          </cell>
          <cell r="S785">
            <v>1645.8899999999744</v>
          </cell>
          <cell r="T785">
            <v>1199.8299999999865</v>
          </cell>
          <cell r="U785">
            <v>1676.2900000000213</v>
          </cell>
          <cell r="V785">
            <v>1216.5699999999756</v>
          </cell>
          <cell r="W785">
            <v>1700.8800000000083</v>
          </cell>
          <cell r="X785">
            <v>1239.109999999996</v>
          </cell>
          <cell r="Y785">
            <v>1731.2800000000157</v>
          </cell>
          <cell r="Z785">
            <v>1255.8499999999915</v>
          </cell>
          <cell r="AA785">
            <v>1755.88</v>
          </cell>
          <cell r="AB785">
            <v>1278.3900000000099</v>
          </cell>
          <cell r="AC785">
            <v>1786.2699999999802</v>
          </cell>
          <cell r="AD785">
            <v>1295.1300000000062</v>
          </cell>
          <cell r="AE785">
            <v>1816.6699999999839</v>
          </cell>
          <cell r="AF785">
            <v>1317.6700000000258</v>
          </cell>
          <cell r="AG785">
            <v>1841.2599999999684</v>
          </cell>
          <cell r="AH785">
            <v>1334.4100000000153</v>
          </cell>
          <cell r="AI785">
            <v>1871.6600000000271</v>
          </cell>
          <cell r="AJ785">
            <v>1356.9500000000053</v>
          </cell>
          <cell r="AK785">
            <v>1896.2600000000123</v>
          </cell>
          <cell r="AL785">
            <v>1373.6899999999948</v>
          </cell>
          <cell r="AM785">
            <v>1926.6500000000158</v>
          </cell>
          <cell r="AN785">
            <v>1396.2299999999839</v>
          </cell>
          <cell r="AO785">
            <v>1957.0499999999947</v>
          </cell>
          <cell r="AP785">
            <v>1412.9699999999732</v>
          </cell>
          <cell r="AQ785">
            <v>1981.639999999979</v>
          </cell>
          <cell r="AR785">
            <v>1435.5099999999886</v>
          </cell>
          <cell r="AS785">
            <v>2012.0399999999802</v>
          </cell>
          <cell r="AT785">
            <v>1452.2499999999816</v>
          </cell>
          <cell r="AU785">
            <v>2036.6399999999639</v>
          </cell>
          <cell r="AV785">
            <v>1474.7900000000193</v>
          </cell>
          <cell r="AW785">
            <v>2067.0300000000316</v>
          </cell>
        </row>
        <row r="786">
          <cell r="A786">
            <v>781</v>
          </cell>
          <cell r="B786">
            <v>1015.6699999999846</v>
          </cell>
          <cell r="C786">
            <v>1421.9399999999996</v>
          </cell>
          <cell r="D786">
            <v>1038.2400000000121</v>
          </cell>
          <cell r="E786">
            <v>1452.3799999999817</v>
          </cell>
          <cell r="F786">
            <v>1055.0000000000107</v>
          </cell>
          <cell r="G786">
            <v>1477.0100000000193</v>
          </cell>
          <cell r="H786">
            <v>1077.5700000000018</v>
          </cell>
          <cell r="I786">
            <v>1507.4400000000032</v>
          </cell>
          <cell r="J786">
            <v>1100.1399999999969</v>
          </cell>
          <cell r="K786">
            <v>1537.8800000000158</v>
          </cell>
          <cell r="L786">
            <v>1116.8999999999871</v>
          </cell>
          <cell r="M786">
            <v>1562.5</v>
          </cell>
          <cell r="N786">
            <v>1139.4700000000125</v>
          </cell>
          <cell r="O786">
            <v>1592.9399999999819</v>
          </cell>
          <cell r="P786">
            <v>1156.2300000000105</v>
          </cell>
          <cell r="Q786">
            <v>1617.5699999999938</v>
          </cell>
          <cell r="R786">
            <v>1178.7999999999947</v>
          </cell>
          <cell r="S786">
            <v>1647.9999999999743</v>
          </cell>
          <cell r="T786">
            <v>1201.3699999999865</v>
          </cell>
          <cell r="U786">
            <v>1678.4400000000214</v>
          </cell>
          <cell r="V786">
            <v>1218.1299999999756</v>
          </cell>
          <cell r="W786">
            <v>1703.0600000000084</v>
          </cell>
          <cell r="X786">
            <v>1240.699999999996</v>
          </cell>
          <cell r="Y786">
            <v>1733.5000000000157</v>
          </cell>
          <cell r="Z786">
            <v>1257.4599999999914</v>
          </cell>
          <cell r="AA786">
            <v>1758.13</v>
          </cell>
          <cell r="AB786">
            <v>1280.03000000001</v>
          </cell>
          <cell r="AC786">
            <v>1788.5599999999802</v>
          </cell>
          <cell r="AD786">
            <v>1296.7900000000063</v>
          </cell>
          <cell r="AE786">
            <v>1818.9999999999839</v>
          </cell>
          <cell r="AF786">
            <v>1319.3600000000258</v>
          </cell>
          <cell r="AG786">
            <v>1843.6199999999683</v>
          </cell>
          <cell r="AH786">
            <v>1336.1200000000154</v>
          </cell>
          <cell r="AI786">
            <v>1874.0600000000272</v>
          </cell>
          <cell r="AJ786">
            <v>1358.6900000000053</v>
          </cell>
          <cell r="AK786">
            <v>1898.6900000000123</v>
          </cell>
          <cell r="AL786">
            <v>1375.4499999999948</v>
          </cell>
          <cell r="AM786">
            <v>1929.1200000000158</v>
          </cell>
          <cell r="AN786">
            <v>1398.0199999999838</v>
          </cell>
          <cell r="AO786">
            <v>1959.5599999999947</v>
          </cell>
          <cell r="AP786">
            <v>1414.7799999999731</v>
          </cell>
          <cell r="AQ786">
            <v>1984.1799999999789</v>
          </cell>
          <cell r="AR786">
            <v>1437.3499999999885</v>
          </cell>
          <cell r="AS786">
            <v>2014.6199999999801</v>
          </cell>
          <cell r="AT786">
            <v>1454.1099999999815</v>
          </cell>
          <cell r="AU786">
            <v>2039.2499999999638</v>
          </cell>
          <cell r="AV786">
            <v>1476.6800000000194</v>
          </cell>
          <cell r="AW786">
            <v>2069.6800000000317</v>
          </cell>
        </row>
        <row r="787">
          <cell r="A787">
            <v>782</v>
          </cell>
          <cell r="B787">
            <v>1016.9699999999846</v>
          </cell>
          <cell r="C787">
            <v>1423.7599999999995</v>
          </cell>
          <cell r="D787">
            <v>1039.570000000012</v>
          </cell>
          <cell r="E787">
            <v>1454.2399999999816</v>
          </cell>
          <cell r="F787">
            <v>1056.3500000000106</v>
          </cell>
          <cell r="G787">
            <v>1478.9000000000194</v>
          </cell>
          <cell r="H787">
            <v>1078.9500000000019</v>
          </cell>
          <cell r="I787">
            <v>1509.3700000000033</v>
          </cell>
          <cell r="J787">
            <v>1101.549999999997</v>
          </cell>
          <cell r="K787">
            <v>1539.8500000000158</v>
          </cell>
          <cell r="L787">
            <v>1118.3299999999872</v>
          </cell>
          <cell r="M787">
            <v>1564.5</v>
          </cell>
          <cell r="N787">
            <v>1140.9300000000126</v>
          </cell>
          <cell r="O787">
            <v>1594.9799999999818</v>
          </cell>
          <cell r="P787">
            <v>1157.7100000000105</v>
          </cell>
          <cell r="Q787">
            <v>1619.6399999999937</v>
          </cell>
          <cell r="R787">
            <v>1180.3099999999947</v>
          </cell>
          <cell r="S787">
            <v>1650.1099999999742</v>
          </cell>
          <cell r="T787">
            <v>1202.9099999999864</v>
          </cell>
          <cell r="U787">
            <v>1680.5900000000215</v>
          </cell>
          <cell r="V787">
            <v>1219.6899999999755</v>
          </cell>
          <cell r="W787">
            <v>1705.2400000000084</v>
          </cell>
          <cell r="X787">
            <v>1242.2899999999959</v>
          </cell>
          <cell r="Y787">
            <v>1735.7200000000157</v>
          </cell>
          <cell r="Z787">
            <v>1259.0699999999913</v>
          </cell>
          <cell r="AA787">
            <v>1760.38</v>
          </cell>
          <cell r="AB787">
            <v>1281.6700000000101</v>
          </cell>
          <cell r="AC787">
            <v>1790.8499999999801</v>
          </cell>
          <cell r="AD787">
            <v>1298.4500000000064</v>
          </cell>
          <cell r="AE787">
            <v>1821.3299999999838</v>
          </cell>
          <cell r="AF787">
            <v>1321.0500000000259</v>
          </cell>
          <cell r="AG787">
            <v>1845.9799999999682</v>
          </cell>
          <cell r="AH787">
            <v>1337.8300000000154</v>
          </cell>
          <cell r="AI787">
            <v>1876.4600000000273</v>
          </cell>
          <cell r="AJ787">
            <v>1360.4300000000053</v>
          </cell>
          <cell r="AK787">
            <v>1901.1200000000124</v>
          </cell>
          <cell r="AL787">
            <v>1377.2099999999948</v>
          </cell>
          <cell r="AM787">
            <v>1931.5900000000158</v>
          </cell>
          <cell r="AN787">
            <v>1399.8099999999838</v>
          </cell>
          <cell r="AO787">
            <v>1962.0699999999947</v>
          </cell>
          <cell r="AP787">
            <v>1416.5899999999731</v>
          </cell>
          <cell r="AQ787">
            <v>1986.7199999999789</v>
          </cell>
          <cell r="AR787">
            <v>1439.1899999999885</v>
          </cell>
          <cell r="AS787">
            <v>2017.19999999998</v>
          </cell>
          <cell r="AT787">
            <v>1455.9699999999814</v>
          </cell>
          <cell r="AU787">
            <v>2041.8599999999637</v>
          </cell>
          <cell r="AV787">
            <v>1478.5700000000195</v>
          </cell>
          <cell r="AW787">
            <v>2072.3300000000318</v>
          </cell>
        </row>
        <row r="788">
          <cell r="A788">
            <v>783</v>
          </cell>
          <cell r="B788">
            <v>1018.2699999999845</v>
          </cell>
          <cell r="C788">
            <v>1425.5799999999995</v>
          </cell>
          <cell r="D788">
            <v>1040.9000000000119</v>
          </cell>
          <cell r="E788">
            <v>1456.0999999999815</v>
          </cell>
          <cell r="F788">
            <v>1057.7000000000105</v>
          </cell>
          <cell r="G788">
            <v>1480.7900000000195</v>
          </cell>
          <cell r="H788">
            <v>1080.330000000002</v>
          </cell>
          <cell r="I788">
            <v>1511.3000000000034</v>
          </cell>
          <cell r="J788">
            <v>1102.9599999999971</v>
          </cell>
          <cell r="K788">
            <v>1541.8200000000159</v>
          </cell>
          <cell r="L788">
            <v>1119.7599999999873</v>
          </cell>
          <cell r="M788">
            <v>1566.5</v>
          </cell>
          <cell r="N788">
            <v>1142.3900000000126</v>
          </cell>
          <cell r="O788">
            <v>1597.0199999999818</v>
          </cell>
          <cell r="P788">
            <v>1159.1900000000105</v>
          </cell>
          <cell r="Q788">
            <v>1621.7099999999937</v>
          </cell>
          <cell r="R788">
            <v>1181.8199999999947</v>
          </cell>
          <cell r="S788">
            <v>1652.2199999999741</v>
          </cell>
          <cell r="T788">
            <v>1204.4499999999864</v>
          </cell>
          <cell r="U788">
            <v>1682.7400000000216</v>
          </cell>
          <cell r="V788">
            <v>1221.2499999999754</v>
          </cell>
          <cell r="W788">
            <v>1707.4200000000085</v>
          </cell>
          <cell r="X788">
            <v>1243.8799999999958</v>
          </cell>
          <cell r="Y788">
            <v>1737.9400000000157</v>
          </cell>
          <cell r="Z788">
            <v>1260.6799999999912</v>
          </cell>
          <cell r="AA788">
            <v>1762.63</v>
          </cell>
          <cell r="AB788">
            <v>1283.3100000000102</v>
          </cell>
          <cell r="AC788">
            <v>1793.1399999999801</v>
          </cell>
          <cell r="AD788">
            <v>1300.1100000000065</v>
          </cell>
          <cell r="AE788">
            <v>1823.6599999999837</v>
          </cell>
          <cell r="AF788">
            <v>1322.7400000000259</v>
          </cell>
          <cell r="AG788">
            <v>1848.3399999999681</v>
          </cell>
          <cell r="AH788">
            <v>1339.5400000000154</v>
          </cell>
          <cell r="AI788">
            <v>1878.8600000000274</v>
          </cell>
          <cell r="AJ788">
            <v>1362.1700000000053</v>
          </cell>
          <cell r="AK788">
            <v>1903.5500000000125</v>
          </cell>
          <cell r="AL788">
            <v>1378.9699999999948</v>
          </cell>
          <cell r="AM788">
            <v>1934.0600000000159</v>
          </cell>
          <cell r="AN788">
            <v>1401.5999999999838</v>
          </cell>
          <cell r="AO788">
            <v>1964.5799999999947</v>
          </cell>
          <cell r="AP788">
            <v>1418.399999999973</v>
          </cell>
          <cell r="AQ788">
            <v>1989.2599999999788</v>
          </cell>
          <cell r="AR788">
            <v>1441.0299999999884</v>
          </cell>
          <cell r="AS788">
            <v>2019.77999999998</v>
          </cell>
          <cell r="AT788">
            <v>1457.8299999999813</v>
          </cell>
          <cell r="AU788">
            <v>2044.4699999999636</v>
          </cell>
          <cell r="AV788">
            <v>1480.4600000000196</v>
          </cell>
          <cell r="AW788">
            <v>2074.9800000000319</v>
          </cell>
        </row>
        <row r="789">
          <cell r="A789">
            <v>784</v>
          </cell>
          <cell r="B789">
            <v>1019.5699999999845</v>
          </cell>
          <cell r="C789">
            <v>1427.3999999999994</v>
          </cell>
          <cell r="D789">
            <v>1042.2300000000118</v>
          </cell>
          <cell r="E789">
            <v>1457.9599999999814</v>
          </cell>
          <cell r="F789">
            <v>1059.0500000000104</v>
          </cell>
          <cell r="G789">
            <v>1482.6800000000196</v>
          </cell>
          <cell r="H789">
            <v>1081.7100000000021</v>
          </cell>
          <cell r="I789">
            <v>1513.2300000000034</v>
          </cell>
          <cell r="J789">
            <v>1104.3699999999972</v>
          </cell>
          <cell r="K789">
            <v>1543.7900000000159</v>
          </cell>
          <cell r="L789">
            <v>1121.1899999999873</v>
          </cell>
          <cell r="M789">
            <v>1568.5</v>
          </cell>
          <cell r="N789">
            <v>1143.8500000000126</v>
          </cell>
          <cell r="O789">
            <v>1599.0599999999818</v>
          </cell>
          <cell r="P789">
            <v>1160.6700000000105</v>
          </cell>
          <cell r="Q789">
            <v>1623.7799999999936</v>
          </cell>
          <cell r="R789">
            <v>1183.3299999999947</v>
          </cell>
          <cell r="S789">
            <v>1654.329999999974</v>
          </cell>
          <cell r="T789">
            <v>1205.9899999999864</v>
          </cell>
          <cell r="U789">
            <v>1684.8900000000217</v>
          </cell>
          <cell r="V789">
            <v>1222.8099999999754</v>
          </cell>
          <cell r="W789">
            <v>1709.6000000000085</v>
          </cell>
          <cell r="X789">
            <v>1245.4699999999957</v>
          </cell>
          <cell r="Y789">
            <v>1740.1600000000158</v>
          </cell>
          <cell r="Z789">
            <v>1262.2899999999911</v>
          </cell>
          <cell r="AA789">
            <v>1764.88</v>
          </cell>
          <cell r="AB789">
            <v>1284.9500000000103</v>
          </cell>
          <cell r="AC789">
            <v>1795.4299999999801</v>
          </cell>
          <cell r="AD789">
            <v>1301.7700000000066</v>
          </cell>
          <cell r="AE789">
            <v>1825.9899999999836</v>
          </cell>
          <cell r="AF789">
            <v>1324.430000000026</v>
          </cell>
          <cell r="AG789">
            <v>1850.699999999968</v>
          </cell>
          <cell r="AH789">
            <v>1341.2500000000155</v>
          </cell>
          <cell r="AI789">
            <v>1881.2600000000275</v>
          </cell>
          <cell r="AJ789">
            <v>1363.9100000000053</v>
          </cell>
          <cell r="AK789">
            <v>1905.9800000000125</v>
          </cell>
          <cell r="AL789">
            <v>1380.7299999999948</v>
          </cell>
          <cell r="AM789">
            <v>1936.5300000000159</v>
          </cell>
          <cell r="AN789">
            <v>1403.3899999999837</v>
          </cell>
          <cell r="AO789">
            <v>1967.0899999999947</v>
          </cell>
          <cell r="AP789">
            <v>1420.209999999973</v>
          </cell>
          <cell r="AQ789">
            <v>1991.7999999999788</v>
          </cell>
          <cell r="AR789">
            <v>1442.8699999999883</v>
          </cell>
          <cell r="AS789">
            <v>2022.3599999999799</v>
          </cell>
          <cell r="AT789">
            <v>1459.6899999999812</v>
          </cell>
          <cell r="AU789">
            <v>2047.0799999999635</v>
          </cell>
          <cell r="AV789">
            <v>1482.3500000000197</v>
          </cell>
          <cell r="AW789">
            <v>2077.6300000000319</v>
          </cell>
        </row>
        <row r="790">
          <cell r="A790">
            <v>785</v>
          </cell>
          <cell r="B790">
            <v>1020.8699999999844</v>
          </cell>
          <cell r="C790">
            <v>1429.2199999999993</v>
          </cell>
          <cell r="D790">
            <v>1043.5600000000118</v>
          </cell>
          <cell r="E790">
            <v>1459.8199999999813</v>
          </cell>
          <cell r="F790">
            <v>1060.4000000000103</v>
          </cell>
          <cell r="G790">
            <v>1484.5700000000197</v>
          </cell>
          <cell r="H790">
            <v>1083.0900000000022</v>
          </cell>
          <cell r="I790">
            <v>1515.1600000000035</v>
          </cell>
          <cell r="J790">
            <v>1105.7799999999972</v>
          </cell>
          <cell r="K790">
            <v>1545.7600000000159</v>
          </cell>
          <cell r="L790">
            <v>1122.6199999999874</v>
          </cell>
          <cell r="M790">
            <v>1570.5</v>
          </cell>
          <cell r="N790">
            <v>1145.3100000000127</v>
          </cell>
          <cell r="O790">
            <v>1601.0999999999817</v>
          </cell>
          <cell r="P790">
            <v>1162.1500000000106</v>
          </cell>
          <cell r="Q790">
            <v>1625.8499999999935</v>
          </cell>
          <cell r="R790">
            <v>1184.8399999999947</v>
          </cell>
          <cell r="S790">
            <v>1656.4399999999739</v>
          </cell>
          <cell r="T790">
            <v>1207.5299999999863</v>
          </cell>
          <cell r="U790">
            <v>1687.0400000000218</v>
          </cell>
          <cell r="V790">
            <v>1224.3699999999753</v>
          </cell>
          <cell r="W790">
            <v>1711.7800000000086</v>
          </cell>
          <cell r="X790">
            <v>1247.0599999999956</v>
          </cell>
          <cell r="Y790">
            <v>1742.3800000000158</v>
          </cell>
          <cell r="Z790">
            <v>1263.899999999991</v>
          </cell>
          <cell r="AA790">
            <v>1767.13</v>
          </cell>
          <cell r="AB790">
            <v>1286.5900000000104</v>
          </cell>
          <cell r="AC790">
            <v>1797.71999999998</v>
          </cell>
          <cell r="AD790">
            <v>1303.4300000000067</v>
          </cell>
          <cell r="AE790">
            <v>1828.3199999999836</v>
          </cell>
          <cell r="AF790">
            <v>1326.120000000026</v>
          </cell>
          <cell r="AG790">
            <v>1853.0599999999679</v>
          </cell>
          <cell r="AH790">
            <v>1342.9600000000155</v>
          </cell>
          <cell r="AI790">
            <v>1883.6600000000276</v>
          </cell>
          <cell r="AJ790">
            <v>1365.6500000000053</v>
          </cell>
          <cell r="AK790">
            <v>1908.4100000000126</v>
          </cell>
          <cell r="AL790">
            <v>1382.4899999999948</v>
          </cell>
          <cell r="AM790">
            <v>1939.0000000000159</v>
          </cell>
          <cell r="AN790">
            <v>1405.1799999999837</v>
          </cell>
          <cell r="AO790">
            <v>1969.5999999999947</v>
          </cell>
          <cell r="AP790">
            <v>1422.0199999999729</v>
          </cell>
          <cell r="AQ790">
            <v>1994.3399999999788</v>
          </cell>
          <cell r="AR790">
            <v>1444.7099999999882</v>
          </cell>
          <cell r="AS790">
            <v>2024.9399999999798</v>
          </cell>
          <cell r="AT790">
            <v>1461.5499999999811</v>
          </cell>
          <cell r="AU790">
            <v>2049.6899999999637</v>
          </cell>
          <cell r="AV790">
            <v>1484.2400000000198</v>
          </cell>
          <cell r="AW790">
            <v>2080.280000000032</v>
          </cell>
        </row>
        <row r="791">
          <cell r="A791">
            <v>786</v>
          </cell>
          <cell r="B791">
            <v>1022.1699999999844</v>
          </cell>
          <cell r="C791">
            <v>1431.0399999999993</v>
          </cell>
          <cell r="D791">
            <v>1044.8900000000117</v>
          </cell>
          <cell r="E791">
            <v>1461.6799999999812</v>
          </cell>
          <cell r="F791">
            <v>1061.7500000000102</v>
          </cell>
          <cell r="G791">
            <v>1486.4600000000198</v>
          </cell>
          <cell r="H791">
            <v>1084.4700000000023</v>
          </cell>
          <cell r="I791">
            <v>1517.0900000000036</v>
          </cell>
          <cell r="J791">
            <v>1107.1899999999973</v>
          </cell>
          <cell r="K791">
            <v>1547.7300000000159</v>
          </cell>
          <cell r="L791">
            <v>1124.0499999999874</v>
          </cell>
          <cell r="M791">
            <v>1572.5</v>
          </cell>
          <cell r="N791">
            <v>1146.7700000000127</v>
          </cell>
          <cell r="O791">
            <v>1603.1399999999817</v>
          </cell>
          <cell r="P791">
            <v>1163.6300000000106</v>
          </cell>
          <cell r="Q791">
            <v>1627.9199999999935</v>
          </cell>
          <cell r="R791">
            <v>1186.3499999999947</v>
          </cell>
          <cell r="S791">
            <v>1658.5499999999738</v>
          </cell>
          <cell r="T791">
            <v>1209.0699999999863</v>
          </cell>
          <cell r="U791">
            <v>1689.1900000000219</v>
          </cell>
          <cell r="V791">
            <v>1225.9299999999753</v>
          </cell>
          <cell r="W791">
            <v>1713.9600000000087</v>
          </cell>
          <cell r="X791">
            <v>1248.6499999999955</v>
          </cell>
          <cell r="Y791">
            <v>1744.6000000000158</v>
          </cell>
          <cell r="Z791">
            <v>1265.5099999999909</v>
          </cell>
          <cell r="AA791">
            <v>1769.38</v>
          </cell>
          <cell r="AB791">
            <v>1288.2300000000105</v>
          </cell>
          <cell r="AC791">
            <v>1800.00999999998</v>
          </cell>
          <cell r="AD791">
            <v>1305.0900000000067</v>
          </cell>
          <cell r="AE791">
            <v>1830.6499999999835</v>
          </cell>
          <cell r="AF791">
            <v>1327.8100000000261</v>
          </cell>
          <cell r="AG791">
            <v>1855.4199999999678</v>
          </cell>
          <cell r="AH791">
            <v>1344.6700000000155</v>
          </cell>
          <cell r="AI791">
            <v>1886.0600000000277</v>
          </cell>
          <cell r="AJ791">
            <v>1367.3900000000053</v>
          </cell>
          <cell r="AK791">
            <v>1910.8400000000127</v>
          </cell>
          <cell r="AL791">
            <v>1384.2499999999948</v>
          </cell>
          <cell r="AM791">
            <v>1941.4700000000159</v>
          </cell>
          <cell r="AN791">
            <v>1406.9699999999837</v>
          </cell>
          <cell r="AO791">
            <v>1972.1099999999947</v>
          </cell>
          <cell r="AP791">
            <v>1423.8299999999729</v>
          </cell>
          <cell r="AQ791">
            <v>1996.8799999999787</v>
          </cell>
          <cell r="AR791">
            <v>1446.5499999999881</v>
          </cell>
          <cell r="AS791">
            <v>2027.5199999999797</v>
          </cell>
          <cell r="AT791">
            <v>1463.409999999981</v>
          </cell>
          <cell r="AU791">
            <v>2052.2999999999638</v>
          </cell>
          <cell r="AV791">
            <v>1486.1300000000199</v>
          </cell>
          <cell r="AW791">
            <v>2082.9300000000321</v>
          </cell>
        </row>
        <row r="792">
          <cell r="A792">
            <v>787</v>
          </cell>
          <cell r="B792">
            <v>1023.4699999999843</v>
          </cell>
          <cell r="C792">
            <v>1432.8599999999992</v>
          </cell>
          <cell r="D792">
            <v>1046.2200000000116</v>
          </cell>
          <cell r="E792">
            <v>1463.5399999999811</v>
          </cell>
          <cell r="F792">
            <v>1063.1000000000101</v>
          </cell>
          <cell r="G792">
            <v>1488.3500000000199</v>
          </cell>
          <cell r="H792">
            <v>1085.8500000000024</v>
          </cell>
          <cell r="I792">
            <v>1519.0200000000036</v>
          </cell>
          <cell r="J792">
            <v>1108.5999999999974</v>
          </cell>
          <cell r="K792">
            <v>1549.700000000016</v>
          </cell>
          <cell r="L792">
            <v>1125.4799999999875</v>
          </cell>
          <cell r="M792">
            <v>1574.5</v>
          </cell>
          <cell r="N792">
            <v>1148.2300000000128</v>
          </cell>
          <cell r="O792">
            <v>1605.1799999999816</v>
          </cell>
          <cell r="P792">
            <v>1165.1100000000106</v>
          </cell>
          <cell r="Q792">
            <v>1629.9899999999934</v>
          </cell>
          <cell r="R792">
            <v>1187.8599999999947</v>
          </cell>
          <cell r="S792">
            <v>1660.6599999999737</v>
          </cell>
          <cell r="T792">
            <v>1210.6099999999863</v>
          </cell>
          <cell r="U792">
            <v>1691.340000000022</v>
          </cell>
          <cell r="V792">
            <v>1227.4899999999752</v>
          </cell>
          <cell r="W792">
            <v>1716.1400000000087</v>
          </cell>
          <cell r="X792">
            <v>1250.2399999999955</v>
          </cell>
          <cell r="Y792">
            <v>1746.8200000000159</v>
          </cell>
          <cell r="Z792">
            <v>1267.1199999999908</v>
          </cell>
          <cell r="AA792">
            <v>1771.63</v>
          </cell>
          <cell r="AB792">
            <v>1289.8700000000106</v>
          </cell>
          <cell r="AC792">
            <v>1802.2999999999799</v>
          </cell>
          <cell r="AD792">
            <v>1306.7500000000068</v>
          </cell>
          <cell r="AE792">
            <v>1832.9799999999834</v>
          </cell>
          <cell r="AF792">
            <v>1329.5000000000261</v>
          </cell>
          <cell r="AG792">
            <v>1857.7799999999677</v>
          </cell>
          <cell r="AH792">
            <v>1346.3800000000156</v>
          </cell>
          <cell r="AI792">
            <v>1888.4600000000278</v>
          </cell>
          <cell r="AJ792">
            <v>1369.1300000000053</v>
          </cell>
          <cell r="AK792">
            <v>1913.2700000000127</v>
          </cell>
          <cell r="AL792">
            <v>1386.0099999999948</v>
          </cell>
          <cell r="AM792">
            <v>1943.940000000016</v>
          </cell>
          <cell r="AN792">
            <v>1408.7599999999836</v>
          </cell>
          <cell r="AO792">
            <v>1974.6199999999947</v>
          </cell>
          <cell r="AP792">
            <v>1425.6399999999728</v>
          </cell>
          <cell r="AQ792">
            <v>1999.4199999999787</v>
          </cell>
          <cell r="AR792">
            <v>1448.389999999988</v>
          </cell>
          <cell r="AS792">
            <v>2030.0999999999797</v>
          </cell>
          <cell r="AT792">
            <v>1465.2699999999809</v>
          </cell>
          <cell r="AU792">
            <v>2054.9099999999639</v>
          </cell>
          <cell r="AV792">
            <v>1488.02000000002</v>
          </cell>
          <cell r="AW792">
            <v>2085.5800000000322</v>
          </cell>
        </row>
        <row r="793">
          <cell r="A793">
            <v>788</v>
          </cell>
          <cell r="B793">
            <v>1024.7699999999843</v>
          </cell>
          <cell r="C793">
            <v>1434.6799999999992</v>
          </cell>
          <cell r="D793">
            <v>1047.5500000000116</v>
          </cell>
          <cell r="E793">
            <v>1465.399999999981</v>
          </cell>
          <cell r="F793">
            <v>1064.45000000001</v>
          </cell>
          <cell r="G793">
            <v>1490.24000000002</v>
          </cell>
          <cell r="H793">
            <v>1087.2300000000025</v>
          </cell>
          <cell r="I793">
            <v>1520.9500000000037</v>
          </cell>
          <cell r="J793">
            <v>1110.0099999999975</v>
          </cell>
          <cell r="K793">
            <v>1551.670000000016</v>
          </cell>
          <cell r="L793">
            <v>1126.9099999999876</v>
          </cell>
          <cell r="M793">
            <v>1576.5</v>
          </cell>
          <cell r="N793">
            <v>1149.6900000000128</v>
          </cell>
          <cell r="O793">
            <v>1607.2199999999816</v>
          </cell>
          <cell r="P793">
            <v>1166.5900000000106</v>
          </cell>
          <cell r="Q793">
            <v>1632.0599999999934</v>
          </cell>
          <cell r="R793">
            <v>1189.3699999999947</v>
          </cell>
          <cell r="S793">
            <v>1662.7699999999736</v>
          </cell>
          <cell r="T793">
            <v>1212.1499999999862</v>
          </cell>
          <cell r="U793">
            <v>1693.4900000000221</v>
          </cell>
          <cell r="V793">
            <v>1229.0499999999752</v>
          </cell>
          <cell r="W793">
            <v>1718.3200000000088</v>
          </cell>
          <cell r="X793">
            <v>1251.8299999999954</v>
          </cell>
          <cell r="Y793">
            <v>1749.0400000000159</v>
          </cell>
          <cell r="Z793">
            <v>1268.7299999999907</v>
          </cell>
          <cell r="AA793">
            <v>1773.88</v>
          </cell>
          <cell r="AB793">
            <v>1291.5100000000107</v>
          </cell>
          <cell r="AC793">
            <v>1804.5899999999799</v>
          </cell>
          <cell r="AD793">
            <v>1308.4100000000069</v>
          </cell>
          <cell r="AE793">
            <v>1835.3099999999833</v>
          </cell>
          <cell r="AF793">
            <v>1331.1900000000262</v>
          </cell>
          <cell r="AG793">
            <v>1860.1399999999676</v>
          </cell>
          <cell r="AH793">
            <v>1348.0900000000156</v>
          </cell>
          <cell r="AI793">
            <v>1890.8600000000279</v>
          </cell>
          <cell r="AJ793">
            <v>1370.8700000000053</v>
          </cell>
          <cell r="AK793">
            <v>1915.7000000000128</v>
          </cell>
          <cell r="AL793">
            <v>1387.7699999999948</v>
          </cell>
          <cell r="AM793">
            <v>1946.410000000016</v>
          </cell>
          <cell r="AN793">
            <v>1410.5499999999836</v>
          </cell>
          <cell r="AO793">
            <v>1977.1299999999947</v>
          </cell>
          <cell r="AP793">
            <v>1427.4499999999728</v>
          </cell>
          <cell r="AQ793">
            <v>2001.9599999999787</v>
          </cell>
          <cell r="AR793">
            <v>1450.229999999988</v>
          </cell>
          <cell r="AS793">
            <v>2032.6799999999796</v>
          </cell>
          <cell r="AT793">
            <v>1467.1299999999808</v>
          </cell>
          <cell r="AU793">
            <v>2057.5199999999641</v>
          </cell>
          <cell r="AV793">
            <v>1489.9100000000201</v>
          </cell>
          <cell r="AW793">
            <v>2088.2300000000323</v>
          </cell>
        </row>
        <row r="794">
          <cell r="A794">
            <v>789</v>
          </cell>
          <cell r="B794">
            <v>1026.0699999999842</v>
          </cell>
          <cell r="C794">
            <v>1436.4999999999991</v>
          </cell>
          <cell r="D794">
            <v>1048.8800000000115</v>
          </cell>
          <cell r="E794">
            <v>1467.2599999999809</v>
          </cell>
          <cell r="F794">
            <v>1065.80000000001</v>
          </cell>
          <cell r="G794">
            <v>1492.1300000000201</v>
          </cell>
          <cell r="H794">
            <v>1088.6100000000026</v>
          </cell>
          <cell r="I794">
            <v>1522.8800000000037</v>
          </cell>
          <cell r="J794">
            <v>1111.4199999999976</v>
          </cell>
          <cell r="K794">
            <v>1553.640000000016</v>
          </cell>
          <cell r="L794">
            <v>1128.3399999999876</v>
          </cell>
          <cell r="M794">
            <v>1578.5</v>
          </cell>
          <cell r="N794">
            <v>1151.1500000000128</v>
          </cell>
          <cell r="O794">
            <v>1609.2599999999816</v>
          </cell>
          <cell r="P794">
            <v>1168.0700000000106</v>
          </cell>
          <cell r="Q794">
            <v>1634.1299999999933</v>
          </cell>
          <cell r="R794">
            <v>1190.8799999999947</v>
          </cell>
          <cell r="S794">
            <v>1664.8799999999735</v>
          </cell>
          <cell r="T794">
            <v>1213.6899999999862</v>
          </cell>
          <cell r="U794">
            <v>1695.6400000000222</v>
          </cell>
          <cell r="V794">
            <v>1230.6099999999751</v>
          </cell>
          <cell r="W794">
            <v>1720.5000000000089</v>
          </cell>
          <cell r="X794">
            <v>1253.4199999999953</v>
          </cell>
          <cell r="Y794">
            <v>1751.2600000000159</v>
          </cell>
          <cell r="Z794">
            <v>1270.3399999999906</v>
          </cell>
          <cell r="AA794">
            <v>1776.13</v>
          </cell>
          <cell r="AB794">
            <v>1293.1500000000108</v>
          </cell>
          <cell r="AC794">
            <v>1806.8799999999799</v>
          </cell>
          <cell r="AD794">
            <v>1310.070000000007</v>
          </cell>
          <cell r="AE794">
            <v>1837.6399999999833</v>
          </cell>
          <cell r="AF794">
            <v>1332.8800000000263</v>
          </cell>
          <cell r="AG794">
            <v>1862.4999999999675</v>
          </cell>
          <cell r="AH794">
            <v>1349.8000000000156</v>
          </cell>
          <cell r="AI794">
            <v>1893.260000000028</v>
          </cell>
          <cell r="AJ794">
            <v>1372.6100000000054</v>
          </cell>
          <cell r="AK794">
            <v>1918.1300000000128</v>
          </cell>
          <cell r="AL794">
            <v>1389.5299999999947</v>
          </cell>
          <cell r="AM794">
            <v>1948.880000000016</v>
          </cell>
          <cell r="AN794">
            <v>1412.3399999999835</v>
          </cell>
          <cell r="AO794">
            <v>1979.6399999999946</v>
          </cell>
          <cell r="AP794">
            <v>1429.2599999999727</v>
          </cell>
          <cell r="AQ794">
            <v>2004.4999999999786</v>
          </cell>
          <cell r="AR794">
            <v>1452.0699999999879</v>
          </cell>
          <cell r="AS794">
            <v>2035.2599999999795</v>
          </cell>
          <cell r="AT794">
            <v>1468.9899999999807</v>
          </cell>
          <cell r="AU794">
            <v>2060.1299999999642</v>
          </cell>
          <cell r="AV794">
            <v>1491.8000000000202</v>
          </cell>
          <cell r="AW794">
            <v>2090.8800000000324</v>
          </cell>
        </row>
        <row r="795">
          <cell r="A795">
            <v>790</v>
          </cell>
          <cell r="B795">
            <v>1027.3699999999842</v>
          </cell>
          <cell r="C795">
            <v>1438.319999999999</v>
          </cell>
          <cell r="D795">
            <v>1050.2100000000114</v>
          </cell>
          <cell r="E795">
            <v>1469.1199999999808</v>
          </cell>
          <cell r="F795">
            <v>1067.1500000000099</v>
          </cell>
          <cell r="G795">
            <v>1494.0200000000202</v>
          </cell>
          <cell r="H795">
            <v>1089.9900000000027</v>
          </cell>
          <cell r="I795">
            <v>1524.8100000000038</v>
          </cell>
          <cell r="J795">
            <v>1112.8299999999977</v>
          </cell>
          <cell r="K795">
            <v>1555.610000000016</v>
          </cell>
          <cell r="L795">
            <v>1129.7699999999877</v>
          </cell>
          <cell r="M795">
            <v>1580.5</v>
          </cell>
          <cell r="N795">
            <v>1152.6100000000129</v>
          </cell>
          <cell r="O795">
            <v>1611.2999999999815</v>
          </cell>
          <cell r="P795">
            <v>1169.5500000000106</v>
          </cell>
          <cell r="Q795">
            <v>1636.1999999999932</v>
          </cell>
          <cell r="R795">
            <v>1192.3899999999946</v>
          </cell>
          <cell r="S795">
            <v>1666.9899999999734</v>
          </cell>
          <cell r="T795">
            <v>1215.2299999999861</v>
          </cell>
          <cell r="U795">
            <v>1697.7900000000222</v>
          </cell>
          <cell r="V795">
            <v>1232.1699999999751</v>
          </cell>
          <cell r="W795">
            <v>1722.6800000000089</v>
          </cell>
          <cell r="X795">
            <v>1255.0099999999952</v>
          </cell>
          <cell r="Y795">
            <v>1753.4800000000159</v>
          </cell>
          <cell r="Z795">
            <v>1271.9499999999905</v>
          </cell>
          <cell r="AA795">
            <v>1778.38</v>
          </cell>
          <cell r="AB795">
            <v>1294.7900000000109</v>
          </cell>
          <cell r="AC795">
            <v>1809.1699999999798</v>
          </cell>
          <cell r="AD795">
            <v>1311.7300000000071</v>
          </cell>
          <cell r="AE795">
            <v>1839.9699999999832</v>
          </cell>
          <cell r="AF795">
            <v>1334.5700000000263</v>
          </cell>
          <cell r="AG795">
            <v>1864.8599999999674</v>
          </cell>
          <cell r="AH795">
            <v>1351.5100000000157</v>
          </cell>
          <cell r="AI795">
            <v>1895.660000000028</v>
          </cell>
          <cell r="AJ795">
            <v>1374.3500000000054</v>
          </cell>
          <cell r="AK795">
            <v>1920.5600000000129</v>
          </cell>
          <cell r="AL795">
            <v>1391.2899999999947</v>
          </cell>
          <cell r="AM795">
            <v>1951.3500000000161</v>
          </cell>
          <cell r="AN795">
            <v>1414.1299999999835</v>
          </cell>
          <cell r="AO795">
            <v>1982.1499999999946</v>
          </cell>
          <cell r="AP795">
            <v>1431.0699999999727</v>
          </cell>
          <cell r="AQ795">
            <v>2007.0399999999786</v>
          </cell>
          <cell r="AR795">
            <v>1453.9099999999878</v>
          </cell>
          <cell r="AS795">
            <v>2037.8399999999795</v>
          </cell>
          <cell r="AT795">
            <v>1470.8499999999806</v>
          </cell>
          <cell r="AU795">
            <v>2062.7399999999643</v>
          </cell>
          <cell r="AV795">
            <v>1493.6900000000203</v>
          </cell>
          <cell r="AW795">
            <v>2093.5300000000325</v>
          </cell>
        </row>
        <row r="796">
          <cell r="A796">
            <v>791</v>
          </cell>
          <cell r="B796">
            <v>1028.6699999999842</v>
          </cell>
          <cell r="C796">
            <v>1440.139999999999</v>
          </cell>
          <cell r="D796">
            <v>1051.5400000000113</v>
          </cell>
          <cell r="E796">
            <v>1470.9799999999807</v>
          </cell>
          <cell r="F796">
            <v>1068.5000000000098</v>
          </cell>
          <cell r="G796">
            <v>1495.9100000000203</v>
          </cell>
          <cell r="H796">
            <v>1091.3700000000028</v>
          </cell>
          <cell r="I796">
            <v>1526.7400000000039</v>
          </cell>
          <cell r="J796">
            <v>1114.2399999999977</v>
          </cell>
          <cell r="K796">
            <v>1557.5800000000161</v>
          </cell>
          <cell r="L796">
            <v>1131.1999999999878</v>
          </cell>
          <cell r="M796">
            <v>1582.5</v>
          </cell>
          <cell r="N796">
            <v>1154.0700000000129</v>
          </cell>
          <cell r="O796">
            <v>1613.3399999999815</v>
          </cell>
          <cell r="P796">
            <v>1171.0300000000107</v>
          </cell>
          <cell r="Q796">
            <v>1638.2699999999932</v>
          </cell>
          <cell r="R796">
            <v>1193.8999999999946</v>
          </cell>
          <cell r="S796">
            <v>1669.0999999999733</v>
          </cell>
          <cell r="T796">
            <v>1216.7699999999861</v>
          </cell>
          <cell r="U796">
            <v>1699.9400000000223</v>
          </cell>
          <cell r="V796">
            <v>1233.729999999975</v>
          </cell>
          <cell r="W796">
            <v>1724.860000000009</v>
          </cell>
          <cell r="X796">
            <v>1256.5999999999951</v>
          </cell>
          <cell r="Y796">
            <v>1755.700000000016</v>
          </cell>
          <cell r="Z796">
            <v>1273.5599999999904</v>
          </cell>
          <cell r="AA796">
            <v>1780.63</v>
          </cell>
          <cell r="AB796">
            <v>1296.430000000011</v>
          </cell>
          <cell r="AC796">
            <v>1811.4599999999798</v>
          </cell>
          <cell r="AD796">
            <v>1313.3900000000071</v>
          </cell>
          <cell r="AE796">
            <v>1842.2999999999831</v>
          </cell>
          <cell r="AF796">
            <v>1336.2600000000264</v>
          </cell>
          <cell r="AG796">
            <v>1867.2199999999673</v>
          </cell>
          <cell r="AH796">
            <v>1353.2200000000157</v>
          </cell>
          <cell r="AI796">
            <v>1898.0600000000281</v>
          </cell>
          <cell r="AJ796">
            <v>1376.0900000000054</v>
          </cell>
          <cell r="AK796">
            <v>1922.990000000013</v>
          </cell>
          <cell r="AL796">
            <v>1393.0499999999947</v>
          </cell>
          <cell r="AM796">
            <v>1953.8200000000161</v>
          </cell>
          <cell r="AN796">
            <v>1415.9199999999835</v>
          </cell>
          <cell r="AO796">
            <v>1984.6599999999946</v>
          </cell>
          <cell r="AP796">
            <v>1432.8799999999726</v>
          </cell>
          <cell r="AQ796">
            <v>2009.5799999999786</v>
          </cell>
          <cell r="AR796">
            <v>1455.7499999999877</v>
          </cell>
          <cell r="AS796">
            <v>2040.4199999999794</v>
          </cell>
          <cell r="AT796">
            <v>1472.7099999999805</v>
          </cell>
          <cell r="AU796">
            <v>2065.3499999999644</v>
          </cell>
          <cell r="AV796">
            <v>1495.5800000000204</v>
          </cell>
          <cell r="AW796">
            <v>2096.1800000000326</v>
          </cell>
        </row>
        <row r="797">
          <cell r="A797">
            <v>792</v>
          </cell>
          <cell r="B797">
            <v>1029.9699999999841</v>
          </cell>
          <cell r="C797">
            <v>1441.9599999999989</v>
          </cell>
          <cell r="D797">
            <v>1052.8700000000113</v>
          </cell>
          <cell r="E797">
            <v>1472.8399999999806</v>
          </cell>
          <cell r="F797">
            <v>1069.8500000000097</v>
          </cell>
          <cell r="G797">
            <v>1497.8000000000204</v>
          </cell>
          <cell r="H797">
            <v>1092.750000000003</v>
          </cell>
          <cell r="I797">
            <v>1528.6700000000039</v>
          </cell>
          <cell r="J797">
            <v>1115.6499999999978</v>
          </cell>
          <cell r="K797">
            <v>1559.5500000000161</v>
          </cell>
          <cell r="L797">
            <v>1132.6299999999878</v>
          </cell>
          <cell r="M797">
            <v>1584.5</v>
          </cell>
          <cell r="N797">
            <v>1155.5300000000129</v>
          </cell>
          <cell r="O797">
            <v>1615.3799999999815</v>
          </cell>
          <cell r="P797">
            <v>1172.5100000000107</v>
          </cell>
          <cell r="Q797">
            <v>1640.3399999999931</v>
          </cell>
          <cell r="R797">
            <v>1195.4099999999946</v>
          </cell>
          <cell r="S797">
            <v>1671.2099999999732</v>
          </cell>
          <cell r="T797">
            <v>1218.3099999999861</v>
          </cell>
          <cell r="U797">
            <v>1702.0900000000224</v>
          </cell>
          <cell r="V797">
            <v>1235.289999999975</v>
          </cell>
          <cell r="W797">
            <v>1727.0400000000091</v>
          </cell>
          <cell r="X797">
            <v>1258.1899999999951</v>
          </cell>
          <cell r="Y797">
            <v>1757.920000000016</v>
          </cell>
          <cell r="Z797">
            <v>1275.1699999999903</v>
          </cell>
          <cell r="AA797">
            <v>1782.88</v>
          </cell>
          <cell r="AB797">
            <v>1298.0700000000111</v>
          </cell>
          <cell r="AC797">
            <v>1813.7499999999798</v>
          </cell>
          <cell r="AD797">
            <v>1315.0500000000072</v>
          </cell>
          <cell r="AE797">
            <v>1844.6299999999831</v>
          </cell>
          <cell r="AF797">
            <v>1337.9500000000264</v>
          </cell>
          <cell r="AG797">
            <v>1869.5799999999672</v>
          </cell>
          <cell r="AH797">
            <v>1354.9300000000158</v>
          </cell>
          <cell r="AI797">
            <v>1900.4600000000282</v>
          </cell>
          <cell r="AJ797">
            <v>1377.8300000000054</v>
          </cell>
          <cell r="AK797">
            <v>1925.420000000013</v>
          </cell>
          <cell r="AL797">
            <v>1394.8099999999947</v>
          </cell>
          <cell r="AM797">
            <v>1956.2900000000161</v>
          </cell>
          <cell r="AN797">
            <v>1417.7099999999834</v>
          </cell>
          <cell r="AO797">
            <v>1987.1699999999946</v>
          </cell>
          <cell r="AP797">
            <v>1434.6899999999725</v>
          </cell>
          <cell r="AQ797">
            <v>2012.1199999999785</v>
          </cell>
          <cell r="AR797">
            <v>1457.5899999999876</v>
          </cell>
          <cell r="AS797">
            <v>2042.9999999999793</v>
          </cell>
          <cell r="AT797">
            <v>1474.5699999999804</v>
          </cell>
          <cell r="AU797">
            <v>2067.9599999999646</v>
          </cell>
          <cell r="AV797">
            <v>1497.4700000000205</v>
          </cell>
          <cell r="AW797">
            <v>2098.8300000000327</v>
          </cell>
        </row>
        <row r="798">
          <cell r="A798">
            <v>793</v>
          </cell>
          <cell r="B798">
            <v>1031.2699999999841</v>
          </cell>
          <cell r="C798">
            <v>1443.7799999999988</v>
          </cell>
          <cell r="D798">
            <v>1054.2000000000112</v>
          </cell>
          <cell r="E798">
            <v>1474.6999999999805</v>
          </cell>
          <cell r="F798">
            <v>1071.2000000000096</v>
          </cell>
          <cell r="G798">
            <v>1499.6900000000205</v>
          </cell>
          <cell r="H798">
            <v>1094.1300000000031</v>
          </cell>
          <cell r="I798">
            <v>1530.600000000004</v>
          </cell>
          <cell r="J798">
            <v>1117.0599999999979</v>
          </cell>
          <cell r="K798">
            <v>1561.5200000000161</v>
          </cell>
          <cell r="L798">
            <v>1134.0599999999879</v>
          </cell>
          <cell r="M798">
            <v>1586.5</v>
          </cell>
          <cell r="N798">
            <v>1156.990000000013</v>
          </cell>
          <cell r="O798">
            <v>1617.4199999999814</v>
          </cell>
          <cell r="P798">
            <v>1173.9900000000107</v>
          </cell>
          <cell r="Q798">
            <v>1642.409999999993</v>
          </cell>
          <cell r="R798">
            <v>1196.9199999999946</v>
          </cell>
          <cell r="S798">
            <v>1673.3199999999731</v>
          </cell>
          <cell r="T798">
            <v>1219.849999999986</v>
          </cell>
          <cell r="U798">
            <v>1704.2400000000225</v>
          </cell>
          <cell r="V798">
            <v>1236.8499999999749</v>
          </cell>
          <cell r="W798">
            <v>1729.2200000000091</v>
          </cell>
          <cell r="X798">
            <v>1259.779999999995</v>
          </cell>
          <cell r="Y798">
            <v>1760.140000000016</v>
          </cell>
          <cell r="Z798">
            <v>1276.7799999999902</v>
          </cell>
          <cell r="AA798">
            <v>1785.13</v>
          </cell>
          <cell r="AB798">
            <v>1299.7100000000112</v>
          </cell>
          <cell r="AC798">
            <v>1816.0399999999797</v>
          </cell>
          <cell r="AD798">
            <v>1316.7100000000073</v>
          </cell>
          <cell r="AE798">
            <v>1846.959999999983</v>
          </cell>
          <cell r="AF798">
            <v>1339.6400000000265</v>
          </cell>
          <cell r="AG798">
            <v>1871.9399999999671</v>
          </cell>
          <cell r="AH798">
            <v>1356.6400000000158</v>
          </cell>
          <cell r="AI798">
            <v>1902.8600000000283</v>
          </cell>
          <cell r="AJ798">
            <v>1379.5700000000054</v>
          </cell>
          <cell r="AK798">
            <v>1927.8500000000131</v>
          </cell>
          <cell r="AL798">
            <v>1396.5699999999947</v>
          </cell>
          <cell r="AM798">
            <v>1958.7600000000161</v>
          </cell>
          <cell r="AN798">
            <v>1419.4999999999834</v>
          </cell>
          <cell r="AO798">
            <v>1989.6799999999946</v>
          </cell>
          <cell r="AP798">
            <v>1436.4999999999725</v>
          </cell>
          <cell r="AQ798">
            <v>2014.6599999999785</v>
          </cell>
          <cell r="AR798">
            <v>1459.4299999999876</v>
          </cell>
          <cell r="AS798">
            <v>2045.5799999999792</v>
          </cell>
          <cell r="AT798">
            <v>1476.4299999999803</v>
          </cell>
          <cell r="AU798">
            <v>2070.5699999999647</v>
          </cell>
          <cell r="AV798">
            <v>1499.3600000000206</v>
          </cell>
          <cell r="AW798">
            <v>2101.4800000000328</v>
          </cell>
        </row>
        <row r="799">
          <cell r="A799">
            <v>794</v>
          </cell>
          <cell r="B799">
            <v>1032.569999999984</v>
          </cell>
          <cell r="C799">
            <v>1445.5999999999988</v>
          </cell>
          <cell r="D799">
            <v>1055.5300000000111</v>
          </cell>
          <cell r="E799">
            <v>1476.5599999999804</v>
          </cell>
          <cell r="F799">
            <v>1072.5500000000095</v>
          </cell>
          <cell r="G799">
            <v>1501.5800000000206</v>
          </cell>
          <cell r="H799">
            <v>1095.5100000000032</v>
          </cell>
          <cell r="I799">
            <v>1532.5300000000041</v>
          </cell>
          <cell r="J799">
            <v>1118.469999999998</v>
          </cell>
          <cell r="K799">
            <v>1563.4900000000162</v>
          </cell>
          <cell r="L799">
            <v>1135.489999999988</v>
          </cell>
          <cell r="M799">
            <v>1588.5</v>
          </cell>
          <cell r="N799">
            <v>1158.450000000013</v>
          </cell>
          <cell r="O799">
            <v>1619.4599999999814</v>
          </cell>
          <cell r="P799">
            <v>1175.4700000000107</v>
          </cell>
          <cell r="Q799">
            <v>1644.479999999993</v>
          </cell>
          <cell r="R799">
            <v>1198.4299999999946</v>
          </cell>
          <cell r="S799">
            <v>1675.429999999973</v>
          </cell>
          <cell r="T799">
            <v>1221.389999999986</v>
          </cell>
          <cell r="U799">
            <v>1706.3900000000226</v>
          </cell>
          <cell r="V799">
            <v>1238.4099999999748</v>
          </cell>
          <cell r="W799">
            <v>1731.4000000000092</v>
          </cell>
          <cell r="X799">
            <v>1261.3699999999949</v>
          </cell>
          <cell r="Y799">
            <v>1762.360000000016</v>
          </cell>
          <cell r="Z799">
            <v>1278.3899999999901</v>
          </cell>
          <cell r="AA799">
            <v>1787.38</v>
          </cell>
          <cell r="AB799">
            <v>1301.3500000000113</v>
          </cell>
          <cell r="AC799">
            <v>1818.3299999999797</v>
          </cell>
          <cell r="AD799">
            <v>1318.3700000000074</v>
          </cell>
          <cell r="AE799">
            <v>1849.2899999999829</v>
          </cell>
          <cell r="AF799">
            <v>1341.3300000000265</v>
          </cell>
          <cell r="AG799">
            <v>1874.299999999967</v>
          </cell>
          <cell r="AH799">
            <v>1358.3500000000158</v>
          </cell>
          <cell r="AI799">
            <v>1905.2600000000284</v>
          </cell>
          <cell r="AJ799">
            <v>1381.3100000000054</v>
          </cell>
          <cell r="AK799">
            <v>1930.2800000000132</v>
          </cell>
          <cell r="AL799">
            <v>1398.3299999999947</v>
          </cell>
          <cell r="AM799">
            <v>1961.2300000000162</v>
          </cell>
          <cell r="AN799">
            <v>1421.2899999999834</v>
          </cell>
          <cell r="AO799">
            <v>1992.1899999999946</v>
          </cell>
          <cell r="AP799">
            <v>1438.3099999999724</v>
          </cell>
          <cell r="AQ799">
            <v>2017.1999999999784</v>
          </cell>
          <cell r="AR799">
            <v>1461.2699999999875</v>
          </cell>
          <cell r="AS799">
            <v>2048.1599999999794</v>
          </cell>
          <cell r="AT799">
            <v>1478.2899999999802</v>
          </cell>
          <cell r="AU799">
            <v>2073.1799999999648</v>
          </cell>
          <cell r="AV799">
            <v>1501.2500000000207</v>
          </cell>
          <cell r="AW799">
            <v>2104.1300000000329</v>
          </cell>
        </row>
        <row r="800">
          <cell r="A800">
            <v>795</v>
          </cell>
          <cell r="B800">
            <v>1033.869999999984</v>
          </cell>
          <cell r="C800">
            <v>1447.4199999999987</v>
          </cell>
          <cell r="D800">
            <v>1056.860000000011</v>
          </cell>
          <cell r="E800">
            <v>1478.4199999999803</v>
          </cell>
          <cell r="F800">
            <v>1073.9000000000094</v>
          </cell>
          <cell r="G800">
            <v>1503.4700000000207</v>
          </cell>
          <cell r="H800">
            <v>1096.8900000000033</v>
          </cell>
          <cell r="I800">
            <v>1534.4600000000041</v>
          </cell>
          <cell r="J800">
            <v>1119.8799999999981</v>
          </cell>
          <cell r="K800">
            <v>1565.4600000000162</v>
          </cell>
          <cell r="L800">
            <v>1136.919999999988</v>
          </cell>
          <cell r="M800">
            <v>1590.5</v>
          </cell>
          <cell r="N800">
            <v>1159.910000000013</v>
          </cell>
          <cell r="O800">
            <v>1621.4999999999814</v>
          </cell>
          <cell r="P800">
            <v>1176.9500000000107</v>
          </cell>
          <cell r="Q800">
            <v>1646.5499999999929</v>
          </cell>
          <cell r="R800">
            <v>1199.9399999999946</v>
          </cell>
          <cell r="S800">
            <v>1677.5399999999729</v>
          </cell>
          <cell r="T800">
            <v>1222.929999999986</v>
          </cell>
          <cell r="U800">
            <v>1708.5400000000227</v>
          </cell>
          <cell r="V800">
            <v>1239.9699999999748</v>
          </cell>
          <cell r="W800">
            <v>1733.5800000000092</v>
          </cell>
          <cell r="X800">
            <v>1262.9599999999948</v>
          </cell>
          <cell r="Y800">
            <v>1764.5800000000161</v>
          </cell>
          <cell r="Z800">
            <v>1279.99999999999</v>
          </cell>
          <cell r="AA800">
            <v>1789.63</v>
          </cell>
          <cell r="AB800">
            <v>1302.9900000000114</v>
          </cell>
          <cell r="AC800">
            <v>1820.6199999999797</v>
          </cell>
          <cell r="AD800">
            <v>1320.0300000000075</v>
          </cell>
          <cell r="AE800">
            <v>1851.6199999999828</v>
          </cell>
          <cell r="AF800">
            <v>1343.0200000000266</v>
          </cell>
          <cell r="AG800">
            <v>1876.6599999999669</v>
          </cell>
          <cell r="AH800">
            <v>1360.0600000000159</v>
          </cell>
          <cell r="AI800">
            <v>1907.6600000000285</v>
          </cell>
          <cell r="AJ800">
            <v>1383.0500000000054</v>
          </cell>
          <cell r="AK800">
            <v>1932.7100000000132</v>
          </cell>
          <cell r="AL800">
            <v>1400.0899999999947</v>
          </cell>
          <cell r="AM800">
            <v>1963.7000000000162</v>
          </cell>
          <cell r="AN800">
            <v>1423.0799999999833</v>
          </cell>
          <cell r="AO800">
            <v>1994.6999999999946</v>
          </cell>
          <cell r="AP800">
            <v>1440.1199999999724</v>
          </cell>
          <cell r="AQ800">
            <v>2019.7399999999784</v>
          </cell>
          <cell r="AR800">
            <v>1463.1099999999874</v>
          </cell>
          <cell r="AS800">
            <v>2050.7399999999793</v>
          </cell>
          <cell r="AT800">
            <v>1480.1499999999801</v>
          </cell>
          <cell r="AU800">
            <v>2075.7899999999649</v>
          </cell>
          <cell r="AV800">
            <v>1503.1400000000208</v>
          </cell>
          <cell r="AW800">
            <v>2106.7800000000329</v>
          </cell>
        </row>
        <row r="801">
          <cell r="A801">
            <v>796</v>
          </cell>
          <cell r="B801">
            <v>1035.1699999999839</v>
          </cell>
          <cell r="C801">
            <v>1449.2399999999986</v>
          </cell>
          <cell r="D801">
            <v>1058.190000000011</v>
          </cell>
          <cell r="E801">
            <v>1480.2799999999802</v>
          </cell>
          <cell r="F801">
            <v>1075.2500000000093</v>
          </cell>
          <cell r="G801">
            <v>1505.3600000000208</v>
          </cell>
          <cell r="H801">
            <v>1098.2700000000034</v>
          </cell>
          <cell r="I801">
            <v>1536.3900000000042</v>
          </cell>
          <cell r="J801">
            <v>1121.2899999999981</v>
          </cell>
          <cell r="K801">
            <v>1567.4300000000162</v>
          </cell>
          <cell r="L801">
            <v>1138.3499999999881</v>
          </cell>
          <cell r="M801">
            <v>1592.5</v>
          </cell>
          <cell r="N801">
            <v>1161.3700000000131</v>
          </cell>
          <cell r="O801">
            <v>1623.5399999999813</v>
          </cell>
          <cell r="P801">
            <v>1178.4300000000108</v>
          </cell>
          <cell r="Q801">
            <v>1648.6199999999928</v>
          </cell>
          <cell r="R801">
            <v>1201.4499999999946</v>
          </cell>
          <cell r="S801">
            <v>1679.6499999999728</v>
          </cell>
          <cell r="T801">
            <v>1224.4699999999859</v>
          </cell>
          <cell r="U801">
            <v>1710.6900000000228</v>
          </cell>
          <cell r="V801">
            <v>1241.5299999999747</v>
          </cell>
          <cell r="W801">
            <v>1735.7600000000093</v>
          </cell>
          <cell r="X801">
            <v>1264.5499999999947</v>
          </cell>
          <cell r="Y801">
            <v>1766.8000000000161</v>
          </cell>
          <cell r="Z801">
            <v>1281.6099999999899</v>
          </cell>
          <cell r="AA801">
            <v>1791.88</v>
          </cell>
          <cell r="AB801">
            <v>1304.6300000000115</v>
          </cell>
          <cell r="AC801">
            <v>1822.9099999999796</v>
          </cell>
          <cell r="AD801">
            <v>1321.6900000000076</v>
          </cell>
          <cell r="AE801">
            <v>1853.9499999999828</v>
          </cell>
          <cell r="AF801">
            <v>1344.7100000000266</v>
          </cell>
          <cell r="AG801">
            <v>1879.0199999999668</v>
          </cell>
          <cell r="AH801">
            <v>1361.7700000000159</v>
          </cell>
          <cell r="AI801">
            <v>1910.0600000000286</v>
          </cell>
          <cell r="AJ801">
            <v>1384.7900000000054</v>
          </cell>
          <cell r="AK801">
            <v>1935.1400000000133</v>
          </cell>
          <cell r="AL801">
            <v>1401.8499999999947</v>
          </cell>
          <cell r="AM801">
            <v>1966.1700000000162</v>
          </cell>
          <cell r="AN801">
            <v>1424.8699999999833</v>
          </cell>
          <cell r="AO801">
            <v>1997.2099999999946</v>
          </cell>
          <cell r="AP801">
            <v>1441.9299999999723</v>
          </cell>
          <cell r="AQ801">
            <v>2022.2799999999784</v>
          </cell>
          <cell r="AR801">
            <v>1464.9499999999873</v>
          </cell>
          <cell r="AS801">
            <v>2053.3199999999792</v>
          </cell>
          <cell r="AT801">
            <v>1482.00999999998</v>
          </cell>
          <cell r="AU801">
            <v>2078.3999999999651</v>
          </cell>
          <cell r="AV801">
            <v>1505.0300000000209</v>
          </cell>
          <cell r="AW801">
            <v>2109.430000000033</v>
          </cell>
        </row>
        <row r="802">
          <cell r="A802">
            <v>797</v>
          </cell>
          <cell r="B802">
            <v>1036.4699999999839</v>
          </cell>
          <cell r="C802">
            <v>1451.0599999999986</v>
          </cell>
          <cell r="D802">
            <v>1059.5200000000109</v>
          </cell>
          <cell r="E802">
            <v>1482.1399999999801</v>
          </cell>
          <cell r="F802">
            <v>1076.6000000000092</v>
          </cell>
          <cell r="G802">
            <v>1507.2500000000209</v>
          </cell>
          <cell r="H802">
            <v>1099.6500000000035</v>
          </cell>
          <cell r="I802">
            <v>1538.3200000000043</v>
          </cell>
          <cell r="J802">
            <v>1122.6999999999982</v>
          </cell>
          <cell r="K802">
            <v>1569.4000000000162</v>
          </cell>
          <cell r="L802">
            <v>1139.7799999999881</v>
          </cell>
          <cell r="M802">
            <v>1594.5</v>
          </cell>
          <cell r="N802">
            <v>1162.8300000000131</v>
          </cell>
          <cell r="O802">
            <v>1625.5799999999813</v>
          </cell>
          <cell r="P802">
            <v>1179.9100000000108</v>
          </cell>
          <cell r="Q802">
            <v>1650.6899999999928</v>
          </cell>
          <cell r="R802">
            <v>1202.9599999999946</v>
          </cell>
          <cell r="S802">
            <v>1681.7599999999727</v>
          </cell>
          <cell r="T802">
            <v>1226.0099999999859</v>
          </cell>
          <cell r="U802">
            <v>1712.8400000000229</v>
          </cell>
          <cell r="V802">
            <v>1243.0899999999747</v>
          </cell>
          <cell r="W802">
            <v>1737.9400000000094</v>
          </cell>
          <cell r="X802">
            <v>1266.1399999999946</v>
          </cell>
          <cell r="Y802">
            <v>1769.0200000000161</v>
          </cell>
          <cell r="Z802">
            <v>1283.2199999999898</v>
          </cell>
          <cell r="AA802">
            <v>1794.13</v>
          </cell>
          <cell r="AB802">
            <v>1306.2700000000116</v>
          </cell>
          <cell r="AC802">
            <v>1825.1999999999796</v>
          </cell>
          <cell r="AD802">
            <v>1323.3500000000076</v>
          </cell>
          <cell r="AE802">
            <v>1856.2799999999827</v>
          </cell>
          <cell r="AF802">
            <v>1346.4000000000267</v>
          </cell>
          <cell r="AG802">
            <v>1881.3799999999667</v>
          </cell>
          <cell r="AH802">
            <v>1363.4800000000159</v>
          </cell>
          <cell r="AI802">
            <v>1912.4600000000287</v>
          </cell>
          <cell r="AJ802">
            <v>1386.5300000000054</v>
          </cell>
          <cell r="AK802">
            <v>1937.5700000000134</v>
          </cell>
          <cell r="AL802">
            <v>1403.6099999999947</v>
          </cell>
          <cell r="AM802">
            <v>1968.6400000000162</v>
          </cell>
          <cell r="AN802">
            <v>1426.6599999999833</v>
          </cell>
          <cell r="AO802">
            <v>1999.7199999999946</v>
          </cell>
          <cell r="AP802">
            <v>1443.7399999999723</v>
          </cell>
          <cell r="AQ802">
            <v>2024.8199999999783</v>
          </cell>
          <cell r="AR802">
            <v>1466.7899999999872</v>
          </cell>
          <cell r="AS802">
            <v>2055.8999999999792</v>
          </cell>
          <cell r="AT802">
            <v>1483.8699999999799</v>
          </cell>
          <cell r="AU802">
            <v>2081.0099999999652</v>
          </cell>
          <cell r="AV802">
            <v>1506.920000000021</v>
          </cell>
          <cell r="AW802">
            <v>2112.0800000000331</v>
          </cell>
        </row>
        <row r="803">
          <cell r="A803">
            <v>798</v>
          </cell>
          <cell r="B803">
            <v>1037.7699999999838</v>
          </cell>
          <cell r="C803">
            <v>1452.8799999999985</v>
          </cell>
          <cell r="D803">
            <v>1060.8500000000108</v>
          </cell>
          <cell r="E803">
            <v>1483.99999999998</v>
          </cell>
          <cell r="F803">
            <v>1077.9500000000091</v>
          </cell>
          <cell r="G803">
            <v>1509.140000000021</v>
          </cell>
          <cell r="H803">
            <v>1101.0300000000036</v>
          </cell>
          <cell r="I803">
            <v>1540.2500000000043</v>
          </cell>
          <cell r="J803">
            <v>1124.1099999999983</v>
          </cell>
          <cell r="K803">
            <v>1571.3700000000163</v>
          </cell>
          <cell r="L803">
            <v>1141.2099999999882</v>
          </cell>
          <cell r="M803">
            <v>1596.5</v>
          </cell>
          <cell r="N803">
            <v>1164.2900000000132</v>
          </cell>
          <cell r="O803">
            <v>1627.6199999999812</v>
          </cell>
          <cell r="P803">
            <v>1181.3900000000108</v>
          </cell>
          <cell r="Q803">
            <v>1652.7599999999927</v>
          </cell>
          <cell r="R803">
            <v>1204.4699999999946</v>
          </cell>
          <cell r="S803">
            <v>1683.8699999999726</v>
          </cell>
          <cell r="T803">
            <v>1227.5499999999859</v>
          </cell>
          <cell r="U803">
            <v>1714.990000000023</v>
          </cell>
          <cell r="V803">
            <v>1244.6499999999746</v>
          </cell>
          <cell r="W803">
            <v>1740.1200000000094</v>
          </cell>
          <cell r="X803">
            <v>1267.7299999999946</v>
          </cell>
          <cell r="Y803">
            <v>1771.2400000000162</v>
          </cell>
          <cell r="Z803">
            <v>1284.8299999999897</v>
          </cell>
          <cell r="AA803">
            <v>1796.38</v>
          </cell>
          <cell r="AB803">
            <v>1307.9100000000117</v>
          </cell>
          <cell r="AC803">
            <v>1827.4899999999795</v>
          </cell>
          <cell r="AD803">
            <v>1325.0100000000077</v>
          </cell>
          <cell r="AE803">
            <v>1858.6099999999826</v>
          </cell>
          <cell r="AF803">
            <v>1348.0900000000267</v>
          </cell>
          <cell r="AG803">
            <v>1883.7399999999666</v>
          </cell>
          <cell r="AH803">
            <v>1365.190000000016</v>
          </cell>
          <cell r="AI803">
            <v>1914.8600000000288</v>
          </cell>
          <cell r="AJ803">
            <v>1388.2700000000054</v>
          </cell>
          <cell r="AK803">
            <v>1940.0000000000134</v>
          </cell>
          <cell r="AL803">
            <v>1405.3699999999947</v>
          </cell>
          <cell r="AM803">
            <v>1971.1100000000163</v>
          </cell>
          <cell r="AN803">
            <v>1428.4499999999832</v>
          </cell>
          <cell r="AO803">
            <v>2002.2299999999946</v>
          </cell>
          <cell r="AP803">
            <v>1445.5499999999722</v>
          </cell>
          <cell r="AQ803">
            <v>2027.3599999999783</v>
          </cell>
          <cell r="AR803">
            <v>1468.6299999999871</v>
          </cell>
          <cell r="AS803">
            <v>2058.4799999999791</v>
          </cell>
          <cell r="AT803">
            <v>1485.7299999999798</v>
          </cell>
          <cell r="AU803">
            <v>2083.6199999999653</v>
          </cell>
          <cell r="AV803">
            <v>1508.8100000000211</v>
          </cell>
          <cell r="AW803">
            <v>2114.7300000000332</v>
          </cell>
        </row>
        <row r="804">
          <cell r="A804">
            <v>799</v>
          </cell>
          <cell r="B804">
            <v>1039.0699999999838</v>
          </cell>
          <cell r="C804">
            <v>1454.6999999999985</v>
          </cell>
          <cell r="D804">
            <v>1062.1800000000108</v>
          </cell>
          <cell r="E804">
            <v>1485.8599999999799</v>
          </cell>
          <cell r="F804">
            <v>1079.300000000009</v>
          </cell>
          <cell r="G804">
            <v>1511.0300000000211</v>
          </cell>
          <cell r="H804">
            <v>1102.4100000000037</v>
          </cell>
          <cell r="I804">
            <v>1542.1800000000044</v>
          </cell>
          <cell r="J804">
            <v>1125.5199999999984</v>
          </cell>
          <cell r="K804">
            <v>1573.3400000000163</v>
          </cell>
          <cell r="L804">
            <v>1142.6399999999883</v>
          </cell>
          <cell r="M804">
            <v>1598.5</v>
          </cell>
          <cell r="N804">
            <v>1165.7500000000132</v>
          </cell>
          <cell r="O804">
            <v>1629.6599999999812</v>
          </cell>
          <cell r="P804">
            <v>1182.8700000000108</v>
          </cell>
          <cell r="Q804">
            <v>1654.8299999999927</v>
          </cell>
          <cell r="R804">
            <v>1205.9799999999946</v>
          </cell>
          <cell r="S804">
            <v>1685.9799999999725</v>
          </cell>
          <cell r="T804">
            <v>1229.0899999999858</v>
          </cell>
          <cell r="U804">
            <v>1717.1400000000231</v>
          </cell>
          <cell r="V804">
            <v>1246.2099999999746</v>
          </cell>
          <cell r="W804">
            <v>1742.3000000000095</v>
          </cell>
          <cell r="X804">
            <v>1269.3199999999945</v>
          </cell>
          <cell r="Y804">
            <v>1773.4600000000162</v>
          </cell>
          <cell r="Z804">
            <v>1286.4399999999896</v>
          </cell>
          <cell r="AA804">
            <v>1798.63</v>
          </cell>
          <cell r="AB804">
            <v>1309.5500000000118</v>
          </cell>
          <cell r="AC804">
            <v>1829.7799999999795</v>
          </cell>
          <cell r="AD804">
            <v>1326.6700000000078</v>
          </cell>
          <cell r="AE804">
            <v>1860.9399999999825</v>
          </cell>
          <cell r="AF804">
            <v>1349.7800000000268</v>
          </cell>
          <cell r="AG804">
            <v>1886.0999999999665</v>
          </cell>
          <cell r="AH804">
            <v>1366.900000000016</v>
          </cell>
          <cell r="AI804">
            <v>1917.2600000000289</v>
          </cell>
          <cell r="AJ804">
            <v>1390.0100000000054</v>
          </cell>
          <cell r="AK804">
            <v>1942.4300000000135</v>
          </cell>
          <cell r="AL804">
            <v>1407.1299999999947</v>
          </cell>
          <cell r="AM804">
            <v>1973.5800000000163</v>
          </cell>
          <cell r="AN804">
            <v>1430.2399999999832</v>
          </cell>
          <cell r="AO804">
            <v>2004.7399999999946</v>
          </cell>
          <cell r="AP804">
            <v>1447.3599999999722</v>
          </cell>
          <cell r="AQ804">
            <v>2029.8999999999783</v>
          </cell>
          <cell r="AR804">
            <v>1470.4699999999871</v>
          </cell>
          <cell r="AS804">
            <v>2061.059999999979</v>
          </cell>
          <cell r="AT804">
            <v>1487.5899999999797</v>
          </cell>
          <cell r="AU804">
            <v>2086.2299999999655</v>
          </cell>
          <cell r="AV804">
            <v>1510.7000000000212</v>
          </cell>
          <cell r="AW804">
            <v>2117.3800000000333</v>
          </cell>
        </row>
        <row r="805">
          <cell r="A805">
            <v>800</v>
          </cell>
          <cell r="B805">
            <v>1040.3699999999837</v>
          </cell>
          <cell r="C805">
            <v>1456.5199999999984</v>
          </cell>
          <cell r="D805">
            <v>1063.5100000000107</v>
          </cell>
          <cell r="E805">
            <v>1487.7199999999798</v>
          </cell>
          <cell r="F805">
            <v>1080.650000000009</v>
          </cell>
          <cell r="G805">
            <v>1512.9200000000212</v>
          </cell>
          <cell r="H805">
            <v>1103.7900000000038</v>
          </cell>
          <cell r="I805">
            <v>1544.1100000000044</v>
          </cell>
          <cell r="J805">
            <v>1126.9299999999985</v>
          </cell>
          <cell r="K805">
            <v>1575.3100000000163</v>
          </cell>
          <cell r="L805">
            <v>1144.0699999999883</v>
          </cell>
          <cell r="M805">
            <v>1600.5</v>
          </cell>
          <cell r="N805">
            <v>1167.2100000000132</v>
          </cell>
          <cell r="O805">
            <v>1631.6999999999812</v>
          </cell>
          <cell r="P805">
            <v>1184.3500000000108</v>
          </cell>
          <cell r="Q805">
            <v>1656.8999999999926</v>
          </cell>
          <cell r="R805">
            <v>1207.4899999999946</v>
          </cell>
          <cell r="S805">
            <v>1688.0899999999724</v>
          </cell>
          <cell r="T805">
            <v>1230.6299999999858</v>
          </cell>
          <cell r="U805">
            <v>1719.2900000000232</v>
          </cell>
          <cell r="V805">
            <v>1247.7699999999745</v>
          </cell>
          <cell r="W805">
            <v>1744.4800000000096</v>
          </cell>
          <cell r="X805">
            <v>1270.9099999999944</v>
          </cell>
          <cell r="Y805">
            <v>1775.6800000000162</v>
          </cell>
          <cell r="Z805">
            <v>1288.0499999999895</v>
          </cell>
          <cell r="AA805">
            <v>1800.88</v>
          </cell>
          <cell r="AB805">
            <v>1311.1900000000119</v>
          </cell>
          <cell r="AC805">
            <v>1832.0699999999795</v>
          </cell>
          <cell r="AD805">
            <v>1328.3300000000079</v>
          </cell>
          <cell r="AE805">
            <v>1863.2699999999825</v>
          </cell>
          <cell r="AF805">
            <v>1351.4700000000269</v>
          </cell>
          <cell r="AG805">
            <v>1888.4599999999664</v>
          </cell>
          <cell r="AH805">
            <v>1368.610000000016</v>
          </cell>
          <cell r="AI805">
            <v>1919.660000000029</v>
          </cell>
          <cell r="AJ805">
            <v>1391.7500000000055</v>
          </cell>
          <cell r="AK805">
            <v>1944.8600000000135</v>
          </cell>
          <cell r="AL805">
            <v>1408.8899999999946</v>
          </cell>
          <cell r="AM805">
            <v>1976.0500000000163</v>
          </cell>
          <cell r="AN805">
            <v>1432.0299999999831</v>
          </cell>
          <cell r="AO805">
            <v>2007.2499999999945</v>
          </cell>
          <cell r="AP805">
            <v>1449.1699999999721</v>
          </cell>
          <cell r="AQ805">
            <v>2032.4399999999782</v>
          </cell>
          <cell r="AR805">
            <v>1472.309999999987</v>
          </cell>
          <cell r="AS805">
            <v>2063.639999999979</v>
          </cell>
          <cell r="AT805">
            <v>1489.4499999999796</v>
          </cell>
          <cell r="AU805">
            <v>2088.8399999999656</v>
          </cell>
          <cell r="AV805">
            <v>1512.5900000000213</v>
          </cell>
          <cell r="AW805">
            <v>2120.0300000000334</v>
          </cell>
        </row>
        <row r="806">
          <cell r="A806">
            <v>801</v>
          </cell>
          <cell r="B806">
            <v>1041.6699999999837</v>
          </cell>
          <cell r="C806">
            <v>1458.3399999999983</v>
          </cell>
          <cell r="D806">
            <v>1064.8400000000106</v>
          </cell>
          <cell r="E806">
            <v>1489.5799999999797</v>
          </cell>
          <cell r="F806">
            <v>1082.0000000000089</v>
          </cell>
          <cell r="G806">
            <v>1514.8100000000213</v>
          </cell>
          <cell r="H806">
            <v>1105.1700000000039</v>
          </cell>
          <cell r="I806">
            <v>1546.0400000000045</v>
          </cell>
          <cell r="J806">
            <v>1128.3399999999986</v>
          </cell>
          <cell r="K806">
            <v>1577.2800000000163</v>
          </cell>
          <cell r="L806">
            <v>1145.4999999999884</v>
          </cell>
          <cell r="M806">
            <v>1602.5</v>
          </cell>
          <cell r="N806">
            <v>1168.6700000000133</v>
          </cell>
          <cell r="O806">
            <v>1633.7399999999811</v>
          </cell>
          <cell r="P806">
            <v>1185.8300000000108</v>
          </cell>
          <cell r="Q806">
            <v>1658.9699999999925</v>
          </cell>
          <cell r="R806">
            <v>1208.9999999999945</v>
          </cell>
          <cell r="S806">
            <v>1690.1999999999723</v>
          </cell>
          <cell r="T806">
            <v>1232.1699999999857</v>
          </cell>
          <cell r="U806">
            <v>1721.4400000000232</v>
          </cell>
          <cell r="V806">
            <v>1249.3299999999745</v>
          </cell>
          <cell r="W806">
            <v>1746.6600000000096</v>
          </cell>
          <cell r="X806">
            <v>1272.4999999999943</v>
          </cell>
          <cell r="Y806">
            <v>1777.9000000000162</v>
          </cell>
          <cell r="Z806">
            <v>1289.6599999999894</v>
          </cell>
          <cell r="AA806">
            <v>1803.13</v>
          </cell>
          <cell r="AB806">
            <v>1312.830000000012</v>
          </cell>
          <cell r="AC806">
            <v>1834.3599999999794</v>
          </cell>
          <cell r="AD806">
            <v>1329.990000000008</v>
          </cell>
          <cell r="AE806">
            <v>1865.5999999999824</v>
          </cell>
          <cell r="AF806">
            <v>1353.1600000000269</v>
          </cell>
          <cell r="AG806">
            <v>1890.8199999999663</v>
          </cell>
          <cell r="AH806">
            <v>1370.3200000000161</v>
          </cell>
          <cell r="AI806">
            <v>1922.060000000029</v>
          </cell>
          <cell r="AJ806">
            <v>1393.4900000000055</v>
          </cell>
          <cell r="AK806">
            <v>1947.2900000000136</v>
          </cell>
          <cell r="AL806">
            <v>1410.6499999999946</v>
          </cell>
          <cell r="AM806">
            <v>1978.5200000000164</v>
          </cell>
          <cell r="AN806">
            <v>1433.8199999999831</v>
          </cell>
          <cell r="AO806">
            <v>2009.7599999999945</v>
          </cell>
          <cell r="AP806">
            <v>1450.9799999999721</v>
          </cell>
          <cell r="AQ806">
            <v>2034.9799999999782</v>
          </cell>
          <cell r="AR806">
            <v>1474.1499999999869</v>
          </cell>
          <cell r="AS806">
            <v>2066.2199999999789</v>
          </cell>
          <cell r="AT806">
            <v>1491.3099999999795</v>
          </cell>
          <cell r="AU806">
            <v>2091.4499999999657</v>
          </cell>
          <cell r="AV806">
            <v>1514.4800000000214</v>
          </cell>
          <cell r="AW806">
            <v>2122.6800000000335</v>
          </cell>
        </row>
        <row r="807">
          <cell r="A807">
            <v>802</v>
          </cell>
          <cell r="B807">
            <v>1042.9699999999837</v>
          </cell>
          <cell r="C807">
            <v>1460.1599999999983</v>
          </cell>
          <cell r="D807">
            <v>1066.1700000000105</v>
          </cell>
          <cell r="E807">
            <v>1491.4399999999796</v>
          </cell>
          <cell r="F807">
            <v>1083.3500000000088</v>
          </cell>
          <cell r="G807">
            <v>1516.7000000000214</v>
          </cell>
          <cell r="H807">
            <v>1106.550000000004</v>
          </cell>
          <cell r="I807">
            <v>1547.9700000000046</v>
          </cell>
          <cell r="J807">
            <v>1129.7499999999986</v>
          </cell>
          <cell r="K807">
            <v>1579.2500000000164</v>
          </cell>
          <cell r="L807">
            <v>1146.9299999999885</v>
          </cell>
          <cell r="M807">
            <v>1604.5</v>
          </cell>
          <cell r="N807">
            <v>1170.1300000000133</v>
          </cell>
          <cell r="O807">
            <v>1635.7799999999811</v>
          </cell>
          <cell r="P807">
            <v>1187.3100000000109</v>
          </cell>
          <cell r="Q807">
            <v>1661.0399999999925</v>
          </cell>
          <cell r="R807">
            <v>1210.5099999999945</v>
          </cell>
          <cell r="S807">
            <v>1692.3099999999722</v>
          </cell>
          <cell r="T807">
            <v>1233.7099999999857</v>
          </cell>
          <cell r="U807">
            <v>1723.5900000000233</v>
          </cell>
          <cell r="V807">
            <v>1250.8899999999744</v>
          </cell>
          <cell r="W807">
            <v>1748.8400000000097</v>
          </cell>
          <cell r="X807">
            <v>1274.0899999999942</v>
          </cell>
          <cell r="Y807">
            <v>1780.1200000000163</v>
          </cell>
          <cell r="Z807">
            <v>1291.2699999999893</v>
          </cell>
          <cell r="AA807">
            <v>1805.38</v>
          </cell>
          <cell r="AB807">
            <v>1314.4700000000121</v>
          </cell>
          <cell r="AC807">
            <v>1836.6499999999794</v>
          </cell>
          <cell r="AD807">
            <v>1331.650000000008</v>
          </cell>
          <cell r="AE807">
            <v>1867.9299999999823</v>
          </cell>
          <cell r="AF807">
            <v>1354.850000000027</v>
          </cell>
          <cell r="AG807">
            <v>1893.1799999999662</v>
          </cell>
          <cell r="AH807">
            <v>1372.0300000000161</v>
          </cell>
          <cell r="AI807">
            <v>1924.4600000000291</v>
          </cell>
          <cell r="AJ807">
            <v>1395.2300000000055</v>
          </cell>
          <cell r="AK807">
            <v>1949.7200000000137</v>
          </cell>
          <cell r="AL807">
            <v>1412.4099999999946</v>
          </cell>
          <cell r="AM807">
            <v>1980.9900000000164</v>
          </cell>
          <cell r="AN807">
            <v>1435.6099999999831</v>
          </cell>
          <cell r="AO807">
            <v>2012.2699999999945</v>
          </cell>
          <cell r="AP807">
            <v>1452.789999999972</v>
          </cell>
          <cell r="AQ807">
            <v>2037.5199999999782</v>
          </cell>
          <cell r="AR807">
            <v>1475.9899999999868</v>
          </cell>
          <cell r="AS807">
            <v>2068.7999999999788</v>
          </cell>
          <cell r="AT807">
            <v>1493.1699999999794</v>
          </cell>
          <cell r="AU807">
            <v>2094.0599999999658</v>
          </cell>
          <cell r="AV807">
            <v>1516.3700000000215</v>
          </cell>
          <cell r="AW807">
            <v>2125.3300000000336</v>
          </cell>
        </row>
        <row r="808">
          <cell r="A808">
            <v>803</v>
          </cell>
          <cell r="B808">
            <v>1044.2699999999836</v>
          </cell>
          <cell r="C808">
            <v>1461.9799999999982</v>
          </cell>
          <cell r="D808">
            <v>1067.5000000000105</v>
          </cell>
          <cell r="E808">
            <v>1493.2999999999795</v>
          </cell>
          <cell r="F808">
            <v>1084.7000000000087</v>
          </cell>
          <cell r="G808">
            <v>1518.5900000000215</v>
          </cell>
          <cell r="H808">
            <v>1107.9300000000042</v>
          </cell>
          <cell r="I808">
            <v>1549.9000000000046</v>
          </cell>
          <cell r="J808">
            <v>1131.1599999999987</v>
          </cell>
          <cell r="K808">
            <v>1581.2200000000164</v>
          </cell>
          <cell r="L808">
            <v>1148.3599999999885</v>
          </cell>
          <cell r="M808">
            <v>1606.5</v>
          </cell>
          <cell r="N808">
            <v>1171.5900000000133</v>
          </cell>
          <cell r="O808">
            <v>1637.8199999999811</v>
          </cell>
          <cell r="P808">
            <v>1188.7900000000109</v>
          </cell>
          <cell r="Q808">
            <v>1663.1099999999924</v>
          </cell>
          <cell r="R808">
            <v>1212.0199999999945</v>
          </cell>
          <cell r="S808">
            <v>1694.4199999999721</v>
          </cell>
          <cell r="T808">
            <v>1235.2499999999857</v>
          </cell>
          <cell r="U808">
            <v>1725.7400000000234</v>
          </cell>
          <cell r="V808">
            <v>1252.4499999999744</v>
          </cell>
          <cell r="W808">
            <v>1751.0200000000098</v>
          </cell>
          <cell r="X808">
            <v>1275.6799999999942</v>
          </cell>
          <cell r="Y808">
            <v>1782.3400000000163</v>
          </cell>
          <cell r="Z808">
            <v>1292.8799999999892</v>
          </cell>
          <cell r="AA808">
            <v>1807.63</v>
          </cell>
          <cell r="AB808">
            <v>1316.1100000000122</v>
          </cell>
          <cell r="AC808">
            <v>1838.9399999999794</v>
          </cell>
          <cell r="AD808">
            <v>1333.3100000000081</v>
          </cell>
          <cell r="AE808">
            <v>1870.2599999999823</v>
          </cell>
          <cell r="AF808">
            <v>1356.540000000027</v>
          </cell>
          <cell r="AG808">
            <v>1895.5399999999661</v>
          </cell>
          <cell r="AH808">
            <v>1373.7400000000162</v>
          </cell>
          <cell r="AI808">
            <v>1926.8600000000292</v>
          </cell>
          <cell r="AJ808">
            <v>1396.9700000000055</v>
          </cell>
          <cell r="AK808">
            <v>1952.1500000000137</v>
          </cell>
          <cell r="AL808">
            <v>1414.1699999999946</v>
          </cell>
          <cell r="AM808">
            <v>1983.4600000000164</v>
          </cell>
          <cell r="AN808">
            <v>1437.399999999983</v>
          </cell>
          <cell r="AO808">
            <v>2014.7799999999945</v>
          </cell>
          <cell r="AP808">
            <v>1454.5999999999719</v>
          </cell>
          <cell r="AQ808">
            <v>2040.0599999999781</v>
          </cell>
          <cell r="AR808">
            <v>1477.8299999999867</v>
          </cell>
          <cell r="AS808">
            <v>2071.3799999999787</v>
          </cell>
          <cell r="AT808">
            <v>1495.0299999999793</v>
          </cell>
          <cell r="AU808">
            <v>2096.669999999966</v>
          </cell>
          <cell r="AV808">
            <v>1518.2600000000216</v>
          </cell>
          <cell r="AW808">
            <v>2127.9800000000337</v>
          </cell>
        </row>
        <row r="809">
          <cell r="A809">
            <v>804</v>
          </cell>
          <cell r="B809">
            <v>1045.5699999999836</v>
          </cell>
          <cell r="C809">
            <v>1463.7999999999981</v>
          </cell>
          <cell r="D809">
            <v>1068.8300000000104</v>
          </cell>
          <cell r="E809">
            <v>1495.1599999999794</v>
          </cell>
          <cell r="F809">
            <v>1086.0500000000086</v>
          </cell>
          <cell r="G809">
            <v>1520.4800000000216</v>
          </cell>
          <cell r="H809">
            <v>1109.3100000000043</v>
          </cell>
          <cell r="I809">
            <v>1551.8300000000047</v>
          </cell>
          <cell r="J809">
            <v>1132.5699999999988</v>
          </cell>
          <cell r="K809">
            <v>1583.1900000000164</v>
          </cell>
          <cell r="L809">
            <v>1149.7899999999886</v>
          </cell>
          <cell r="M809">
            <v>1608.5</v>
          </cell>
          <cell r="N809">
            <v>1173.0500000000134</v>
          </cell>
          <cell r="O809">
            <v>1639.859999999981</v>
          </cell>
          <cell r="P809">
            <v>1190.2700000000109</v>
          </cell>
          <cell r="Q809">
            <v>1665.1799999999923</v>
          </cell>
          <cell r="R809">
            <v>1213.5299999999945</v>
          </cell>
          <cell r="S809">
            <v>1696.529999999972</v>
          </cell>
          <cell r="T809">
            <v>1236.7899999999856</v>
          </cell>
          <cell r="U809">
            <v>1727.8900000000235</v>
          </cell>
          <cell r="V809">
            <v>1254.0099999999743</v>
          </cell>
          <cell r="W809">
            <v>1753.2000000000098</v>
          </cell>
          <cell r="X809">
            <v>1277.2699999999941</v>
          </cell>
          <cell r="Y809">
            <v>1784.5600000000163</v>
          </cell>
          <cell r="Z809">
            <v>1294.4899999999891</v>
          </cell>
          <cell r="AA809">
            <v>1809.88</v>
          </cell>
          <cell r="AB809">
            <v>1317.7500000000123</v>
          </cell>
          <cell r="AC809">
            <v>1841.2299999999793</v>
          </cell>
          <cell r="AD809">
            <v>1334.9700000000082</v>
          </cell>
          <cell r="AE809">
            <v>1872.5899999999822</v>
          </cell>
          <cell r="AF809">
            <v>1358.2300000000271</v>
          </cell>
          <cell r="AG809">
            <v>1897.899999999966</v>
          </cell>
          <cell r="AH809">
            <v>1375.4500000000162</v>
          </cell>
          <cell r="AI809">
            <v>1929.2600000000293</v>
          </cell>
          <cell r="AJ809">
            <v>1398.7100000000055</v>
          </cell>
          <cell r="AK809">
            <v>1954.5800000000138</v>
          </cell>
          <cell r="AL809">
            <v>1415.9299999999946</v>
          </cell>
          <cell r="AM809">
            <v>1985.9300000000164</v>
          </cell>
          <cell r="AN809">
            <v>1439.189999999983</v>
          </cell>
          <cell r="AO809">
            <v>2017.2899999999945</v>
          </cell>
          <cell r="AP809">
            <v>1456.4099999999719</v>
          </cell>
          <cell r="AQ809">
            <v>2042.5999999999781</v>
          </cell>
          <cell r="AR809">
            <v>1479.6699999999867</v>
          </cell>
          <cell r="AS809">
            <v>2073.9599999999787</v>
          </cell>
          <cell r="AT809">
            <v>1496.8899999999792</v>
          </cell>
          <cell r="AU809">
            <v>2099.2799999999661</v>
          </cell>
          <cell r="AV809">
            <v>1520.1500000000217</v>
          </cell>
          <cell r="AW809">
            <v>2130.6300000000338</v>
          </cell>
        </row>
        <row r="810">
          <cell r="A810">
            <v>805</v>
          </cell>
          <cell r="B810">
            <v>1046.8699999999835</v>
          </cell>
          <cell r="C810">
            <v>1465.6199999999981</v>
          </cell>
          <cell r="D810">
            <v>1070.1600000000103</v>
          </cell>
          <cell r="E810">
            <v>1497.0199999999793</v>
          </cell>
          <cell r="F810">
            <v>1087.4000000000085</v>
          </cell>
          <cell r="G810">
            <v>1522.3700000000217</v>
          </cell>
          <cell r="H810">
            <v>1110.6900000000044</v>
          </cell>
          <cell r="I810">
            <v>1553.7600000000048</v>
          </cell>
          <cell r="J810">
            <v>1133.9799999999989</v>
          </cell>
          <cell r="K810">
            <v>1585.1600000000165</v>
          </cell>
          <cell r="L810">
            <v>1151.2199999999887</v>
          </cell>
          <cell r="M810">
            <v>1610.5</v>
          </cell>
          <cell r="N810">
            <v>1174.5100000000134</v>
          </cell>
          <cell r="O810">
            <v>1641.899999999981</v>
          </cell>
          <cell r="P810">
            <v>1191.7500000000109</v>
          </cell>
          <cell r="Q810">
            <v>1667.2499999999923</v>
          </cell>
          <cell r="R810">
            <v>1215.0399999999945</v>
          </cell>
          <cell r="S810">
            <v>1698.6399999999719</v>
          </cell>
          <cell r="T810">
            <v>1238.3299999999856</v>
          </cell>
          <cell r="U810">
            <v>1730.0400000000236</v>
          </cell>
          <cell r="V810">
            <v>1255.5699999999742</v>
          </cell>
          <cell r="W810">
            <v>1755.3800000000099</v>
          </cell>
          <cell r="X810">
            <v>1278.859999999994</v>
          </cell>
          <cell r="Y810">
            <v>1786.7800000000163</v>
          </cell>
          <cell r="Z810">
            <v>1296.099999999989</v>
          </cell>
          <cell r="AA810">
            <v>1812.13</v>
          </cell>
          <cell r="AB810">
            <v>1319.3900000000124</v>
          </cell>
          <cell r="AC810">
            <v>1843.5199999999793</v>
          </cell>
          <cell r="AD810">
            <v>1336.6300000000083</v>
          </cell>
          <cell r="AE810">
            <v>1874.9199999999821</v>
          </cell>
          <cell r="AF810">
            <v>1359.9200000000271</v>
          </cell>
          <cell r="AG810">
            <v>1900.2599999999659</v>
          </cell>
          <cell r="AH810">
            <v>1377.1600000000162</v>
          </cell>
          <cell r="AI810">
            <v>1931.6600000000294</v>
          </cell>
          <cell r="AJ810">
            <v>1400.4500000000055</v>
          </cell>
          <cell r="AK810">
            <v>1957.0100000000139</v>
          </cell>
          <cell r="AL810">
            <v>1417.6899999999946</v>
          </cell>
          <cell r="AM810">
            <v>1988.4000000000165</v>
          </cell>
          <cell r="AN810">
            <v>1440.979999999983</v>
          </cell>
          <cell r="AO810">
            <v>2019.7999999999945</v>
          </cell>
          <cell r="AP810">
            <v>1458.2199999999718</v>
          </cell>
          <cell r="AQ810">
            <v>2045.139999999978</v>
          </cell>
          <cell r="AR810">
            <v>1481.5099999999866</v>
          </cell>
          <cell r="AS810">
            <v>2076.5399999999786</v>
          </cell>
          <cell r="AT810">
            <v>1498.7499999999791</v>
          </cell>
          <cell r="AU810">
            <v>2101.8899999999662</v>
          </cell>
          <cell r="AV810">
            <v>1522.0400000000218</v>
          </cell>
          <cell r="AW810">
            <v>2133.2800000000339</v>
          </cell>
        </row>
        <row r="811">
          <cell r="A811">
            <v>806</v>
          </cell>
          <cell r="B811">
            <v>1048.1699999999835</v>
          </cell>
          <cell r="C811">
            <v>1467.439999999998</v>
          </cell>
          <cell r="D811">
            <v>1071.4900000000102</v>
          </cell>
          <cell r="E811">
            <v>1498.8799999999792</v>
          </cell>
          <cell r="F811">
            <v>1088.7500000000084</v>
          </cell>
          <cell r="G811">
            <v>1524.2600000000218</v>
          </cell>
          <cell r="H811">
            <v>1112.0700000000045</v>
          </cell>
          <cell r="I811">
            <v>1555.6900000000048</v>
          </cell>
          <cell r="J811">
            <v>1135.389999999999</v>
          </cell>
          <cell r="K811">
            <v>1587.1300000000165</v>
          </cell>
          <cell r="L811">
            <v>1152.6499999999887</v>
          </cell>
          <cell r="M811">
            <v>1612.5</v>
          </cell>
          <cell r="N811">
            <v>1175.9700000000134</v>
          </cell>
          <cell r="O811">
            <v>1643.939999999981</v>
          </cell>
          <cell r="P811">
            <v>1193.2300000000109</v>
          </cell>
          <cell r="Q811">
            <v>1669.3199999999922</v>
          </cell>
          <cell r="R811">
            <v>1216.5499999999945</v>
          </cell>
          <cell r="S811">
            <v>1700.7499999999718</v>
          </cell>
          <cell r="T811">
            <v>1239.8699999999856</v>
          </cell>
          <cell r="U811">
            <v>1732.1900000000237</v>
          </cell>
          <cell r="V811">
            <v>1257.1299999999742</v>
          </cell>
          <cell r="W811">
            <v>1757.5600000000099</v>
          </cell>
          <cell r="X811">
            <v>1280.4499999999939</v>
          </cell>
          <cell r="Y811">
            <v>1789.0000000000164</v>
          </cell>
          <cell r="Z811">
            <v>1297.7099999999889</v>
          </cell>
          <cell r="AA811">
            <v>1814.38</v>
          </cell>
          <cell r="AB811">
            <v>1321.0300000000125</v>
          </cell>
          <cell r="AC811">
            <v>1845.8099999999793</v>
          </cell>
          <cell r="AD811">
            <v>1338.2900000000084</v>
          </cell>
          <cell r="AE811">
            <v>1877.249999999982</v>
          </cell>
          <cell r="AF811">
            <v>1361.6100000000272</v>
          </cell>
          <cell r="AG811">
            <v>1902.6199999999658</v>
          </cell>
          <cell r="AH811">
            <v>1378.8700000000163</v>
          </cell>
          <cell r="AI811">
            <v>1934.0600000000295</v>
          </cell>
          <cell r="AJ811">
            <v>1402.1900000000055</v>
          </cell>
          <cell r="AK811">
            <v>1959.4400000000139</v>
          </cell>
          <cell r="AL811">
            <v>1419.4499999999946</v>
          </cell>
          <cell r="AM811">
            <v>1990.8700000000165</v>
          </cell>
          <cell r="AN811">
            <v>1442.7699999999829</v>
          </cell>
          <cell r="AO811">
            <v>2022.3099999999945</v>
          </cell>
          <cell r="AP811">
            <v>1460.0299999999718</v>
          </cell>
          <cell r="AQ811">
            <v>2047.679999999978</v>
          </cell>
          <cell r="AR811">
            <v>1483.3499999999865</v>
          </cell>
          <cell r="AS811">
            <v>2079.1199999999785</v>
          </cell>
          <cell r="AT811">
            <v>1500.609999999979</v>
          </cell>
          <cell r="AU811">
            <v>2104.4999999999663</v>
          </cell>
          <cell r="AV811">
            <v>1523.9300000000219</v>
          </cell>
          <cell r="AW811">
            <v>2135.9300000000339</v>
          </cell>
        </row>
        <row r="812">
          <cell r="A812">
            <v>807</v>
          </cell>
          <cell r="B812">
            <v>1049.4699999999834</v>
          </cell>
          <cell r="C812">
            <v>1469.2599999999979</v>
          </cell>
          <cell r="D812">
            <v>1072.8200000000102</v>
          </cell>
          <cell r="E812">
            <v>1500.7399999999791</v>
          </cell>
          <cell r="F812">
            <v>1090.1000000000083</v>
          </cell>
          <cell r="G812">
            <v>1526.1500000000219</v>
          </cell>
          <cell r="H812">
            <v>1113.4500000000046</v>
          </cell>
          <cell r="I812">
            <v>1557.6200000000049</v>
          </cell>
          <cell r="J812">
            <v>1136.799999999999</v>
          </cell>
          <cell r="K812">
            <v>1589.1000000000165</v>
          </cell>
          <cell r="L812">
            <v>1154.0799999999888</v>
          </cell>
          <cell r="M812">
            <v>1614.5</v>
          </cell>
          <cell r="N812">
            <v>1177.4300000000135</v>
          </cell>
          <cell r="O812">
            <v>1645.9799999999809</v>
          </cell>
          <cell r="P812">
            <v>1194.710000000011</v>
          </cell>
          <cell r="Q812">
            <v>1671.3899999999921</v>
          </cell>
          <cell r="R812">
            <v>1218.0599999999945</v>
          </cell>
          <cell r="S812">
            <v>1702.8599999999717</v>
          </cell>
          <cell r="T812">
            <v>1241.4099999999855</v>
          </cell>
          <cell r="U812">
            <v>1734.3400000000238</v>
          </cell>
          <cell r="V812">
            <v>1258.6899999999741</v>
          </cell>
          <cell r="W812">
            <v>1759.74000000001</v>
          </cell>
          <cell r="X812">
            <v>1282.0399999999938</v>
          </cell>
          <cell r="Y812">
            <v>1791.2200000000164</v>
          </cell>
          <cell r="Z812">
            <v>1299.3199999999888</v>
          </cell>
          <cell r="AA812">
            <v>1816.63</v>
          </cell>
          <cell r="AB812">
            <v>1322.6700000000126</v>
          </cell>
          <cell r="AC812">
            <v>1848.0999999999792</v>
          </cell>
          <cell r="AD812">
            <v>1339.9500000000085</v>
          </cell>
          <cell r="AE812">
            <v>1879.579999999982</v>
          </cell>
          <cell r="AF812">
            <v>1363.3000000000272</v>
          </cell>
          <cell r="AG812">
            <v>1904.9799999999657</v>
          </cell>
          <cell r="AH812">
            <v>1380.5800000000163</v>
          </cell>
          <cell r="AI812">
            <v>1936.4600000000296</v>
          </cell>
          <cell r="AJ812">
            <v>1403.9300000000055</v>
          </cell>
          <cell r="AK812">
            <v>1961.870000000014</v>
          </cell>
          <cell r="AL812">
            <v>1421.2099999999946</v>
          </cell>
          <cell r="AM812">
            <v>1993.3400000000165</v>
          </cell>
          <cell r="AN812">
            <v>1444.5599999999829</v>
          </cell>
          <cell r="AO812">
            <v>2024.8199999999945</v>
          </cell>
          <cell r="AP812">
            <v>1461.8399999999717</v>
          </cell>
          <cell r="AQ812">
            <v>2050.219999999978</v>
          </cell>
          <cell r="AR812">
            <v>1485.1899999999864</v>
          </cell>
          <cell r="AS812">
            <v>2081.6999999999784</v>
          </cell>
          <cell r="AT812">
            <v>1502.4699999999789</v>
          </cell>
          <cell r="AU812">
            <v>2107.1099999999665</v>
          </cell>
          <cell r="AV812">
            <v>1525.820000000022</v>
          </cell>
          <cell r="AW812">
            <v>2138.580000000034</v>
          </cell>
        </row>
        <row r="813">
          <cell r="A813">
            <v>808</v>
          </cell>
          <cell r="B813">
            <v>1050.7699999999834</v>
          </cell>
          <cell r="C813">
            <v>1471.0799999999979</v>
          </cell>
          <cell r="D813">
            <v>1074.1500000000101</v>
          </cell>
          <cell r="E813">
            <v>1502.599999999979</v>
          </cell>
          <cell r="F813">
            <v>1091.4500000000082</v>
          </cell>
          <cell r="G813">
            <v>1528.040000000022</v>
          </cell>
          <cell r="H813">
            <v>1114.8300000000047</v>
          </cell>
          <cell r="I813">
            <v>1559.550000000005</v>
          </cell>
          <cell r="J813">
            <v>1138.2099999999991</v>
          </cell>
          <cell r="K813">
            <v>1591.0700000000165</v>
          </cell>
          <cell r="L813">
            <v>1155.5099999999888</v>
          </cell>
          <cell r="M813">
            <v>1616.5</v>
          </cell>
          <cell r="N813">
            <v>1178.8900000000135</v>
          </cell>
          <cell r="O813">
            <v>1648.0199999999809</v>
          </cell>
          <cell r="P813">
            <v>1196.190000000011</v>
          </cell>
          <cell r="Q813">
            <v>1673.4599999999921</v>
          </cell>
          <cell r="R813">
            <v>1219.5699999999945</v>
          </cell>
          <cell r="S813">
            <v>1704.9699999999716</v>
          </cell>
          <cell r="T813">
            <v>1242.9499999999855</v>
          </cell>
          <cell r="U813">
            <v>1736.4900000000239</v>
          </cell>
          <cell r="V813">
            <v>1260.2499999999741</v>
          </cell>
          <cell r="W813">
            <v>1761.9200000000101</v>
          </cell>
          <cell r="X813">
            <v>1283.6299999999937</v>
          </cell>
          <cell r="Y813">
            <v>1793.4400000000164</v>
          </cell>
          <cell r="Z813">
            <v>1300.9299999999887</v>
          </cell>
          <cell r="AA813">
            <v>1818.88</v>
          </cell>
          <cell r="AB813">
            <v>1324.3100000000127</v>
          </cell>
          <cell r="AC813">
            <v>1850.3899999999792</v>
          </cell>
          <cell r="AD813">
            <v>1341.6100000000085</v>
          </cell>
          <cell r="AE813">
            <v>1881.9099999999819</v>
          </cell>
          <cell r="AF813">
            <v>1364.9900000000273</v>
          </cell>
          <cell r="AG813">
            <v>1907.3399999999656</v>
          </cell>
          <cell r="AH813">
            <v>1382.2900000000163</v>
          </cell>
          <cell r="AI813">
            <v>1938.8600000000297</v>
          </cell>
          <cell r="AJ813">
            <v>1405.6700000000055</v>
          </cell>
          <cell r="AK813">
            <v>1964.3000000000141</v>
          </cell>
          <cell r="AL813">
            <v>1422.9699999999946</v>
          </cell>
          <cell r="AM813">
            <v>1995.8100000000165</v>
          </cell>
          <cell r="AN813">
            <v>1446.3499999999829</v>
          </cell>
          <cell r="AO813">
            <v>2027.3299999999945</v>
          </cell>
          <cell r="AP813">
            <v>1463.6499999999717</v>
          </cell>
          <cell r="AQ813">
            <v>2052.7599999999779</v>
          </cell>
          <cell r="AR813">
            <v>1487.0299999999863</v>
          </cell>
          <cell r="AS813">
            <v>2084.2799999999784</v>
          </cell>
          <cell r="AT813">
            <v>1504.3299999999788</v>
          </cell>
          <cell r="AU813">
            <v>2109.7199999999666</v>
          </cell>
          <cell r="AV813">
            <v>1527.7100000000221</v>
          </cell>
          <cell r="AW813">
            <v>2141.2300000000341</v>
          </cell>
        </row>
        <row r="814">
          <cell r="A814">
            <v>809</v>
          </cell>
          <cell r="B814">
            <v>1052.0699999999833</v>
          </cell>
          <cell r="C814">
            <v>1472.8999999999978</v>
          </cell>
          <cell r="D814">
            <v>1075.48000000001</v>
          </cell>
          <cell r="E814">
            <v>1504.4599999999789</v>
          </cell>
          <cell r="F814">
            <v>1092.8000000000081</v>
          </cell>
          <cell r="G814">
            <v>1529.9300000000221</v>
          </cell>
          <cell r="H814">
            <v>1116.2100000000048</v>
          </cell>
          <cell r="I814">
            <v>1561.480000000005</v>
          </cell>
          <cell r="J814">
            <v>1139.6199999999992</v>
          </cell>
          <cell r="K814">
            <v>1593.0400000000166</v>
          </cell>
          <cell r="L814">
            <v>1156.9399999999889</v>
          </cell>
          <cell r="M814">
            <v>1618.5</v>
          </cell>
          <cell r="N814">
            <v>1180.3500000000136</v>
          </cell>
          <cell r="O814">
            <v>1650.0599999999808</v>
          </cell>
          <cell r="P814">
            <v>1197.670000000011</v>
          </cell>
          <cell r="Q814">
            <v>1675.529999999992</v>
          </cell>
          <cell r="R814">
            <v>1221.0799999999945</v>
          </cell>
          <cell r="S814">
            <v>1707.0799999999715</v>
          </cell>
          <cell r="T814">
            <v>1244.4899999999855</v>
          </cell>
          <cell r="U814">
            <v>1738.640000000024</v>
          </cell>
          <cell r="V814">
            <v>1261.809999999974</v>
          </cell>
          <cell r="W814">
            <v>1764.1000000000101</v>
          </cell>
          <cell r="X814">
            <v>1285.2199999999937</v>
          </cell>
          <cell r="Y814">
            <v>1795.6600000000165</v>
          </cell>
          <cell r="Z814">
            <v>1302.5399999999886</v>
          </cell>
          <cell r="AA814">
            <v>1821.13</v>
          </cell>
          <cell r="AB814">
            <v>1325.9500000000128</v>
          </cell>
          <cell r="AC814">
            <v>1852.6799999999791</v>
          </cell>
          <cell r="AD814">
            <v>1343.2700000000086</v>
          </cell>
          <cell r="AE814">
            <v>1884.2399999999818</v>
          </cell>
          <cell r="AF814">
            <v>1366.6800000000273</v>
          </cell>
          <cell r="AG814">
            <v>1909.6999999999655</v>
          </cell>
          <cell r="AH814">
            <v>1384.0000000000164</v>
          </cell>
          <cell r="AI814">
            <v>1941.2600000000298</v>
          </cell>
          <cell r="AJ814">
            <v>1407.4100000000055</v>
          </cell>
          <cell r="AK814">
            <v>1966.7300000000141</v>
          </cell>
          <cell r="AL814">
            <v>1424.7299999999946</v>
          </cell>
          <cell r="AM814">
            <v>1998.2800000000166</v>
          </cell>
          <cell r="AN814">
            <v>1448.1399999999828</v>
          </cell>
          <cell r="AO814">
            <v>2029.8399999999945</v>
          </cell>
          <cell r="AP814">
            <v>1465.4599999999716</v>
          </cell>
          <cell r="AQ814">
            <v>2055.2999999999779</v>
          </cell>
          <cell r="AR814">
            <v>1488.8699999999862</v>
          </cell>
          <cell r="AS814">
            <v>2086.8599999999783</v>
          </cell>
          <cell r="AT814">
            <v>1506.1899999999787</v>
          </cell>
          <cell r="AU814">
            <v>2112.3299999999667</v>
          </cell>
          <cell r="AV814">
            <v>1529.6000000000222</v>
          </cell>
          <cell r="AW814">
            <v>2143.8800000000342</v>
          </cell>
        </row>
        <row r="815">
          <cell r="A815">
            <v>810</v>
          </cell>
          <cell r="B815">
            <v>1053.3699999999833</v>
          </cell>
          <cell r="C815">
            <v>1474.7199999999978</v>
          </cell>
          <cell r="D815">
            <v>1076.8100000000099</v>
          </cell>
          <cell r="E815">
            <v>1506.3199999999788</v>
          </cell>
          <cell r="F815">
            <v>1094.150000000008</v>
          </cell>
          <cell r="G815">
            <v>1531.8200000000222</v>
          </cell>
          <cell r="H815">
            <v>1117.5900000000049</v>
          </cell>
          <cell r="I815">
            <v>1563.4100000000051</v>
          </cell>
          <cell r="J815">
            <v>1141.0299999999993</v>
          </cell>
          <cell r="K815">
            <v>1595.0100000000166</v>
          </cell>
          <cell r="L815">
            <v>1158.369999999989</v>
          </cell>
          <cell r="M815">
            <v>1620.5</v>
          </cell>
          <cell r="N815">
            <v>1181.8100000000136</v>
          </cell>
          <cell r="O815">
            <v>1652.0999999999808</v>
          </cell>
          <cell r="P815">
            <v>1199.150000000011</v>
          </cell>
          <cell r="Q815">
            <v>1677.599999999992</v>
          </cell>
          <cell r="R815">
            <v>1222.5899999999945</v>
          </cell>
          <cell r="S815">
            <v>1709.1899999999714</v>
          </cell>
          <cell r="T815">
            <v>1246.0299999999854</v>
          </cell>
          <cell r="U815">
            <v>1740.7900000000241</v>
          </cell>
          <cell r="V815">
            <v>1263.369999999974</v>
          </cell>
          <cell r="W815">
            <v>1766.2800000000102</v>
          </cell>
          <cell r="X815">
            <v>1286.8099999999936</v>
          </cell>
          <cell r="Y815">
            <v>1797.8800000000165</v>
          </cell>
          <cell r="Z815">
            <v>1304.1499999999885</v>
          </cell>
          <cell r="AA815">
            <v>1823.38</v>
          </cell>
          <cell r="AB815">
            <v>1327.5900000000129</v>
          </cell>
          <cell r="AC815">
            <v>1854.9699999999791</v>
          </cell>
          <cell r="AD815">
            <v>1344.9300000000087</v>
          </cell>
          <cell r="AE815">
            <v>1886.5699999999817</v>
          </cell>
          <cell r="AF815">
            <v>1368.3700000000274</v>
          </cell>
          <cell r="AG815">
            <v>1912.0599999999654</v>
          </cell>
          <cell r="AH815">
            <v>1385.7100000000164</v>
          </cell>
          <cell r="AI815">
            <v>1943.6600000000299</v>
          </cell>
          <cell r="AJ815">
            <v>1409.1500000000055</v>
          </cell>
          <cell r="AK815">
            <v>1969.1600000000142</v>
          </cell>
          <cell r="AL815">
            <v>1426.4899999999946</v>
          </cell>
          <cell r="AM815">
            <v>2000.7500000000166</v>
          </cell>
          <cell r="AN815">
            <v>1449.9299999999828</v>
          </cell>
          <cell r="AO815">
            <v>2032.3499999999945</v>
          </cell>
          <cell r="AP815">
            <v>1467.2699999999716</v>
          </cell>
          <cell r="AQ815">
            <v>2057.8399999999779</v>
          </cell>
          <cell r="AR815">
            <v>1490.7099999999862</v>
          </cell>
          <cell r="AS815">
            <v>2089.4399999999782</v>
          </cell>
          <cell r="AT815">
            <v>1508.0499999999786</v>
          </cell>
          <cell r="AU815">
            <v>2114.9399999999669</v>
          </cell>
          <cell r="AV815">
            <v>1531.4900000000223</v>
          </cell>
          <cell r="AW815">
            <v>2146.5300000000343</v>
          </cell>
        </row>
        <row r="816">
          <cell r="A816">
            <v>811</v>
          </cell>
          <cell r="B816">
            <v>1054.6699999999832</v>
          </cell>
          <cell r="C816">
            <v>1476.5399999999977</v>
          </cell>
          <cell r="D816">
            <v>1078.1400000000099</v>
          </cell>
          <cell r="E816">
            <v>1508.1799999999787</v>
          </cell>
          <cell r="F816">
            <v>1095.500000000008</v>
          </cell>
          <cell r="G816">
            <v>1533.7100000000223</v>
          </cell>
          <cell r="H816">
            <v>1118.970000000005</v>
          </cell>
          <cell r="I816">
            <v>1565.3400000000051</v>
          </cell>
          <cell r="J816">
            <v>1142.4399999999994</v>
          </cell>
          <cell r="K816">
            <v>1596.9800000000166</v>
          </cell>
          <cell r="L816">
            <v>1159.799999999989</v>
          </cell>
          <cell r="M816">
            <v>1622.5</v>
          </cell>
          <cell r="N816">
            <v>1183.2700000000136</v>
          </cell>
          <cell r="O816">
            <v>1654.1399999999808</v>
          </cell>
          <cell r="P816">
            <v>1200.630000000011</v>
          </cell>
          <cell r="Q816">
            <v>1679.6699999999919</v>
          </cell>
          <cell r="R816">
            <v>1224.0999999999945</v>
          </cell>
          <cell r="S816">
            <v>1711.2999999999713</v>
          </cell>
          <cell r="T816">
            <v>1247.5699999999854</v>
          </cell>
          <cell r="U816">
            <v>1742.9400000000242</v>
          </cell>
          <cell r="V816">
            <v>1264.9299999999739</v>
          </cell>
          <cell r="W816">
            <v>1768.4600000000103</v>
          </cell>
          <cell r="X816">
            <v>1288.3999999999935</v>
          </cell>
          <cell r="Y816">
            <v>1800.1000000000165</v>
          </cell>
          <cell r="Z816">
            <v>1305.7599999999884</v>
          </cell>
          <cell r="AA816">
            <v>1825.63</v>
          </cell>
          <cell r="AB816">
            <v>1329.230000000013</v>
          </cell>
          <cell r="AC816">
            <v>1857.2599999999791</v>
          </cell>
          <cell r="AD816">
            <v>1346.5900000000088</v>
          </cell>
          <cell r="AE816">
            <v>1888.8999999999817</v>
          </cell>
          <cell r="AF816">
            <v>1370.0600000000275</v>
          </cell>
          <cell r="AG816">
            <v>1914.4199999999653</v>
          </cell>
          <cell r="AH816">
            <v>1387.4200000000164</v>
          </cell>
          <cell r="AI816">
            <v>1946.06000000003</v>
          </cell>
          <cell r="AJ816">
            <v>1410.8900000000056</v>
          </cell>
          <cell r="AK816">
            <v>1971.5900000000142</v>
          </cell>
          <cell r="AL816">
            <v>1428.2499999999945</v>
          </cell>
          <cell r="AM816">
            <v>2003.2200000000166</v>
          </cell>
          <cell r="AN816">
            <v>1451.7199999999827</v>
          </cell>
          <cell r="AO816">
            <v>2034.8599999999944</v>
          </cell>
          <cell r="AP816">
            <v>1469.0799999999715</v>
          </cell>
          <cell r="AQ816">
            <v>2060.3799999999778</v>
          </cell>
          <cell r="AR816">
            <v>1492.5499999999861</v>
          </cell>
          <cell r="AS816">
            <v>2092.0199999999782</v>
          </cell>
          <cell r="AT816">
            <v>1509.9099999999785</v>
          </cell>
          <cell r="AU816">
            <v>2117.549999999967</v>
          </cell>
          <cell r="AV816">
            <v>1533.3800000000224</v>
          </cell>
          <cell r="AW816">
            <v>2149.1800000000344</v>
          </cell>
        </row>
        <row r="817">
          <cell r="A817">
            <v>812</v>
          </cell>
          <cell r="B817">
            <v>1055.9699999999832</v>
          </cell>
          <cell r="C817">
            <v>1478.3599999999976</v>
          </cell>
          <cell r="D817">
            <v>1079.4700000000098</v>
          </cell>
          <cell r="E817">
            <v>1510.0399999999786</v>
          </cell>
          <cell r="F817">
            <v>1096.8500000000079</v>
          </cell>
          <cell r="G817">
            <v>1535.6000000000224</v>
          </cell>
          <cell r="H817">
            <v>1120.3500000000051</v>
          </cell>
          <cell r="I817">
            <v>1567.2700000000052</v>
          </cell>
          <cell r="J817">
            <v>1143.8499999999995</v>
          </cell>
          <cell r="K817">
            <v>1598.9500000000166</v>
          </cell>
          <cell r="L817">
            <v>1161.2299999999891</v>
          </cell>
          <cell r="M817">
            <v>1624.5</v>
          </cell>
          <cell r="N817">
            <v>1184.7300000000137</v>
          </cell>
          <cell r="O817">
            <v>1656.1799999999807</v>
          </cell>
          <cell r="P817">
            <v>1202.110000000011</v>
          </cell>
          <cell r="Q817">
            <v>1681.7399999999918</v>
          </cell>
          <cell r="R817">
            <v>1225.6099999999944</v>
          </cell>
          <cell r="S817">
            <v>1713.4099999999712</v>
          </cell>
          <cell r="T817">
            <v>1249.1099999999853</v>
          </cell>
          <cell r="U817">
            <v>1745.0900000000242</v>
          </cell>
          <cell r="V817">
            <v>1266.4899999999739</v>
          </cell>
          <cell r="W817">
            <v>1770.6400000000103</v>
          </cell>
          <cell r="X817">
            <v>1289.9899999999934</v>
          </cell>
          <cell r="Y817">
            <v>1802.3200000000165</v>
          </cell>
          <cell r="Z817">
            <v>1307.3699999999883</v>
          </cell>
          <cell r="AA817">
            <v>1827.88</v>
          </cell>
          <cell r="AB817">
            <v>1330.8700000000131</v>
          </cell>
          <cell r="AC817">
            <v>1859.549999999979</v>
          </cell>
          <cell r="AD817">
            <v>1348.2500000000089</v>
          </cell>
          <cell r="AE817">
            <v>1891.2299999999816</v>
          </cell>
          <cell r="AF817">
            <v>1371.7500000000275</v>
          </cell>
          <cell r="AG817">
            <v>1916.7799999999652</v>
          </cell>
          <cell r="AH817">
            <v>1389.1300000000165</v>
          </cell>
          <cell r="AI817">
            <v>1948.46000000003</v>
          </cell>
          <cell r="AJ817">
            <v>1412.6300000000056</v>
          </cell>
          <cell r="AK817">
            <v>1974.0200000000143</v>
          </cell>
          <cell r="AL817">
            <v>1430.0099999999945</v>
          </cell>
          <cell r="AM817">
            <v>2005.6900000000167</v>
          </cell>
          <cell r="AN817">
            <v>1453.5099999999827</v>
          </cell>
          <cell r="AO817">
            <v>2037.3699999999944</v>
          </cell>
          <cell r="AP817">
            <v>1470.8899999999715</v>
          </cell>
          <cell r="AQ817">
            <v>2062.9199999999778</v>
          </cell>
          <cell r="AR817">
            <v>1494.389999999986</v>
          </cell>
          <cell r="AS817">
            <v>2094.5999999999781</v>
          </cell>
          <cell r="AT817">
            <v>1511.7699999999784</v>
          </cell>
          <cell r="AU817">
            <v>2120.1599999999671</v>
          </cell>
          <cell r="AV817">
            <v>1535.2700000000225</v>
          </cell>
          <cell r="AW817">
            <v>2151.8300000000345</v>
          </cell>
        </row>
        <row r="818">
          <cell r="A818">
            <v>813</v>
          </cell>
          <cell r="B818">
            <v>1057.2699999999832</v>
          </cell>
          <cell r="C818">
            <v>1480.1799999999976</v>
          </cell>
          <cell r="D818">
            <v>1080.8000000000097</v>
          </cell>
          <cell r="E818">
            <v>1511.8999999999785</v>
          </cell>
          <cell r="F818">
            <v>1098.2000000000078</v>
          </cell>
          <cell r="G818">
            <v>1537.4900000000225</v>
          </cell>
          <cell r="H818">
            <v>1121.7300000000052</v>
          </cell>
          <cell r="I818">
            <v>1569.2000000000053</v>
          </cell>
          <cell r="J818">
            <v>1145.2599999999995</v>
          </cell>
          <cell r="K818">
            <v>1600.9200000000167</v>
          </cell>
          <cell r="L818">
            <v>1162.6599999999892</v>
          </cell>
          <cell r="M818">
            <v>1626.5</v>
          </cell>
          <cell r="N818">
            <v>1186.1900000000137</v>
          </cell>
          <cell r="O818">
            <v>1658.2199999999807</v>
          </cell>
          <cell r="P818">
            <v>1203.5900000000111</v>
          </cell>
          <cell r="Q818">
            <v>1683.8099999999918</v>
          </cell>
          <cell r="R818">
            <v>1227.1199999999944</v>
          </cell>
          <cell r="S818">
            <v>1715.5199999999711</v>
          </cell>
          <cell r="T818">
            <v>1250.6499999999853</v>
          </cell>
          <cell r="U818">
            <v>1747.2400000000243</v>
          </cell>
          <cell r="V818">
            <v>1268.0499999999738</v>
          </cell>
          <cell r="W818">
            <v>1772.8200000000104</v>
          </cell>
          <cell r="X818">
            <v>1291.5799999999933</v>
          </cell>
          <cell r="Y818">
            <v>1804.5400000000166</v>
          </cell>
          <cell r="Z818">
            <v>1308.9799999999882</v>
          </cell>
          <cell r="AA818">
            <v>1830.13</v>
          </cell>
          <cell r="AB818">
            <v>1332.5100000000132</v>
          </cell>
          <cell r="AC818">
            <v>1861.839999999979</v>
          </cell>
          <cell r="AD818">
            <v>1349.9100000000089</v>
          </cell>
          <cell r="AE818">
            <v>1893.5599999999815</v>
          </cell>
          <cell r="AF818">
            <v>1373.4400000000276</v>
          </cell>
          <cell r="AG818">
            <v>1919.1399999999651</v>
          </cell>
          <cell r="AH818">
            <v>1390.8400000000165</v>
          </cell>
          <cell r="AI818">
            <v>1950.8600000000301</v>
          </cell>
          <cell r="AJ818">
            <v>1414.3700000000056</v>
          </cell>
          <cell r="AK818">
            <v>1976.4500000000144</v>
          </cell>
          <cell r="AL818">
            <v>1431.7699999999945</v>
          </cell>
          <cell r="AM818">
            <v>2008.1600000000167</v>
          </cell>
          <cell r="AN818">
            <v>1455.2999999999827</v>
          </cell>
          <cell r="AO818">
            <v>2039.8799999999944</v>
          </cell>
          <cell r="AP818">
            <v>1472.6999999999714</v>
          </cell>
          <cell r="AQ818">
            <v>2065.4599999999778</v>
          </cell>
          <cell r="AR818">
            <v>1496.2299999999859</v>
          </cell>
          <cell r="AS818">
            <v>2097.179999999978</v>
          </cell>
          <cell r="AT818">
            <v>1513.6299999999783</v>
          </cell>
          <cell r="AU818">
            <v>2122.7699999999672</v>
          </cell>
          <cell r="AV818">
            <v>1537.1600000000226</v>
          </cell>
          <cell r="AW818">
            <v>2154.4800000000346</v>
          </cell>
        </row>
        <row r="819">
          <cell r="A819">
            <v>814</v>
          </cell>
          <cell r="B819">
            <v>1058.5699999999831</v>
          </cell>
          <cell r="C819">
            <v>1481.9999999999975</v>
          </cell>
          <cell r="D819">
            <v>1082.1300000000097</v>
          </cell>
          <cell r="E819">
            <v>1513.7599999999784</v>
          </cell>
          <cell r="F819">
            <v>1099.5500000000077</v>
          </cell>
          <cell r="G819">
            <v>1539.3800000000226</v>
          </cell>
          <cell r="H819">
            <v>1123.1100000000054</v>
          </cell>
          <cell r="I819">
            <v>1571.1300000000053</v>
          </cell>
          <cell r="J819">
            <v>1146.6699999999996</v>
          </cell>
          <cell r="K819">
            <v>1602.8900000000167</v>
          </cell>
          <cell r="L819">
            <v>1164.0899999999892</v>
          </cell>
          <cell r="M819">
            <v>1628.5</v>
          </cell>
          <cell r="N819">
            <v>1187.6500000000137</v>
          </cell>
          <cell r="O819">
            <v>1660.2599999999807</v>
          </cell>
          <cell r="P819">
            <v>1205.0700000000111</v>
          </cell>
          <cell r="Q819">
            <v>1685.8799999999917</v>
          </cell>
          <cell r="R819">
            <v>1228.6299999999944</v>
          </cell>
          <cell r="S819">
            <v>1717.629999999971</v>
          </cell>
          <cell r="T819">
            <v>1252.1899999999853</v>
          </cell>
          <cell r="U819">
            <v>1749.3900000000244</v>
          </cell>
          <cell r="V819">
            <v>1269.6099999999738</v>
          </cell>
          <cell r="W819">
            <v>1775.0000000000105</v>
          </cell>
          <cell r="X819">
            <v>1293.1699999999933</v>
          </cell>
          <cell r="Y819">
            <v>1806.7600000000166</v>
          </cell>
          <cell r="Z819">
            <v>1310.5899999999881</v>
          </cell>
          <cell r="AA819">
            <v>1832.38</v>
          </cell>
          <cell r="AB819">
            <v>1334.1500000000133</v>
          </cell>
          <cell r="AC819">
            <v>1864.129999999979</v>
          </cell>
          <cell r="AD819">
            <v>1351.570000000009</v>
          </cell>
          <cell r="AE819">
            <v>1895.8899999999815</v>
          </cell>
          <cell r="AF819">
            <v>1375.1300000000276</v>
          </cell>
          <cell r="AG819">
            <v>1921.499999999965</v>
          </cell>
          <cell r="AH819">
            <v>1392.5500000000166</v>
          </cell>
          <cell r="AI819">
            <v>1953.2600000000302</v>
          </cell>
          <cell r="AJ819">
            <v>1416.1100000000056</v>
          </cell>
          <cell r="AK819">
            <v>1978.8800000000144</v>
          </cell>
          <cell r="AL819">
            <v>1433.5299999999945</v>
          </cell>
          <cell r="AM819">
            <v>2010.6300000000167</v>
          </cell>
          <cell r="AN819">
            <v>1457.0899999999826</v>
          </cell>
          <cell r="AO819">
            <v>2042.3899999999944</v>
          </cell>
          <cell r="AP819">
            <v>1474.5099999999713</v>
          </cell>
          <cell r="AQ819">
            <v>2067.9999999999777</v>
          </cell>
          <cell r="AR819">
            <v>1498.0699999999858</v>
          </cell>
          <cell r="AS819">
            <v>2099.7599999999779</v>
          </cell>
          <cell r="AT819">
            <v>1515.4899999999782</v>
          </cell>
          <cell r="AU819">
            <v>2125.3799999999674</v>
          </cell>
          <cell r="AV819">
            <v>1539.0500000000227</v>
          </cell>
          <cell r="AW819">
            <v>2157.1300000000347</v>
          </cell>
        </row>
        <row r="820">
          <cell r="A820">
            <v>815</v>
          </cell>
          <cell r="B820">
            <v>1059.8699999999831</v>
          </cell>
          <cell r="C820">
            <v>1483.8199999999974</v>
          </cell>
          <cell r="D820">
            <v>1083.4600000000096</v>
          </cell>
          <cell r="E820">
            <v>1515.6199999999783</v>
          </cell>
          <cell r="F820">
            <v>1100.9000000000076</v>
          </cell>
          <cell r="G820">
            <v>1541.2700000000227</v>
          </cell>
          <cell r="H820">
            <v>1124.4900000000055</v>
          </cell>
          <cell r="I820">
            <v>1573.0600000000054</v>
          </cell>
          <cell r="J820">
            <v>1148.0799999999997</v>
          </cell>
          <cell r="K820">
            <v>1604.8600000000167</v>
          </cell>
          <cell r="L820">
            <v>1165.5199999999893</v>
          </cell>
          <cell r="M820">
            <v>1630.5</v>
          </cell>
          <cell r="N820">
            <v>1189.1100000000138</v>
          </cell>
          <cell r="O820">
            <v>1662.2999999999806</v>
          </cell>
          <cell r="P820">
            <v>1206.5500000000111</v>
          </cell>
          <cell r="Q820">
            <v>1687.9499999999916</v>
          </cell>
          <cell r="R820">
            <v>1230.1399999999944</v>
          </cell>
          <cell r="S820">
            <v>1719.7399999999709</v>
          </cell>
          <cell r="T820">
            <v>1253.7299999999852</v>
          </cell>
          <cell r="U820">
            <v>1751.5400000000245</v>
          </cell>
          <cell r="V820">
            <v>1271.1699999999737</v>
          </cell>
          <cell r="W820">
            <v>1777.1800000000105</v>
          </cell>
          <cell r="X820">
            <v>1294.7599999999932</v>
          </cell>
          <cell r="Y820">
            <v>1808.9800000000166</v>
          </cell>
          <cell r="Z820">
            <v>1312.199999999988</v>
          </cell>
          <cell r="AA820">
            <v>1834.63</v>
          </cell>
          <cell r="AB820">
            <v>1335.7900000000134</v>
          </cell>
          <cell r="AC820">
            <v>1866.4199999999789</v>
          </cell>
          <cell r="AD820">
            <v>1353.2300000000091</v>
          </cell>
          <cell r="AE820">
            <v>1898.2199999999814</v>
          </cell>
          <cell r="AF820">
            <v>1376.8200000000277</v>
          </cell>
          <cell r="AG820">
            <v>1923.8599999999649</v>
          </cell>
          <cell r="AH820">
            <v>1394.2600000000166</v>
          </cell>
          <cell r="AI820">
            <v>1955.6600000000303</v>
          </cell>
          <cell r="AJ820">
            <v>1417.8500000000056</v>
          </cell>
          <cell r="AK820">
            <v>1981.3100000000145</v>
          </cell>
          <cell r="AL820">
            <v>1435.2899999999945</v>
          </cell>
          <cell r="AM820">
            <v>2013.1000000000167</v>
          </cell>
          <cell r="AN820">
            <v>1458.8799999999826</v>
          </cell>
          <cell r="AO820">
            <v>2044.8999999999944</v>
          </cell>
          <cell r="AP820">
            <v>1476.3199999999713</v>
          </cell>
          <cell r="AQ820">
            <v>2070.5399999999777</v>
          </cell>
          <cell r="AR820">
            <v>1499.9099999999858</v>
          </cell>
          <cell r="AS820">
            <v>2102.3399999999779</v>
          </cell>
          <cell r="AT820">
            <v>1517.3499999999781</v>
          </cell>
          <cell r="AU820">
            <v>2127.9899999999675</v>
          </cell>
          <cell r="AV820">
            <v>1540.9400000000228</v>
          </cell>
          <cell r="AW820">
            <v>2159.7800000000348</v>
          </cell>
        </row>
        <row r="821">
          <cell r="A821">
            <v>816</v>
          </cell>
          <cell r="B821">
            <v>1061.169999999983</v>
          </cell>
          <cell r="C821">
            <v>1485.6399999999974</v>
          </cell>
          <cell r="D821">
            <v>1084.7900000000095</v>
          </cell>
          <cell r="E821">
            <v>1517.4799999999782</v>
          </cell>
          <cell r="F821">
            <v>1102.2500000000075</v>
          </cell>
          <cell r="G821">
            <v>1543.1600000000228</v>
          </cell>
          <cell r="H821">
            <v>1125.8700000000056</v>
          </cell>
          <cell r="I821">
            <v>1574.9900000000055</v>
          </cell>
          <cell r="J821">
            <v>1149.4899999999998</v>
          </cell>
          <cell r="K821">
            <v>1606.8300000000168</v>
          </cell>
          <cell r="L821">
            <v>1166.9499999999894</v>
          </cell>
          <cell r="M821">
            <v>1632.5</v>
          </cell>
          <cell r="N821">
            <v>1190.5700000000138</v>
          </cell>
          <cell r="O821">
            <v>1664.3399999999806</v>
          </cell>
          <cell r="P821">
            <v>1208.0300000000111</v>
          </cell>
          <cell r="Q821">
            <v>1690.0199999999916</v>
          </cell>
          <cell r="R821">
            <v>1231.6499999999944</v>
          </cell>
          <cell r="S821">
            <v>1721.8499999999708</v>
          </cell>
          <cell r="T821">
            <v>1255.2699999999852</v>
          </cell>
          <cell r="U821">
            <v>1753.6900000000246</v>
          </cell>
          <cell r="V821">
            <v>1272.7299999999736</v>
          </cell>
          <cell r="W821">
            <v>1779.3600000000106</v>
          </cell>
          <cell r="X821">
            <v>1296.3499999999931</v>
          </cell>
          <cell r="Y821">
            <v>1811.2000000000166</v>
          </cell>
          <cell r="Z821">
            <v>1313.8099999999879</v>
          </cell>
          <cell r="AA821">
            <v>1836.88</v>
          </cell>
          <cell r="AB821">
            <v>1337.4300000000135</v>
          </cell>
          <cell r="AC821">
            <v>1868.7099999999789</v>
          </cell>
          <cell r="AD821">
            <v>1354.8900000000092</v>
          </cell>
          <cell r="AE821">
            <v>1900.5499999999813</v>
          </cell>
          <cell r="AF821">
            <v>1378.5100000000277</v>
          </cell>
          <cell r="AG821">
            <v>1926.2199999999648</v>
          </cell>
          <cell r="AH821">
            <v>1395.9700000000166</v>
          </cell>
          <cell r="AI821">
            <v>1958.0600000000304</v>
          </cell>
          <cell r="AJ821">
            <v>1419.5900000000056</v>
          </cell>
          <cell r="AK821">
            <v>1983.7400000000146</v>
          </cell>
          <cell r="AL821">
            <v>1437.0499999999945</v>
          </cell>
          <cell r="AM821">
            <v>2015.5700000000168</v>
          </cell>
          <cell r="AN821">
            <v>1460.6699999999826</v>
          </cell>
          <cell r="AO821">
            <v>2047.4099999999944</v>
          </cell>
          <cell r="AP821">
            <v>1478.1299999999712</v>
          </cell>
          <cell r="AQ821">
            <v>2073.0799999999776</v>
          </cell>
          <cell r="AR821">
            <v>1501.7499999999857</v>
          </cell>
          <cell r="AS821">
            <v>2104.9199999999778</v>
          </cell>
          <cell r="AT821">
            <v>1519.209999999978</v>
          </cell>
          <cell r="AU821">
            <v>2130.5999999999676</v>
          </cell>
          <cell r="AV821">
            <v>1542.8300000000229</v>
          </cell>
          <cell r="AW821">
            <v>2162.4300000000349</v>
          </cell>
        </row>
        <row r="822">
          <cell r="A822">
            <v>817</v>
          </cell>
          <cell r="B822">
            <v>1062.469999999983</v>
          </cell>
          <cell r="C822">
            <v>1487.4599999999973</v>
          </cell>
          <cell r="D822">
            <v>1086.1200000000094</v>
          </cell>
          <cell r="E822">
            <v>1519.3399999999781</v>
          </cell>
          <cell r="F822">
            <v>1103.6000000000074</v>
          </cell>
          <cell r="G822">
            <v>1545.0500000000229</v>
          </cell>
          <cell r="H822">
            <v>1127.2500000000057</v>
          </cell>
          <cell r="I822">
            <v>1576.9200000000055</v>
          </cell>
          <cell r="J822">
            <v>1150.8999999999999</v>
          </cell>
          <cell r="K822">
            <v>1608.8000000000168</v>
          </cell>
          <cell r="L822">
            <v>1168.3799999999894</v>
          </cell>
          <cell r="M822">
            <v>1634.5</v>
          </cell>
          <cell r="N822">
            <v>1192.0300000000138</v>
          </cell>
          <cell r="O822">
            <v>1666.3799999999806</v>
          </cell>
          <cell r="P822">
            <v>1209.5100000000111</v>
          </cell>
          <cell r="Q822">
            <v>1692.0899999999915</v>
          </cell>
          <cell r="R822">
            <v>1233.1599999999944</v>
          </cell>
          <cell r="S822">
            <v>1723.9599999999707</v>
          </cell>
          <cell r="T822">
            <v>1256.8099999999852</v>
          </cell>
          <cell r="U822">
            <v>1755.8400000000247</v>
          </cell>
          <cell r="V822">
            <v>1274.2899999999736</v>
          </cell>
          <cell r="W822">
            <v>1781.5400000000107</v>
          </cell>
          <cell r="X822">
            <v>1297.939999999993</v>
          </cell>
          <cell r="Y822">
            <v>1813.4200000000167</v>
          </cell>
          <cell r="Z822">
            <v>1315.4199999999878</v>
          </cell>
          <cell r="AA822">
            <v>1839.13</v>
          </cell>
          <cell r="AB822">
            <v>1339.0700000000136</v>
          </cell>
          <cell r="AC822">
            <v>1870.9999999999789</v>
          </cell>
          <cell r="AD822">
            <v>1356.5500000000093</v>
          </cell>
          <cell r="AE822">
            <v>1902.8799999999812</v>
          </cell>
          <cell r="AF822">
            <v>1380.2000000000278</v>
          </cell>
          <cell r="AG822">
            <v>1928.5799999999647</v>
          </cell>
          <cell r="AH822">
            <v>1397.6800000000167</v>
          </cell>
          <cell r="AI822">
            <v>1960.4600000000305</v>
          </cell>
          <cell r="AJ822">
            <v>1421.3300000000056</v>
          </cell>
          <cell r="AK822">
            <v>1986.1700000000146</v>
          </cell>
          <cell r="AL822">
            <v>1438.8099999999945</v>
          </cell>
          <cell r="AM822">
            <v>2018.0400000000168</v>
          </cell>
          <cell r="AN822">
            <v>1462.4599999999825</v>
          </cell>
          <cell r="AO822">
            <v>2049.9199999999946</v>
          </cell>
          <cell r="AP822">
            <v>1479.9399999999712</v>
          </cell>
          <cell r="AQ822">
            <v>2075.6199999999776</v>
          </cell>
          <cell r="AR822">
            <v>1503.5899999999856</v>
          </cell>
          <cell r="AS822">
            <v>2107.4999999999777</v>
          </cell>
          <cell r="AT822">
            <v>1521.0699999999779</v>
          </cell>
          <cell r="AU822">
            <v>2133.2099999999677</v>
          </cell>
          <cell r="AV822">
            <v>1544.720000000023</v>
          </cell>
          <cell r="AW822">
            <v>2165.0800000000349</v>
          </cell>
        </row>
        <row r="823">
          <cell r="A823">
            <v>818</v>
          </cell>
          <cell r="B823">
            <v>1063.7699999999829</v>
          </cell>
          <cell r="C823">
            <v>1489.2799999999972</v>
          </cell>
          <cell r="D823">
            <v>1087.4500000000094</v>
          </cell>
          <cell r="E823">
            <v>1521.199999999978</v>
          </cell>
          <cell r="F823">
            <v>1104.9500000000073</v>
          </cell>
          <cell r="G823">
            <v>1546.940000000023</v>
          </cell>
          <cell r="H823">
            <v>1128.6300000000058</v>
          </cell>
          <cell r="I823">
            <v>1578.8500000000056</v>
          </cell>
          <cell r="J823">
            <v>1152.31</v>
          </cell>
          <cell r="K823">
            <v>1610.7700000000168</v>
          </cell>
          <cell r="L823">
            <v>1169.8099999999895</v>
          </cell>
          <cell r="M823">
            <v>1636.5</v>
          </cell>
          <cell r="N823">
            <v>1193.4900000000139</v>
          </cell>
          <cell r="O823">
            <v>1668.4199999999805</v>
          </cell>
          <cell r="P823">
            <v>1210.9900000000112</v>
          </cell>
          <cell r="Q823">
            <v>1694.1599999999914</v>
          </cell>
          <cell r="R823">
            <v>1234.6699999999944</v>
          </cell>
          <cell r="S823">
            <v>1726.0699999999706</v>
          </cell>
          <cell r="T823">
            <v>1258.3499999999851</v>
          </cell>
          <cell r="U823">
            <v>1757.9900000000248</v>
          </cell>
          <cell r="V823">
            <v>1275.8499999999735</v>
          </cell>
          <cell r="W823">
            <v>1783.7200000000107</v>
          </cell>
          <cell r="X823">
            <v>1299.5299999999929</v>
          </cell>
          <cell r="Y823">
            <v>1815.6400000000167</v>
          </cell>
          <cell r="Z823">
            <v>1317.0299999999877</v>
          </cell>
          <cell r="AA823">
            <v>1841.38</v>
          </cell>
          <cell r="AB823">
            <v>1340.7100000000137</v>
          </cell>
          <cell r="AC823">
            <v>1873.2899999999788</v>
          </cell>
          <cell r="AD823">
            <v>1358.2100000000094</v>
          </cell>
          <cell r="AE823">
            <v>1905.2099999999812</v>
          </cell>
          <cell r="AF823">
            <v>1381.8900000000278</v>
          </cell>
          <cell r="AG823">
            <v>1930.9399999999646</v>
          </cell>
          <cell r="AH823">
            <v>1399.3900000000167</v>
          </cell>
          <cell r="AI823">
            <v>1962.8600000000306</v>
          </cell>
          <cell r="AJ823">
            <v>1423.0700000000056</v>
          </cell>
          <cell r="AK823">
            <v>1988.6000000000147</v>
          </cell>
          <cell r="AL823">
            <v>1440.5699999999945</v>
          </cell>
          <cell r="AM823">
            <v>2020.5100000000168</v>
          </cell>
          <cell r="AN823">
            <v>1464.2499999999825</v>
          </cell>
          <cell r="AO823">
            <v>2052.4299999999948</v>
          </cell>
          <cell r="AP823">
            <v>1481.7499999999711</v>
          </cell>
          <cell r="AQ823">
            <v>2078.1599999999776</v>
          </cell>
          <cell r="AR823">
            <v>1505.4299999999855</v>
          </cell>
          <cell r="AS823">
            <v>2110.0799999999776</v>
          </cell>
          <cell r="AT823">
            <v>1522.9299999999778</v>
          </cell>
          <cell r="AU823">
            <v>2135.8199999999679</v>
          </cell>
          <cell r="AV823">
            <v>1546.6100000000231</v>
          </cell>
          <cell r="AW823">
            <v>2167.730000000035</v>
          </cell>
        </row>
        <row r="824">
          <cell r="A824">
            <v>819</v>
          </cell>
          <cell r="B824">
            <v>1065.0699999999829</v>
          </cell>
          <cell r="C824">
            <v>1491.0999999999972</v>
          </cell>
          <cell r="D824">
            <v>1088.7800000000093</v>
          </cell>
          <cell r="E824">
            <v>1523.0599999999779</v>
          </cell>
          <cell r="F824">
            <v>1106.3000000000072</v>
          </cell>
          <cell r="G824">
            <v>1548.8300000000231</v>
          </cell>
          <cell r="H824">
            <v>1130.0100000000059</v>
          </cell>
          <cell r="I824">
            <v>1580.7800000000057</v>
          </cell>
          <cell r="J824">
            <v>1153.72</v>
          </cell>
          <cell r="K824">
            <v>1612.7400000000168</v>
          </cell>
          <cell r="L824">
            <v>1171.2399999999895</v>
          </cell>
          <cell r="M824">
            <v>1638.5</v>
          </cell>
          <cell r="N824">
            <v>1194.9500000000139</v>
          </cell>
          <cell r="O824">
            <v>1670.4599999999805</v>
          </cell>
          <cell r="P824">
            <v>1212.4700000000112</v>
          </cell>
          <cell r="Q824">
            <v>1696.2299999999914</v>
          </cell>
          <cell r="R824">
            <v>1236.1799999999944</v>
          </cell>
          <cell r="S824">
            <v>1728.1799999999705</v>
          </cell>
          <cell r="T824">
            <v>1259.8899999999851</v>
          </cell>
          <cell r="U824">
            <v>1760.1400000000249</v>
          </cell>
          <cell r="V824">
            <v>1277.4099999999735</v>
          </cell>
          <cell r="W824">
            <v>1785.9000000000108</v>
          </cell>
          <cell r="X824">
            <v>1301.1199999999928</v>
          </cell>
          <cell r="Y824">
            <v>1817.8600000000167</v>
          </cell>
          <cell r="Z824">
            <v>1318.6399999999876</v>
          </cell>
          <cell r="AA824">
            <v>1843.63</v>
          </cell>
          <cell r="AB824">
            <v>1342.3500000000138</v>
          </cell>
          <cell r="AC824">
            <v>1875.5799999999788</v>
          </cell>
          <cell r="AD824">
            <v>1359.8700000000094</v>
          </cell>
          <cell r="AE824">
            <v>1907.5399999999811</v>
          </cell>
          <cell r="AF824">
            <v>1383.5800000000279</v>
          </cell>
          <cell r="AG824">
            <v>1933.2999999999645</v>
          </cell>
          <cell r="AH824">
            <v>1401.1000000000167</v>
          </cell>
          <cell r="AI824">
            <v>1965.2600000000307</v>
          </cell>
          <cell r="AJ824">
            <v>1424.8100000000056</v>
          </cell>
          <cell r="AK824">
            <v>1991.0300000000148</v>
          </cell>
          <cell r="AL824">
            <v>1442.3299999999945</v>
          </cell>
          <cell r="AM824">
            <v>2022.9800000000168</v>
          </cell>
          <cell r="AN824">
            <v>1466.0399999999825</v>
          </cell>
          <cell r="AO824">
            <v>2054.9399999999951</v>
          </cell>
          <cell r="AP824">
            <v>1483.5599999999711</v>
          </cell>
          <cell r="AQ824">
            <v>2080.6999999999775</v>
          </cell>
          <cell r="AR824">
            <v>1507.2699999999854</v>
          </cell>
          <cell r="AS824">
            <v>2112.6599999999776</v>
          </cell>
          <cell r="AT824">
            <v>1524.7899999999777</v>
          </cell>
          <cell r="AU824">
            <v>2138.429999999968</v>
          </cell>
          <cell r="AV824">
            <v>1548.5000000000232</v>
          </cell>
          <cell r="AW824">
            <v>2170.3800000000351</v>
          </cell>
        </row>
        <row r="825">
          <cell r="A825">
            <v>820</v>
          </cell>
          <cell r="B825">
            <v>1066.3699999999828</v>
          </cell>
          <cell r="C825">
            <v>1492.9199999999971</v>
          </cell>
          <cell r="D825">
            <v>1090.1100000000092</v>
          </cell>
          <cell r="E825">
            <v>1524.9199999999778</v>
          </cell>
          <cell r="F825">
            <v>1107.6500000000071</v>
          </cell>
          <cell r="G825">
            <v>1550.7200000000232</v>
          </cell>
          <cell r="H825">
            <v>1131.390000000006</v>
          </cell>
          <cell r="I825">
            <v>1582.7100000000057</v>
          </cell>
          <cell r="J825">
            <v>1155.1300000000001</v>
          </cell>
          <cell r="K825">
            <v>1614.7100000000169</v>
          </cell>
          <cell r="L825">
            <v>1172.6699999999896</v>
          </cell>
          <cell r="M825">
            <v>1640.5</v>
          </cell>
          <cell r="N825">
            <v>1196.410000000014</v>
          </cell>
          <cell r="O825">
            <v>1672.4999999999804</v>
          </cell>
          <cell r="P825">
            <v>1213.9500000000112</v>
          </cell>
          <cell r="Q825">
            <v>1698.2999999999913</v>
          </cell>
          <cell r="R825">
            <v>1237.6899999999944</v>
          </cell>
          <cell r="S825">
            <v>1730.2899999999704</v>
          </cell>
          <cell r="T825">
            <v>1261.4299999999851</v>
          </cell>
          <cell r="U825">
            <v>1762.290000000025</v>
          </cell>
          <cell r="V825">
            <v>1278.9699999999734</v>
          </cell>
          <cell r="W825">
            <v>1788.0800000000108</v>
          </cell>
          <cell r="X825">
            <v>1302.7099999999928</v>
          </cell>
          <cell r="Y825">
            <v>1820.0800000000168</v>
          </cell>
          <cell r="Z825">
            <v>1320.2499999999875</v>
          </cell>
          <cell r="AA825">
            <v>1845.88</v>
          </cell>
          <cell r="AB825">
            <v>1343.9900000000139</v>
          </cell>
          <cell r="AC825">
            <v>1877.8699999999787</v>
          </cell>
          <cell r="AD825">
            <v>1361.5300000000095</v>
          </cell>
          <cell r="AE825">
            <v>1909.869999999981</v>
          </cell>
          <cell r="AF825">
            <v>1385.2700000000279</v>
          </cell>
          <cell r="AG825">
            <v>1935.6599999999644</v>
          </cell>
          <cell r="AH825">
            <v>1402.8100000000168</v>
          </cell>
          <cell r="AI825">
            <v>1967.6600000000308</v>
          </cell>
          <cell r="AJ825">
            <v>1426.5500000000056</v>
          </cell>
          <cell r="AK825">
            <v>1993.4600000000148</v>
          </cell>
          <cell r="AL825">
            <v>1444.0899999999945</v>
          </cell>
          <cell r="AM825">
            <v>2025.4500000000169</v>
          </cell>
          <cell r="AN825">
            <v>1467.8299999999824</v>
          </cell>
          <cell r="AO825">
            <v>2057.4499999999953</v>
          </cell>
          <cell r="AP825">
            <v>1485.369999999971</v>
          </cell>
          <cell r="AQ825">
            <v>2083.2399999999775</v>
          </cell>
          <cell r="AR825">
            <v>1509.1099999999853</v>
          </cell>
          <cell r="AS825">
            <v>2115.2399999999775</v>
          </cell>
          <cell r="AT825">
            <v>1526.6499999999776</v>
          </cell>
          <cell r="AU825">
            <v>2141.0399999999681</v>
          </cell>
          <cell r="AV825">
            <v>1550.3900000000233</v>
          </cell>
          <cell r="AW825">
            <v>2173.0300000000352</v>
          </cell>
        </row>
        <row r="826">
          <cell r="A826">
            <v>821</v>
          </cell>
          <cell r="B826">
            <v>1067.6699999999828</v>
          </cell>
          <cell r="C826">
            <v>1494.7399999999971</v>
          </cell>
          <cell r="D826">
            <v>1091.4400000000091</v>
          </cell>
          <cell r="E826">
            <v>1526.7799999999777</v>
          </cell>
          <cell r="F826">
            <v>1109.000000000007</v>
          </cell>
          <cell r="G826">
            <v>1552.6100000000233</v>
          </cell>
          <cell r="H826">
            <v>1132.7700000000061</v>
          </cell>
          <cell r="I826">
            <v>1584.6400000000058</v>
          </cell>
          <cell r="J826">
            <v>1156.5400000000002</v>
          </cell>
          <cell r="K826">
            <v>1616.6800000000169</v>
          </cell>
          <cell r="L826">
            <v>1174.0999999999897</v>
          </cell>
          <cell r="M826">
            <v>1642.5</v>
          </cell>
          <cell r="N826">
            <v>1197.870000000014</v>
          </cell>
          <cell r="O826">
            <v>1674.5399999999804</v>
          </cell>
          <cell r="P826">
            <v>1215.4300000000112</v>
          </cell>
          <cell r="Q826">
            <v>1700.3699999999913</v>
          </cell>
          <cell r="R826">
            <v>1239.1999999999944</v>
          </cell>
          <cell r="S826">
            <v>1732.3999999999703</v>
          </cell>
          <cell r="T826">
            <v>1262.969999999985</v>
          </cell>
          <cell r="U826">
            <v>1764.4400000000251</v>
          </cell>
          <cell r="V826">
            <v>1280.5299999999734</v>
          </cell>
          <cell r="W826">
            <v>1790.2600000000109</v>
          </cell>
          <cell r="X826">
            <v>1304.2999999999927</v>
          </cell>
          <cell r="Y826">
            <v>1822.3000000000168</v>
          </cell>
          <cell r="Z826">
            <v>1321.8599999999874</v>
          </cell>
          <cell r="AA826">
            <v>1848.13</v>
          </cell>
          <cell r="AB826">
            <v>1345.630000000014</v>
          </cell>
          <cell r="AC826">
            <v>1880.1599999999787</v>
          </cell>
          <cell r="AD826">
            <v>1363.1900000000096</v>
          </cell>
          <cell r="AE826">
            <v>1912.1999999999809</v>
          </cell>
          <cell r="AF826">
            <v>1386.960000000028</v>
          </cell>
          <cell r="AG826">
            <v>1938.0199999999643</v>
          </cell>
          <cell r="AH826">
            <v>1404.5200000000168</v>
          </cell>
          <cell r="AI826">
            <v>1970.0600000000309</v>
          </cell>
          <cell r="AJ826">
            <v>1428.2900000000056</v>
          </cell>
          <cell r="AK826">
            <v>1995.8900000000149</v>
          </cell>
          <cell r="AL826">
            <v>1445.8499999999945</v>
          </cell>
          <cell r="AM826">
            <v>2027.9200000000169</v>
          </cell>
          <cell r="AN826">
            <v>1469.6199999999824</v>
          </cell>
          <cell r="AO826">
            <v>2059.9599999999955</v>
          </cell>
          <cell r="AP826">
            <v>1487.179999999971</v>
          </cell>
          <cell r="AQ826">
            <v>2085.7799999999775</v>
          </cell>
          <cell r="AR826">
            <v>1510.9499999999853</v>
          </cell>
          <cell r="AS826">
            <v>2117.8199999999774</v>
          </cell>
          <cell r="AT826">
            <v>1528.5099999999775</v>
          </cell>
          <cell r="AU826">
            <v>2143.6499999999683</v>
          </cell>
          <cell r="AV826">
            <v>1552.2800000000234</v>
          </cell>
          <cell r="AW826">
            <v>2175.6800000000353</v>
          </cell>
        </row>
        <row r="827">
          <cell r="A827">
            <v>822</v>
          </cell>
          <cell r="B827">
            <v>1068.9699999999827</v>
          </cell>
          <cell r="C827">
            <v>1496.559999999997</v>
          </cell>
          <cell r="D827">
            <v>1092.7700000000091</v>
          </cell>
          <cell r="E827">
            <v>1528.6399999999776</v>
          </cell>
          <cell r="F827">
            <v>1110.350000000007</v>
          </cell>
          <cell r="G827">
            <v>1554.5000000000234</v>
          </cell>
          <cell r="H827">
            <v>1134.1500000000062</v>
          </cell>
          <cell r="I827">
            <v>1586.5700000000058</v>
          </cell>
          <cell r="J827">
            <v>1157.9500000000003</v>
          </cell>
          <cell r="K827">
            <v>1618.6500000000169</v>
          </cell>
          <cell r="L827">
            <v>1175.5299999999897</v>
          </cell>
          <cell r="M827">
            <v>1644.5</v>
          </cell>
          <cell r="N827">
            <v>1199.330000000014</v>
          </cell>
          <cell r="O827">
            <v>1676.5799999999804</v>
          </cell>
          <cell r="P827">
            <v>1216.9100000000112</v>
          </cell>
          <cell r="Q827">
            <v>1702.4399999999912</v>
          </cell>
          <cell r="R827">
            <v>1240.7099999999944</v>
          </cell>
          <cell r="S827">
            <v>1734.5099999999702</v>
          </cell>
          <cell r="T827">
            <v>1264.509999999985</v>
          </cell>
          <cell r="U827">
            <v>1766.5900000000252</v>
          </cell>
          <cell r="V827">
            <v>1282.0899999999733</v>
          </cell>
          <cell r="W827">
            <v>1792.440000000011</v>
          </cell>
          <cell r="X827">
            <v>1305.8899999999926</v>
          </cell>
          <cell r="Y827">
            <v>1824.5200000000168</v>
          </cell>
          <cell r="Z827">
            <v>1323.4699999999873</v>
          </cell>
          <cell r="AA827">
            <v>1850.38</v>
          </cell>
          <cell r="AB827">
            <v>1347.2700000000141</v>
          </cell>
          <cell r="AC827">
            <v>1882.4499999999787</v>
          </cell>
          <cell r="AD827">
            <v>1364.8500000000097</v>
          </cell>
          <cell r="AE827">
            <v>1914.5299999999809</v>
          </cell>
          <cell r="AF827">
            <v>1388.6500000000281</v>
          </cell>
          <cell r="AG827">
            <v>1940.3799999999642</v>
          </cell>
          <cell r="AH827">
            <v>1406.2300000000168</v>
          </cell>
          <cell r="AI827">
            <v>1972.460000000031</v>
          </cell>
          <cell r="AJ827">
            <v>1430.0300000000057</v>
          </cell>
          <cell r="AK827">
            <v>1998.3200000000149</v>
          </cell>
          <cell r="AL827">
            <v>1447.6099999999944</v>
          </cell>
          <cell r="AM827">
            <v>2030.3900000000169</v>
          </cell>
          <cell r="AN827">
            <v>1471.4099999999823</v>
          </cell>
          <cell r="AO827">
            <v>2062.4699999999957</v>
          </cell>
          <cell r="AP827">
            <v>1488.9899999999709</v>
          </cell>
          <cell r="AQ827">
            <v>2088.3199999999774</v>
          </cell>
          <cell r="AR827">
            <v>1512.7899999999852</v>
          </cell>
          <cell r="AS827">
            <v>2120.3999999999774</v>
          </cell>
          <cell r="AT827">
            <v>1530.3699999999774</v>
          </cell>
          <cell r="AU827">
            <v>2146.2599999999684</v>
          </cell>
          <cell r="AV827">
            <v>1554.1700000000235</v>
          </cell>
          <cell r="AW827">
            <v>2178.3300000000354</v>
          </cell>
        </row>
        <row r="828">
          <cell r="A828">
            <v>823</v>
          </cell>
          <cell r="B828">
            <v>1070.2699999999827</v>
          </cell>
          <cell r="C828">
            <v>1498.3799999999969</v>
          </cell>
          <cell r="D828">
            <v>1094.100000000009</v>
          </cell>
          <cell r="E828">
            <v>1530.4999999999775</v>
          </cell>
          <cell r="F828">
            <v>1111.7000000000069</v>
          </cell>
          <cell r="G828">
            <v>1556.3900000000235</v>
          </cell>
          <cell r="H828">
            <v>1135.5300000000063</v>
          </cell>
          <cell r="I828">
            <v>1588.5000000000059</v>
          </cell>
          <cell r="J828">
            <v>1159.3600000000004</v>
          </cell>
          <cell r="K828">
            <v>1620.6200000000169</v>
          </cell>
          <cell r="L828">
            <v>1176.9599999999898</v>
          </cell>
          <cell r="M828">
            <v>1646.5</v>
          </cell>
          <cell r="N828">
            <v>1200.7900000000141</v>
          </cell>
          <cell r="O828">
            <v>1678.6199999999803</v>
          </cell>
          <cell r="P828">
            <v>1218.3900000000112</v>
          </cell>
          <cell r="Q828">
            <v>1704.5099999999911</v>
          </cell>
          <cell r="R828">
            <v>1242.2199999999943</v>
          </cell>
          <cell r="S828">
            <v>1736.6199999999701</v>
          </cell>
          <cell r="T828">
            <v>1266.0499999999849</v>
          </cell>
          <cell r="U828">
            <v>1768.7400000000252</v>
          </cell>
          <cell r="V828">
            <v>1283.6499999999733</v>
          </cell>
          <cell r="W828">
            <v>1794.620000000011</v>
          </cell>
          <cell r="X828">
            <v>1307.4799999999925</v>
          </cell>
          <cell r="Y828">
            <v>1826.7400000000168</v>
          </cell>
          <cell r="Z828">
            <v>1325.0799999999872</v>
          </cell>
          <cell r="AA828">
            <v>1852.63</v>
          </cell>
          <cell r="AB828">
            <v>1348.9100000000142</v>
          </cell>
          <cell r="AC828">
            <v>1884.7399999999786</v>
          </cell>
          <cell r="AD828">
            <v>1366.5100000000098</v>
          </cell>
          <cell r="AE828">
            <v>1916.8599999999808</v>
          </cell>
          <cell r="AF828">
            <v>1390.3400000000281</v>
          </cell>
          <cell r="AG828">
            <v>1942.7399999999641</v>
          </cell>
          <cell r="AH828">
            <v>1407.9400000000169</v>
          </cell>
          <cell r="AI828">
            <v>1974.8600000000311</v>
          </cell>
          <cell r="AJ828">
            <v>1431.7700000000057</v>
          </cell>
          <cell r="AK828">
            <v>2000.750000000015</v>
          </cell>
          <cell r="AL828">
            <v>1449.3699999999944</v>
          </cell>
          <cell r="AM828">
            <v>2032.860000000017</v>
          </cell>
          <cell r="AN828">
            <v>1473.1999999999823</v>
          </cell>
          <cell r="AO828">
            <v>2064.9799999999959</v>
          </cell>
          <cell r="AP828">
            <v>1490.7999999999709</v>
          </cell>
          <cell r="AQ828">
            <v>2090.8599999999774</v>
          </cell>
          <cell r="AR828">
            <v>1514.6299999999851</v>
          </cell>
          <cell r="AS828">
            <v>2122.9799999999773</v>
          </cell>
          <cell r="AT828">
            <v>1532.2299999999773</v>
          </cell>
          <cell r="AU828">
            <v>2148.8699999999685</v>
          </cell>
          <cell r="AV828">
            <v>1556.0600000000236</v>
          </cell>
          <cell r="AW828">
            <v>2180.9800000000355</v>
          </cell>
        </row>
        <row r="829">
          <cell r="A829">
            <v>824</v>
          </cell>
          <cell r="B829">
            <v>1071.5699999999827</v>
          </cell>
          <cell r="C829">
            <v>1500.1999999999969</v>
          </cell>
          <cell r="D829">
            <v>1095.4300000000089</v>
          </cell>
          <cell r="E829">
            <v>1532.3599999999774</v>
          </cell>
          <cell r="F829">
            <v>1113.0500000000068</v>
          </cell>
          <cell r="G829">
            <v>1558.2800000000236</v>
          </cell>
          <cell r="H829">
            <v>1136.9100000000064</v>
          </cell>
          <cell r="I829">
            <v>1590.430000000006</v>
          </cell>
          <cell r="J829">
            <v>1160.7700000000004</v>
          </cell>
          <cell r="K829">
            <v>1622.590000000017</v>
          </cell>
          <cell r="L829">
            <v>1178.3899999999899</v>
          </cell>
          <cell r="M829">
            <v>1648.5</v>
          </cell>
          <cell r="N829">
            <v>1202.2500000000141</v>
          </cell>
          <cell r="O829">
            <v>1680.6599999999803</v>
          </cell>
          <cell r="P829">
            <v>1219.8700000000113</v>
          </cell>
          <cell r="Q829">
            <v>1706.5799999999911</v>
          </cell>
          <cell r="R829">
            <v>1243.7299999999943</v>
          </cell>
          <cell r="S829">
            <v>1738.72999999997</v>
          </cell>
          <cell r="T829">
            <v>1267.5899999999849</v>
          </cell>
          <cell r="U829">
            <v>1770.8900000000253</v>
          </cell>
          <cell r="V829">
            <v>1285.2099999999732</v>
          </cell>
          <cell r="W829">
            <v>1796.8000000000111</v>
          </cell>
          <cell r="X829">
            <v>1309.0699999999924</v>
          </cell>
          <cell r="Y829">
            <v>1828.9600000000169</v>
          </cell>
          <cell r="Z829">
            <v>1326.6899999999871</v>
          </cell>
          <cell r="AA829">
            <v>1854.88</v>
          </cell>
          <cell r="AB829">
            <v>1350.5500000000143</v>
          </cell>
          <cell r="AC829">
            <v>1887.0299999999786</v>
          </cell>
          <cell r="AD829">
            <v>1368.1700000000098</v>
          </cell>
          <cell r="AE829">
            <v>1919.1899999999807</v>
          </cell>
          <cell r="AF829">
            <v>1392.0300000000282</v>
          </cell>
          <cell r="AG829">
            <v>1945.099999999964</v>
          </cell>
          <cell r="AH829">
            <v>1409.6500000000169</v>
          </cell>
          <cell r="AI829">
            <v>1977.2600000000311</v>
          </cell>
          <cell r="AJ829">
            <v>1433.5100000000057</v>
          </cell>
          <cell r="AK829">
            <v>2003.1800000000151</v>
          </cell>
          <cell r="AL829">
            <v>1451.1299999999944</v>
          </cell>
          <cell r="AM829">
            <v>2035.330000000017</v>
          </cell>
          <cell r="AN829">
            <v>1474.9899999999823</v>
          </cell>
          <cell r="AO829">
            <v>2067.4899999999961</v>
          </cell>
          <cell r="AP829">
            <v>1492.6099999999708</v>
          </cell>
          <cell r="AQ829">
            <v>2093.3999999999774</v>
          </cell>
          <cell r="AR829">
            <v>1516.469999999985</v>
          </cell>
          <cell r="AS829">
            <v>2125.5599999999772</v>
          </cell>
          <cell r="AT829">
            <v>1534.0899999999772</v>
          </cell>
          <cell r="AU829">
            <v>2151.4799999999686</v>
          </cell>
          <cell r="AV829">
            <v>1557.9500000000237</v>
          </cell>
          <cell r="AW829">
            <v>2183.6300000000356</v>
          </cell>
        </row>
        <row r="830">
          <cell r="A830">
            <v>825</v>
          </cell>
          <cell r="B830">
            <v>1072.8699999999826</v>
          </cell>
          <cell r="C830">
            <v>1502.0199999999968</v>
          </cell>
          <cell r="D830">
            <v>1096.7600000000089</v>
          </cell>
          <cell r="E830">
            <v>1534.2199999999773</v>
          </cell>
          <cell r="F830">
            <v>1114.4000000000067</v>
          </cell>
          <cell r="G830">
            <v>1560.1700000000237</v>
          </cell>
          <cell r="H830">
            <v>1138.2900000000066</v>
          </cell>
          <cell r="I830">
            <v>1592.360000000006</v>
          </cell>
          <cell r="J830">
            <v>1162.1800000000005</v>
          </cell>
          <cell r="K830">
            <v>1624.560000000017</v>
          </cell>
          <cell r="L830">
            <v>1179.8199999999899</v>
          </cell>
          <cell r="M830">
            <v>1650.5</v>
          </cell>
          <cell r="N830">
            <v>1203.7100000000141</v>
          </cell>
          <cell r="O830">
            <v>1682.6999999999803</v>
          </cell>
          <cell r="P830">
            <v>1221.3500000000113</v>
          </cell>
          <cell r="Q830">
            <v>1708.649999999991</v>
          </cell>
          <cell r="R830">
            <v>1245.2399999999943</v>
          </cell>
          <cell r="S830">
            <v>1740.8399999999699</v>
          </cell>
          <cell r="T830">
            <v>1269.1299999999849</v>
          </cell>
          <cell r="U830">
            <v>1773.0400000000254</v>
          </cell>
          <cell r="V830">
            <v>1286.7699999999732</v>
          </cell>
          <cell r="W830">
            <v>1798.9800000000112</v>
          </cell>
          <cell r="X830">
            <v>1310.6599999999924</v>
          </cell>
          <cell r="Y830">
            <v>1831.1800000000169</v>
          </cell>
          <cell r="Z830">
            <v>1328.299999999987</v>
          </cell>
          <cell r="AA830">
            <v>1857.13</v>
          </cell>
          <cell r="AB830">
            <v>1352.1900000000144</v>
          </cell>
          <cell r="AC830">
            <v>1889.3199999999786</v>
          </cell>
          <cell r="AD830">
            <v>1369.8300000000099</v>
          </cell>
          <cell r="AE830">
            <v>1921.5199999999807</v>
          </cell>
          <cell r="AF830">
            <v>1393.7200000000282</v>
          </cell>
          <cell r="AG830">
            <v>1947.4599999999639</v>
          </cell>
          <cell r="AH830">
            <v>1411.360000000017</v>
          </cell>
          <cell r="AI830">
            <v>1979.6600000000312</v>
          </cell>
          <cell r="AJ830">
            <v>1435.2500000000057</v>
          </cell>
          <cell r="AK830">
            <v>2005.6100000000151</v>
          </cell>
          <cell r="AL830">
            <v>1452.8899999999944</v>
          </cell>
          <cell r="AM830">
            <v>2037.800000000017</v>
          </cell>
          <cell r="AN830">
            <v>1476.7799999999822</v>
          </cell>
          <cell r="AO830">
            <v>2069.9999999999964</v>
          </cell>
          <cell r="AP830">
            <v>1494.4199999999707</v>
          </cell>
          <cell r="AQ830">
            <v>2095.9399999999773</v>
          </cell>
          <cell r="AR830">
            <v>1518.3099999999849</v>
          </cell>
          <cell r="AS830">
            <v>2128.1399999999771</v>
          </cell>
          <cell r="AT830">
            <v>1535.9499999999771</v>
          </cell>
          <cell r="AU830">
            <v>2154.0899999999688</v>
          </cell>
          <cell r="AV830">
            <v>1559.8400000000238</v>
          </cell>
          <cell r="AW830">
            <v>2186.2800000000357</v>
          </cell>
        </row>
        <row r="831">
          <cell r="A831">
            <v>826</v>
          </cell>
          <cell r="B831">
            <v>1074.1699999999826</v>
          </cell>
          <cell r="C831">
            <v>1503.8399999999967</v>
          </cell>
          <cell r="D831">
            <v>1098.0900000000088</v>
          </cell>
          <cell r="E831">
            <v>1536.0799999999772</v>
          </cell>
          <cell r="F831">
            <v>1115.7500000000066</v>
          </cell>
          <cell r="G831">
            <v>1562.0600000000238</v>
          </cell>
          <cell r="H831">
            <v>1139.6700000000067</v>
          </cell>
          <cell r="I831">
            <v>1594.2900000000061</v>
          </cell>
          <cell r="J831">
            <v>1163.5900000000006</v>
          </cell>
          <cell r="K831">
            <v>1626.530000000017</v>
          </cell>
          <cell r="L831">
            <v>1181.24999999999</v>
          </cell>
          <cell r="M831">
            <v>1652.5</v>
          </cell>
          <cell r="N831">
            <v>1205.1700000000142</v>
          </cell>
          <cell r="O831">
            <v>1684.7399999999802</v>
          </cell>
          <cell r="P831">
            <v>1222.8300000000113</v>
          </cell>
          <cell r="Q831">
            <v>1710.7199999999909</v>
          </cell>
          <cell r="R831">
            <v>1246.7499999999943</v>
          </cell>
          <cell r="S831">
            <v>1742.9499999999698</v>
          </cell>
          <cell r="T831">
            <v>1270.6699999999848</v>
          </cell>
          <cell r="U831">
            <v>1775.1900000000255</v>
          </cell>
          <cell r="V831">
            <v>1288.3299999999731</v>
          </cell>
          <cell r="W831">
            <v>1801.1600000000112</v>
          </cell>
          <cell r="X831">
            <v>1312.2499999999923</v>
          </cell>
          <cell r="Y831">
            <v>1833.4000000000169</v>
          </cell>
          <cell r="Z831">
            <v>1329.9099999999869</v>
          </cell>
          <cell r="AA831">
            <v>1859.38</v>
          </cell>
          <cell r="AB831">
            <v>1353.8300000000145</v>
          </cell>
          <cell r="AC831">
            <v>1891.6099999999785</v>
          </cell>
          <cell r="AD831">
            <v>1371.49000000001</v>
          </cell>
          <cell r="AE831">
            <v>1923.8499999999806</v>
          </cell>
          <cell r="AF831">
            <v>1395.4100000000283</v>
          </cell>
          <cell r="AG831">
            <v>1949.8199999999638</v>
          </cell>
          <cell r="AH831">
            <v>1413.070000000017</v>
          </cell>
          <cell r="AI831">
            <v>1982.0600000000313</v>
          </cell>
          <cell r="AJ831">
            <v>1436.9900000000057</v>
          </cell>
          <cell r="AK831">
            <v>2008.0400000000152</v>
          </cell>
          <cell r="AL831">
            <v>1454.6499999999944</v>
          </cell>
          <cell r="AM831">
            <v>2040.270000000017</v>
          </cell>
          <cell r="AN831">
            <v>1478.5699999999822</v>
          </cell>
          <cell r="AO831">
            <v>2072.5099999999966</v>
          </cell>
          <cell r="AP831">
            <v>1496.2299999999707</v>
          </cell>
          <cell r="AQ831">
            <v>2098.4799999999773</v>
          </cell>
          <cell r="AR831">
            <v>1520.1499999999849</v>
          </cell>
          <cell r="AS831">
            <v>2130.7199999999771</v>
          </cell>
          <cell r="AT831">
            <v>1537.809999999977</v>
          </cell>
          <cell r="AU831">
            <v>2156.6999999999689</v>
          </cell>
          <cell r="AV831">
            <v>1561.7300000000239</v>
          </cell>
          <cell r="AW831">
            <v>2188.9300000000358</v>
          </cell>
        </row>
        <row r="832">
          <cell r="A832">
            <v>827</v>
          </cell>
          <cell r="B832">
            <v>1075.4699999999825</v>
          </cell>
          <cell r="C832">
            <v>1505.6599999999967</v>
          </cell>
          <cell r="D832">
            <v>1099.4200000000087</v>
          </cell>
          <cell r="E832">
            <v>1537.9399999999771</v>
          </cell>
          <cell r="F832">
            <v>1117.1000000000065</v>
          </cell>
          <cell r="G832">
            <v>1563.9500000000239</v>
          </cell>
          <cell r="H832">
            <v>1141.0500000000068</v>
          </cell>
          <cell r="I832">
            <v>1596.2200000000062</v>
          </cell>
          <cell r="J832">
            <v>1165.0000000000007</v>
          </cell>
          <cell r="K832">
            <v>1628.5000000000171</v>
          </cell>
          <cell r="L832">
            <v>1182.6799999999901</v>
          </cell>
          <cell r="M832">
            <v>1654.5</v>
          </cell>
          <cell r="N832">
            <v>1206.6300000000142</v>
          </cell>
          <cell r="O832">
            <v>1686.7799999999802</v>
          </cell>
          <cell r="P832">
            <v>1224.3100000000113</v>
          </cell>
          <cell r="Q832">
            <v>1712.7899999999909</v>
          </cell>
          <cell r="R832">
            <v>1248.2599999999943</v>
          </cell>
          <cell r="S832">
            <v>1745.0599999999697</v>
          </cell>
          <cell r="T832">
            <v>1272.2099999999848</v>
          </cell>
          <cell r="U832">
            <v>1777.3400000000256</v>
          </cell>
          <cell r="V832">
            <v>1289.889999999973</v>
          </cell>
          <cell r="W832">
            <v>1803.3400000000113</v>
          </cell>
          <cell r="X832">
            <v>1313.8399999999922</v>
          </cell>
          <cell r="Y832">
            <v>1835.6200000000169</v>
          </cell>
          <cell r="Z832">
            <v>1331.5199999999868</v>
          </cell>
          <cell r="AA832">
            <v>1861.63</v>
          </cell>
          <cell r="AB832">
            <v>1355.4700000000146</v>
          </cell>
          <cell r="AC832">
            <v>1893.8999999999785</v>
          </cell>
          <cell r="AD832">
            <v>1373.1500000000101</v>
          </cell>
          <cell r="AE832">
            <v>1926.1799999999805</v>
          </cell>
          <cell r="AF832">
            <v>1397.1000000000283</v>
          </cell>
          <cell r="AG832">
            <v>1952.1799999999637</v>
          </cell>
          <cell r="AH832">
            <v>1414.780000000017</v>
          </cell>
          <cell r="AI832">
            <v>1984.4600000000314</v>
          </cell>
          <cell r="AJ832">
            <v>1438.7300000000057</v>
          </cell>
          <cell r="AK832">
            <v>2010.4700000000153</v>
          </cell>
          <cell r="AL832">
            <v>1456.4099999999944</v>
          </cell>
          <cell r="AM832">
            <v>2042.7400000000171</v>
          </cell>
          <cell r="AN832">
            <v>1480.3599999999822</v>
          </cell>
          <cell r="AO832">
            <v>2075.0199999999968</v>
          </cell>
          <cell r="AP832">
            <v>1498.0399999999706</v>
          </cell>
          <cell r="AQ832">
            <v>2101.0199999999772</v>
          </cell>
          <cell r="AR832">
            <v>1521.9899999999848</v>
          </cell>
          <cell r="AS832">
            <v>2133.299999999977</v>
          </cell>
          <cell r="AT832">
            <v>1539.6699999999769</v>
          </cell>
          <cell r="AU832">
            <v>2159.309999999969</v>
          </cell>
          <cell r="AV832">
            <v>1563.620000000024</v>
          </cell>
          <cell r="AW832">
            <v>2191.5800000000359</v>
          </cell>
        </row>
        <row r="833">
          <cell r="A833">
            <v>828</v>
          </cell>
          <cell r="B833">
            <v>1076.7699999999825</v>
          </cell>
          <cell r="C833">
            <v>1507.4799999999966</v>
          </cell>
          <cell r="D833">
            <v>1100.7500000000086</v>
          </cell>
          <cell r="E833">
            <v>1539.799999999977</v>
          </cell>
          <cell r="F833">
            <v>1118.4500000000064</v>
          </cell>
          <cell r="G833">
            <v>1565.840000000024</v>
          </cell>
          <cell r="H833">
            <v>1142.4300000000069</v>
          </cell>
          <cell r="I833">
            <v>1598.1500000000062</v>
          </cell>
          <cell r="J833">
            <v>1166.4100000000008</v>
          </cell>
          <cell r="K833">
            <v>1630.4700000000171</v>
          </cell>
          <cell r="L833">
            <v>1184.1099999999901</v>
          </cell>
          <cell r="M833">
            <v>1656.5</v>
          </cell>
          <cell r="N833">
            <v>1208.0900000000142</v>
          </cell>
          <cell r="O833">
            <v>1688.8199999999802</v>
          </cell>
          <cell r="P833">
            <v>1225.7900000000113</v>
          </cell>
          <cell r="Q833">
            <v>1714.8599999999908</v>
          </cell>
          <cell r="R833">
            <v>1249.7699999999943</v>
          </cell>
          <cell r="S833">
            <v>1747.1699999999696</v>
          </cell>
          <cell r="T833">
            <v>1273.7499999999848</v>
          </cell>
          <cell r="U833">
            <v>1779.4900000000257</v>
          </cell>
          <cell r="V833">
            <v>1291.449999999973</v>
          </cell>
          <cell r="W833">
            <v>1805.5200000000114</v>
          </cell>
          <cell r="X833">
            <v>1315.4299999999921</v>
          </cell>
          <cell r="Y833">
            <v>1837.840000000017</v>
          </cell>
          <cell r="Z833">
            <v>1333.1299999999867</v>
          </cell>
          <cell r="AA833">
            <v>1863.88</v>
          </cell>
          <cell r="AB833">
            <v>1357.1100000000147</v>
          </cell>
          <cell r="AC833">
            <v>1896.1899999999785</v>
          </cell>
          <cell r="AD833">
            <v>1374.8100000000102</v>
          </cell>
          <cell r="AE833">
            <v>1928.5099999999804</v>
          </cell>
          <cell r="AF833">
            <v>1398.7900000000284</v>
          </cell>
          <cell r="AG833">
            <v>1954.5399999999636</v>
          </cell>
          <cell r="AH833">
            <v>1416.4900000000171</v>
          </cell>
          <cell r="AI833">
            <v>1986.8600000000315</v>
          </cell>
          <cell r="AJ833">
            <v>1440.4700000000057</v>
          </cell>
          <cell r="AK833">
            <v>2012.9000000000153</v>
          </cell>
          <cell r="AL833">
            <v>1458.1699999999944</v>
          </cell>
          <cell r="AM833">
            <v>2045.2100000000171</v>
          </cell>
          <cell r="AN833">
            <v>1482.1499999999821</v>
          </cell>
          <cell r="AO833">
            <v>2077.529999999997</v>
          </cell>
          <cell r="AP833">
            <v>1499.8499999999706</v>
          </cell>
          <cell r="AQ833">
            <v>2103.5599999999772</v>
          </cell>
          <cell r="AR833">
            <v>1523.8299999999847</v>
          </cell>
          <cell r="AS833">
            <v>2135.8799999999769</v>
          </cell>
          <cell r="AT833">
            <v>1541.5299999999768</v>
          </cell>
          <cell r="AU833">
            <v>2161.9199999999691</v>
          </cell>
          <cell r="AV833">
            <v>1565.5100000000241</v>
          </cell>
          <cell r="AW833">
            <v>2194.2300000000359</v>
          </cell>
        </row>
        <row r="834">
          <cell r="A834">
            <v>829</v>
          </cell>
          <cell r="B834">
            <v>1078.0699999999824</v>
          </cell>
          <cell r="C834">
            <v>1509.2999999999965</v>
          </cell>
          <cell r="D834">
            <v>1102.0800000000086</v>
          </cell>
          <cell r="E834">
            <v>1541.6599999999769</v>
          </cell>
          <cell r="F834">
            <v>1119.8000000000063</v>
          </cell>
          <cell r="G834">
            <v>1567.7300000000241</v>
          </cell>
          <cell r="H834">
            <v>1143.810000000007</v>
          </cell>
          <cell r="I834">
            <v>1600.0800000000063</v>
          </cell>
          <cell r="J834">
            <v>1167.8200000000008</v>
          </cell>
          <cell r="K834">
            <v>1632.4400000000171</v>
          </cell>
          <cell r="L834">
            <v>1185.5399999999902</v>
          </cell>
          <cell r="M834">
            <v>1658.5</v>
          </cell>
          <cell r="N834">
            <v>1209.5500000000143</v>
          </cell>
          <cell r="O834">
            <v>1690.8599999999801</v>
          </cell>
          <cell r="P834">
            <v>1227.2700000000114</v>
          </cell>
          <cell r="Q834">
            <v>1716.9299999999907</v>
          </cell>
          <cell r="R834">
            <v>1251.2799999999943</v>
          </cell>
          <cell r="S834">
            <v>1749.2799999999695</v>
          </cell>
          <cell r="T834">
            <v>1275.2899999999847</v>
          </cell>
          <cell r="U834">
            <v>1781.6400000000258</v>
          </cell>
          <cell r="V834">
            <v>1293.0099999999729</v>
          </cell>
          <cell r="W834">
            <v>1807.7000000000114</v>
          </cell>
          <cell r="X834">
            <v>1317.019999999992</v>
          </cell>
          <cell r="Y834">
            <v>1840.060000000017</v>
          </cell>
          <cell r="Z834">
            <v>1334.7399999999866</v>
          </cell>
          <cell r="AA834">
            <v>1866.13</v>
          </cell>
          <cell r="AB834">
            <v>1358.7500000000148</v>
          </cell>
          <cell r="AC834">
            <v>1898.4799999999784</v>
          </cell>
          <cell r="AD834">
            <v>1376.4700000000103</v>
          </cell>
          <cell r="AE834">
            <v>1930.8399999999804</v>
          </cell>
          <cell r="AF834">
            <v>1400.4800000000284</v>
          </cell>
          <cell r="AG834">
            <v>1956.8999999999635</v>
          </cell>
          <cell r="AH834">
            <v>1418.2000000000171</v>
          </cell>
          <cell r="AI834">
            <v>1989.2600000000316</v>
          </cell>
          <cell r="AJ834">
            <v>1442.2100000000057</v>
          </cell>
          <cell r="AK834">
            <v>2015.3300000000154</v>
          </cell>
          <cell r="AL834">
            <v>1459.9299999999944</v>
          </cell>
          <cell r="AM834">
            <v>2047.6800000000171</v>
          </cell>
          <cell r="AN834">
            <v>1483.9399999999821</v>
          </cell>
          <cell r="AO834">
            <v>2080.0399999999972</v>
          </cell>
          <cell r="AP834">
            <v>1501.6599999999705</v>
          </cell>
          <cell r="AQ834">
            <v>2106.0999999999772</v>
          </cell>
          <cell r="AR834">
            <v>1525.6699999999846</v>
          </cell>
          <cell r="AS834">
            <v>2138.4599999999768</v>
          </cell>
          <cell r="AT834">
            <v>1543.3899999999767</v>
          </cell>
          <cell r="AU834">
            <v>2164.5299999999693</v>
          </cell>
          <cell r="AV834">
            <v>1567.4000000000242</v>
          </cell>
          <cell r="AW834">
            <v>2196.880000000036</v>
          </cell>
        </row>
        <row r="835">
          <cell r="A835">
            <v>830</v>
          </cell>
          <cell r="B835">
            <v>1079.3699999999824</v>
          </cell>
          <cell r="C835">
            <v>1511.1199999999965</v>
          </cell>
          <cell r="D835">
            <v>1103.4100000000085</v>
          </cell>
          <cell r="E835">
            <v>1543.5199999999768</v>
          </cell>
          <cell r="F835">
            <v>1121.1500000000062</v>
          </cell>
          <cell r="G835">
            <v>1569.6200000000242</v>
          </cell>
          <cell r="H835">
            <v>1145.1900000000071</v>
          </cell>
          <cell r="I835">
            <v>1602.0100000000064</v>
          </cell>
          <cell r="J835">
            <v>1169.2300000000009</v>
          </cell>
          <cell r="K835">
            <v>1634.4100000000171</v>
          </cell>
          <cell r="L835">
            <v>1186.9699999999903</v>
          </cell>
          <cell r="M835">
            <v>1660.5</v>
          </cell>
          <cell r="N835">
            <v>1211.0100000000143</v>
          </cell>
          <cell r="O835">
            <v>1692.8999999999801</v>
          </cell>
          <cell r="P835">
            <v>1228.7500000000114</v>
          </cell>
          <cell r="Q835">
            <v>1718.9999999999907</v>
          </cell>
          <cell r="R835">
            <v>1252.7899999999943</v>
          </cell>
          <cell r="S835">
            <v>1751.3899999999694</v>
          </cell>
          <cell r="T835">
            <v>1276.8299999999847</v>
          </cell>
          <cell r="U835">
            <v>1783.7900000000259</v>
          </cell>
          <cell r="V835">
            <v>1294.5699999999729</v>
          </cell>
          <cell r="W835">
            <v>1809.8800000000115</v>
          </cell>
          <cell r="X835">
            <v>1318.6099999999919</v>
          </cell>
          <cell r="Y835">
            <v>1842.280000000017</v>
          </cell>
          <cell r="Z835">
            <v>1336.3499999999865</v>
          </cell>
          <cell r="AA835">
            <v>1868.38</v>
          </cell>
          <cell r="AB835">
            <v>1360.3900000000149</v>
          </cell>
          <cell r="AC835">
            <v>1900.7699999999784</v>
          </cell>
          <cell r="AD835">
            <v>1378.1300000000103</v>
          </cell>
          <cell r="AE835">
            <v>1933.1699999999803</v>
          </cell>
          <cell r="AF835">
            <v>1402.1700000000285</v>
          </cell>
          <cell r="AG835">
            <v>1959.2599999999634</v>
          </cell>
          <cell r="AH835">
            <v>1419.9100000000171</v>
          </cell>
          <cell r="AI835">
            <v>1991.6600000000317</v>
          </cell>
          <cell r="AJ835">
            <v>1443.9500000000057</v>
          </cell>
          <cell r="AK835">
            <v>2017.7600000000155</v>
          </cell>
          <cell r="AL835">
            <v>1461.6899999999944</v>
          </cell>
          <cell r="AM835">
            <v>2050.1500000000169</v>
          </cell>
          <cell r="AN835">
            <v>1485.7299999999821</v>
          </cell>
          <cell r="AO835">
            <v>2082.5499999999975</v>
          </cell>
          <cell r="AP835">
            <v>1503.4699999999705</v>
          </cell>
          <cell r="AQ835">
            <v>2108.6399999999771</v>
          </cell>
          <cell r="AR835">
            <v>1527.5099999999845</v>
          </cell>
          <cell r="AS835">
            <v>2141.0399999999768</v>
          </cell>
          <cell r="AT835">
            <v>1545.2499999999766</v>
          </cell>
          <cell r="AU835">
            <v>2167.1399999999694</v>
          </cell>
          <cell r="AV835">
            <v>1569.2900000000243</v>
          </cell>
          <cell r="AW835">
            <v>2199.5300000000361</v>
          </cell>
        </row>
        <row r="836">
          <cell r="A836">
            <v>831</v>
          </cell>
          <cell r="B836">
            <v>1080.6699999999823</v>
          </cell>
          <cell r="C836">
            <v>1512.9399999999964</v>
          </cell>
          <cell r="D836">
            <v>1104.7400000000084</v>
          </cell>
          <cell r="E836">
            <v>1545.3799999999767</v>
          </cell>
          <cell r="F836">
            <v>1122.5000000000061</v>
          </cell>
          <cell r="G836">
            <v>1571.5100000000243</v>
          </cell>
          <cell r="H836">
            <v>1146.5700000000072</v>
          </cell>
          <cell r="I836">
            <v>1603.9400000000064</v>
          </cell>
          <cell r="J836">
            <v>1170.640000000001</v>
          </cell>
          <cell r="K836">
            <v>1636.3800000000172</v>
          </cell>
          <cell r="L836">
            <v>1188.3999999999903</v>
          </cell>
          <cell r="M836">
            <v>1662.5</v>
          </cell>
          <cell r="N836">
            <v>1212.4700000000144</v>
          </cell>
          <cell r="O836">
            <v>1694.93999999998</v>
          </cell>
          <cell r="P836">
            <v>1230.2300000000114</v>
          </cell>
          <cell r="Q836">
            <v>1721.0699999999906</v>
          </cell>
          <cell r="R836">
            <v>1254.2999999999943</v>
          </cell>
          <cell r="S836">
            <v>1753.4999999999693</v>
          </cell>
          <cell r="T836">
            <v>1278.3699999999847</v>
          </cell>
          <cell r="U836">
            <v>1785.940000000026</v>
          </cell>
          <cell r="V836">
            <v>1296.1299999999728</v>
          </cell>
          <cell r="W836">
            <v>1812.0600000000115</v>
          </cell>
          <cell r="X836">
            <v>1320.1999999999919</v>
          </cell>
          <cell r="Y836">
            <v>1844.5000000000171</v>
          </cell>
          <cell r="Z836">
            <v>1337.9599999999864</v>
          </cell>
          <cell r="AA836">
            <v>1870.63</v>
          </cell>
          <cell r="AB836">
            <v>1362.030000000015</v>
          </cell>
          <cell r="AC836">
            <v>1903.0599999999783</v>
          </cell>
          <cell r="AD836">
            <v>1379.7900000000104</v>
          </cell>
          <cell r="AE836">
            <v>1935.4999999999802</v>
          </cell>
          <cell r="AF836">
            <v>1403.8600000000285</v>
          </cell>
          <cell r="AG836">
            <v>1961.6199999999633</v>
          </cell>
          <cell r="AH836">
            <v>1421.6200000000172</v>
          </cell>
          <cell r="AI836">
            <v>1994.0600000000318</v>
          </cell>
          <cell r="AJ836">
            <v>1445.6900000000057</v>
          </cell>
          <cell r="AK836">
            <v>2020.1900000000155</v>
          </cell>
          <cell r="AL836">
            <v>1463.4499999999944</v>
          </cell>
          <cell r="AM836">
            <v>2052.6200000000167</v>
          </cell>
          <cell r="AN836">
            <v>1487.519999999982</v>
          </cell>
          <cell r="AO836">
            <v>2085.0599999999977</v>
          </cell>
          <cell r="AP836">
            <v>1505.2799999999704</v>
          </cell>
          <cell r="AQ836">
            <v>2111.1799999999771</v>
          </cell>
          <cell r="AR836">
            <v>1529.3499999999844</v>
          </cell>
          <cell r="AS836">
            <v>2143.6199999999767</v>
          </cell>
          <cell r="AT836">
            <v>1547.1099999999765</v>
          </cell>
          <cell r="AU836">
            <v>2169.7499999999695</v>
          </cell>
          <cell r="AV836">
            <v>1571.1800000000244</v>
          </cell>
          <cell r="AW836">
            <v>2202.1800000000362</v>
          </cell>
        </row>
        <row r="837">
          <cell r="A837">
            <v>832</v>
          </cell>
          <cell r="B837">
            <v>1081.9699999999823</v>
          </cell>
          <cell r="C837">
            <v>1514.7599999999964</v>
          </cell>
          <cell r="D837">
            <v>1106.0700000000083</v>
          </cell>
          <cell r="E837">
            <v>1547.2399999999766</v>
          </cell>
          <cell r="F837">
            <v>1123.850000000006</v>
          </cell>
          <cell r="G837">
            <v>1573.4000000000244</v>
          </cell>
          <cell r="H837">
            <v>1147.9500000000073</v>
          </cell>
          <cell r="I837">
            <v>1605.8700000000065</v>
          </cell>
          <cell r="J837">
            <v>1172.0500000000011</v>
          </cell>
          <cell r="K837">
            <v>1638.3500000000172</v>
          </cell>
          <cell r="L837">
            <v>1189.8299999999904</v>
          </cell>
          <cell r="M837">
            <v>1664.5</v>
          </cell>
          <cell r="N837">
            <v>1213.9300000000144</v>
          </cell>
          <cell r="O837">
            <v>1696.97999999998</v>
          </cell>
          <cell r="P837">
            <v>1231.7100000000114</v>
          </cell>
          <cell r="Q837">
            <v>1723.1399999999906</v>
          </cell>
          <cell r="R837">
            <v>1255.8099999999943</v>
          </cell>
          <cell r="S837">
            <v>1755.6099999999692</v>
          </cell>
          <cell r="T837">
            <v>1279.9099999999846</v>
          </cell>
          <cell r="U837">
            <v>1788.0900000000261</v>
          </cell>
          <cell r="V837">
            <v>1297.6899999999728</v>
          </cell>
          <cell r="W837">
            <v>1814.2400000000116</v>
          </cell>
          <cell r="X837">
            <v>1321.7899999999918</v>
          </cell>
          <cell r="Y837">
            <v>1846.7200000000171</v>
          </cell>
          <cell r="Z837">
            <v>1339.5699999999863</v>
          </cell>
          <cell r="AA837">
            <v>1872.88</v>
          </cell>
          <cell r="AB837">
            <v>1363.6700000000151</v>
          </cell>
          <cell r="AC837">
            <v>1905.3499999999783</v>
          </cell>
          <cell r="AD837">
            <v>1381.4500000000105</v>
          </cell>
          <cell r="AE837">
            <v>1937.8299999999801</v>
          </cell>
          <cell r="AF837">
            <v>1405.5500000000286</v>
          </cell>
          <cell r="AG837">
            <v>1963.9799999999632</v>
          </cell>
          <cell r="AH837">
            <v>1423.3300000000172</v>
          </cell>
          <cell r="AI837">
            <v>1996.4600000000319</v>
          </cell>
          <cell r="AJ837">
            <v>1447.4300000000057</v>
          </cell>
          <cell r="AK837">
            <v>2022.6200000000156</v>
          </cell>
          <cell r="AL837">
            <v>1465.2099999999944</v>
          </cell>
          <cell r="AM837">
            <v>2055.0900000000165</v>
          </cell>
          <cell r="AN837">
            <v>1489.309999999982</v>
          </cell>
          <cell r="AO837">
            <v>2087.5699999999979</v>
          </cell>
          <cell r="AP837">
            <v>1507.0899999999704</v>
          </cell>
          <cell r="AQ837">
            <v>2113.7199999999771</v>
          </cell>
          <cell r="AR837">
            <v>1531.1899999999844</v>
          </cell>
          <cell r="AS837">
            <v>2146.1999999999766</v>
          </cell>
          <cell r="AT837">
            <v>1548.9699999999764</v>
          </cell>
          <cell r="AU837">
            <v>2172.3599999999697</v>
          </cell>
          <cell r="AV837">
            <v>1573.0700000000245</v>
          </cell>
          <cell r="AW837">
            <v>2204.8300000000363</v>
          </cell>
        </row>
        <row r="838">
          <cell r="A838">
            <v>833</v>
          </cell>
          <cell r="B838">
            <v>1083.2699999999822</v>
          </cell>
          <cell r="C838">
            <v>1516.5799999999963</v>
          </cell>
          <cell r="D838">
            <v>1107.4000000000083</v>
          </cell>
          <cell r="E838">
            <v>1549.0999999999765</v>
          </cell>
          <cell r="F838">
            <v>1125.200000000006</v>
          </cell>
          <cell r="G838">
            <v>1575.2900000000245</v>
          </cell>
          <cell r="H838">
            <v>1149.3300000000074</v>
          </cell>
          <cell r="I838">
            <v>1607.8000000000065</v>
          </cell>
          <cell r="J838">
            <v>1173.4600000000012</v>
          </cell>
          <cell r="K838">
            <v>1640.3200000000172</v>
          </cell>
          <cell r="L838">
            <v>1191.2599999999904</v>
          </cell>
          <cell r="M838">
            <v>1666.5</v>
          </cell>
          <cell r="N838">
            <v>1215.3900000000144</v>
          </cell>
          <cell r="O838">
            <v>1699.01999999998</v>
          </cell>
          <cell r="P838">
            <v>1233.1900000000114</v>
          </cell>
          <cell r="Q838">
            <v>1725.2099999999905</v>
          </cell>
          <cell r="R838">
            <v>1257.3199999999943</v>
          </cell>
          <cell r="S838">
            <v>1757.7199999999691</v>
          </cell>
          <cell r="T838">
            <v>1281.4499999999846</v>
          </cell>
          <cell r="U838">
            <v>1790.2400000000262</v>
          </cell>
          <cell r="V838">
            <v>1299.2499999999727</v>
          </cell>
          <cell r="W838">
            <v>1816.4200000000117</v>
          </cell>
          <cell r="X838">
            <v>1323.3799999999917</v>
          </cell>
          <cell r="Y838">
            <v>1848.9400000000171</v>
          </cell>
          <cell r="Z838">
            <v>1341.1799999999862</v>
          </cell>
          <cell r="AA838">
            <v>1875.13</v>
          </cell>
          <cell r="AB838">
            <v>1365.3100000000152</v>
          </cell>
          <cell r="AC838">
            <v>1907.6399999999783</v>
          </cell>
          <cell r="AD838">
            <v>1383.1100000000106</v>
          </cell>
          <cell r="AE838">
            <v>1940.1599999999801</v>
          </cell>
          <cell r="AF838">
            <v>1407.2400000000287</v>
          </cell>
          <cell r="AG838">
            <v>1966.3399999999631</v>
          </cell>
          <cell r="AH838">
            <v>1425.0400000000172</v>
          </cell>
          <cell r="AI838">
            <v>1998.860000000032</v>
          </cell>
          <cell r="AJ838">
            <v>1449.1700000000058</v>
          </cell>
          <cell r="AK838">
            <v>2025.0500000000156</v>
          </cell>
          <cell r="AL838">
            <v>1466.9699999999943</v>
          </cell>
          <cell r="AM838">
            <v>2057.5600000000163</v>
          </cell>
          <cell r="AN838">
            <v>1491.0999999999819</v>
          </cell>
          <cell r="AO838">
            <v>2090.0799999999981</v>
          </cell>
          <cell r="AP838">
            <v>1508.8999999999703</v>
          </cell>
          <cell r="AQ838">
            <v>2116.259999999977</v>
          </cell>
          <cell r="AR838">
            <v>1533.0299999999843</v>
          </cell>
          <cell r="AS838">
            <v>2148.7799999999766</v>
          </cell>
          <cell r="AT838">
            <v>1550.8299999999763</v>
          </cell>
          <cell r="AU838">
            <v>2174.9699999999698</v>
          </cell>
          <cell r="AV838">
            <v>1574.9600000000246</v>
          </cell>
          <cell r="AW838">
            <v>2207.4800000000364</v>
          </cell>
        </row>
        <row r="839">
          <cell r="A839">
            <v>834</v>
          </cell>
          <cell r="B839">
            <v>1084.5699999999822</v>
          </cell>
          <cell r="C839">
            <v>1518.3999999999962</v>
          </cell>
          <cell r="D839">
            <v>1108.7300000000082</v>
          </cell>
          <cell r="E839">
            <v>1550.9599999999764</v>
          </cell>
          <cell r="F839">
            <v>1126.5500000000059</v>
          </cell>
          <cell r="G839">
            <v>1577.1800000000246</v>
          </cell>
          <cell r="H839">
            <v>1150.7100000000075</v>
          </cell>
          <cell r="I839">
            <v>1609.7300000000066</v>
          </cell>
          <cell r="J839">
            <v>1174.8700000000013</v>
          </cell>
          <cell r="K839">
            <v>1642.2900000000172</v>
          </cell>
          <cell r="L839">
            <v>1192.6899999999905</v>
          </cell>
          <cell r="M839">
            <v>1668.5</v>
          </cell>
          <cell r="N839">
            <v>1216.8500000000145</v>
          </cell>
          <cell r="O839">
            <v>1701.0599999999799</v>
          </cell>
          <cell r="P839">
            <v>1234.6700000000114</v>
          </cell>
          <cell r="Q839">
            <v>1727.2799999999904</v>
          </cell>
          <cell r="R839">
            <v>1258.8299999999942</v>
          </cell>
          <cell r="S839">
            <v>1759.829999999969</v>
          </cell>
          <cell r="T839">
            <v>1282.9899999999845</v>
          </cell>
          <cell r="U839">
            <v>1792.3900000000262</v>
          </cell>
          <cell r="V839">
            <v>1300.8099999999727</v>
          </cell>
          <cell r="W839">
            <v>1818.6000000000117</v>
          </cell>
          <cell r="X839">
            <v>1324.9699999999916</v>
          </cell>
          <cell r="Y839">
            <v>1851.1600000000171</v>
          </cell>
          <cell r="Z839">
            <v>1342.7899999999861</v>
          </cell>
          <cell r="AA839">
            <v>1877.38</v>
          </cell>
          <cell r="AB839">
            <v>1366.9500000000153</v>
          </cell>
          <cell r="AC839">
            <v>1909.9299999999782</v>
          </cell>
          <cell r="AD839">
            <v>1384.7700000000107</v>
          </cell>
          <cell r="AE839">
            <v>1942.48999999998</v>
          </cell>
          <cell r="AF839">
            <v>1408.9300000000287</v>
          </cell>
          <cell r="AG839">
            <v>1968.699999999963</v>
          </cell>
          <cell r="AH839">
            <v>1426.7500000000173</v>
          </cell>
          <cell r="AI839">
            <v>2001.2600000000321</v>
          </cell>
          <cell r="AJ839">
            <v>1450.9100000000058</v>
          </cell>
          <cell r="AK839">
            <v>2027.4800000000157</v>
          </cell>
          <cell r="AL839">
            <v>1468.7299999999943</v>
          </cell>
          <cell r="AM839">
            <v>2060.0300000000161</v>
          </cell>
          <cell r="AN839">
            <v>1492.8899999999819</v>
          </cell>
          <cell r="AO839">
            <v>2092.5899999999983</v>
          </cell>
          <cell r="AP839">
            <v>1510.7099999999703</v>
          </cell>
          <cell r="AQ839">
            <v>2118.799999999977</v>
          </cell>
          <cell r="AR839">
            <v>1534.8699999999842</v>
          </cell>
          <cell r="AS839">
            <v>2151.3599999999765</v>
          </cell>
          <cell r="AT839">
            <v>1552.6899999999762</v>
          </cell>
          <cell r="AU839">
            <v>2177.5799999999699</v>
          </cell>
          <cell r="AV839">
            <v>1576.8500000000247</v>
          </cell>
          <cell r="AW839">
            <v>2210.1300000000365</v>
          </cell>
        </row>
        <row r="840">
          <cell r="A840">
            <v>835</v>
          </cell>
          <cell r="B840">
            <v>1085.8699999999822</v>
          </cell>
          <cell r="C840">
            <v>1520.2199999999962</v>
          </cell>
          <cell r="D840">
            <v>1110.0600000000081</v>
          </cell>
          <cell r="E840">
            <v>1552.8199999999763</v>
          </cell>
          <cell r="F840">
            <v>1127.9000000000058</v>
          </cell>
          <cell r="G840">
            <v>1579.0700000000247</v>
          </cell>
          <cell r="H840">
            <v>1152.0900000000076</v>
          </cell>
          <cell r="I840">
            <v>1611.6600000000067</v>
          </cell>
          <cell r="J840">
            <v>1176.2800000000013</v>
          </cell>
          <cell r="K840">
            <v>1644.2600000000173</v>
          </cell>
          <cell r="L840">
            <v>1194.1199999999906</v>
          </cell>
          <cell r="M840">
            <v>1670.5</v>
          </cell>
          <cell r="N840">
            <v>1218.3100000000145</v>
          </cell>
          <cell r="O840">
            <v>1703.0999999999799</v>
          </cell>
          <cell r="P840">
            <v>1236.1500000000115</v>
          </cell>
          <cell r="Q840">
            <v>1729.3499999999904</v>
          </cell>
          <cell r="R840">
            <v>1260.3399999999942</v>
          </cell>
          <cell r="S840">
            <v>1761.9399999999689</v>
          </cell>
          <cell r="T840">
            <v>1284.5299999999845</v>
          </cell>
          <cell r="U840">
            <v>1794.5400000000263</v>
          </cell>
          <cell r="V840">
            <v>1302.3699999999726</v>
          </cell>
          <cell r="W840">
            <v>1820.7800000000118</v>
          </cell>
          <cell r="X840">
            <v>1326.5599999999915</v>
          </cell>
          <cell r="Y840">
            <v>1853.3800000000172</v>
          </cell>
          <cell r="Z840">
            <v>1344.399999999986</v>
          </cell>
          <cell r="AA840">
            <v>1879.63</v>
          </cell>
          <cell r="AB840">
            <v>1368.5900000000154</v>
          </cell>
          <cell r="AC840">
            <v>1912.2199999999782</v>
          </cell>
          <cell r="AD840">
            <v>1386.4300000000108</v>
          </cell>
          <cell r="AE840">
            <v>1944.8199999999799</v>
          </cell>
          <cell r="AF840">
            <v>1410.6200000000288</v>
          </cell>
          <cell r="AG840">
            <v>1971.0599999999629</v>
          </cell>
          <cell r="AH840">
            <v>1428.4600000000173</v>
          </cell>
          <cell r="AI840">
            <v>2003.6600000000321</v>
          </cell>
          <cell r="AJ840">
            <v>1452.6500000000058</v>
          </cell>
          <cell r="AK840">
            <v>2029.9100000000158</v>
          </cell>
          <cell r="AL840">
            <v>1470.4899999999943</v>
          </cell>
          <cell r="AM840">
            <v>2062.5000000000159</v>
          </cell>
          <cell r="AN840">
            <v>1494.6799999999819</v>
          </cell>
          <cell r="AO840">
            <v>2095.0999999999985</v>
          </cell>
          <cell r="AP840">
            <v>1512.5199999999702</v>
          </cell>
          <cell r="AQ840">
            <v>2121.339999999977</v>
          </cell>
          <cell r="AR840">
            <v>1536.7099999999841</v>
          </cell>
          <cell r="AS840">
            <v>2153.9399999999764</v>
          </cell>
          <cell r="AT840">
            <v>1554.5499999999761</v>
          </cell>
          <cell r="AU840">
            <v>2180.18999999997</v>
          </cell>
          <cell r="AV840">
            <v>1578.7400000000248</v>
          </cell>
          <cell r="AW840">
            <v>2212.7800000000366</v>
          </cell>
        </row>
        <row r="841">
          <cell r="A841">
            <v>836</v>
          </cell>
          <cell r="B841">
            <v>1087.1699999999821</v>
          </cell>
          <cell r="C841">
            <v>1522.0399999999961</v>
          </cell>
          <cell r="D841">
            <v>1111.3900000000081</v>
          </cell>
          <cell r="E841">
            <v>1554.6799999999762</v>
          </cell>
          <cell r="F841">
            <v>1129.2500000000057</v>
          </cell>
          <cell r="G841">
            <v>1580.9600000000248</v>
          </cell>
          <cell r="H841">
            <v>1153.4700000000078</v>
          </cell>
          <cell r="I841">
            <v>1613.5900000000067</v>
          </cell>
          <cell r="J841">
            <v>1177.6900000000014</v>
          </cell>
          <cell r="K841">
            <v>1646.2300000000173</v>
          </cell>
          <cell r="L841">
            <v>1195.5499999999906</v>
          </cell>
          <cell r="M841">
            <v>1672.5</v>
          </cell>
          <cell r="N841">
            <v>1219.7700000000145</v>
          </cell>
          <cell r="O841">
            <v>1705.1399999999799</v>
          </cell>
          <cell r="P841">
            <v>1237.6300000000115</v>
          </cell>
          <cell r="Q841">
            <v>1731.4199999999903</v>
          </cell>
          <cell r="R841">
            <v>1261.8499999999942</v>
          </cell>
          <cell r="S841">
            <v>1764.0499999999688</v>
          </cell>
          <cell r="T841">
            <v>1286.0699999999845</v>
          </cell>
          <cell r="U841">
            <v>1796.6900000000264</v>
          </cell>
          <cell r="V841">
            <v>1303.9299999999726</v>
          </cell>
          <cell r="W841">
            <v>1822.9600000000119</v>
          </cell>
          <cell r="X841">
            <v>1328.1499999999915</v>
          </cell>
          <cell r="Y841">
            <v>1855.6000000000172</v>
          </cell>
          <cell r="Z841">
            <v>1346.0099999999859</v>
          </cell>
          <cell r="AA841">
            <v>1881.88</v>
          </cell>
          <cell r="AB841">
            <v>1370.2300000000155</v>
          </cell>
          <cell r="AC841">
            <v>1914.5099999999782</v>
          </cell>
          <cell r="AD841">
            <v>1388.0900000000108</v>
          </cell>
          <cell r="AE841">
            <v>1947.1499999999799</v>
          </cell>
          <cell r="AF841">
            <v>1412.3100000000288</v>
          </cell>
          <cell r="AG841">
            <v>1973.4199999999628</v>
          </cell>
          <cell r="AH841">
            <v>1430.1700000000174</v>
          </cell>
          <cell r="AI841">
            <v>2006.0600000000322</v>
          </cell>
          <cell r="AJ841">
            <v>1454.3900000000058</v>
          </cell>
          <cell r="AK841">
            <v>2032.3400000000158</v>
          </cell>
          <cell r="AL841">
            <v>1472.2499999999943</v>
          </cell>
          <cell r="AM841">
            <v>2064.9700000000157</v>
          </cell>
          <cell r="AN841">
            <v>1496.4699999999818</v>
          </cell>
          <cell r="AO841">
            <v>2097.6099999999988</v>
          </cell>
          <cell r="AP841">
            <v>1514.3299999999701</v>
          </cell>
          <cell r="AQ841">
            <v>2123.8799999999769</v>
          </cell>
          <cell r="AR841">
            <v>1538.549999999984</v>
          </cell>
          <cell r="AS841">
            <v>2156.5199999999763</v>
          </cell>
          <cell r="AT841">
            <v>1556.409999999976</v>
          </cell>
          <cell r="AU841">
            <v>2182.7999999999702</v>
          </cell>
          <cell r="AV841">
            <v>1580.6300000000249</v>
          </cell>
          <cell r="AW841">
            <v>2215.4300000000367</v>
          </cell>
        </row>
        <row r="842">
          <cell r="A842">
            <v>837</v>
          </cell>
          <cell r="B842">
            <v>1088.4699999999821</v>
          </cell>
          <cell r="C842">
            <v>1523.859999999996</v>
          </cell>
          <cell r="D842">
            <v>1112.720000000008</v>
          </cell>
          <cell r="E842">
            <v>1556.5399999999761</v>
          </cell>
          <cell r="F842">
            <v>1130.6000000000056</v>
          </cell>
          <cell r="G842">
            <v>1582.8500000000249</v>
          </cell>
          <cell r="H842">
            <v>1154.8500000000079</v>
          </cell>
          <cell r="I842">
            <v>1615.5200000000068</v>
          </cell>
          <cell r="J842">
            <v>1179.1000000000015</v>
          </cell>
          <cell r="K842">
            <v>1648.2000000000173</v>
          </cell>
          <cell r="L842">
            <v>1196.9799999999907</v>
          </cell>
          <cell r="M842">
            <v>1674.5</v>
          </cell>
          <cell r="N842">
            <v>1221.2300000000146</v>
          </cell>
          <cell r="O842">
            <v>1707.1799999999798</v>
          </cell>
          <cell r="P842">
            <v>1239.1100000000115</v>
          </cell>
          <cell r="Q842">
            <v>1733.4899999999902</v>
          </cell>
          <cell r="R842">
            <v>1263.3599999999942</v>
          </cell>
          <cell r="S842">
            <v>1766.1599999999687</v>
          </cell>
          <cell r="T842">
            <v>1287.6099999999844</v>
          </cell>
          <cell r="U842">
            <v>1798.8400000000265</v>
          </cell>
          <cell r="V842">
            <v>1305.4899999999725</v>
          </cell>
          <cell r="W842">
            <v>1825.1400000000119</v>
          </cell>
          <cell r="X842">
            <v>1329.7399999999914</v>
          </cell>
          <cell r="Y842">
            <v>1857.8200000000172</v>
          </cell>
          <cell r="Z842">
            <v>1347.6199999999858</v>
          </cell>
          <cell r="AA842">
            <v>1884.13</v>
          </cell>
          <cell r="AB842">
            <v>1371.8700000000156</v>
          </cell>
          <cell r="AC842">
            <v>1916.7999999999781</v>
          </cell>
          <cell r="AD842">
            <v>1389.7500000000109</v>
          </cell>
          <cell r="AE842">
            <v>1949.4799999999798</v>
          </cell>
          <cell r="AF842">
            <v>1414.0000000000289</v>
          </cell>
          <cell r="AG842">
            <v>1975.7799999999627</v>
          </cell>
          <cell r="AH842">
            <v>1431.8800000000174</v>
          </cell>
          <cell r="AI842">
            <v>2008.4600000000323</v>
          </cell>
          <cell r="AJ842">
            <v>1456.1300000000058</v>
          </cell>
          <cell r="AK842">
            <v>2034.7700000000159</v>
          </cell>
          <cell r="AL842">
            <v>1474.0099999999943</v>
          </cell>
          <cell r="AM842">
            <v>2067.4400000000155</v>
          </cell>
          <cell r="AN842">
            <v>1498.2599999999818</v>
          </cell>
          <cell r="AO842">
            <v>2100.119999999999</v>
          </cell>
          <cell r="AP842">
            <v>1516.1399999999701</v>
          </cell>
          <cell r="AQ842">
            <v>2126.4199999999769</v>
          </cell>
          <cell r="AR842">
            <v>1540.389999999984</v>
          </cell>
          <cell r="AS842">
            <v>2159.0999999999763</v>
          </cell>
          <cell r="AT842">
            <v>1558.2699999999759</v>
          </cell>
          <cell r="AU842">
            <v>2185.4099999999703</v>
          </cell>
          <cell r="AV842">
            <v>1582.520000000025</v>
          </cell>
          <cell r="AW842">
            <v>2218.0800000000368</v>
          </cell>
        </row>
        <row r="843">
          <cell r="A843">
            <v>838</v>
          </cell>
          <cell r="B843">
            <v>1089.769999999982</v>
          </cell>
          <cell r="C843">
            <v>1525.679999999996</v>
          </cell>
          <cell r="D843">
            <v>1114.0500000000079</v>
          </cell>
          <cell r="E843">
            <v>1558.399999999976</v>
          </cell>
          <cell r="F843">
            <v>1131.9500000000055</v>
          </cell>
          <cell r="G843">
            <v>1584.740000000025</v>
          </cell>
          <cell r="H843">
            <v>1156.230000000008</v>
          </cell>
          <cell r="I843">
            <v>1617.4500000000069</v>
          </cell>
          <cell r="J843">
            <v>1180.5100000000016</v>
          </cell>
          <cell r="K843">
            <v>1650.1700000000174</v>
          </cell>
          <cell r="L843">
            <v>1198.4099999999908</v>
          </cell>
          <cell r="M843">
            <v>1676.5</v>
          </cell>
          <cell r="N843">
            <v>1222.6900000000146</v>
          </cell>
          <cell r="O843">
            <v>1709.2199999999798</v>
          </cell>
          <cell r="P843">
            <v>1240.5900000000115</v>
          </cell>
          <cell r="Q843">
            <v>1735.5599999999902</v>
          </cell>
          <cell r="R843">
            <v>1264.8699999999942</v>
          </cell>
          <cell r="S843">
            <v>1768.2699999999686</v>
          </cell>
          <cell r="T843">
            <v>1289.1499999999844</v>
          </cell>
          <cell r="U843">
            <v>1800.9900000000266</v>
          </cell>
          <cell r="V843">
            <v>1307.0499999999724</v>
          </cell>
          <cell r="W843">
            <v>1827.320000000012</v>
          </cell>
          <cell r="X843">
            <v>1331.3299999999913</v>
          </cell>
          <cell r="Y843">
            <v>1860.0400000000172</v>
          </cell>
          <cell r="Z843">
            <v>1349.2299999999857</v>
          </cell>
          <cell r="AA843">
            <v>1886.38</v>
          </cell>
          <cell r="AB843">
            <v>1373.5100000000157</v>
          </cell>
          <cell r="AC843">
            <v>1919.0899999999781</v>
          </cell>
          <cell r="AD843">
            <v>1391.410000000011</v>
          </cell>
          <cell r="AE843">
            <v>1951.8099999999797</v>
          </cell>
          <cell r="AF843">
            <v>1415.6900000000289</v>
          </cell>
          <cell r="AG843">
            <v>1978.1399999999626</v>
          </cell>
          <cell r="AH843">
            <v>1433.5900000000174</v>
          </cell>
          <cell r="AI843">
            <v>2010.8600000000324</v>
          </cell>
          <cell r="AJ843">
            <v>1457.8700000000058</v>
          </cell>
          <cell r="AK843">
            <v>2037.200000000016</v>
          </cell>
          <cell r="AL843">
            <v>1475.7699999999943</v>
          </cell>
          <cell r="AM843">
            <v>2069.9100000000153</v>
          </cell>
          <cell r="AN843">
            <v>1500.0499999999818</v>
          </cell>
          <cell r="AO843">
            <v>2102.6299999999992</v>
          </cell>
          <cell r="AP843">
            <v>1517.94999999997</v>
          </cell>
          <cell r="AQ843">
            <v>2128.9599999999768</v>
          </cell>
          <cell r="AR843">
            <v>1542.2299999999839</v>
          </cell>
          <cell r="AS843">
            <v>2161.6799999999762</v>
          </cell>
          <cell r="AT843">
            <v>1560.1299999999758</v>
          </cell>
          <cell r="AU843">
            <v>2188.0199999999704</v>
          </cell>
          <cell r="AV843">
            <v>1584.4100000000251</v>
          </cell>
          <cell r="AW843">
            <v>2220.7300000000369</v>
          </cell>
        </row>
        <row r="844">
          <cell r="A844">
            <v>839</v>
          </cell>
          <cell r="B844">
            <v>1091.069999999982</v>
          </cell>
          <cell r="C844">
            <v>1527.4999999999959</v>
          </cell>
          <cell r="D844">
            <v>1115.3800000000078</v>
          </cell>
          <cell r="E844">
            <v>1560.2599999999759</v>
          </cell>
          <cell r="F844">
            <v>1133.3000000000054</v>
          </cell>
          <cell r="G844">
            <v>1586.6300000000251</v>
          </cell>
          <cell r="H844">
            <v>1157.6100000000081</v>
          </cell>
          <cell r="I844">
            <v>1619.3800000000069</v>
          </cell>
          <cell r="J844">
            <v>1181.9200000000017</v>
          </cell>
          <cell r="K844">
            <v>1652.1400000000174</v>
          </cell>
          <cell r="L844">
            <v>1199.8399999999908</v>
          </cell>
          <cell r="M844">
            <v>1678.5</v>
          </cell>
          <cell r="N844">
            <v>1224.1500000000146</v>
          </cell>
          <cell r="O844">
            <v>1711.2599999999798</v>
          </cell>
          <cell r="P844">
            <v>1242.0700000000115</v>
          </cell>
          <cell r="Q844">
            <v>1737.6299999999901</v>
          </cell>
          <cell r="R844">
            <v>1266.3799999999942</v>
          </cell>
          <cell r="S844">
            <v>1770.3799999999685</v>
          </cell>
          <cell r="T844">
            <v>1290.6899999999844</v>
          </cell>
          <cell r="U844">
            <v>1803.1400000000267</v>
          </cell>
          <cell r="V844">
            <v>1308.6099999999724</v>
          </cell>
          <cell r="W844">
            <v>1829.5000000000121</v>
          </cell>
          <cell r="X844">
            <v>1332.9199999999912</v>
          </cell>
          <cell r="Y844">
            <v>1862.2600000000173</v>
          </cell>
          <cell r="Z844">
            <v>1350.8399999999856</v>
          </cell>
          <cell r="AA844">
            <v>1888.63</v>
          </cell>
          <cell r="AB844">
            <v>1375.1500000000158</v>
          </cell>
          <cell r="AC844">
            <v>1921.3799999999781</v>
          </cell>
          <cell r="AD844">
            <v>1393.0700000000111</v>
          </cell>
          <cell r="AE844">
            <v>1954.1399999999796</v>
          </cell>
          <cell r="AF844">
            <v>1417.380000000029</v>
          </cell>
          <cell r="AG844">
            <v>1980.4999999999625</v>
          </cell>
          <cell r="AH844">
            <v>1435.3000000000175</v>
          </cell>
          <cell r="AI844">
            <v>2013.2600000000325</v>
          </cell>
          <cell r="AJ844">
            <v>1459.6100000000058</v>
          </cell>
          <cell r="AK844">
            <v>2039.630000000016</v>
          </cell>
          <cell r="AL844">
            <v>1477.5299999999943</v>
          </cell>
          <cell r="AM844">
            <v>2072.3800000000151</v>
          </cell>
          <cell r="AN844">
            <v>1501.8399999999817</v>
          </cell>
          <cell r="AO844">
            <v>2105.1399999999994</v>
          </cell>
          <cell r="AP844">
            <v>1519.75999999997</v>
          </cell>
          <cell r="AQ844">
            <v>2131.4999999999768</v>
          </cell>
          <cell r="AR844">
            <v>1544.0699999999838</v>
          </cell>
          <cell r="AS844">
            <v>2164.2599999999761</v>
          </cell>
          <cell r="AT844">
            <v>1561.9899999999757</v>
          </cell>
          <cell r="AU844">
            <v>2190.6299999999706</v>
          </cell>
          <cell r="AV844">
            <v>1586.3000000000252</v>
          </cell>
          <cell r="AW844">
            <v>2223.3800000000369</v>
          </cell>
        </row>
        <row r="845">
          <cell r="A845">
            <v>840</v>
          </cell>
          <cell r="B845">
            <v>1092.3699999999819</v>
          </cell>
          <cell r="C845">
            <v>1529.3199999999958</v>
          </cell>
          <cell r="D845">
            <v>1116.7100000000078</v>
          </cell>
          <cell r="E845">
            <v>1562.1199999999758</v>
          </cell>
          <cell r="F845">
            <v>1134.6500000000053</v>
          </cell>
          <cell r="G845">
            <v>1588.5200000000252</v>
          </cell>
          <cell r="H845">
            <v>1158.9900000000082</v>
          </cell>
          <cell r="I845">
            <v>1621.310000000007</v>
          </cell>
          <cell r="J845">
            <v>1183.3300000000017</v>
          </cell>
          <cell r="K845">
            <v>1654.1100000000174</v>
          </cell>
          <cell r="L845">
            <v>1201.2699999999909</v>
          </cell>
          <cell r="M845">
            <v>1680.5</v>
          </cell>
          <cell r="N845">
            <v>1225.6100000000147</v>
          </cell>
          <cell r="O845">
            <v>1713.2999999999797</v>
          </cell>
          <cell r="P845">
            <v>1243.5500000000116</v>
          </cell>
          <cell r="Q845">
            <v>1739.69999999999</v>
          </cell>
          <cell r="R845">
            <v>1267.8899999999942</v>
          </cell>
          <cell r="S845">
            <v>1772.4899999999684</v>
          </cell>
          <cell r="T845">
            <v>1292.2299999999843</v>
          </cell>
          <cell r="U845">
            <v>1805.2900000000268</v>
          </cell>
          <cell r="V845">
            <v>1310.1699999999723</v>
          </cell>
          <cell r="W845">
            <v>1831.6800000000121</v>
          </cell>
          <cell r="X845">
            <v>1334.5099999999911</v>
          </cell>
          <cell r="Y845">
            <v>1864.4800000000173</v>
          </cell>
          <cell r="Z845">
            <v>1352.4499999999855</v>
          </cell>
          <cell r="AA845">
            <v>1890.88</v>
          </cell>
          <cell r="AB845">
            <v>1376.7900000000159</v>
          </cell>
          <cell r="AC845">
            <v>1923.669999999978</v>
          </cell>
          <cell r="AD845">
            <v>1394.7300000000112</v>
          </cell>
          <cell r="AE845">
            <v>1956.4699999999796</v>
          </cell>
          <cell r="AF845">
            <v>1419.070000000029</v>
          </cell>
          <cell r="AG845">
            <v>1982.8599999999624</v>
          </cell>
          <cell r="AH845">
            <v>1437.0100000000175</v>
          </cell>
          <cell r="AI845">
            <v>2015.6600000000326</v>
          </cell>
          <cell r="AJ845">
            <v>1461.3500000000058</v>
          </cell>
          <cell r="AK845">
            <v>2042.0600000000161</v>
          </cell>
          <cell r="AL845">
            <v>1479.2899999999943</v>
          </cell>
          <cell r="AM845">
            <v>2074.8500000000149</v>
          </cell>
          <cell r="AN845">
            <v>1503.6299999999817</v>
          </cell>
          <cell r="AO845">
            <v>2107.6499999999996</v>
          </cell>
          <cell r="AP845">
            <v>1521.5699999999699</v>
          </cell>
          <cell r="AQ845">
            <v>2134.0399999999768</v>
          </cell>
          <cell r="AR845">
            <v>1545.9099999999837</v>
          </cell>
          <cell r="AS845">
            <v>2166.839999999976</v>
          </cell>
          <cell r="AT845">
            <v>1563.8499999999756</v>
          </cell>
          <cell r="AU845">
            <v>2193.2399999999707</v>
          </cell>
          <cell r="AV845">
            <v>1588.1900000000253</v>
          </cell>
          <cell r="AW845">
            <v>2226.030000000037</v>
          </cell>
        </row>
        <row r="846">
          <cell r="A846">
            <v>841</v>
          </cell>
          <cell r="B846">
            <v>1093.6699999999819</v>
          </cell>
          <cell r="C846">
            <v>1531.1399999999958</v>
          </cell>
          <cell r="D846">
            <v>1118.0400000000077</v>
          </cell>
          <cell r="E846">
            <v>1563.9799999999757</v>
          </cell>
          <cell r="F846">
            <v>1136.0000000000052</v>
          </cell>
          <cell r="G846">
            <v>1590.4100000000253</v>
          </cell>
          <cell r="H846">
            <v>1160.3700000000083</v>
          </cell>
          <cell r="I846">
            <v>1623.2400000000071</v>
          </cell>
          <cell r="J846">
            <v>1184.7400000000018</v>
          </cell>
          <cell r="K846">
            <v>1656.0800000000174</v>
          </cell>
          <cell r="L846">
            <v>1202.699999999991</v>
          </cell>
          <cell r="M846">
            <v>1682.5</v>
          </cell>
          <cell r="N846">
            <v>1227.0700000000147</v>
          </cell>
          <cell r="O846">
            <v>1715.3399999999797</v>
          </cell>
          <cell r="P846">
            <v>1245.0300000000116</v>
          </cell>
          <cell r="Q846">
            <v>1741.76999999999</v>
          </cell>
          <cell r="R846">
            <v>1269.3999999999942</v>
          </cell>
          <cell r="S846">
            <v>1774.5999999999683</v>
          </cell>
          <cell r="T846">
            <v>1293.7699999999843</v>
          </cell>
          <cell r="U846">
            <v>1807.4400000000269</v>
          </cell>
          <cell r="V846">
            <v>1311.7299999999723</v>
          </cell>
          <cell r="W846">
            <v>1833.8600000000122</v>
          </cell>
          <cell r="X846">
            <v>1336.099999999991</v>
          </cell>
          <cell r="Y846">
            <v>1866.7000000000173</v>
          </cell>
          <cell r="Z846">
            <v>1354.0599999999854</v>
          </cell>
          <cell r="AA846">
            <v>1893.13</v>
          </cell>
          <cell r="AB846">
            <v>1378.430000000016</v>
          </cell>
          <cell r="AC846">
            <v>1925.959999999978</v>
          </cell>
          <cell r="AD846">
            <v>1396.3900000000112</v>
          </cell>
          <cell r="AE846">
            <v>1958.7999999999795</v>
          </cell>
          <cell r="AF846">
            <v>1420.7600000000291</v>
          </cell>
          <cell r="AG846">
            <v>1985.2199999999623</v>
          </cell>
          <cell r="AH846">
            <v>1438.7200000000175</v>
          </cell>
          <cell r="AI846">
            <v>2018.0600000000327</v>
          </cell>
          <cell r="AJ846">
            <v>1463.0900000000058</v>
          </cell>
          <cell r="AK846">
            <v>2044.4900000000162</v>
          </cell>
          <cell r="AL846">
            <v>1481.0499999999943</v>
          </cell>
          <cell r="AM846">
            <v>2077.3200000000147</v>
          </cell>
          <cell r="AN846">
            <v>1505.4199999999817</v>
          </cell>
          <cell r="AO846">
            <v>2110.16</v>
          </cell>
          <cell r="AP846">
            <v>1523.3799999999699</v>
          </cell>
          <cell r="AQ846">
            <v>2136.5799999999767</v>
          </cell>
          <cell r="AR846">
            <v>1547.7499999999836</v>
          </cell>
          <cell r="AS846">
            <v>2169.419999999976</v>
          </cell>
          <cell r="AT846">
            <v>1565.7099999999755</v>
          </cell>
          <cell r="AU846">
            <v>2195.8499999999708</v>
          </cell>
          <cell r="AV846">
            <v>1590.0800000000254</v>
          </cell>
          <cell r="AW846">
            <v>2228.6800000000371</v>
          </cell>
        </row>
        <row r="847">
          <cell r="A847">
            <v>842</v>
          </cell>
          <cell r="B847">
            <v>1094.9699999999818</v>
          </cell>
          <cell r="C847">
            <v>1532.9599999999957</v>
          </cell>
          <cell r="D847">
            <v>1119.3700000000076</v>
          </cell>
          <cell r="E847">
            <v>1565.8399999999756</v>
          </cell>
          <cell r="F847">
            <v>1137.3500000000051</v>
          </cell>
          <cell r="G847">
            <v>1592.3000000000254</v>
          </cell>
          <cell r="H847">
            <v>1161.7500000000084</v>
          </cell>
          <cell r="I847">
            <v>1625.1700000000071</v>
          </cell>
          <cell r="J847">
            <v>1186.1500000000019</v>
          </cell>
          <cell r="K847">
            <v>1658.0500000000175</v>
          </cell>
          <cell r="L847">
            <v>1204.129999999991</v>
          </cell>
          <cell r="M847">
            <v>1684.5</v>
          </cell>
          <cell r="N847">
            <v>1228.5300000000148</v>
          </cell>
          <cell r="O847">
            <v>1717.3799999999796</v>
          </cell>
          <cell r="P847">
            <v>1246.5100000000116</v>
          </cell>
          <cell r="Q847">
            <v>1743.8399999999899</v>
          </cell>
          <cell r="R847">
            <v>1270.9099999999942</v>
          </cell>
          <cell r="S847">
            <v>1776.7099999999682</v>
          </cell>
          <cell r="T847">
            <v>1295.3099999999843</v>
          </cell>
          <cell r="U847">
            <v>1809.590000000027</v>
          </cell>
          <cell r="V847">
            <v>1313.2899999999722</v>
          </cell>
          <cell r="W847">
            <v>1836.0400000000122</v>
          </cell>
          <cell r="X847">
            <v>1337.689999999991</v>
          </cell>
          <cell r="Y847">
            <v>1868.9200000000174</v>
          </cell>
          <cell r="Z847">
            <v>1355.6699999999853</v>
          </cell>
          <cell r="AA847">
            <v>1895.38</v>
          </cell>
          <cell r="AB847">
            <v>1380.0700000000161</v>
          </cell>
          <cell r="AC847">
            <v>1928.2499999999779</v>
          </cell>
          <cell r="AD847">
            <v>1398.0500000000113</v>
          </cell>
          <cell r="AE847">
            <v>1961.1299999999794</v>
          </cell>
          <cell r="AF847">
            <v>1422.4500000000291</v>
          </cell>
          <cell r="AG847">
            <v>1987.5799999999622</v>
          </cell>
          <cell r="AH847">
            <v>1440.4300000000176</v>
          </cell>
          <cell r="AI847">
            <v>2020.4600000000328</v>
          </cell>
          <cell r="AJ847">
            <v>1464.8300000000058</v>
          </cell>
          <cell r="AK847">
            <v>2046.9200000000162</v>
          </cell>
          <cell r="AL847">
            <v>1482.8099999999943</v>
          </cell>
          <cell r="AM847">
            <v>2079.7900000000145</v>
          </cell>
          <cell r="AN847">
            <v>1507.2099999999816</v>
          </cell>
          <cell r="AO847">
            <v>2112.67</v>
          </cell>
          <cell r="AP847">
            <v>1525.1899999999698</v>
          </cell>
          <cell r="AQ847">
            <v>2139.1199999999767</v>
          </cell>
          <cell r="AR847">
            <v>1549.5899999999835</v>
          </cell>
          <cell r="AS847">
            <v>2171.9999999999759</v>
          </cell>
          <cell r="AT847">
            <v>1567.5699999999754</v>
          </cell>
          <cell r="AU847">
            <v>2198.4599999999709</v>
          </cell>
          <cell r="AV847">
            <v>1591.9700000000255</v>
          </cell>
          <cell r="AW847">
            <v>2231.3300000000372</v>
          </cell>
        </row>
        <row r="848">
          <cell r="A848">
            <v>843</v>
          </cell>
          <cell r="B848">
            <v>1096.2699999999818</v>
          </cell>
          <cell r="C848">
            <v>1534.7799999999957</v>
          </cell>
          <cell r="D848">
            <v>1120.7000000000075</v>
          </cell>
          <cell r="E848">
            <v>1567.6999999999755</v>
          </cell>
          <cell r="F848">
            <v>1138.700000000005</v>
          </cell>
          <cell r="G848">
            <v>1594.1900000000255</v>
          </cell>
          <cell r="H848">
            <v>1163.1300000000085</v>
          </cell>
          <cell r="I848">
            <v>1627.1000000000072</v>
          </cell>
          <cell r="J848">
            <v>1187.560000000002</v>
          </cell>
          <cell r="K848">
            <v>1660.0200000000175</v>
          </cell>
          <cell r="L848">
            <v>1205.5599999999911</v>
          </cell>
          <cell r="M848">
            <v>1686.5</v>
          </cell>
          <cell r="N848">
            <v>1229.9900000000148</v>
          </cell>
          <cell r="O848">
            <v>1719.4199999999796</v>
          </cell>
          <cell r="P848">
            <v>1247.9900000000116</v>
          </cell>
          <cell r="Q848">
            <v>1745.9099999999899</v>
          </cell>
          <cell r="R848">
            <v>1272.4199999999942</v>
          </cell>
          <cell r="S848">
            <v>1778.8199999999681</v>
          </cell>
          <cell r="T848">
            <v>1296.8499999999842</v>
          </cell>
          <cell r="U848">
            <v>1811.7400000000271</v>
          </cell>
          <cell r="V848">
            <v>1314.8499999999722</v>
          </cell>
          <cell r="W848">
            <v>1838.2200000000123</v>
          </cell>
          <cell r="X848">
            <v>1339.2799999999909</v>
          </cell>
          <cell r="Y848">
            <v>1871.1400000000174</v>
          </cell>
          <cell r="Z848">
            <v>1357.2799999999852</v>
          </cell>
          <cell r="AA848">
            <v>1897.63</v>
          </cell>
          <cell r="AB848">
            <v>1381.7100000000162</v>
          </cell>
          <cell r="AC848">
            <v>1930.5399999999779</v>
          </cell>
          <cell r="AD848">
            <v>1399.7100000000114</v>
          </cell>
          <cell r="AE848">
            <v>1963.4599999999793</v>
          </cell>
          <cell r="AF848">
            <v>1424.1400000000292</v>
          </cell>
          <cell r="AG848">
            <v>1989.9399999999621</v>
          </cell>
          <cell r="AH848">
            <v>1442.1400000000176</v>
          </cell>
          <cell r="AI848">
            <v>2022.8600000000329</v>
          </cell>
          <cell r="AJ848">
            <v>1466.5700000000058</v>
          </cell>
          <cell r="AK848">
            <v>2049.3500000000163</v>
          </cell>
          <cell r="AL848">
            <v>1484.5699999999943</v>
          </cell>
          <cell r="AM848">
            <v>2082.2600000000143</v>
          </cell>
          <cell r="AN848">
            <v>1508.9999999999816</v>
          </cell>
          <cell r="AO848">
            <v>2115.1800000000003</v>
          </cell>
          <cell r="AP848">
            <v>1526.9999999999698</v>
          </cell>
          <cell r="AQ848">
            <v>2141.6599999999767</v>
          </cell>
          <cell r="AR848">
            <v>1551.4299999999835</v>
          </cell>
          <cell r="AS848">
            <v>2174.5799999999758</v>
          </cell>
          <cell r="AT848">
            <v>1569.4299999999753</v>
          </cell>
          <cell r="AU848">
            <v>2201.0699999999711</v>
          </cell>
          <cell r="AV848">
            <v>1593.8600000000256</v>
          </cell>
          <cell r="AW848">
            <v>2233.9800000000373</v>
          </cell>
        </row>
        <row r="849">
          <cell r="A849">
            <v>844</v>
          </cell>
          <cell r="B849">
            <v>1097.5699999999817</v>
          </cell>
          <cell r="C849">
            <v>1536.5999999999956</v>
          </cell>
          <cell r="D849">
            <v>1122.0300000000075</v>
          </cell>
          <cell r="E849">
            <v>1569.5599999999754</v>
          </cell>
          <cell r="F849">
            <v>1140.050000000005</v>
          </cell>
          <cell r="G849">
            <v>1596.0800000000256</v>
          </cell>
          <cell r="H849">
            <v>1164.5100000000086</v>
          </cell>
          <cell r="I849">
            <v>1629.0300000000072</v>
          </cell>
          <cell r="J849">
            <v>1188.9700000000021</v>
          </cell>
          <cell r="K849">
            <v>1661.9900000000175</v>
          </cell>
          <cell r="L849">
            <v>1206.9899999999911</v>
          </cell>
          <cell r="M849">
            <v>1688.5</v>
          </cell>
          <cell r="N849">
            <v>1231.4500000000148</v>
          </cell>
          <cell r="O849">
            <v>1721.4599999999796</v>
          </cell>
          <cell r="P849">
            <v>1249.4700000000116</v>
          </cell>
          <cell r="Q849">
            <v>1747.9799999999898</v>
          </cell>
          <cell r="R849">
            <v>1273.9299999999942</v>
          </cell>
          <cell r="S849">
            <v>1780.929999999968</v>
          </cell>
          <cell r="T849">
            <v>1298.3899999999842</v>
          </cell>
          <cell r="U849">
            <v>1813.8900000000272</v>
          </cell>
          <cell r="V849">
            <v>1316.4099999999721</v>
          </cell>
          <cell r="W849">
            <v>1840.4000000000124</v>
          </cell>
          <cell r="X849">
            <v>1340.8699999999908</v>
          </cell>
          <cell r="Y849">
            <v>1873.3600000000174</v>
          </cell>
          <cell r="Z849">
            <v>1358.8899999999851</v>
          </cell>
          <cell r="AA849">
            <v>1899.88</v>
          </cell>
          <cell r="AB849">
            <v>1383.3500000000163</v>
          </cell>
          <cell r="AC849">
            <v>1932.8299999999779</v>
          </cell>
          <cell r="AD849">
            <v>1401.3700000000115</v>
          </cell>
          <cell r="AE849">
            <v>1965.7899999999793</v>
          </cell>
          <cell r="AF849">
            <v>1425.8300000000293</v>
          </cell>
          <cell r="AG849">
            <v>1992.299999999962</v>
          </cell>
          <cell r="AH849">
            <v>1443.8500000000176</v>
          </cell>
          <cell r="AI849">
            <v>2025.260000000033</v>
          </cell>
          <cell r="AJ849">
            <v>1468.3100000000059</v>
          </cell>
          <cell r="AK849">
            <v>2051.7800000000161</v>
          </cell>
          <cell r="AL849">
            <v>1486.3299999999942</v>
          </cell>
          <cell r="AM849">
            <v>2084.7300000000141</v>
          </cell>
          <cell r="AN849">
            <v>1510.7899999999815</v>
          </cell>
          <cell r="AO849">
            <v>2117.6900000000005</v>
          </cell>
          <cell r="AP849">
            <v>1528.8099999999697</v>
          </cell>
          <cell r="AQ849">
            <v>2144.1999999999766</v>
          </cell>
          <cell r="AR849">
            <v>1553.2699999999834</v>
          </cell>
          <cell r="AS849">
            <v>2177.1599999999758</v>
          </cell>
          <cell r="AT849">
            <v>1571.2899999999752</v>
          </cell>
          <cell r="AU849">
            <v>2203.6799999999712</v>
          </cell>
          <cell r="AV849">
            <v>1595.7500000000257</v>
          </cell>
          <cell r="AW849">
            <v>2236.6300000000374</v>
          </cell>
        </row>
        <row r="850">
          <cell r="A850">
            <v>845</v>
          </cell>
          <cell r="B850">
            <v>1098.8699999999817</v>
          </cell>
          <cell r="C850">
            <v>1538.4199999999955</v>
          </cell>
          <cell r="D850">
            <v>1123.3600000000074</v>
          </cell>
          <cell r="E850">
            <v>1571.4199999999753</v>
          </cell>
          <cell r="F850">
            <v>1141.4000000000049</v>
          </cell>
          <cell r="G850">
            <v>1597.9700000000257</v>
          </cell>
          <cell r="H850">
            <v>1165.8900000000087</v>
          </cell>
          <cell r="I850">
            <v>1630.9600000000073</v>
          </cell>
          <cell r="J850">
            <v>1190.3800000000022</v>
          </cell>
          <cell r="K850">
            <v>1663.9600000000175</v>
          </cell>
          <cell r="L850">
            <v>1208.4199999999912</v>
          </cell>
          <cell r="M850">
            <v>1690.5</v>
          </cell>
          <cell r="N850">
            <v>1232.9100000000149</v>
          </cell>
          <cell r="O850">
            <v>1723.4999999999795</v>
          </cell>
          <cell r="P850">
            <v>1250.9500000000116</v>
          </cell>
          <cell r="Q850">
            <v>1750.0499999999897</v>
          </cell>
          <cell r="R850">
            <v>1275.4399999999941</v>
          </cell>
          <cell r="S850">
            <v>1783.0399999999679</v>
          </cell>
          <cell r="T850">
            <v>1299.9299999999841</v>
          </cell>
          <cell r="U850">
            <v>1816.0400000000272</v>
          </cell>
          <cell r="V850">
            <v>1317.9699999999721</v>
          </cell>
          <cell r="W850">
            <v>1842.5800000000124</v>
          </cell>
          <cell r="X850">
            <v>1342.4599999999907</v>
          </cell>
          <cell r="Y850">
            <v>1875.5800000000174</v>
          </cell>
          <cell r="Z850">
            <v>1360.499999999985</v>
          </cell>
          <cell r="AA850">
            <v>1902.13</v>
          </cell>
          <cell r="AB850">
            <v>1384.9900000000164</v>
          </cell>
          <cell r="AC850">
            <v>1935.1199999999778</v>
          </cell>
          <cell r="AD850">
            <v>1403.0300000000116</v>
          </cell>
          <cell r="AE850">
            <v>1968.1199999999792</v>
          </cell>
          <cell r="AF850">
            <v>1427.5200000000293</v>
          </cell>
          <cell r="AG850">
            <v>1994.6599999999619</v>
          </cell>
          <cell r="AH850">
            <v>1445.5600000000177</v>
          </cell>
          <cell r="AI850">
            <v>2027.6600000000331</v>
          </cell>
          <cell r="AJ850">
            <v>1470.0500000000059</v>
          </cell>
          <cell r="AK850">
            <v>2054.210000000016</v>
          </cell>
          <cell r="AL850">
            <v>1488.0899999999942</v>
          </cell>
          <cell r="AM850">
            <v>2087.2000000000139</v>
          </cell>
          <cell r="AN850">
            <v>1512.5799999999815</v>
          </cell>
          <cell r="AO850">
            <v>2120.2000000000007</v>
          </cell>
          <cell r="AP850">
            <v>1530.6199999999697</v>
          </cell>
          <cell r="AQ850">
            <v>2146.7399999999766</v>
          </cell>
          <cell r="AR850">
            <v>1555.1099999999833</v>
          </cell>
          <cell r="AS850">
            <v>2179.7399999999757</v>
          </cell>
          <cell r="AT850">
            <v>1573.1499999999751</v>
          </cell>
          <cell r="AU850">
            <v>2206.2899999999713</v>
          </cell>
          <cell r="AV850">
            <v>1597.6400000000258</v>
          </cell>
          <cell r="AW850">
            <v>2239.2800000000375</v>
          </cell>
        </row>
        <row r="851">
          <cell r="A851">
            <v>846</v>
          </cell>
          <cell r="B851">
            <v>1100.1699999999817</v>
          </cell>
          <cell r="C851">
            <v>1540.2399999999955</v>
          </cell>
          <cell r="D851">
            <v>1124.6900000000073</v>
          </cell>
          <cell r="E851">
            <v>1573.2799999999752</v>
          </cell>
          <cell r="F851">
            <v>1142.7500000000048</v>
          </cell>
          <cell r="G851">
            <v>1599.8600000000258</v>
          </cell>
          <cell r="H851">
            <v>1167.2700000000088</v>
          </cell>
          <cell r="I851">
            <v>1632.8900000000074</v>
          </cell>
          <cell r="J851">
            <v>1191.7900000000022</v>
          </cell>
          <cell r="K851">
            <v>1665.9300000000176</v>
          </cell>
          <cell r="L851">
            <v>1209.8499999999913</v>
          </cell>
          <cell r="M851">
            <v>1692.5</v>
          </cell>
          <cell r="N851">
            <v>1234.3700000000149</v>
          </cell>
          <cell r="O851">
            <v>1725.5399999999795</v>
          </cell>
          <cell r="P851">
            <v>1252.4300000000117</v>
          </cell>
          <cell r="Q851">
            <v>1752.1199999999897</v>
          </cell>
          <cell r="R851">
            <v>1276.9499999999941</v>
          </cell>
          <cell r="S851">
            <v>1785.1499999999678</v>
          </cell>
          <cell r="T851">
            <v>1301.4699999999841</v>
          </cell>
          <cell r="U851">
            <v>1818.1900000000273</v>
          </cell>
          <cell r="V851">
            <v>1319.529999999972</v>
          </cell>
          <cell r="W851">
            <v>1844.7600000000125</v>
          </cell>
          <cell r="X851">
            <v>1344.0499999999906</v>
          </cell>
          <cell r="Y851">
            <v>1877.8000000000175</v>
          </cell>
          <cell r="Z851">
            <v>1362.1099999999849</v>
          </cell>
          <cell r="AA851">
            <v>1904.38</v>
          </cell>
          <cell r="AB851">
            <v>1386.6300000000165</v>
          </cell>
          <cell r="AC851">
            <v>1937.4099999999778</v>
          </cell>
          <cell r="AD851">
            <v>1404.6900000000117</v>
          </cell>
          <cell r="AE851">
            <v>1970.4499999999791</v>
          </cell>
          <cell r="AF851">
            <v>1429.2100000000294</v>
          </cell>
          <cell r="AG851">
            <v>1997.0199999999618</v>
          </cell>
          <cell r="AH851">
            <v>1447.2700000000177</v>
          </cell>
          <cell r="AI851">
            <v>2030.0600000000331</v>
          </cell>
          <cell r="AJ851">
            <v>1471.7900000000059</v>
          </cell>
          <cell r="AK851">
            <v>2056.6400000000158</v>
          </cell>
          <cell r="AL851">
            <v>1489.8499999999942</v>
          </cell>
          <cell r="AM851">
            <v>2089.6700000000137</v>
          </cell>
          <cell r="AN851">
            <v>1514.3699999999815</v>
          </cell>
          <cell r="AO851">
            <v>2122.7100000000009</v>
          </cell>
          <cell r="AP851">
            <v>1532.4299999999696</v>
          </cell>
          <cell r="AQ851">
            <v>2149.2799999999766</v>
          </cell>
          <cell r="AR851">
            <v>1556.9499999999832</v>
          </cell>
          <cell r="AS851">
            <v>2182.3199999999756</v>
          </cell>
          <cell r="AT851">
            <v>1575.009999999975</v>
          </cell>
          <cell r="AU851">
            <v>2208.8999999999714</v>
          </cell>
          <cell r="AV851">
            <v>1599.5300000000259</v>
          </cell>
          <cell r="AW851">
            <v>2241.9300000000376</v>
          </cell>
        </row>
        <row r="852">
          <cell r="A852">
            <v>847</v>
          </cell>
          <cell r="B852">
            <v>1101.4699999999816</v>
          </cell>
          <cell r="C852">
            <v>1542.0599999999954</v>
          </cell>
          <cell r="D852">
            <v>1126.0200000000073</v>
          </cell>
          <cell r="E852">
            <v>1575.1399999999751</v>
          </cell>
          <cell r="F852">
            <v>1144.1000000000047</v>
          </cell>
          <cell r="G852">
            <v>1601.7500000000259</v>
          </cell>
          <cell r="H852">
            <v>1168.650000000009</v>
          </cell>
          <cell r="I852">
            <v>1634.8200000000074</v>
          </cell>
          <cell r="J852">
            <v>1193.2000000000023</v>
          </cell>
          <cell r="K852">
            <v>1667.9000000000176</v>
          </cell>
          <cell r="L852">
            <v>1211.2799999999913</v>
          </cell>
          <cell r="M852">
            <v>1694.5</v>
          </cell>
          <cell r="N852">
            <v>1235.8300000000149</v>
          </cell>
          <cell r="O852">
            <v>1727.5799999999795</v>
          </cell>
          <cell r="P852">
            <v>1253.9100000000117</v>
          </cell>
          <cell r="Q852">
            <v>1754.1899999999896</v>
          </cell>
          <cell r="R852">
            <v>1278.4599999999941</v>
          </cell>
          <cell r="S852">
            <v>1787.2599999999677</v>
          </cell>
          <cell r="T852">
            <v>1303.0099999999841</v>
          </cell>
          <cell r="U852">
            <v>1820.3400000000274</v>
          </cell>
          <cell r="V852">
            <v>1321.089999999972</v>
          </cell>
          <cell r="W852">
            <v>1846.9400000000126</v>
          </cell>
          <cell r="X852">
            <v>1345.6399999999906</v>
          </cell>
          <cell r="Y852">
            <v>1880.0200000000175</v>
          </cell>
          <cell r="Z852">
            <v>1363.7199999999848</v>
          </cell>
          <cell r="AA852">
            <v>1906.63</v>
          </cell>
          <cell r="AB852">
            <v>1388.2700000000166</v>
          </cell>
          <cell r="AC852">
            <v>1939.6999999999778</v>
          </cell>
          <cell r="AD852">
            <v>1406.3500000000117</v>
          </cell>
          <cell r="AE852">
            <v>1972.7799999999791</v>
          </cell>
          <cell r="AF852">
            <v>1430.9000000000294</v>
          </cell>
          <cell r="AG852">
            <v>1999.3799999999617</v>
          </cell>
          <cell r="AH852">
            <v>1448.9800000000178</v>
          </cell>
          <cell r="AI852">
            <v>2032.4600000000332</v>
          </cell>
          <cell r="AJ852">
            <v>1473.5300000000059</v>
          </cell>
          <cell r="AK852">
            <v>2059.0700000000156</v>
          </cell>
          <cell r="AL852">
            <v>1491.6099999999942</v>
          </cell>
          <cell r="AM852">
            <v>2092.1400000000135</v>
          </cell>
          <cell r="AN852">
            <v>1516.1599999999814</v>
          </cell>
          <cell r="AO852">
            <v>2125.2200000000012</v>
          </cell>
          <cell r="AP852">
            <v>1534.2399999999695</v>
          </cell>
          <cell r="AQ852">
            <v>2151.8199999999765</v>
          </cell>
          <cell r="AR852">
            <v>1558.7899999999831</v>
          </cell>
          <cell r="AS852">
            <v>2184.8999999999755</v>
          </cell>
          <cell r="AT852">
            <v>1576.8699999999749</v>
          </cell>
          <cell r="AU852">
            <v>2211.5099999999716</v>
          </cell>
          <cell r="AV852">
            <v>1601.420000000026</v>
          </cell>
          <cell r="AW852">
            <v>2244.5800000000377</v>
          </cell>
        </row>
        <row r="853">
          <cell r="A853">
            <v>848</v>
          </cell>
          <cell r="B853">
            <v>1102.7699999999816</v>
          </cell>
          <cell r="C853">
            <v>1543.8799999999953</v>
          </cell>
          <cell r="D853">
            <v>1127.3500000000072</v>
          </cell>
          <cell r="E853">
            <v>1576.999999999975</v>
          </cell>
          <cell r="F853">
            <v>1145.4500000000046</v>
          </cell>
          <cell r="G853">
            <v>1603.640000000026</v>
          </cell>
          <cell r="H853">
            <v>1170.0300000000091</v>
          </cell>
          <cell r="I853">
            <v>1636.7500000000075</v>
          </cell>
          <cell r="J853">
            <v>1194.6100000000024</v>
          </cell>
          <cell r="K853">
            <v>1669.8700000000176</v>
          </cell>
          <cell r="L853">
            <v>1212.7099999999914</v>
          </cell>
          <cell r="M853">
            <v>1696.5</v>
          </cell>
          <cell r="N853">
            <v>1237.290000000015</v>
          </cell>
          <cell r="O853">
            <v>1729.6199999999794</v>
          </cell>
          <cell r="P853">
            <v>1255.3900000000117</v>
          </cell>
          <cell r="Q853">
            <v>1756.2599999999895</v>
          </cell>
          <cell r="R853">
            <v>1279.9699999999941</v>
          </cell>
          <cell r="S853">
            <v>1789.3699999999676</v>
          </cell>
          <cell r="T853">
            <v>1304.549999999984</v>
          </cell>
          <cell r="U853">
            <v>1822.4900000000275</v>
          </cell>
          <cell r="V853">
            <v>1322.6499999999719</v>
          </cell>
          <cell r="W853">
            <v>1849.1200000000126</v>
          </cell>
          <cell r="X853">
            <v>1347.2299999999905</v>
          </cell>
          <cell r="Y853">
            <v>1882.2400000000175</v>
          </cell>
          <cell r="Z853">
            <v>1365.3299999999847</v>
          </cell>
          <cell r="AA853">
            <v>1908.88</v>
          </cell>
          <cell r="AB853">
            <v>1389.9100000000167</v>
          </cell>
          <cell r="AC853">
            <v>1941.9899999999777</v>
          </cell>
          <cell r="AD853">
            <v>1408.0100000000118</v>
          </cell>
          <cell r="AE853">
            <v>1975.109999999979</v>
          </cell>
          <cell r="AF853">
            <v>1432.5900000000295</v>
          </cell>
          <cell r="AG853">
            <v>2001.7399999999616</v>
          </cell>
          <cell r="AH853">
            <v>1450.6900000000178</v>
          </cell>
          <cell r="AI853">
            <v>2034.8600000000333</v>
          </cell>
          <cell r="AJ853">
            <v>1475.2700000000059</v>
          </cell>
          <cell r="AK853">
            <v>2061.5000000000155</v>
          </cell>
          <cell r="AL853">
            <v>1493.3699999999942</v>
          </cell>
          <cell r="AM853">
            <v>2094.6100000000133</v>
          </cell>
          <cell r="AN853">
            <v>1517.9499999999814</v>
          </cell>
          <cell r="AO853">
            <v>2127.7300000000014</v>
          </cell>
          <cell r="AP853">
            <v>1536.0499999999695</v>
          </cell>
          <cell r="AQ853">
            <v>2154.3599999999765</v>
          </cell>
          <cell r="AR853">
            <v>1560.6299999999831</v>
          </cell>
          <cell r="AS853">
            <v>2187.4799999999755</v>
          </cell>
          <cell r="AT853">
            <v>1578.7299999999748</v>
          </cell>
          <cell r="AU853">
            <v>2214.1199999999717</v>
          </cell>
          <cell r="AV853">
            <v>1603.3100000000261</v>
          </cell>
          <cell r="AW853">
            <v>2247.2300000000378</v>
          </cell>
        </row>
        <row r="854">
          <cell r="A854">
            <v>849</v>
          </cell>
          <cell r="B854">
            <v>1104.0699999999815</v>
          </cell>
          <cell r="C854">
            <v>1545.6999999999953</v>
          </cell>
          <cell r="D854">
            <v>1128.6800000000071</v>
          </cell>
          <cell r="E854">
            <v>1578.8599999999749</v>
          </cell>
          <cell r="F854">
            <v>1146.8000000000045</v>
          </cell>
          <cell r="G854">
            <v>1605.5300000000261</v>
          </cell>
          <cell r="H854">
            <v>1171.4100000000092</v>
          </cell>
          <cell r="I854">
            <v>1638.6800000000076</v>
          </cell>
          <cell r="J854">
            <v>1196.0200000000025</v>
          </cell>
          <cell r="K854">
            <v>1671.8400000000177</v>
          </cell>
          <cell r="L854">
            <v>1214.1399999999915</v>
          </cell>
          <cell r="M854">
            <v>1698.5</v>
          </cell>
          <cell r="N854">
            <v>1238.750000000015</v>
          </cell>
          <cell r="O854">
            <v>1731.6599999999794</v>
          </cell>
          <cell r="P854">
            <v>1256.8700000000117</v>
          </cell>
          <cell r="Q854">
            <v>1758.3299999999895</v>
          </cell>
          <cell r="R854">
            <v>1281.4799999999941</v>
          </cell>
          <cell r="S854">
            <v>1791.4799999999675</v>
          </cell>
          <cell r="T854">
            <v>1306.089999999984</v>
          </cell>
          <cell r="U854">
            <v>1824.6400000000276</v>
          </cell>
          <cell r="V854">
            <v>1324.2099999999718</v>
          </cell>
          <cell r="W854">
            <v>1851.3000000000127</v>
          </cell>
          <cell r="X854">
            <v>1348.8199999999904</v>
          </cell>
          <cell r="Y854">
            <v>1884.4600000000175</v>
          </cell>
          <cell r="Z854">
            <v>1366.9399999999846</v>
          </cell>
          <cell r="AA854">
            <v>1911.13</v>
          </cell>
          <cell r="AB854">
            <v>1391.5500000000168</v>
          </cell>
          <cell r="AC854">
            <v>1944.2799999999777</v>
          </cell>
          <cell r="AD854">
            <v>1409.6700000000119</v>
          </cell>
          <cell r="AE854">
            <v>1977.4399999999789</v>
          </cell>
          <cell r="AF854">
            <v>1434.2800000000295</v>
          </cell>
          <cell r="AG854">
            <v>2004.0999999999615</v>
          </cell>
          <cell r="AH854">
            <v>1452.4000000000178</v>
          </cell>
          <cell r="AI854">
            <v>2037.2600000000334</v>
          </cell>
          <cell r="AJ854">
            <v>1477.0100000000059</v>
          </cell>
          <cell r="AK854">
            <v>2063.9300000000153</v>
          </cell>
          <cell r="AL854">
            <v>1495.1299999999942</v>
          </cell>
          <cell r="AM854">
            <v>2097.0800000000131</v>
          </cell>
          <cell r="AN854">
            <v>1519.7399999999814</v>
          </cell>
          <cell r="AO854">
            <v>2130.2400000000016</v>
          </cell>
          <cell r="AP854">
            <v>1537.8599999999694</v>
          </cell>
          <cell r="AQ854">
            <v>2156.8999999999764</v>
          </cell>
          <cell r="AR854">
            <v>1562.469999999983</v>
          </cell>
          <cell r="AS854">
            <v>2190.0599999999754</v>
          </cell>
          <cell r="AT854">
            <v>1580.5899999999747</v>
          </cell>
          <cell r="AU854">
            <v>2216.7299999999718</v>
          </cell>
          <cell r="AV854">
            <v>1605.2000000000262</v>
          </cell>
          <cell r="AW854">
            <v>2249.8800000000379</v>
          </cell>
        </row>
        <row r="855">
          <cell r="A855">
            <v>850</v>
          </cell>
          <cell r="B855">
            <v>1105.3699999999815</v>
          </cell>
          <cell r="C855">
            <v>1547.5199999999952</v>
          </cell>
          <cell r="D855">
            <v>1130.010000000007</v>
          </cell>
          <cell r="E855">
            <v>1580.7199999999748</v>
          </cell>
          <cell r="F855">
            <v>1148.1500000000044</v>
          </cell>
          <cell r="G855">
            <v>1607.4200000000262</v>
          </cell>
          <cell r="H855">
            <v>1172.7900000000093</v>
          </cell>
          <cell r="I855">
            <v>1640.6100000000076</v>
          </cell>
          <cell r="J855">
            <v>1197.4300000000026</v>
          </cell>
          <cell r="K855">
            <v>1673.8100000000177</v>
          </cell>
          <cell r="L855">
            <v>1215.5699999999915</v>
          </cell>
          <cell r="M855">
            <v>1700.5</v>
          </cell>
          <cell r="N855">
            <v>1240.210000000015</v>
          </cell>
          <cell r="O855">
            <v>1733.6999999999794</v>
          </cell>
          <cell r="P855">
            <v>1258.3500000000117</v>
          </cell>
          <cell r="Q855">
            <v>1760.3999999999894</v>
          </cell>
          <cell r="R855">
            <v>1282.9899999999941</v>
          </cell>
          <cell r="S855">
            <v>1793.5899999999674</v>
          </cell>
          <cell r="T855">
            <v>1307.629999999984</v>
          </cell>
          <cell r="U855">
            <v>1826.7900000000277</v>
          </cell>
          <cell r="V855">
            <v>1325.7699999999718</v>
          </cell>
          <cell r="W855">
            <v>1853.4800000000128</v>
          </cell>
          <cell r="X855">
            <v>1350.4099999999903</v>
          </cell>
          <cell r="Y855">
            <v>1886.6800000000176</v>
          </cell>
          <cell r="Z855">
            <v>1368.5499999999845</v>
          </cell>
          <cell r="AA855">
            <v>1913.38</v>
          </cell>
          <cell r="AB855">
            <v>1393.1900000000169</v>
          </cell>
          <cell r="AC855">
            <v>1946.5699999999777</v>
          </cell>
          <cell r="AD855">
            <v>1411.330000000012</v>
          </cell>
          <cell r="AE855">
            <v>1979.7699999999788</v>
          </cell>
          <cell r="AF855">
            <v>1435.9700000000296</v>
          </cell>
          <cell r="AG855">
            <v>2006.4599999999614</v>
          </cell>
          <cell r="AH855">
            <v>1454.1100000000179</v>
          </cell>
          <cell r="AI855">
            <v>2039.6600000000335</v>
          </cell>
          <cell r="AJ855">
            <v>1478.7500000000059</v>
          </cell>
          <cell r="AK855">
            <v>2066.3600000000151</v>
          </cell>
          <cell r="AL855">
            <v>1496.8899999999942</v>
          </cell>
          <cell r="AM855">
            <v>2099.5500000000129</v>
          </cell>
          <cell r="AN855">
            <v>1521.5299999999813</v>
          </cell>
          <cell r="AO855">
            <v>2132.7500000000018</v>
          </cell>
          <cell r="AP855">
            <v>1539.6699999999694</v>
          </cell>
          <cell r="AQ855">
            <v>2159.4399999999764</v>
          </cell>
          <cell r="AR855">
            <v>1564.3099999999829</v>
          </cell>
          <cell r="AS855">
            <v>2192.6399999999753</v>
          </cell>
          <cell r="AT855">
            <v>1582.4499999999746</v>
          </cell>
          <cell r="AU855">
            <v>2219.339999999972</v>
          </cell>
          <cell r="AV855">
            <v>1607.0900000000263</v>
          </cell>
          <cell r="AW855">
            <v>2252.5300000000379</v>
          </cell>
        </row>
        <row r="856">
          <cell r="A856">
            <v>851</v>
          </cell>
          <cell r="B856">
            <v>1106.6699999999814</v>
          </cell>
          <cell r="C856">
            <v>1549.3399999999951</v>
          </cell>
          <cell r="D856">
            <v>1131.340000000007</v>
          </cell>
          <cell r="E856">
            <v>1582.5799999999747</v>
          </cell>
          <cell r="F856">
            <v>1149.5000000000043</v>
          </cell>
          <cell r="G856">
            <v>1609.3100000000263</v>
          </cell>
          <cell r="H856">
            <v>1174.1700000000094</v>
          </cell>
          <cell r="I856">
            <v>1642.5400000000077</v>
          </cell>
          <cell r="J856">
            <v>1198.8400000000026</v>
          </cell>
          <cell r="K856">
            <v>1675.7800000000177</v>
          </cell>
          <cell r="L856">
            <v>1216.9999999999916</v>
          </cell>
          <cell r="M856">
            <v>1702.5</v>
          </cell>
          <cell r="N856">
            <v>1241.6700000000151</v>
          </cell>
          <cell r="O856">
            <v>1735.7399999999793</v>
          </cell>
          <cell r="P856">
            <v>1259.8300000000118</v>
          </cell>
          <cell r="Q856">
            <v>1762.4699999999893</v>
          </cell>
          <cell r="R856">
            <v>1284.4999999999941</v>
          </cell>
          <cell r="S856">
            <v>1795.6999999999673</v>
          </cell>
          <cell r="T856">
            <v>1309.1699999999839</v>
          </cell>
          <cell r="U856">
            <v>1828.9400000000278</v>
          </cell>
          <cell r="V856">
            <v>1327.3299999999717</v>
          </cell>
          <cell r="W856">
            <v>1855.6600000000128</v>
          </cell>
          <cell r="X856">
            <v>1351.9999999999902</v>
          </cell>
          <cell r="Y856">
            <v>1888.9000000000176</v>
          </cell>
          <cell r="Z856">
            <v>1370.1599999999844</v>
          </cell>
          <cell r="AA856">
            <v>1915.63</v>
          </cell>
          <cell r="AB856">
            <v>1394.830000000017</v>
          </cell>
          <cell r="AC856">
            <v>1948.8599999999776</v>
          </cell>
          <cell r="AD856">
            <v>1412.9900000000121</v>
          </cell>
          <cell r="AE856">
            <v>1982.0999999999788</v>
          </cell>
          <cell r="AF856">
            <v>1437.6600000000296</v>
          </cell>
          <cell r="AG856">
            <v>2008.8199999999613</v>
          </cell>
          <cell r="AH856">
            <v>1455.8200000000179</v>
          </cell>
          <cell r="AI856">
            <v>2042.0600000000336</v>
          </cell>
          <cell r="AJ856">
            <v>1480.4900000000059</v>
          </cell>
          <cell r="AK856">
            <v>2068.790000000015</v>
          </cell>
          <cell r="AL856">
            <v>1498.6499999999942</v>
          </cell>
          <cell r="AM856">
            <v>2102.0200000000127</v>
          </cell>
          <cell r="AN856">
            <v>1523.3199999999813</v>
          </cell>
          <cell r="AO856">
            <v>2135.260000000002</v>
          </cell>
          <cell r="AP856">
            <v>1541.4799999999693</v>
          </cell>
          <cell r="AQ856">
            <v>2161.9799999999764</v>
          </cell>
          <cell r="AR856">
            <v>1566.1499999999828</v>
          </cell>
          <cell r="AS856">
            <v>2195.2199999999752</v>
          </cell>
          <cell r="AT856">
            <v>1584.3099999999745</v>
          </cell>
          <cell r="AU856">
            <v>2221.9499999999721</v>
          </cell>
          <cell r="AV856">
            <v>1608.9800000000264</v>
          </cell>
          <cell r="AW856">
            <v>2255.180000000038</v>
          </cell>
        </row>
        <row r="857">
          <cell r="A857">
            <v>852</v>
          </cell>
          <cell r="B857">
            <v>1107.9699999999814</v>
          </cell>
          <cell r="C857">
            <v>1551.1599999999951</v>
          </cell>
          <cell r="D857">
            <v>1132.6700000000069</v>
          </cell>
          <cell r="E857">
            <v>1584.4399999999746</v>
          </cell>
          <cell r="F857">
            <v>1150.8500000000042</v>
          </cell>
          <cell r="G857">
            <v>1611.2000000000264</v>
          </cell>
          <cell r="H857">
            <v>1175.5500000000095</v>
          </cell>
          <cell r="I857">
            <v>1644.4700000000078</v>
          </cell>
          <cell r="J857">
            <v>1200.2500000000027</v>
          </cell>
          <cell r="K857">
            <v>1677.7500000000177</v>
          </cell>
          <cell r="L857">
            <v>1218.4299999999917</v>
          </cell>
          <cell r="M857">
            <v>1704.5</v>
          </cell>
          <cell r="N857">
            <v>1243.1300000000151</v>
          </cell>
          <cell r="O857">
            <v>1737.7799999999793</v>
          </cell>
          <cell r="P857">
            <v>1261.3100000000118</v>
          </cell>
          <cell r="Q857">
            <v>1764.5399999999893</v>
          </cell>
          <cell r="R857">
            <v>1286.0099999999941</v>
          </cell>
          <cell r="S857">
            <v>1797.8099999999672</v>
          </cell>
          <cell r="T857">
            <v>1310.7099999999839</v>
          </cell>
          <cell r="U857">
            <v>1831.0900000000279</v>
          </cell>
          <cell r="V857">
            <v>1328.8899999999717</v>
          </cell>
          <cell r="W857">
            <v>1857.8400000000129</v>
          </cell>
          <cell r="X857">
            <v>1353.5899999999901</v>
          </cell>
          <cell r="Y857">
            <v>1891.1200000000176</v>
          </cell>
          <cell r="Z857">
            <v>1371.7699999999843</v>
          </cell>
          <cell r="AA857">
            <v>1917.88</v>
          </cell>
          <cell r="AB857">
            <v>1396.4700000000171</v>
          </cell>
          <cell r="AC857">
            <v>1951.1499999999776</v>
          </cell>
          <cell r="AD857">
            <v>1414.6500000000121</v>
          </cell>
          <cell r="AE857">
            <v>1984.4299999999787</v>
          </cell>
          <cell r="AF857">
            <v>1439.3500000000297</v>
          </cell>
          <cell r="AG857">
            <v>2011.1799999999612</v>
          </cell>
          <cell r="AH857">
            <v>1457.5300000000179</v>
          </cell>
          <cell r="AI857">
            <v>2044.4600000000337</v>
          </cell>
          <cell r="AJ857">
            <v>1482.2300000000059</v>
          </cell>
          <cell r="AK857">
            <v>2071.2200000000148</v>
          </cell>
          <cell r="AL857">
            <v>1500.4099999999942</v>
          </cell>
          <cell r="AM857">
            <v>2104.4900000000125</v>
          </cell>
          <cell r="AN857">
            <v>1525.1099999999813</v>
          </cell>
          <cell r="AO857">
            <v>2137.7700000000023</v>
          </cell>
          <cell r="AP857">
            <v>1543.2899999999693</v>
          </cell>
          <cell r="AQ857">
            <v>2164.5199999999763</v>
          </cell>
          <cell r="AR857">
            <v>1567.9899999999827</v>
          </cell>
          <cell r="AS857">
            <v>2197.7999999999752</v>
          </cell>
          <cell r="AT857">
            <v>1586.1699999999744</v>
          </cell>
          <cell r="AU857">
            <v>2224.5599999999722</v>
          </cell>
          <cell r="AV857">
            <v>1610.8700000000265</v>
          </cell>
          <cell r="AW857">
            <v>2257.8300000000381</v>
          </cell>
        </row>
        <row r="858">
          <cell r="A858">
            <v>853</v>
          </cell>
          <cell r="B858">
            <v>1109.2699999999813</v>
          </cell>
          <cell r="C858">
            <v>1552.979999999995</v>
          </cell>
          <cell r="D858">
            <v>1134.0000000000068</v>
          </cell>
          <cell r="E858">
            <v>1586.2999999999745</v>
          </cell>
          <cell r="F858">
            <v>1152.2000000000041</v>
          </cell>
          <cell r="G858">
            <v>1613.0900000000265</v>
          </cell>
          <cell r="H858">
            <v>1176.9300000000096</v>
          </cell>
          <cell r="I858">
            <v>1646.4000000000078</v>
          </cell>
          <cell r="J858">
            <v>1201.6600000000028</v>
          </cell>
          <cell r="K858">
            <v>1679.7200000000178</v>
          </cell>
          <cell r="L858">
            <v>1219.8599999999917</v>
          </cell>
          <cell r="M858">
            <v>1706.5</v>
          </cell>
          <cell r="N858">
            <v>1244.5900000000152</v>
          </cell>
          <cell r="O858">
            <v>1739.8199999999792</v>
          </cell>
          <cell r="P858">
            <v>1262.7900000000118</v>
          </cell>
          <cell r="Q858">
            <v>1766.6099999999892</v>
          </cell>
          <cell r="R858">
            <v>1287.5199999999941</v>
          </cell>
          <cell r="S858">
            <v>1799.9199999999671</v>
          </cell>
          <cell r="T858">
            <v>1312.2499999999839</v>
          </cell>
          <cell r="U858">
            <v>1833.240000000028</v>
          </cell>
          <cell r="V858">
            <v>1330.4499999999716</v>
          </cell>
          <cell r="W858">
            <v>1860.0200000000129</v>
          </cell>
          <cell r="X858">
            <v>1355.1799999999901</v>
          </cell>
          <cell r="Y858">
            <v>1893.3400000000177</v>
          </cell>
          <cell r="Z858">
            <v>1373.3799999999842</v>
          </cell>
          <cell r="AA858">
            <v>1920.13</v>
          </cell>
          <cell r="AB858">
            <v>1398.1100000000172</v>
          </cell>
          <cell r="AC858">
            <v>1953.4399999999775</v>
          </cell>
          <cell r="AD858">
            <v>1416.3100000000122</v>
          </cell>
          <cell r="AE858">
            <v>1986.7599999999786</v>
          </cell>
          <cell r="AF858">
            <v>1441.0400000000297</v>
          </cell>
          <cell r="AG858">
            <v>2013.5399999999611</v>
          </cell>
          <cell r="AH858">
            <v>1459.240000000018</v>
          </cell>
          <cell r="AI858">
            <v>2046.8600000000338</v>
          </cell>
          <cell r="AJ858">
            <v>1483.9700000000059</v>
          </cell>
          <cell r="AK858">
            <v>2073.6500000000146</v>
          </cell>
          <cell r="AL858">
            <v>1502.1699999999942</v>
          </cell>
          <cell r="AM858">
            <v>2106.9600000000123</v>
          </cell>
          <cell r="AN858">
            <v>1526.8999999999812</v>
          </cell>
          <cell r="AO858">
            <v>2140.2800000000025</v>
          </cell>
          <cell r="AP858">
            <v>1545.0999999999692</v>
          </cell>
          <cell r="AQ858">
            <v>2167.0599999999763</v>
          </cell>
          <cell r="AR858">
            <v>1569.8299999999826</v>
          </cell>
          <cell r="AS858">
            <v>2200.3799999999751</v>
          </cell>
          <cell r="AT858">
            <v>1588.0299999999743</v>
          </cell>
          <cell r="AU858">
            <v>2227.1699999999723</v>
          </cell>
          <cell r="AV858">
            <v>1612.7600000000266</v>
          </cell>
          <cell r="AW858">
            <v>2260.4800000000382</v>
          </cell>
        </row>
        <row r="859">
          <cell r="A859">
            <v>854</v>
          </cell>
          <cell r="B859">
            <v>1110.5699999999813</v>
          </cell>
          <cell r="C859">
            <v>1554.799999999995</v>
          </cell>
          <cell r="D859">
            <v>1135.3300000000067</v>
          </cell>
          <cell r="E859">
            <v>1588.1599999999744</v>
          </cell>
          <cell r="F859">
            <v>1153.550000000004</v>
          </cell>
          <cell r="G859">
            <v>1614.9800000000266</v>
          </cell>
          <cell r="H859">
            <v>1178.3100000000097</v>
          </cell>
          <cell r="I859">
            <v>1648.3300000000079</v>
          </cell>
          <cell r="J859">
            <v>1203.0700000000029</v>
          </cell>
          <cell r="K859">
            <v>1681.6900000000178</v>
          </cell>
          <cell r="L859">
            <v>1221.2899999999918</v>
          </cell>
          <cell r="M859">
            <v>1708.5</v>
          </cell>
          <cell r="N859">
            <v>1246.0500000000152</v>
          </cell>
          <cell r="O859">
            <v>1741.8599999999792</v>
          </cell>
          <cell r="P859">
            <v>1264.2700000000118</v>
          </cell>
          <cell r="Q859">
            <v>1768.6799999999891</v>
          </cell>
          <cell r="R859">
            <v>1289.0299999999941</v>
          </cell>
          <cell r="S859">
            <v>1802.029999999967</v>
          </cell>
          <cell r="T859">
            <v>1313.7899999999838</v>
          </cell>
          <cell r="U859">
            <v>1835.3900000000281</v>
          </cell>
          <cell r="V859">
            <v>1332.0099999999716</v>
          </cell>
          <cell r="W859">
            <v>1862.200000000013</v>
          </cell>
          <cell r="X859">
            <v>1356.76999999999</v>
          </cell>
          <cell r="Y859">
            <v>1895.5600000000177</v>
          </cell>
          <cell r="Z859">
            <v>1374.9899999999841</v>
          </cell>
          <cell r="AA859">
            <v>1922.38</v>
          </cell>
          <cell r="AB859">
            <v>1399.7500000000173</v>
          </cell>
          <cell r="AC859">
            <v>1955.7299999999775</v>
          </cell>
          <cell r="AD859">
            <v>1417.9700000000123</v>
          </cell>
          <cell r="AE859">
            <v>1989.0899999999785</v>
          </cell>
          <cell r="AF859">
            <v>1442.7300000000298</v>
          </cell>
          <cell r="AG859">
            <v>2015.899999999961</v>
          </cell>
          <cell r="AH859">
            <v>1460.950000000018</v>
          </cell>
          <cell r="AI859">
            <v>2049.2600000000339</v>
          </cell>
          <cell r="AJ859">
            <v>1485.7100000000059</v>
          </cell>
          <cell r="AK859">
            <v>2076.0800000000145</v>
          </cell>
          <cell r="AL859">
            <v>1503.9299999999942</v>
          </cell>
          <cell r="AM859">
            <v>2109.4300000000121</v>
          </cell>
          <cell r="AN859">
            <v>1528.6899999999812</v>
          </cell>
          <cell r="AO859">
            <v>2142.7900000000027</v>
          </cell>
          <cell r="AP859">
            <v>1546.9099999999692</v>
          </cell>
          <cell r="AQ859">
            <v>2169.5999999999763</v>
          </cell>
          <cell r="AR859">
            <v>1571.6699999999826</v>
          </cell>
          <cell r="AS859">
            <v>2202.959999999975</v>
          </cell>
          <cell r="AT859">
            <v>1589.8899999999742</v>
          </cell>
          <cell r="AU859">
            <v>2229.7799999999725</v>
          </cell>
          <cell r="AV859">
            <v>1614.6500000000267</v>
          </cell>
          <cell r="AW859">
            <v>2263.1300000000383</v>
          </cell>
        </row>
        <row r="860">
          <cell r="A860">
            <v>855</v>
          </cell>
          <cell r="B860">
            <v>1111.8699999999812</v>
          </cell>
          <cell r="C860">
            <v>1556.6199999999949</v>
          </cell>
          <cell r="D860">
            <v>1136.6600000000067</v>
          </cell>
          <cell r="E860">
            <v>1590.0199999999743</v>
          </cell>
          <cell r="F860">
            <v>1154.900000000004</v>
          </cell>
          <cell r="G860">
            <v>1616.8700000000267</v>
          </cell>
          <cell r="H860">
            <v>1179.6900000000098</v>
          </cell>
          <cell r="I860">
            <v>1650.2600000000079</v>
          </cell>
          <cell r="J860">
            <v>1204.480000000003</v>
          </cell>
          <cell r="K860">
            <v>1683.6600000000178</v>
          </cell>
          <cell r="L860">
            <v>1222.7199999999918</v>
          </cell>
          <cell r="M860">
            <v>1710.5</v>
          </cell>
          <cell r="N860">
            <v>1247.5100000000152</v>
          </cell>
          <cell r="O860">
            <v>1743.8999999999792</v>
          </cell>
          <cell r="P860">
            <v>1265.7500000000118</v>
          </cell>
          <cell r="Q860">
            <v>1770.7499999999891</v>
          </cell>
          <cell r="R860">
            <v>1290.5399999999941</v>
          </cell>
          <cell r="S860">
            <v>1804.1399999999669</v>
          </cell>
          <cell r="T860">
            <v>1315.3299999999838</v>
          </cell>
          <cell r="U860">
            <v>1837.5400000000282</v>
          </cell>
          <cell r="V860">
            <v>1333.5699999999715</v>
          </cell>
          <cell r="W860">
            <v>1864.3800000000131</v>
          </cell>
          <cell r="X860">
            <v>1358.3599999999899</v>
          </cell>
          <cell r="Y860">
            <v>1897.7800000000177</v>
          </cell>
          <cell r="Z860">
            <v>1376.599999999984</v>
          </cell>
          <cell r="AA860">
            <v>1924.63</v>
          </cell>
          <cell r="AB860">
            <v>1401.3900000000174</v>
          </cell>
          <cell r="AC860">
            <v>1958.0199999999775</v>
          </cell>
          <cell r="AD860">
            <v>1419.6300000000124</v>
          </cell>
          <cell r="AE860">
            <v>1991.4199999999785</v>
          </cell>
          <cell r="AF860">
            <v>1444.4200000000299</v>
          </cell>
          <cell r="AG860">
            <v>2018.2599999999609</v>
          </cell>
          <cell r="AH860">
            <v>1462.660000000018</v>
          </cell>
          <cell r="AI860">
            <v>2051.660000000034</v>
          </cell>
          <cell r="AJ860">
            <v>1487.450000000006</v>
          </cell>
          <cell r="AK860">
            <v>2078.5100000000143</v>
          </cell>
          <cell r="AL860">
            <v>1505.6899999999941</v>
          </cell>
          <cell r="AM860">
            <v>2111.9000000000119</v>
          </cell>
          <cell r="AN860">
            <v>1530.4799999999811</v>
          </cell>
          <cell r="AO860">
            <v>2145.3000000000029</v>
          </cell>
          <cell r="AP860">
            <v>1548.7199999999691</v>
          </cell>
          <cell r="AQ860">
            <v>2172.1399999999762</v>
          </cell>
          <cell r="AR860">
            <v>1573.5099999999825</v>
          </cell>
          <cell r="AS860">
            <v>2205.539999999975</v>
          </cell>
          <cell r="AT860">
            <v>1591.7499999999741</v>
          </cell>
          <cell r="AU860">
            <v>2232.3899999999726</v>
          </cell>
          <cell r="AV860">
            <v>1616.5400000000268</v>
          </cell>
          <cell r="AW860">
            <v>2265.7800000000384</v>
          </cell>
        </row>
        <row r="861">
          <cell r="A861">
            <v>856</v>
          </cell>
          <cell r="B861">
            <v>1113.1699999999812</v>
          </cell>
          <cell r="C861">
            <v>1558.4399999999948</v>
          </cell>
          <cell r="D861">
            <v>1137.9900000000066</v>
          </cell>
          <cell r="E861">
            <v>1591.8799999999742</v>
          </cell>
          <cell r="F861">
            <v>1156.2500000000039</v>
          </cell>
          <cell r="G861">
            <v>1618.7600000000268</v>
          </cell>
          <cell r="H861">
            <v>1181.0700000000099</v>
          </cell>
          <cell r="I861">
            <v>1652.190000000008</v>
          </cell>
          <cell r="J861">
            <v>1205.8900000000031</v>
          </cell>
          <cell r="K861">
            <v>1685.6300000000178</v>
          </cell>
          <cell r="L861">
            <v>1224.1499999999919</v>
          </cell>
          <cell r="M861">
            <v>1712.5</v>
          </cell>
          <cell r="N861">
            <v>1248.9700000000153</v>
          </cell>
          <cell r="O861">
            <v>1745.9399999999791</v>
          </cell>
          <cell r="P861">
            <v>1267.2300000000118</v>
          </cell>
          <cell r="Q861">
            <v>1772.819999999989</v>
          </cell>
          <cell r="R861">
            <v>1292.049999999994</v>
          </cell>
          <cell r="S861">
            <v>1806.2499999999668</v>
          </cell>
          <cell r="T861">
            <v>1316.8699999999837</v>
          </cell>
          <cell r="U861">
            <v>1839.6900000000282</v>
          </cell>
          <cell r="V861">
            <v>1335.1299999999715</v>
          </cell>
          <cell r="W861">
            <v>1866.5600000000131</v>
          </cell>
          <cell r="X861">
            <v>1359.9499999999898</v>
          </cell>
          <cell r="Y861">
            <v>1900.0000000000177</v>
          </cell>
          <cell r="Z861">
            <v>1378.2099999999839</v>
          </cell>
          <cell r="AA861">
            <v>1926.88</v>
          </cell>
          <cell r="AB861">
            <v>1403.0300000000175</v>
          </cell>
          <cell r="AC861">
            <v>1960.3099999999774</v>
          </cell>
          <cell r="AD861">
            <v>1421.2900000000125</v>
          </cell>
          <cell r="AE861">
            <v>1993.7499999999784</v>
          </cell>
          <cell r="AF861">
            <v>1446.1100000000299</v>
          </cell>
          <cell r="AG861">
            <v>2020.6199999999608</v>
          </cell>
          <cell r="AH861">
            <v>1464.3700000000181</v>
          </cell>
          <cell r="AI861">
            <v>2054.0600000000341</v>
          </cell>
          <cell r="AJ861">
            <v>1489.190000000006</v>
          </cell>
          <cell r="AK861">
            <v>2080.9400000000142</v>
          </cell>
          <cell r="AL861">
            <v>1507.4499999999941</v>
          </cell>
          <cell r="AM861">
            <v>2114.3700000000117</v>
          </cell>
          <cell r="AN861">
            <v>1532.2699999999811</v>
          </cell>
          <cell r="AO861">
            <v>2147.8100000000031</v>
          </cell>
          <cell r="AP861">
            <v>1550.529999999969</v>
          </cell>
          <cell r="AQ861">
            <v>2174.6799999999762</v>
          </cell>
          <cell r="AR861">
            <v>1575.3499999999824</v>
          </cell>
          <cell r="AS861">
            <v>2208.1199999999749</v>
          </cell>
          <cell r="AT861">
            <v>1593.609999999974</v>
          </cell>
          <cell r="AU861">
            <v>2234.9999999999727</v>
          </cell>
          <cell r="AV861">
            <v>1618.4300000000269</v>
          </cell>
          <cell r="AW861">
            <v>2268.4300000000385</v>
          </cell>
        </row>
        <row r="862">
          <cell r="A862">
            <v>857</v>
          </cell>
          <cell r="B862">
            <v>1114.4699999999812</v>
          </cell>
          <cell r="C862">
            <v>1560.2599999999948</v>
          </cell>
          <cell r="D862">
            <v>1139.3200000000065</v>
          </cell>
          <cell r="E862">
            <v>1593.7399999999741</v>
          </cell>
          <cell r="F862">
            <v>1157.6000000000038</v>
          </cell>
          <cell r="G862">
            <v>1620.6500000000269</v>
          </cell>
          <cell r="H862">
            <v>1182.45000000001</v>
          </cell>
          <cell r="I862">
            <v>1654.1200000000081</v>
          </cell>
          <cell r="J862">
            <v>1207.3000000000031</v>
          </cell>
          <cell r="K862">
            <v>1687.6000000000179</v>
          </cell>
          <cell r="L862">
            <v>1225.579999999992</v>
          </cell>
          <cell r="M862">
            <v>1714.5</v>
          </cell>
          <cell r="N862">
            <v>1250.4300000000153</v>
          </cell>
          <cell r="O862">
            <v>1747.9799999999791</v>
          </cell>
          <cell r="P862">
            <v>1268.7100000000119</v>
          </cell>
          <cell r="Q862">
            <v>1774.889999999989</v>
          </cell>
          <cell r="R862">
            <v>1293.559999999994</v>
          </cell>
          <cell r="S862">
            <v>1808.3599999999667</v>
          </cell>
          <cell r="T862">
            <v>1318.4099999999837</v>
          </cell>
          <cell r="U862">
            <v>1841.8400000000283</v>
          </cell>
          <cell r="V862">
            <v>1336.6899999999714</v>
          </cell>
          <cell r="W862">
            <v>1868.7400000000132</v>
          </cell>
          <cell r="X862">
            <v>1361.5399999999897</v>
          </cell>
          <cell r="Y862">
            <v>1902.2200000000178</v>
          </cell>
          <cell r="Z862">
            <v>1379.8199999999838</v>
          </cell>
          <cell r="AA862">
            <v>1929.13</v>
          </cell>
          <cell r="AB862">
            <v>1404.6700000000176</v>
          </cell>
          <cell r="AC862">
            <v>1962.5999999999774</v>
          </cell>
          <cell r="AD862">
            <v>1422.9500000000126</v>
          </cell>
          <cell r="AE862">
            <v>1996.0799999999783</v>
          </cell>
          <cell r="AF862">
            <v>1447.80000000003</v>
          </cell>
          <cell r="AG862">
            <v>2022.9799999999607</v>
          </cell>
          <cell r="AH862">
            <v>1466.0800000000181</v>
          </cell>
          <cell r="AI862">
            <v>2056.4600000000341</v>
          </cell>
          <cell r="AJ862">
            <v>1490.930000000006</v>
          </cell>
          <cell r="AK862">
            <v>2083.370000000014</v>
          </cell>
          <cell r="AL862">
            <v>1509.2099999999941</v>
          </cell>
          <cell r="AM862">
            <v>2116.8400000000115</v>
          </cell>
          <cell r="AN862">
            <v>1534.0599999999811</v>
          </cell>
          <cell r="AO862">
            <v>2150.3200000000033</v>
          </cell>
          <cell r="AP862">
            <v>1552.339999999969</v>
          </cell>
          <cell r="AQ862">
            <v>2177.2199999999762</v>
          </cell>
          <cell r="AR862">
            <v>1577.1899999999823</v>
          </cell>
          <cell r="AS862">
            <v>2210.6999999999748</v>
          </cell>
          <cell r="AT862">
            <v>1595.4699999999739</v>
          </cell>
          <cell r="AU862">
            <v>2237.6099999999728</v>
          </cell>
          <cell r="AV862">
            <v>1620.320000000027</v>
          </cell>
          <cell r="AW862">
            <v>2271.0800000000386</v>
          </cell>
        </row>
        <row r="863">
          <cell r="A863">
            <v>858</v>
          </cell>
          <cell r="B863">
            <v>1115.7699999999811</v>
          </cell>
          <cell r="C863">
            <v>1562.0799999999947</v>
          </cell>
          <cell r="D863">
            <v>1140.6500000000065</v>
          </cell>
          <cell r="E863">
            <v>1595.599999999974</v>
          </cell>
          <cell r="F863">
            <v>1158.9500000000037</v>
          </cell>
          <cell r="G863">
            <v>1622.540000000027</v>
          </cell>
          <cell r="H863">
            <v>1183.8300000000102</v>
          </cell>
          <cell r="I863">
            <v>1656.0500000000081</v>
          </cell>
          <cell r="J863">
            <v>1208.7100000000032</v>
          </cell>
          <cell r="K863">
            <v>1689.5700000000179</v>
          </cell>
          <cell r="L863">
            <v>1227.009999999992</v>
          </cell>
          <cell r="M863">
            <v>1716.5</v>
          </cell>
          <cell r="N863">
            <v>1251.8900000000153</v>
          </cell>
          <cell r="O863">
            <v>1750.0199999999791</v>
          </cell>
          <cell r="P863">
            <v>1270.1900000000119</v>
          </cell>
          <cell r="Q863">
            <v>1776.9599999999889</v>
          </cell>
          <cell r="R863">
            <v>1295.069999999994</v>
          </cell>
          <cell r="S863">
            <v>1810.4699999999666</v>
          </cell>
          <cell r="T863">
            <v>1319.9499999999837</v>
          </cell>
          <cell r="U863">
            <v>1843.9900000000284</v>
          </cell>
          <cell r="V863">
            <v>1338.2499999999714</v>
          </cell>
          <cell r="W863">
            <v>1870.9200000000133</v>
          </cell>
          <cell r="X863">
            <v>1363.1299999999896</v>
          </cell>
          <cell r="Y863">
            <v>1904.4400000000178</v>
          </cell>
          <cell r="Z863">
            <v>1381.4299999999837</v>
          </cell>
          <cell r="AA863">
            <v>1931.38</v>
          </cell>
          <cell r="AB863">
            <v>1406.3100000000177</v>
          </cell>
          <cell r="AC863">
            <v>1964.8899999999774</v>
          </cell>
          <cell r="AD863">
            <v>1424.6100000000126</v>
          </cell>
          <cell r="AE863">
            <v>1998.4099999999783</v>
          </cell>
          <cell r="AF863">
            <v>1449.49000000003</v>
          </cell>
          <cell r="AG863">
            <v>2025.3399999999606</v>
          </cell>
          <cell r="AH863">
            <v>1467.7900000000182</v>
          </cell>
          <cell r="AI863">
            <v>2058.8600000000342</v>
          </cell>
          <cell r="AJ863">
            <v>1492.670000000006</v>
          </cell>
          <cell r="AK863">
            <v>2085.8000000000138</v>
          </cell>
          <cell r="AL863">
            <v>1510.9699999999941</v>
          </cell>
          <cell r="AM863">
            <v>2119.3100000000113</v>
          </cell>
          <cell r="AN863">
            <v>1535.849999999981</v>
          </cell>
          <cell r="AO863">
            <v>2152.8300000000036</v>
          </cell>
          <cell r="AP863">
            <v>1554.1499999999689</v>
          </cell>
          <cell r="AQ863">
            <v>2179.7599999999761</v>
          </cell>
          <cell r="AR863">
            <v>1579.0299999999822</v>
          </cell>
          <cell r="AS863">
            <v>2213.2799999999747</v>
          </cell>
          <cell r="AT863">
            <v>1597.3299999999738</v>
          </cell>
          <cell r="AU863">
            <v>2240.219999999973</v>
          </cell>
          <cell r="AV863">
            <v>1622.2100000000271</v>
          </cell>
          <cell r="AW863">
            <v>2273.7300000000387</v>
          </cell>
        </row>
        <row r="864">
          <cell r="A864">
            <v>859</v>
          </cell>
          <cell r="B864">
            <v>1117.0699999999811</v>
          </cell>
          <cell r="C864">
            <v>1563.8999999999946</v>
          </cell>
          <cell r="D864">
            <v>1141.9800000000064</v>
          </cell>
          <cell r="E864">
            <v>1597.4599999999739</v>
          </cell>
          <cell r="F864">
            <v>1160.3000000000036</v>
          </cell>
          <cell r="G864">
            <v>1624.4300000000271</v>
          </cell>
          <cell r="H864">
            <v>1185.2100000000103</v>
          </cell>
          <cell r="I864">
            <v>1657.9800000000082</v>
          </cell>
          <cell r="J864">
            <v>1210.1200000000033</v>
          </cell>
          <cell r="K864">
            <v>1691.5400000000179</v>
          </cell>
          <cell r="L864">
            <v>1228.4399999999921</v>
          </cell>
          <cell r="M864">
            <v>1718.5</v>
          </cell>
          <cell r="N864">
            <v>1253.3500000000154</v>
          </cell>
          <cell r="O864">
            <v>1752.059999999979</v>
          </cell>
          <cell r="P864">
            <v>1271.6700000000119</v>
          </cell>
          <cell r="Q864">
            <v>1779.0299999999888</v>
          </cell>
          <cell r="R864">
            <v>1296.579999999994</v>
          </cell>
          <cell r="S864">
            <v>1812.5799999999665</v>
          </cell>
          <cell r="T864">
            <v>1321.4899999999836</v>
          </cell>
          <cell r="U864">
            <v>1846.1400000000285</v>
          </cell>
          <cell r="V864">
            <v>1339.8099999999713</v>
          </cell>
          <cell r="W864">
            <v>1873.1000000000133</v>
          </cell>
          <cell r="X864">
            <v>1364.7199999999896</v>
          </cell>
          <cell r="Y864">
            <v>1906.6600000000178</v>
          </cell>
          <cell r="Z864">
            <v>1383.0399999999836</v>
          </cell>
          <cell r="AA864">
            <v>1933.63</v>
          </cell>
          <cell r="AB864">
            <v>1407.9500000000178</v>
          </cell>
          <cell r="AC864">
            <v>1967.1799999999773</v>
          </cell>
          <cell r="AD864">
            <v>1426.2700000000127</v>
          </cell>
          <cell r="AE864">
            <v>2000.7399999999782</v>
          </cell>
          <cell r="AF864">
            <v>1451.1800000000301</v>
          </cell>
          <cell r="AG864">
            <v>2027.6999999999605</v>
          </cell>
          <cell r="AH864">
            <v>1469.5000000000182</v>
          </cell>
          <cell r="AI864">
            <v>2061.2600000000343</v>
          </cell>
          <cell r="AJ864">
            <v>1494.410000000006</v>
          </cell>
          <cell r="AK864">
            <v>2088.2300000000137</v>
          </cell>
          <cell r="AL864">
            <v>1512.7299999999941</v>
          </cell>
          <cell r="AM864">
            <v>2121.7800000000111</v>
          </cell>
          <cell r="AN864">
            <v>1537.639999999981</v>
          </cell>
          <cell r="AO864">
            <v>2155.3400000000038</v>
          </cell>
          <cell r="AP864">
            <v>1555.9599999999689</v>
          </cell>
          <cell r="AQ864">
            <v>2182.2999999999761</v>
          </cell>
          <cell r="AR864">
            <v>1580.8699999999822</v>
          </cell>
          <cell r="AS864">
            <v>2215.8599999999747</v>
          </cell>
          <cell r="AT864">
            <v>1599.1899999999737</v>
          </cell>
          <cell r="AU864">
            <v>2242.8299999999731</v>
          </cell>
          <cell r="AV864">
            <v>1624.1000000000272</v>
          </cell>
          <cell r="AW864">
            <v>2276.3800000000388</v>
          </cell>
        </row>
        <row r="865">
          <cell r="A865">
            <v>860</v>
          </cell>
          <cell r="B865">
            <v>1118.369999999981</v>
          </cell>
          <cell r="C865">
            <v>1565.7199999999946</v>
          </cell>
          <cell r="D865">
            <v>1143.3100000000063</v>
          </cell>
          <cell r="E865">
            <v>1599.3199999999738</v>
          </cell>
          <cell r="F865">
            <v>1161.6500000000035</v>
          </cell>
          <cell r="G865">
            <v>1626.3200000000272</v>
          </cell>
          <cell r="H865">
            <v>1186.5900000000104</v>
          </cell>
          <cell r="I865">
            <v>1659.9100000000083</v>
          </cell>
          <cell r="J865">
            <v>1211.5300000000034</v>
          </cell>
          <cell r="K865">
            <v>1693.510000000018</v>
          </cell>
          <cell r="L865">
            <v>1229.8699999999922</v>
          </cell>
          <cell r="M865">
            <v>1720.5</v>
          </cell>
          <cell r="N865">
            <v>1254.8100000000154</v>
          </cell>
          <cell r="O865">
            <v>1754.099999999979</v>
          </cell>
          <cell r="P865">
            <v>1273.1500000000119</v>
          </cell>
          <cell r="Q865">
            <v>1781.0999999999888</v>
          </cell>
          <cell r="R865">
            <v>1298.089999999994</v>
          </cell>
          <cell r="S865">
            <v>1814.6899999999664</v>
          </cell>
          <cell r="T865">
            <v>1323.0299999999836</v>
          </cell>
          <cell r="U865">
            <v>1848.2900000000286</v>
          </cell>
          <cell r="V865">
            <v>1341.3699999999712</v>
          </cell>
          <cell r="W865">
            <v>1875.2800000000134</v>
          </cell>
          <cell r="X865">
            <v>1366.3099999999895</v>
          </cell>
          <cell r="Y865">
            <v>1908.8800000000178</v>
          </cell>
          <cell r="Z865">
            <v>1384.6499999999835</v>
          </cell>
          <cell r="AA865">
            <v>1935.88</v>
          </cell>
          <cell r="AB865">
            <v>1409.5900000000179</v>
          </cell>
          <cell r="AC865">
            <v>1969.4699999999773</v>
          </cell>
          <cell r="AD865">
            <v>1427.9300000000128</v>
          </cell>
          <cell r="AE865">
            <v>2003.0699999999781</v>
          </cell>
          <cell r="AF865">
            <v>1452.8700000000301</v>
          </cell>
          <cell r="AG865">
            <v>2030.0599999999604</v>
          </cell>
          <cell r="AH865">
            <v>1471.2100000000182</v>
          </cell>
          <cell r="AI865">
            <v>2063.6600000000344</v>
          </cell>
          <cell r="AJ865">
            <v>1496.150000000006</v>
          </cell>
          <cell r="AK865">
            <v>2090.6600000000135</v>
          </cell>
          <cell r="AL865">
            <v>1514.4899999999941</v>
          </cell>
          <cell r="AM865">
            <v>2124.2500000000109</v>
          </cell>
          <cell r="AN865">
            <v>1539.429999999981</v>
          </cell>
          <cell r="AO865">
            <v>2157.850000000004</v>
          </cell>
          <cell r="AP865">
            <v>1557.7699999999688</v>
          </cell>
          <cell r="AQ865">
            <v>2184.839999999976</v>
          </cell>
          <cell r="AR865">
            <v>1582.7099999999821</v>
          </cell>
          <cell r="AS865">
            <v>2218.4399999999746</v>
          </cell>
          <cell r="AT865">
            <v>1601.0499999999736</v>
          </cell>
          <cell r="AU865">
            <v>2245.4399999999732</v>
          </cell>
          <cell r="AV865">
            <v>1625.9900000000273</v>
          </cell>
          <cell r="AW865">
            <v>2279.0300000000389</v>
          </cell>
        </row>
        <row r="866">
          <cell r="A866">
            <v>861</v>
          </cell>
          <cell r="B866">
            <v>1119.669999999981</v>
          </cell>
          <cell r="C866">
            <v>1567.5399999999945</v>
          </cell>
          <cell r="D866">
            <v>1144.6400000000062</v>
          </cell>
          <cell r="E866">
            <v>1601.1799999999737</v>
          </cell>
          <cell r="F866">
            <v>1163.0000000000034</v>
          </cell>
          <cell r="G866">
            <v>1628.2100000000273</v>
          </cell>
          <cell r="H866">
            <v>1187.9700000000105</v>
          </cell>
          <cell r="I866">
            <v>1661.8400000000083</v>
          </cell>
          <cell r="J866">
            <v>1212.9400000000035</v>
          </cell>
          <cell r="K866">
            <v>1695.480000000018</v>
          </cell>
          <cell r="L866">
            <v>1231.2999999999922</v>
          </cell>
          <cell r="M866">
            <v>1722.5</v>
          </cell>
          <cell r="N866">
            <v>1256.2700000000154</v>
          </cell>
          <cell r="O866">
            <v>1756.139999999979</v>
          </cell>
          <cell r="P866">
            <v>1274.6300000000119</v>
          </cell>
          <cell r="Q866">
            <v>1783.1699999999887</v>
          </cell>
          <cell r="R866">
            <v>1299.599999999994</v>
          </cell>
          <cell r="S866">
            <v>1816.7999999999663</v>
          </cell>
          <cell r="T866">
            <v>1324.5699999999836</v>
          </cell>
          <cell r="U866">
            <v>1850.4400000000287</v>
          </cell>
          <cell r="V866">
            <v>1342.9299999999712</v>
          </cell>
          <cell r="W866">
            <v>1877.4600000000135</v>
          </cell>
          <cell r="X866">
            <v>1367.8999999999894</v>
          </cell>
          <cell r="Y866">
            <v>1911.1000000000179</v>
          </cell>
          <cell r="Z866">
            <v>1386.2599999999834</v>
          </cell>
          <cell r="AA866">
            <v>1938.13</v>
          </cell>
          <cell r="AB866">
            <v>1411.230000000018</v>
          </cell>
          <cell r="AC866">
            <v>1971.7599999999773</v>
          </cell>
          <cell r="AD866">
            <v>1429.5900000000129</v>
          </cell>
          <cell r="AE866">
            <v>2005.399999999978</v>
          </cell>
          <cell r="AF866">
            <v>1454.5600000000302</v>
          </cell>
          <cell r="AG866">
            <v>2032.4199999999603</v>
          </cell>
          <cell r="AH866">
            <v>1472.9200000000183</v>
          </cell>
          <cell r="AI866">
            <v>2066.0600000000345</v>
          </cell>
          <cell r="AJ866">
            <v>1497.890000000006</v>
          </cell>
          <cell r="AK866">
            <v>2093.0900000000133</v>
          </cell>
          <cell r="AL866">
            <v>1516.2499999999941</v>
          </cell>
          <cell r="AM866">
            <v>2126.7200000000107</v>
          </cell>
          <cell r="AN866">
            <v>1541.2199999999809</v>
          </cell>
          <cell r="AO866">
            <v>2160.3600000000042</v>
          </cell>
          <cell r="AP866">
            <v>1559.5799999999688</v>
          </cell>
          <cell r="AQ866">
            <v>2187.379999999976</v>
          </cell>
          <cell r="AR866">
            <v>1584.549999999982</v>
          </cell>
          <cell r="AS866">
            <v>2221.0199999999745</v>
          </cell>
          <cell r="AT866">
            <v>1602.9099999999735</v>
          </cell>
          <cell r="AU866">
            <v>2248.0499999999734</v>
          </cell>
          <cell r="AV866">
            <v>1627.8800000000274</v>
          </cell>
          <cell r="AW866">
            <v>2281.6800000000389</v>
          </cell>
        </row>
        <row r="867">
          <cell r="A867">
            <v>862</v>
          </cell>
          <cell r="B867">
            <v>1120.9699999999809</v>
          </cell>
          <cell r="C867">
            <v>1569.3599999999944</v>
          </cell>
          <cell r="D867">
            <v>1145.9700000000062</v>
          </cell>
          <cell r="E867">
            <v>1603.0399999999736</v>
          </cell>
          <cell r="F867">
            <v>1164.3500000000033</v>
          </cell>
          <cell r="G867">
            <v>1630.1000000000274</v>
          </cell>
          <cell r="H867">
            <v>1189.3500000000106</v>
          </cell>
          <cell r="I867">
            <v>1663.7700000000084</v>
          </cell>
          <cell r="J867">
            <v>1214.3500000000035</v>
          </cell>
          <cell r="K867">
            <v>1697.450000000018</v>
          </cell>
          <cell r="L867">
            <v>1232.7299999999923</v>
          </cell>
          <cell r="M867">
            <v>1724.5</v>
          </cell>
          <cell r="N867">
            <v>1257.7300000000155</v>
          </cell>
          <cell r="O867">
            <v>1758.1799999999789</v>
          </cell>
          <cell r="P867">
            <v>1276.110000000012</v>
          </cell>
          <cell r="Q867">
            <v>1785.2399999999886</v>
          </cell>
          <cell r="R867">
            <v>1301.109999999994</v>
          </cell>
          <cell r="S867">
            <v>1818.9099999999662</v>
          </cell>
          <cell r="T867">
            <v>1326.1099999999835</v>
          </cell>
          <cell r="U867">
            <v>1852.5900000000288</v>
          </cell>
          <cell r="V867">
            <v>1344.4899999999711</v>
          </cell>
          <cell r="W867">
            <v>1879.6400000000135</v>
          </cell>
          <cell r="X867">
            <v>1369.4899999999893</v>
          </cell>
          <cell r="Y867">
            <v>1913.3200000000179</v>
          </cell>
          <cell r="Z867">
            <v>1387.8699999999833</v>
          </cell>
          <cell r="AA867">
            <v>1940.38</v>
          </cell>
          <cell r="AB867">
            <v>1412.8700000000181</v>
          </cell>
          <cell r="AC867">
            <v>1974.0499999999772</v>
          </cell>
          <cell r="AD867">
            <v>1431.250000000013</v>
          </cell>
          <cell r="AE867">
            <v>2007.729999999978</v>
          </cell>
          <cell r="AF867">
            <v>1456.2500000000302</v>
          </cell>
          <cell r="AG867">
            <v>2034.7799999999602</v>
          </cell>
          <cell r="AH867">
            <v>1474.6300000000183</v>
          </cell>
          <cell r="AI867">
            <v>2068.4600000000346</v>
          </cell>
          <cell r="AJ867">
            <v>1499.630000000006</v>
          </cell>
          <cell r="AK867">
            <v>2095.5200000000132</v>
          </cell>
          <cell r="AL867">
            <v>1518.0099999999941</v>
          </cell>
          <cell r="AM867">
            <v>2129.1900000000105</v>
          </cell>
          <cell r="AN867">
            <v>1543.0099999999809</v>
          </cell>
          <cell r="AO867">
            <v>2162.8700000000044</v>
          </cell>
          <cell r="AP867">
            <v>1561.3899999999687</v>
          </cell>
          <cell r="AQ867">
            <v>2189.919999999976</v>
          </cell>
          <cell r="AR867">
            <v>1586.3899999999819</v>
          </cell>
          <cell r="AS867">
            <v>2223.5999999999744</v>
          </cell>
          <cell r="AT867">
            <v>1604.7699999999734</v>
          </cell>
          <cell r="AU867">
            <v>2250.6599999999735</v>
          </cell>
          <cell r="AV867">
            <v>1629.7700000000275</v>
          </cell>
          <cell r="AW867">
            <v>2284.330000000039</v>
          </cell>
        </row>
        <row r="868">
          <cell r="A868">
            <v>863</v>
          </cell>
          <cell r="B868">
            <v>1122.2699999999809</v>
          </cell>
          <cell r="C868">
            <v>1571.1799999999944</v>
          </cell>
          <cell r="D868">
            <v>1147.3000000000061</v>
          </cell>
          <cell r="E868">
            <v>1604.8999999999735</v>
          </cell>
          <cell r="F868">
            <v>1165.7000000000032</v>
          </cell>
          <cell r="G868">
            <v>1631.9900000000275</v>
          </cell>
          <cell r="H868">
            <v>1190.7300000000107</v>
          </cell>
          <cell r="I868">
            <v>1665.7000000000085</v>
          </cell>
          <cell r="J868">
            <v>1215.7600000000036</v>
          </cell>
          <cell r="K868">
            <v>1699.420000000018</v>
          </cell>
          <cell r="L868">
            <v>1234.1599999999924</v>
          </cell>
          <cell r="M868">
            <v>1726.5</v>
          </cell>
          <cell r="N868">
            <v>1259.1900000000155</v>
          </cell>
          <cell r="O868">
            <v>1760.2199999999789</v>
          </cell>
          <cell r="P868">
            <v>1277.590000000012</v>
          </cell>
          <cell r="Q868">
            <v>1787.3099999999886</v>
          </cell>
          <cell r="R868">
            <v>1302.619999999994</v>
          </cell>
          <cell r="S868">
            <v>1821.0199999999661</v>
          </cell>
          <cell r="T868">
            <v>1327.6499999999835</v>
          </cell>
          <cell r="U868">
            <v>1854.7400000000289</v>
          </cell>
          <cell r="V868">
            <v>1346.0499999999711</v>
          </cell>
          <cell r="W868">
            <v>1881.8200000000136</v>
          </cell>
          <cell r="X868">
            <v>1371.0799999999892</v>
          </cell>
          <cell r="Y868">
            <v>1915.5400000000179</v>
          </cell>
          <cell r="Z868">
            <v>1389.4799999999832</v>
          </cell>
          <cell r="AA868">
            <v>1942.63</v>
          </cell>
          <cell r="AB868">
            <v>1414.5100000000182</v>
          </cell>
          <cell r="AC868">
            <v>1976.3399999999772</v>
          </cell>
          <cell r="AD868">
            <v>1432.910000000013</v>
          </cell>
          <cell r="AE868">
            <v>2010.0599999999779</v>
          </cell>
          <cell r="AF868">
            <v>1457.9400000000303</v>
          </cell>
          <cell r="AG868">
            <v>2037.1399999999601</v>
          </cell>
          <cell r="AH868">
            <v>1476.3400000000183</v>
          </cell>
          <cell r="AI868">
            <v>2070.8600000000347</v>
          </cell>
          <cell r="AJ868">
            <v>1501.370000000006</v>
          </cell>
          <cell r="AK868">
            <v>2097.950000000013</v>
          </cell>
          <cell r="AL868">
            <v>1519.7699999999941</v>
          </cell>
          <cell r="AM868">
            <v>2131.6600000000103</v>
          </cell>
          <cell r="AN868">
            <v>1544.7999999999809</v>
          </cell>
          <cell r="AO868">
            <v>2165.3800000000047</v>
          </cell>
          <cell r="AP868">
            <v>1563.1999999999687</v>
          </cell>
          <cell r="AQ868">
            <v>2192.4599999999759</v>
          </cell>
          <cell r="AR868">
            <v>1588.2299999999818</v>
          </cell>
          <cell r="AS868">
            <v>2226.1799999999744</v>
          </cell>
          <cell r="AT868">
            <v>1606.6299999999733</v>
          </cell>
          <cell r="AU868">
            <v>2253.2699999999736</v>
          </cell>
          <cell r="AV868">
            <v>1631.6600000000276</v>
          </cell>
          <cell r="AW868">
            <v>2286.9800000000391</v>
          </cell>
        </row>
        <row r="869">
          <cell r="A869">
            <v>864</v>
          </cell>
          <cell r="B869">
            <v>1123.5699999999808</v>
          </cell>
          <cell r="C869">
            <v>1572.9999999999943</v>
          </cell>
          <cell r="D869">
            <v>1148.630000000006</v>
          </cell>
          <cell r="E869">
            <v>1606.7599999999734</v>
          </cell>
          <cell r="F869">
            <v>1167.0500000000031</v>
          </cell>
          <cell r="G869">
            <v>1633.8800000000276</v>
          </cell>
          <cell r="H869">
            <v>1192.1100000000108</v>
          </cell>
          <cell r="I869">
            <v>1667.6300000000085</v>
          </cell>
          <cell r="J869">
            <v>1217.1700000000037</v>
          </cell>
          <cell r="K869">
            <v>1701.3900000000181</v>
          </cell>
          <cell r="L869">
            <v>1235.5899999999924</v>
          </cell>
          <cell r="M869">
            <v>1728.5</v>
          </cell>
          <cell r="N869">
            <v>1260.6500000000156</v>
          </cell>
          <cell r="O869">
            <v>1762.2599999999788</v>
          </cell>
          <cell r="P869">
            <v>1279.070000000012</v>
          </cell>
          <cell r="Q869">
            <v>1789.3799999999885</v>
          </cell>
          <cell r="R869">
            <v>1304.129999999994</v>
          </cell>
          <cell r="S869">
            <v>1823.129999999966</v>
          </cell>
          <cell r="T869">
            <v>1329.1899999999835</v>
          </cell>
          <cell r="U869">
            <v>1856.890000000029</v>
          </cell>
          <cell r="V869">
            <v>1347.609999999971</v>
          </cell>
          <cell r="W869">
            <v>1884.0000000000136</v>
          </cell>
          <cell r="X869">
            <v>1372.6699999999892</v>
          </cell>
          <cell r="Y869">
            <v>1917.760000000018</v>
          </cell>
          <cell r="Z869">
            <v>1391.0899999999831</v>
          </cell>
          <cell r="AA869">
            <v>1944.88</v>
          </cell>
          <cell r="AB869">
            <v>1416.1500000000183</v>
          </cell>
          <cell r="AC869">
            <v>1978.6299999999771</v>
          </cell>
          <cell r="AD869">
            <v>1434.5700000000131</v>
          </cell>
          <cell r="AE869">
            <v>2012.3899999999778</v>
          </cell>
          <cell r="AF869">
            <v>1459.6300000000303</v>
          </cell>
          <cell r="AG869">
            <v>2039.49999999996</v>
          </cell>
          <cell r="AH869">
            <v>1478.0500000000184</v>
          </cell>
          <cell r="AI869">
            <v>2073.2600000000348</v>
          </cell>
          <cell r="AJ869">
            <v>1503.110000000006</v>
          </cell>
          <cell r="AK869">
            <v>2100.3800000000128</v>
          </cell>
          <cell r="AL869">
            <v>1521.5299999999941</v>
          </cell>
          <cell r="AM869">
            <v>2134.1300000000101</v>
          </cell>
          <cell r="AN869">
            <v>1546.5899999999808</v>
          </cell>
          <cell r="AO869">
            <v>2167.8900000000049</v>
          </cell>
          <cell r="AP869">
            <v>1565.0099999999686</v>
          </cell>
          <cell r="AQ869">
            <v>2194.9999999999759</v>
          </cell>
          <cell r="AR869">
            <v>1590.0699999999817</v>
          </cell>
          <cell r="AS869">
            <v>2228.7599999999743</v>
          </cell>
          <cell r="AT869">
            <v>1608.4899999999732</v>
          </cell>
          <cell r="AU869">
            <v>2255.8799999999737</v>
          </cell>
          <cell r="AV869">
            <v>1633.5500000000277</v>
          </cell>
          <cell r="AW869">
            <v>2289.6300000000392</v>
          </cell>
        </row>
        <row r="870">
          <cell r="A870">
            <v>865</v>
          </cell>
          <cell r="B870">
            <v>1124.8699999999808</v>
          </cell>
          <cell r="C870">
            <v>1574.8199999999943</v>
          </cell>
          <cell r="D870">
            <v>1149.9600000000059</v>
          </cell>
          <cell r="E870">
            <v>1608.6199999999733</v>
          </cell>
          <cell r="F870">
            <v>1168.400000000003</v>
          </cell>
          <cell r="G870">
            <v>1635.7700000000277</v>
          </cell>
          <cell r="H870">
            <v>1193.4900000000109</v>
          </cell>
          <cell r="I870">
            <v>1669.5600000000086</v>
          </cell>
          <cell r="J870">
            <v>1218.5800000000038</v>
          </cell>
          <cell r="K870">
            <v>1703.3600000000181</v>
          </cell>
          <cell r="L870">
            <v>1237.0199999999925</v>
          </cell>
          <cell r="M870">
            <v>1730.5</v>
          </cell>
          <cell r="N870">
            <v>1262.1100000000156</v>
          </cell>
          <cell r="O870">
            <v>1764.2999999999788</v>
          </cell>
          <cell r="P870">
            <v>1280.550000000012</v>
          </cell>
          <cell r="Q870">
            <v>1791.4499999999884</v>
          </cell>
          <cell r="R870">
            <v>1305.639999999994</v>
          </cell>
          <cell r="S870">
            <v>1825.2399999999659</v>
          </cell>
          <cell r="T870">
            <v>1330.7299999999834</v>
          </cell>
          <cell r="U870">
            <v>1859.0400000000291</v>
          </cell>
          <cell r="V870">
            <v>1349.169999999971</v>
          </cell>
          <cell r="W870">
            <v>1886.1800000000137</v>
          </cell>
          <cell r="X870">
            <v>1374.2599999999891</v>
          </cell>
          <cell r="Y870">
            <v>1919.980000000018</v>
          </cell>
          <cell r="Z870">
            <v>1392.699999999983</v>
          </cell>
          <cell r="AA870">
            <v>1947.13</v>
          </cell>
          <cell r="AB870">
            <v>1417.7900000000184</v>
          </cell>
          <cell r="AC870">
            <v>1980.9199999999771</v>
          </cell>
          <cell r="AD870">
            <v>1436.2300000000132</v>
          </cell>
          <cell r="AE870">
            <v>2014.7199999999777</v>
          </cell>
          <cell r="AF870">
            <v>1461.3200000000304</v>
          </cell>
          <cell r="AG870">
            <v>2041.8599999999599</v>
          </cell>
          <cell r="AH870">
            <v>1479.7600000000184</v>
          </cell>
          <cell r="AI870">
            <v>2075.6600000000349</v>
          </cell>
          <cell r="AJ870">
            <v>1504.850000000006</v>
          </cell>
          <cell r="AK870">
            <v>2102.8100000000127</v>
          </cell>
          <cell r="AL870">
            <v>1523.2899999999941</v>
          </cell>
          <cell r="AM870">
            <v>2136.6000000000099</v>
          </cell>
          <cell r="AN870">
            <v>1548.3799999999808</v>
          </cell>
          <cell r="AO870">
            <v>2170.4000000000051</v>
          </cell>
          <cell r="AP870">
            <v>1566.8199999999686</v>
          </cell>
          <cell r="AQ870">
            <v>2197.5399999999759</v>
          </cell>
          <cell r="AR870">
            <v>1591.9099999999817</v>
          </cell>
          <cell r="AS870">
            <v>2231.3399999999742</v>
          </cell>
          <cell r="AT870">
            <v>1610.3499999999731</v>
          </cell>
          <cell r="AU870">
            <v>2258.4899999999739</v>
          </cell>
          <cell r="AV870">
            <v>1635.4400000000278</v>
          </cell>
          <cell r="AW870">
            <v>2292.2800000000393</v>
          </cell>
        </row>
        <row r="871">
          <cell r="A871">
            <v>866</v>
          </cell>
          <cell r="B871">
            <v>1126.1699999999807</v>
          </cell>
          <cell r="C871">
            <v>1576.6399999999942</v>
          </cell>
          <cell r="D871">
            <v>1151.2900000000059</v>
          </cell>
          <cell r="E871">
            <v>1610.4799999999732</v>
          </cell>
          <cell r="F871">
            <v>1169.750000000003</v>
          </cell>
          <cell r="G871">
            <v>1637.6600000000278</v>
          </cell>
          <cell r="H871">
            <v>1194.870000000011</v>
          </cell>
          <cell r="I871">
            <v>1671.4900000000086</v>
          </cell>
          <cell r="J871">
            <v>1219.9900000000039</v>
          </cell>
          <cell r="K871">
            <v>1705.3300000000181</v>
          </cell>
          <cell r="L871">
            <v>1238.4499999999925</v>
          </cell>
          <cell r="M871">
            <v>1732.5</v>
          </cell>
          <cell r="N871">
            <v>1263.5700000000156</v>
          </cell>
          <cell r="O871">
            <v>1766.3399999999788</v>
          </cell>
          <cell r="P871">
            <v>1282.030000000012</v>
          </cell>
          <cell r="Q871">
            <v>1793.5199999999884</v>
          </cell>
          <cell r="R871">
            <v>1307.149999999994</v>
          </cell>
          <cell r="S871">
            <v>1827.3499999999658</v>
          </cell>
          <cell r="T871">
            <v>1332.2699999999834</v>
          </cell>
          <cell r="U871">
            <v>1861.1900000000292</v>
          </cell>
          <cell r="V871">
            <v>1350.7299999999709</v>
          </cell>
          <cell r="W871">
            <v>1888.3600000000138</v>
          </cell>
          <cell r="X871">
            <v>1375.849999999989</v>
          </cell>
          <cell r="Y871">
            <v>1922.200000000018</v>
          </cell>
          <cell r="Z871">
            <v>1394.3099999999829</v>
          </cell>
          <cell r="AA871">
            <v>1949.38</v>
          </cell>
          <cell r="AB871">
            <v>1419.4300000000185</v>
          </cell>
          <cell r="AC871">
            <v>1983.2099999999771</v>
          </cell>
          <cell r="AD871">
            <v>1437.8900000000133</v>
          </cell>
          <cell r="AE871">
            <v>2017.0499999999777</v>
          </cell>
          <cell r="AF871">
            <v>1463.0100000000305</v>
          </cell>
          <cell r="AG871">
            <v>2044.2199999999598</v>
          </cell>
          <cell r="AH871">
            <v>1481.4700000000184</v>
          </cell>
          <cell r="AI871">
            <v>2078.060000000035</v>
          </cell>
          <cell r="AJ871">
            <v>1506.5900000000061</v>
          </cell>
          <cell r="AK871">
            <v>2105.2400000000125</v>
          </cell>
          <cell r="AL871">
            <v>1525.049999999994</v>
          </cell>
          <cell r="AM871">
            <v>2139.0700000000097</v>
          </cell>
          <cell r="AN871">
            <v>1550.1699999999807</v>
          </cell>
          <cell r="AO871">
            <v>2172.9100000000053</v>
          </cell>
          <cell r="AP871">
            <v>1568.6299999999685</v>
          </cell>
          <cell r="AQ871">
            <v>2200.0799999999758</v>
          </cell>
          <cell r="AR871">
            <v>1593.7499999999816</v>
          </cell>
          <cell r="AS871">
            <v>2233.9199999999742</v>
          </cell>
          <cell r="AT871">
            <v>1612.209999999973</v>
          </cell>
          <cell r="AU871">
            <v>2261.099999999974</v>
          </cell>
          <cell r="AV871">
            <v>1637.3300000000279</v>
          </cell>
          <cell r="AW871">
            <v>2294.9300000000394</v>
          </cell>
        </row>
        <row r="872">
          <cell r="A872">
            <v>867</v>
          </cell>
          <cell r="B872">
            <v>1127.4699999999807</v>
          </cell>
          <cell r="C872">
            <v>1578.4599999999941</v>
          </cell>
          <cell r="D872">
            <v>1152.6200000000058</v>
          </cell>
          <cell r="E872">
            <v>1612.3399999999731</v>
          </cell>
          <cell r="F872">
            <v>1171.1000000000029</v>
          </cell>
          <cell r="G872">
            <v>1639.5500000000279</v>
          </cell>
          <cell r="H872">
            <v>1196.2500000000111</v>
          </cell>
          <cell r="I872">
            <v>1673.4200000000087</v>
          </cell>
          <cell r="J872">
            <v>1221.400000000004</v>
          </cell>
          <cell r="K872">
            <v>1707.3000000000181</v>
          </cell>
          <cell r="L872">
            <v>1239.8799999999926</v>
          </cell>
          <cell r="M872">
            <v>1734.5</v>
          </cell>
          <cell r="N872">
            <v>1265.0300000000157</v>
          </cell>
          <cell r="O872">
            <v>1768.3799999999787</v>
          </cell>
          <cell r="P872">
            <v>1283.510000000012</v>
          </cell>
          <cell r="Q872">
            <v>1795.5899999999883</v>
          </cell>
          <cell r="R872">
            <v>1308.6599999999939</v>
          </cell>
          <cell r="S872">
            <v>1829.4599999999657</v>
          </cell>
          <cell r="T872">
            <v>1333.8099999999833</v>
          </cell>
          <cell r="U872">
            <v>1863.3400000000292</v>
          </cell>
          <cell r="V872">
            <v>1352.2899999999709</v>
          </cell>
          <cell r="W872">
            <v>1890.5400000000138</v>
          </cell>
          <cell r="X872">
            <v>1377.4399999999889</v>
          </cell>
          <cell r="Y872">
            <v>1924.420000000018</v>
          </cell>
          <cell r="Z872">
            <v>1395.9199999999828</v>
          </cell>
          <cell r="AA872">
            <v>1951.63</v>
          </cell>
          <cell r="AB872">
            <v>1421.0700000000186</v>
          </cell>
          <cell r="AC872">
            <v>1985.499999999977</v>
          </cell>
          <cell r="AD872">
            <v>1439.5500000000134</v>
          </cell>
          <cell r="AE872">
            <v>2019.3799999999776</v>
          </cell>
          <cell r="AF872">
            <v>1464.7000000000305</v>
          </cell>
          <cell r="AG872">
            <v>2046.5799999999597</v>
          </cell>
          <cell r="AH872">
            <v>1483.1800000000185</v>
          </cell>
          <cell r="AI872">
            <v>2080.4600000000351</v>
          </cell>
          <cell r="AJ872">
            <v>1508.3300000000061</v>
          </cell>
          <cell r="AK872">
            <v>2107.6700000000124</v>
          </cell>
          <cell r="AL872">
            <v>1526.809999999994</v>
          </cell>
          <cell r="AM872">
            <v>2141.5400000000095</v>
          </cell>
          <cell r="AN872">
            <v>1551.9599999999807</v>
          </cell>
          <cell r="AO872">
            <v>2175.4200000000055</v>
          </cell>
          <cell r="AP872">
            <v>1570.4399999999684</v>
          </cell>
          <cell r="AQ872">
            <v>2202.6199999999758</v>
          </cell>
          <cell r="AR872">
            <v>1595.5899999999815</v>
          </cell>
          <cell r="AS872">
            <v>2236.4999999999741</v>
          </cell>
          <cell r="AT872">
            <v>1614.0699999999729</v>
          </cell>
          <cell r="AU872">
            <v>2263.7099999999741</v>
          </cell>
          <cell r="AV872">
            <v>1639.220000000028</v>
          </cell>
          <cell r="AW872">
            <v>2297.5800000000395</v>
          </cell>
        </row>
        <row r="873">
          <cell r="A873">
            <v>868</v>
          </cell>
          <cell r="B873">
            <v>1128.7699999999807</v>
          </cell>
          <cell r="C873">
            <v>1580.2799999999941</v>
          </cell>
          <cell r="D873">
            <v>1153.9500000000057</v>
          </cell>
          <cell r="E873">
            <v>1614.199999999973</v>
          </cell>
          <cell r="F873">
            <v>1172.4500000000028</v>
          </cell>
          <cell r="G873">
            <v>1641.440000000028</v>
          </cell>
          <cell r="H873">
            <v>1197.6300000000113</v>
          </cell>
          <cell r="I873">
            <v>1675.3500000000088</v>
          </cell>
          <cell r="J873">
            <v>1222.810000000004</v>
          </cell>
          <cell r="K873">
            <v>1709.2700000000182</v>
          </cell>
          <cell r="L873">
            <v>1241.3099999999927</v>
          </cell>
          <cell r="M873">
            <v>1736.5</v>
          </cell>
          <cell r="N873">
            <v>1266.4900000000157</v>
          </cell>
          <cell r="O873">
            <v>1770.4199999999787</v>
          </cell>
          <cell r="P873">
            <v>1284.9900000000121</v>
          </cell>
          <cell r="Q873">
            <v>1797.6599999999883</v>
          </cell>
          <cell r="R873">
            <v>1310.1699999999939</v>
          </cell>
          <cell r="S873">
            <v>1831.5699999999656</v>
          </cell>
          <cell r="T873">
            <v>1335.3499999999833</v>
          </cell>
          <cell r="U873">
            <v>1865.4900000000293</v>
          </cell>
          <cell r="V873">
            <v>1353.8499999999708</v>
          </cell>
          <cell r="W873">
            <v>1892.7200000000139</v>
          </cell>
          <cell r="X873">
            <v>1379.0299999999888</v>
          </cell>
          <cell r="Y873">
            <v>1926.6400000000181</v>
          </cell>
          <cell r="Z873">
            <v>1397.5299999999827</v>
          </cell>
          <cell r="AA873">
            <v>1953.88</v>
          </cell>
          <cell r="AB873">
            <v>1422.7100000000187</v>
          </cell>
          <cell r="AC873">
            <v>1987.789999999977</v>
          </cell>
          <cell r="AD873">
            <v>1441.2100000000135</v>
          </cell>
          <cell r="AE873">
            <v>2021.7099999999775</v>
          </cell>
          <cell r="AF873">
            <v>1466.3900000000306</v>
          </cell>
          <cell r="AG873">
            <v>2048.9399999999596</v>
          </cell>
          <cell r="AH873">
            <v>1484.8900000000185</v>
          </cell>
          <cell r="AI873">
            <v>2082.8600000000351</v>
          </cell>
          <cell r="AJ873">
            <v>1510.0700000000061</v>
          </cell>
          <cell r="AK873">
            <v>2110.1000000000122</v>
          </cell>
          <cell r="AL873">
            <v>1528.569999999994</v>
          </cell>
          <cell r="AM873">
            <v>2144.0100000000093</v>
          </cell>
          <cell r="AN873">
            <v>1553.7499999999807</v>
          </cell>
          <cell r="AO873">
            <v>2177.9300000000057</v>
          </cell>
          <cell r="AP873">
            <v>1572.2499999999684</v>
          </cell>
          <cell r="AQ873">
            <v>2205.1599999999758</v>
          </cell>
          <cell r="AR873">
            <v>1597.4299999999814</v>
          </cell>
          <cell r="AS873">
            <v>2239.079999999974</v>
          </cell>
          <cell r="AT873">
            <v>1615.9299999999728</v>
          </cell>
          <cell r="AU873">
            <v>2266.3199999999742</v>
          </cell>
          <cell r="AV873">
            <v>1641.1100000000281</v>
          </cell>
          <cell r="AW873">
            <v>2300.2300000000396</v>
          </cell>
        </row>
        <row r="874">
          <cell r="A874">
            <v>869</v>
          </cell>
          <cell r="B874">
            <v>1130.0699999999806</v>
          </cell>
          <cell r="C874">
            <v>1582.099999999994</v>
          </cell>
          <cell r="D874">
            <v>1155.2800000000057</v>
          </cell>
          <cell r="E874">
            <v>1616.0599999999729</v>
          </cell>
          <cell r="F874">
            <v>1173.8000000000027</v>
          </cell>
          <cell r="G874">
            <v>1643.3300000000281</v>
          </cell>
          <cell r="H874">
            <v>1199.0100000000114</v>
          </cell>
          <cell r="I874">
            <v>1677.2800000000088</v>
          </cell>
          <cell r="J874">
            <v>1224.2200000000041</v>
          </cell>
          <cell r="K874">
            <v>1711.2400000000182</v>
          </cell>
          <cell r="L874">
            <v>1242.7399999999927</v>
          </cell>
          <cell r="M874">
            <v>1738.5</v>
          </cell>
          <cell r="N874">
            <v>1267.9500000000157</v>
          </cell>
          <cell r="O874">
            <v>1772.4599999999787</v>
          </cell>
          <cell r="P874">
            <v>1286.4700000000121</v>
          </cell>
          <cell r="Q874">
            <v>1799.7299999999882</v>
          </cell>
          <cell r="R874">
            <v>1311.6799999999939</v>
          </cell>
          <cell r="S874">
            <v>1833.6799999999655</v>
          </cell>
          <cell r="T874">
            <v>1336.8899999999833</v>
          </cell>
          <cell r="U874">
            <v>1867.6400000000294</v>
          </cell>
          <cell r="V874">
            <v>1355.4099999999708</v>
          </cell>
          <cell r="W874">
            <v>1894.900000000014</v>
          </cell>
          <cell r="X874">
            <v>1380.6199999999887</v>
          </cell>
          <cell r="Y874">
            <v>1928.8600000000181</v>
          </cell>
          <cell r="Z874">
            <v>1399.1399999999826</v>
          </cell>
          <cell r="AA874">
            <v>1956.13</v>
          </cell>
          <cell r="AB874">
            <v>1424.3500000000188</v>
          </cell>
          <cell r="AC874">
            <v>1990.079999999977</v>
          </cell>
          <cell r="AD874">
            <v>1442.8700000000135</v>
          </cell>
          <cell r="AE874">
            <v>2024.0399999999775</v>
          </cell>
          <cell r="AF874">
            <v>1468.0800000000306</v>
          </cell>
          <cell r="AG874">
            <v>2051.2999999999597</v>
          </cell>
          <cell r="AH874">
            <v>1486.6000000000186</v>
          </cell>
          <cell r="AI874">
            <v>2085.2600000000352</v>
          </cell>
          <cell r="AJ874">
            <v>1511.8100000000061</v>
          </cell>
          <cell r="AK874">
            <v>2112.530000000012</v>
          </cell>
          <cell r="AL874">
            <v>1530.329999999994</v>
          </cell>
          <cell r="AM874">
            <v>2146.4800000000091</v>
          </cell>
          <cell r="AN874">
            <v>1555.5399999999806</v>
          </cell>
          <cell r="AO874">
            <v>2180.440000000006</v>
          </cell>
          <cell r="AP874">
            <v>1574.0599999999683</v>
          </cell>
          <cell r="AQ874">
            <v>2207.6999999999757</v>
          </cell>
          <cell r="AR874">
            <v>1599.2699999999813</v>
          </cell>
          <cell r="AS874">
            <v>2241.6599999999739</v>
          </cell>
          <cell r="AT874">
            <v>1617.7899999999727</v>
          </cell>
          <cell r="AU874">
            <v>2268.9299999999744</v>
          </cell>
          <cell r="AV874">
            <v>1643.0000000000282</v>
          </cell>
          <cell r="AW874">
            <v>2302.8800000000397</v>
          </cell>
        </row>
        <row r="875">
          <cell r="A875">
            <v>870</v>
          </cell>
          <cell r="B875">
            <v>1131.3699999999806</v>
          </cell>
          <cell r="C875">
            <v>1583.9199999999939</v>
          </cell>
          <cell r="D875">
            <v>1156.6100000000056</v>
          </cell>
          <cell r="E875">
            <v>1617.9199999999728</v>
          </cell>
          <cell r="F875">
            <v>1175.1500000000026</v>
          </cell>
          <cell r="G875">
            <v>1645.2200000000282</v>
          </cell>
          <cell r="H875">
            <v>1200.3900000000115</v>
          </cell>
          <cell r="I875">
            <v>1679.2100000000089</v>
          </cell>
          <cell r="J875">
            <v>1225.6300000000042</v>
          </cell>
          <cell r="K875">
            <v>1713.2100000000182</v>
          </cell>
          <cell r="L875">
            <v>1244.1699999999928</v>
          </cell>
          <cell r="M875">
            <v>1740.5</v>
          </cell>
          <cell r="N875">
            <v>1269.4100000000158</v>
          </cell>
          <cell r="O875">
            <v>1774.4999999999786</v>
          </cell>
          <cell r="P875">
            <v>1287.9500000000121</v>
          </cell>
          <cell r="Q875">
            <v>1801.7999999999881</v>
          </cell>
          <cell r="R875">
            <v>1313.1899999999939</v>
          </cell>
          <cell r="S875">
            <v>1835.7899999999654</v>
          </cell>
          <cell r="T875">
            <v>1338.4299999999832</v>
          </cell>
          <cell r="U875">
            <v>1869.7900000000295</v>
          </cell>
          <cell r="V875">
            <v>1356.9699999999707</v>
          </cell>
          <cell r="W875">
            <v>1897.080000000014</v>
          </cell>
          <cell r="X875">
            <v>1382.2099999999887</v>
          </cell>
          <cell r="Y875">
            <v>1931.0800000000181</v>
          </cell>
          <cell r="Z875">
            <v>1400.7499999999825</v>
          </cell>
          <cell r="AA875">
            <v>1958.38</v>
          </cell>
          <cell r="AB875">
            <v>1425.9900000000189</v>
          </cell>
          <cell r="AC875">
            <v>1992.3699999999769</v>
          </cell>
          <cell r="AD875">
            <v>1444.5300000000136</v>
          </cell>
          <cell r="AE875">
            <v>2026.3699999999774</v>
          </cell>
          <cell r="AF875">
            <v>1469.7700000000307</v>
          </cell>
          <cell r="AG875">
            <v>2053.6599999999598</v>
          </cell>
          <cell r="AH875">
            <v>1488.3100000000186</v>
          </cell>
          <cell r="AI875">
            <v>2087.6600000000353</v>
          </cell>
          <cell r="AJ875">
            <v>1513.5500000000061</v>
          </cell>
          <cell r="AK875">
            <v>2114.9600000000119</v>
          </cell>
          <cell r="AL875">
            <v>1532.089999999994</v>
          </cell>
          <cell r="AM875">
            <v>2148.9500000000089</v>
          </cell>
          <cell r="AN875">
            <v>1557.3299999999806</v>
          </cell>
          <cell r="AO875">
            <v>2182.9500000000062</v>
          </cell>
          <cell r="AP875">
            <v>1575.8699999999683</v>
          </cell>
          <cell r="AQ875">
            <v>2210.2399999999757</v>
          </cell>
          <cell r="AR875">
            <v>1601.1099999999813</v>
          </cell>
          <cell r="AS875">
            <v>2244.2399999999739</v>
          </cell>
          <cell r="AT875">
            <v>1619.6499999999726</v>
          </cell>
          <cell r="AU875">
            <v>2271.5399999999745</v>
          </cell>
          <cell r="AV875">
            <v>1644.8900000000283</v>
          </cell>
          <cell r="AW875">
            <v>2305.5300000000398</v>
          </cell>
        </row>
        <row r="876">
          <cell r="A876">
            <v>871</v>
          </cell>
          <cell r="B876">
            <v>1132.6699999999805</v>
          </cell>
          <cell r="C876">
            <v>1585.7399999999939</v>
          </cell>
          <cell r="D876">
            <v>1157.9400000000055</v>
          </cell>
          <cell r="E876">
            <v>1619.7799999999727</v>
          </cell>
          <cell r="F876">
            <v>1176.5000000000025</v>
          </cell>
          <cell r="G876">
            <v>1647.1100000000283</v>
          </cell>
          <cell r="H876">
            <v>1201.7700000000116</v>
          </cell>
          <cell r="I876">
            <v>1681.140000000009</v>
          </cell>
          <cell r="J876">
            <v>1227.0400000000043</v>
          </cell>
          <cell r="K876">
            <v>1715.1800000000183</v>
          </cell>
          <cell r="L876">
            <v>1245.5999999999929</v>
          </cell>
          <cell r="M876">
            <v>1742.5</v>
          </cell>
          <cell r="N876">
            <v>1270.8700000000158</v>
          </cell>
          <cell r="O876">
            <v>1776.5399999999786</v>
          </cell>
          <cell r="P876">
            <v>1289.4300000000121</v>
          </cell>
          <cell r="Q876">
            <v>1803.8699999999881</v>
          </cell>
          <cell r="R876">
            <v>1314.6999999999939</v>
          </cell>
          <cell r="S876">
            <v>1837.8999999999653</v>
          </cell>
          <cell r="T876">
            <v>1339.9699999999832</v>
          </cell>
          <cell r="U876">
            <v>1871.9400000000296</v>
          </cell>
          <cell r="V876">
            <v>1358.5299999999706</v>
          </cell>
          <cell r="W876">
            <v>1899.2600000000141</v>
          </cell>
          <cell r="X876">
            <v>1383.7999999999886</v>
          </cell>
          <cell r="Y876">
            <v>1933.3000000000181</v>
          </cell>
          <cell r="Z876">
            <v>1402.3599999999824</v>
          </cell>
          <cell r="AA876">
            <v>1960.63</v>
          </cell>
          <cell r="AB876">
            <v>1427.630000000019</v>
          </cell>
          <cell r="AC876">
            <v>1994.6599999999769</v>
          </cell>
          <cell r="AD876">
            <v>1446.1900000000137</v>
          </cell>
          <cell r="AE876">
            <v>2028.6999999999773</v>
          </cell>
          <cell r="AF876">
            <v>1471.4600000000307</v>
          </cell>
          <cell r="AG876">
            <v>2056.01999999996</v>
          </cell>
          <cell r="AH876">
            <v>1490.0200000000186</v>
          </cell>
          <cell r="AI876">
            <v>2090.0600000000354</v>
          </cell>
          <cell r="AJ876">
            <v>1515.2900000000061</v>
          </cell>
          <cell r="AK876">
            <v>2117.3900000000117</v>
          </cell>
          <cell r="AL876">
            <v>1533.849999999994</v>
          </cell>
          <cell r="AM876">
            <v>2151.4200000000087</v>
          </cell>
          <cell r="AN876">
            <v>1559.1199999999806</v>
          </cell>
          <cell r="AO876">
            <v>2185.4600000000064</v>
          </cell>
          <cell r="AP876">
            <v>1577.6799999999682</v>
          </cell>
          <cell r="AQ876">
            <v>2212.7799999999756</v>
          </cell>
          <cell r="AR876">
            <v>1602.9499999999812</v>
          </cell>
          <cell r="AS876">
            <v>2246.8199999999738</v>
          </cell>
          <cell r="AT876">
            <v>1621.5099999999725</v>
          </cell>
          <cell r="AU876">
            <v>2274.1499999999746</v>
          </cell>
          <cell r="AV876">
            <v>1646.7800000000284</v>
          </cell>
          <cell r="AW876">
            <v>2308.1800000000399</v>
          </cell>
        </row>
        <row r="877">
          <cell r="A877">
            <v>872</v>
          </cell>
          <cell r="B877">
            <v>1133.9699999999805</v>
          </cell>
          <cell r="C877">
            <v>1587.5599999999938</v>
          </cell>
          <cell r="D877">
            <v>1159.2700000000054</v>
          </cell>
          <cell r="E877">
            <v>1621.6399999999726</v>
          </cell>
          <cell r="F877">
            <v>1177.8500000000024</v>
          </cell>
          <cell r="G877">
            <v>1649.0000000000284</v>
          </cell>
          <cell r="H877">
            <v>1203.1500000000117</v>
          </cell>
          <cell r="I877">
            <v>1683.070000000009</v>
          </cell>
          <cell r="J877">
            <v>1228.4500000000044</v>
          </cell>
          <cell r="K877">
            <v>1717.1500000000183</v>
          </cell>
          <cell r="L877">
            <v>1247.0299999999929</v>
          </cell>
          <cell r="M877">
            <v>1744.5</v>
          </cell>
          <cell r="N877">
            <v>1272.3300000000158</v>
          </cell>
          <cell r="O877">
            <v>1778.5799999999786</v>
          </cell>
          <cell r="P877">
            <v>1290.9100000000121</v>
          </cell>
          <cell r="Q877">
            <v>1805.939999999988</v>
          </cell>
          <cell r="R877">
            <v>1316.2099999999939</v>
          </cell>
          <cell r="S877">
            <v>1840.0099999999652</v>
          </cell>
          <cell r="T877">
            <v>1341.5099999999832</v>
          </cell>
          <cell r="U877">
            <v>1874.0900000000297</v>
          </cell>
          <cell r="V877">
            <v>1360.0899999999706</v>
          </cell>
          <cell r="W877">
            <v>1901.4400000000142</v>
          </cell>
          <cell r="X877">
            <v>1385.3899999999885</v>
          </cell>
          <cell r="Y877">
            <v>1935.5200000000182</v>
          </cell>
          <cell r="Z877">
            <v>1403.9699999999823</v>
          </cell>
          <cell r="AA877">
            <v>1962.88</v>
          </cell>
          <cell r="AB877">
            <v>1429.2700000000191</v>
          </cell>
          <cell r="AC877">
            <v>1996.9499999999769</v>
          </cell>
          <cell r="AD877">
            <v>1447.8500000000138</v>
          </cell>
          <cell r="AE877">
            <v>2031.0299999999772</v>
          </cell>
          <cell r="AF877">
            <v>1473.1500000000308</v>
          </cell>
          <cell r="AG877">
            <v>2058.3799999999601</v>
          </cell>
          <cell r="AH877">
            <v>1491.7300000000187</v>
          </cell>
          <cell r="AI877">
            <v>2092.4600000000355</v>
          </cell>
          <cell r="AJ877">
            <v>1517.0300000000061</v>
          </cell>
          <cell r="AK877">
            <v>2119.8200000000115</v>
          </cell>
          <cell r="AL877">
            <v>1535.609999999994</v>
          </cell>
          <cell r="AM877">
            <v>2153.8900000000085</v>
          </cell>
          <cell r="AN877">
            <v>1560.9099999999805</v>
          </cell>
          <cell r="AO877">
            <v>2187.9700000000066</v>
          </cell>
          <cell r="AP877">
            <v>1579.4899999999682</v>
          </cell>
          <cell r="AQ877">
            <v>2215.3199999999756</v>
          </cell>
          <cell r="AR877">
            <v>1604.7899999999811</v>
          </cell>
          <cell r="AS877">
            <v>2249.3999999999737</v>
          </cell>
          <cell r="AT877">
            <v>1623.3699999999724</v>
          </cell>
          <cell r="AU877">
            <v>2276.7599999999748</v>
          </cell>
          <cell r="AV877">
            <v>1648.6700000000285</v>
          </cell>
          <cell r="AW877">
            <v>2310.8300000000399</v>
          </cell>
        </row>
        <row r="878">
          <cell r="A878">
            <v>873</v>
          </cell>
          <cell r="B878">
            <v>1135.2699999999804</v>
          </cell>
          <cell r="C878">
            <v>1589.3799999999937</v>
          </cell>
          <cell r="D878">
            <v>1160.6000000000054</v>
          </cell>
          <cell r="E878">
            <v>1623.4999999999725</v>
          </cell>
          <cell r="F878">
            <v>1179.2000000000023</v>
          </cell>
          <cell r="G878">
            <v>1650.8900000000285</v>
          </cell>
          <cell r="H878">
            <v>1204.5300000000118</v>
          </cell>
          <cell r="I878">
            <v>1685.0000000000091</v>
          </cell>
          <cell r="J878">
            <v>1229.8600000000044</v>
          </cell>
          <cell r="K878">
            <v>1719.1200000000183</v>
          </cell>
          <cell r="L878">
            <v>1248.459999999993</v>
          </cell>
          <cell r="M878">
            <v>1746.5</v>
          </cell>
          <cell r="N878">
            <v>1273.7900000000159</v>
          </cell>
          <cell r="O878">
            <v>1780.6199999999785</v>
          </cell>
          <cell r="P878">
            <v>1292.3900000000122</v>
          </cell>
          <cell r="Q878">
            <v>1808.0099999999879</v>
          </cell>
          <cell r="R878">
            <v>1317.7199999999939</v>
          </cell>
          <cell r="S878">
            <v>1842.1199999999651</v>
          </cell>
          <cell r="T878">
            <v>1343.0499999999831</v>
          </cell>
          <cell r="U878">
            <v>1876.2400000000298</v>
          </cell>
          <cell r="V878">
            <v>1361.6499999999705</v>
          </cell>
          <cell r="W878">
            <v>1903.6200000000142</v>
          </cell>
          <cell r="X878">
            <v>1386.9799999999884</v>
          </cell>
          <cell r="Y878">
            <v>1937.7400000000182</v>
          </cell>
          <cell r="Z878">
            <v>1405.5799999999822</v>
          </cell>
          <cell r="AA878">
            <v>1965.13</v>
          </cell>
          <cell r="AB878">
            <v>1430.9100000000192</v>
          </cell>
          <cell r="AC878">
            <v>1999.2399999999768</v>
          </cell>
          <cell r="AD878">
            <v>1449.5100000000139</v>
          </cell>
          <cell r="AE878">
            <v>2033.3599999999772</v>
          </cell>
          <cell r="AF878">
            <v>1474.8400000000308</v>
          </cell>
          <cell r="AG878">
            <v>2060.7399999999602</v>
          </cell>
          <cell r="AH878">
            <v>1493.4400000000187</v>
          </cell>
          <cell r="AI878">
            <v>2094.8600000000356</v>
          </cell>
          <cell r="AJ878">
            <v>1518.7700000000061</v>
          </cell>
          <cell r="AK878">
            <v>2122.2500000000114</v>
          </cell>
          <cell r="AL878">
            <v>1537.369999999994</v>
          </cell>
          <cell r="AM878">
            <v>2156.3600000000083</v>
          </cell>
          <cell r="AN878">
            <v>1562.6999999999805</v>
          </cell>
          <cell r="AO878">
            <v>2190.4800000000068</v>
          </cell>
          <cell r="AP878">
            <v>1581.2999999999681</v>
          </cell>
          <cell r="AQ878">
            <v>2217.8599999999756</v>
          </cell>
          <cell r="AR878">
            <v>1606.629999999981</v>
          </cell>
          <cell r="AS878">
            <v>2251.9799999999736</v>
          </cell>
          <cell r="AT878">
            <v>1625.2299999999723</v>
          </cell>
          <cell r="AU878">
            <v>2279.3699999999749</v>
          </cell>
          <cell r="AV878">
            <v>1650.5600000000286</v>
          </cell>
          <cell r="AW878">
            <v>2313.48000000004</v>
          </cell>
        </row>
        <row r="879">
          <cell r="A879">
            <v>874</v>
          </cell>
          <cell r="B879">
            <v>1136.5699999999804</v>
          </cell>
          <cell r="C879">
            <v>1591.1999999999937</v>
          </cell>
          <cell r="D879">
            <v>1161.9300000000053</v>
          </cell>
          <cell r="E879">
            <v>1625.3599999999724</v>
          </cell>
          <cell r="F879">
            <v>1180.5500000000022</v>
          </cell>
          <cell r="G879">
            <v>1652.7800000000286</v>
          </cell>
          <cell r="H879">
            <v>1205.9100000000119</v>
          </cell>
          <cell r="I879">
            <v>1686.9300000000092</v>
          </cell>
          <cell r="J879">
            <v>1231.2700000000045</v>
          </cell>
          <cell r="K879">
            <v>1721.0900000000183</v>
          </cell>
          <cell r="L879">
            <v>1249.8899999999931</v>
          </cell>
          <cell r="M879">
            <v>1748.5</v>
          </cell>
          <cell r="N879">
            <v>1275.2500000000159</v>
          </cell>
          <cell r="O879">
            <v>1782.6599999999785</v>
          </cell>
          <cell r="P879">
            <v>1293.8700000000122</v>
          </cell>
          <cell r="Q879">
            <v>1810.0799999999879</v>
          </cell>
          <cell r="R879">
            <v>1319.2299999999939</v>
          </cell>
          <cell r="S879">
            <v>1844.229999999965</v>
          </cell>
          <cell r="T879">
            <v>1344.5899999999831</v>
          </cell>
          <cell r="U879">
            <v>1878.3900000000299</v>
          </cell>
          <cell r="V879">
            <v>1363.2099999999705</v>
          </cell>
          <cell r="W879">
            <v>1905.8000000000143</v>
          </cell>
          <cell r="X879">
            <v>1388.5699999999883</v>
          </cell>
          <cell r="Y879">
            <v>1939.9600000000182</v>
          </cell>
          <cell r="Z879">
            <v>1407.1899999999821</v>
          </cell>
          <cell r="AA879">
            <v>1967.38</v>
          </cell>
          <cell r="AB879">
            <v>1432.5500000000193</v>
          </cell>
          <cell r="AC879">
            <v>2001.5299999999768</v>
          </cell>
          <cell r="AD879">
            <v>1451.1700000000139</v>
          </cell>
          <cell r="AE879">
            <v>2035.6899999999771</v>
          </cell>
          <cell r="AF879">
            <v>1476.5300000000309</v>
          </cell>
          <cell r="AG879">
            <v>2063.0999999999603</v>
          </cell>
          <cell r="AH879">
            <v>1495.1500000000187</v>
          </cell>
          <cell r="AI879">
            <v>2097.2600000000357</v>
          </cell>
          <cell r="AJ879">
            <v>1520.5100000000061</v>
          </cell>
          <cell r="AK879">
            <v>2124.6800000000112</v>
          </cell>
          <cell r="AL879">
            <v>1539.129999999994</v>
          </cell>
          <cell r="AM879">
            <v>2158.8300000000081</v>
          </cell>
          <cell r="AN879">
            <v>1564.4899999999805</v>
          </cell>
          <cell r="AO879">
            <v>2192.9900000000071</v>
          </cell>
          <cell r="AP879">
            <v>1583.1099999999681</v>
          </cell>
          <cell r="AQ879">
            <v>2220.3999999999755</v>
          </cell>
          <cell r="AR879">
            <v>1608.4699999999809</v>
          </cell>
          <cell r="AS879">
            <v>2254.5599999999736</v>
          </cell>
          <cell r="AT879">
            <v>1627.0899999999722</v>
          </cell>
          <cell r="AU879">
            <v>2281.979999999975</v>
          </cell>
          <cell r="AV879">
            <v>1652.4500000000287</v>
          </cell>
          <cell r="AW879">
            <v>2316.1300000000401</v>
          </cell>
        </row>
        <row r="880">
          <cell r="A880">
            <v>875</v>
          </cell>
          <cell r="B880">
            <v>1137.8699999999803</v>
          </cell>
          <cell r="C880">
            <v>1593.0199999999936</v>
          </cell>
          <cell r="D880">
            <v>1163.2600000000052</v>
          </cell>
          <cell r="E880">
            <v>1627.2199999999723</v>
          </cell>
          <cell r="F880">
            <v>1181.9000000000021</v>
          </cell>
          <cell r="G880">
            <v>1654.6700000000287</v>
          </cell>
          <cell r="H880">
            <v>1207.290000000012</v>
          </cell>
          <cell r="I880">
            <v>1688.8600000000092</v>
          </cell>
          <cell r="J880">
            <v>1232.6800000000046</v>
          </cell>
          <cell r="K880">
            <v>1723.0600000000184</v>
          </cell>
          <cell r="L880">
            <v>1251.3199999999931</v>
          </cell>
          <cell r="M880">
            <v>1750.5</v>
          </cell>
          <cell r="N880">
            <v>1276.710000000016</v>
          </cell>
          <cell r="O880">
            <v>1784.6999999999784</v>
          </cell>
          <cell r="P880">
            <v>1295.3500000000122</v>
          </cell>
          <cell r="Q880">
            <v>1812.1499999999878</v>
          </cell>
          <cell r="R880">
            <v>1320.7399999999939</v>
          </cell>
          <cell r="S880">
            <v>1846.3399999999649</v>
          </cell>
          <cell r="T880">
            <v>1346.1299999999831</v>
          </cell>
          <cell r="U880">
            <v>1880.54000000003</v>
          </cell>
          <cell r="V880">
            <v>1364.7699999999704</v>
          </cell>
          <cell r="W880">
            <v>1907.9800000000143</v>
          </cell>
          <cell r="X880">
            <v>1390.1599999999883</v>
          </cell>
          <cell r="Y880">
            <v>1942.1800000000183</v>
          </cell>
          <cell r="Z880">
            <v>1408.799999999982</v>
          </cell>
          <cell r="AA880">
            <v>1969.63</v>
          </cell>
          <cell r="AB880">
            <v>1434.1900000000194</v>
          </cell>
          <cell r="AC880">
            <v>2003.8199999999767</v>
          </cell>
          <cell r="AD880">
            <v>1452.830000000014</v>
          </cell>
          <cell r="AE880">
            <v>2038.019999999977</v>
          </cell>
          <cell r="AF880">
            <v>1478.220000000031</v>
          </cell>
          <cell r="AG880">
            <v>2065.4599999999605</v>
          </cell>
          <cell r="AH880">
            <v>1496.8600000000188</v>
          </cell>
          <cell r="AI880">
            <v>2099.6600000000358</v>
          </cell>
          <cell r="AJ880">
            <v>1522.2500000000061</v>
          </cell>
          <cell r="AK880">
            <v>2127.110000000011</v>
          </cell>
          <cell r="AL880">
            <v>1540.889999999994</v>
          </cell>
          <cell r="AM880">
            <v>2161.3000000000079</v>
          </cell>
          <cell r="AN880">
            <v>1566.2799999999804</v>
          </cell>
          <cell r="AO880">
            <v>2195.5000000000073</v>
          </cell>
          <cell r="AP880">
            <v>1584.919999999968</v>
          </cell>
          <cell r="AQ880">
            <v>2222.9399999999755</v>
          </cell>
          <cell r="AR880">
            <v>1610.3099999999808</v>
          </cell>
          <cell r="AS880">
            <v>2257.1399999999735</v>
          </cell>
          <cell r="AT880">
            <v>1628.9499999999721</v>
          </cell>
          <cell r="AU880">
            <v>2284.5899999999751</v>
          </cell>
          <cell r="AV880">
            <v>1654.3400000000288</v>
          </cell>
          <cell r="AW880">
            <v>2318.7800000000402</v>
          </cell>
        </row>
        <row r="881">
          <cell r="A881">
            <v>876</v>
          </cell>
          <cell r="B881">
            <v>1139.1699999999803</v>
          </cell>
          <cell r="C881">
            <v>1594.8399999999936</v>
          </cell>
          <cell r="D881">
            <v>1164.5900000000051</v>
          </cell>
          <cell r="E881">
            <v>1629.0799999999722</v>
          </cell>
          <cell r="F881">
            <v>1183.250000000002</v>
          </cell>
          <cell r="G881">
            <v>1656.5600000000288</v>
          </cell>
          <cell r="H881">
            <v>1208.6700000000121</v>
          </cell>
          <cell r="I881">
            <v>1690.7900000000093</v>
          </cell>
          <cell r="J881">
            <v>1234.0900000000047</v>
          </cell>
          <cell r="K881">
            <v>1725.0300000000184</v>
          </cell>
          <cell r="L881">
            <v>1252.7499999999932</v>
          </cell>
          <cell r="M881">
            <v>1752.5</v>
          </cell>
          <cell r="N881">
            <v>1278.170000000016</v>
          </cell>
          <cell r="O881">
            <v>1786.7399999999784</v>
          </cell>
          <cell r="P881">
            <v>1296.8300000000122</v>
          </cell>
          <cell r="Q881">
            <v>1814.2199999999877</v>
          </cell>
          <cell r="R881">
            <v>1322.2499999999939</v>
          </cell>
          <cell r="S881">
            <v>1848.4499999999648</v>
          </cell>
          <cell r="T881">
            <v>1347.669999999983</v>
          </cell>
          <cell r="U881">
            <v>1882.6900000000301</v>
          </cell>
          <cell r="V881">
            <v>1366.3299999999704</v>
          </cell>
          <cell r="W881">
            <v>1910.1600000000144</v>
          </cell>
          <cell r="X881">
            <v>1391.7499999999882</v>
          </cell>
          <cell r="Y881">
            <v>1944.4000000000183</v>
          </cell>
          <cell r="Z881">
            <v>1410.4099999999819</v>
          </cell>
          <cell r="AA881">
            <v>1971.88</v>
          </cell>
          <cell r="AB881">
            <v>1435.8300000000195</v>
          </cell>
          <cell r="AC881">
            <v>2006.1099999999767</v>
          </cell>
          <cell r="AD881">
            <v>1454.4900000000141</v>
          </cell>
          <cell r="AE881">
            <v>2040.3499999999769</v>
          </cell>
          <cell r="AF881">
            <v>1479.910000000031</v>
          </cell>
          <cell r="AG881">
            <v>2067.8199999999606</v>
          </cell>
          <cell r="AH881">
            <v>1498.5700000000188</v>
          </cell>
          <cell r="AI881">
            <v>2102.0600000000359</v>
          </cell>
          <cell r="AJ881">
            <v>1523.9900000000061</v>
          </cell>
          <cell r="AK881">
            <v>2129.5400000000109</v>
          </cell>
          <cell r="AL881">
            <v>1542.649999999994</v>
          </cell>
          <cell r="AM881">
            <v>2163.7700000000077</v>
          </cell>
          <cell r="AN881">
            <v>1568.0699999999804</v>
          </cell>
          <cell r="AO881">
            <v>2198.0100000000075</v>
          </cell>
          <cell r="AP881">
            <v>1586.729999999968</v>
          </cell>
          <cell r="AQ881">
            <v>2225.4799999999755</v>
          </cell>
          <cell r="AR881">
            <v>1612.1499999999808</v>
          </cell>
          <cell r="AS881">
            <v>2259.7199999999734</v>
          </cell>
          <cell r="AT881">
            <v>1630.809999999972</v>
          </cell>
          <cell r="AU881">
            <v>2287.1999999999753</v>
          </cell>
          <cell r="AV881">
            <v>1656.2300000000289</v>
          </cell>
          <cell r="AW881">
            <v>2321.4300000000403</v>
          </cell>
        </row>
        <row r="882">
          <cell r="A882">
            <v>877</v>
          </cell>
          <cell r="B882">
            <v>1140.4699999999802</v>
          </cell>
          <cell r="C882">
            <v>1596.6599999999935</v>
          </cell>
          <cell r="D882">
            <v>1165.9200000000051</v>
          </cell>
          <cell r="E882">
            <v>1630.9399999999721</v>
          </cell>
          <cell r="F882">
            <v>1184.600000000002</v>
          </cell>
          <cell r="G882">
            <v>1658.4500000000289</v>
          </cell>
          <cell r="H882">
            <v>1210.0500000000122</v>
          </cell>
          <cell r="I882">
            <v>1692.7200000000093</v>
          </cell>
          <cell r="J882">
            <v>1235.5000000000048</v>
          </cell>
          <cell r="K882">
            <v>1727.0000000000184</v>
          </cell>
          <cell r="L882">
            <v>1254.1799999999932</v>
          </cell>
          <cell r="M882">
            <v>1754.5</v>
          </cell>
          <cell r="N882">
            <v>1279.630000000016</v>
          </cell>
          <cell r="O882">
            <v>1788.7799999999784</v>
          </cell>
          <cell r="P882">
            <v>1298.3100000000122</v>
          </cell>
          <cell r="Q882">
            <v>1816.2899999999877</v>
          </cell>
          <cell r="R882">
            <v>1323.7599999999939</v>
          </cell>
          <cell r="S882">
            <v>1850.5599999999647</v>
          </cell>
          <cell r="T882">
            <v>1349.209999999983</v>
          </cell>
          <cell r="U882">
            <v>1884.8400000000302</v>
          </cell>
          <cell r="V882">
            <v>1367.8899999999703</v>
          </cell>
          <cell r="W882">
            <v>1912.3400000000145</v>
          </cell>
          <cell r="X882">
            <v>1393.3399999999881</v>
          </cell>
          <cell r="Y882">
            <v>1946.6200000000183</v>
          </cell>
          <cell r="Z882">
            <v>1412.0199999999818</v>
          </cell>
          <cell r="AA882">
            <v>1974.13</v>
          </cell>
          <cell r="AB882">
            <v>1437.4700000000196</v>
          </cell>
          <cell r="AC882">
            <v>2008.3999999999767</v>
          </cell>
          <cell r="AD882">
            <v>1456.1500000000142</v>
          </cell>
          <cell r="AE882">
            <v>2042.6799999999769</v>
          </cell>
          <cell r="AF882">
            <v>1481.6000000000311</v>
          </cell>
          <cell r="AG882">
            <v>2070.1799999999607</v>
          </cell>
          <cell r="AH882">
            <v>1500.2800000000188</v>
          </cell>
          <cell r="AI882">
            <v>2104.460000000036</v>
          </cell>
          <cell r="AJ882">
            <v>1525.7300000000062</v>
          </cell>
          <cell r="AK882">
            <v>2131.9700000000107</v>
          </cell>
          <cell r="AL882">
            <v>1544.4099999999939</v>
          </cell>
          <cell r="AM882">
            <v>2166.2400000000075</v>
          </cell>
          <cell r="AN882">
            <v>1569.8599999999803</v>
          </cell>
          <cell r="AO882">
            <v>2200.5200000000077</v>
          </cell>
          <cell r="AP882">
            <v>1588.5399999999679</v>
          </cell>
          <cell r="AQ882">
            <v>2228.0199999999754</v>
          </cell>
          <cell r="AR882">
            <v>1613.9899999999807</v>
          </cell>
          <cell r="AS882">
            <v>2262.2999999999734</v>
          </cell>
          <cell r="AT882">
            <v>1632.6699999999719</v>
          </cell>
          <cell r="AU882">
            <v>2289.8099999999754</v>
          </cell>
          <cell r="AV882">
            <v>1658.120000000029</v>
          </cell>
          <cell r="AW882">
            <v>2324.0800000000404</v>
          </cell>
        </row>
        <row r="883">
          <cell r="A883">
            <v>878</v>
          </cell>
          <cell r="B883">
            <v>1141.7699999999802</v>
          </cell>
          <cell r="C883">
            <v>1598.4799999999934</v>
          </cell>
          <cell r="D883">
            <v>1167.250000000005</v>
          </cell>
          <cell r="E883">
            <v>1632.799999999972</v>
          </cell>
          <cell r="F883">
            <v>1185.9500000000019</v>
          </cell>
          <cell r="G883">
            <v>1660.340000000029</v>
          </cell>
          <cell r="H883">
            <v>1211.4300000000123</v>
          </cell>
          <cell r="I883">
            <v>1694.6500000000094</v>
          </cell>
          <cell r="J883">
            <v>1236.9100000000049</v>
          </cell>
          <cell r="K883">
            <v>1728.9700000000184</v>
          </cell>
          <cell r="L883">
            <v>1255.6099999999933</v>
          </cell>
          <cell r="M883">
            <v>1756.5</v>
          </cell>
          <cell r="N883">
            <v>1281.0900000000161</v>
          </cell>
          <cell r="O883">
            <v>1790.8199999999783</v>
          </cell>
          <cell r="P883">
            <v>1299.7900000000122</v>
          </cell>
          <cell r="Q883">
            <v>1818.3599999999876</v>
          </cell>
          <cell r="R883">
            <v>1325.2699999999938</v>
          </cell>
          <cell r="S883">
            <v>1852.6699999999646</v>
          </cell>
          <cell r="T883">
            <v>1350.7499999999829</v>
          </cell>
          <cell r="U883">
            <v>1886.9900000000302</v>
          </cell>
          <cell r="V883">
            <v>1369.4499999999703</v>
          </cell>
          <cell r="W883">
            <v>1914.5200000000145</v>
          </cell>
          <cell r="X883">
            <v>1394.929999999988</v>
          </cell>
          <cell r="Y883">
            <v>1948.8400000000183</v>
          </cell>
          <cell r="Z883">
            <v>1413.6299999999817</v>
          </cell>
          <cell r="AA883">
            <v>1976.38</v>
          </cell>
          <cell r="AB883">
            <v>1439.1100000000197</v>
          </cell>
          <cell r="AC883">
            <v>2010.6899999999766</v>
          </cell>
          <cell r="AD883">
            <v>1457.8100000000143</v>
          </cell>
          <cell r="AE883">
            <v>2045.0099999999768</v>
          </cell>
          <cell r="AF883">
            <v>1483.2900000000311</v>
          </cell>
          <cell r="AG883">
            <v>2072.5399999999609</v>
          </cell>
          <cell r="AH883">
            <v>1501.9900000000189</v>
          </cell>
          <cell r="AI883">
            <v>2106.8600000000361</v>
          </cell>
          <cell r="AJ883">
            <v>1527.4700000000062</v>
          </cell>
          <cell r="AK883">
            <v>2134.4000000000106</v>
          </cell>
          <cell r="AL883">
            <v>1546.1699999999939</v>
          </cell>
          <cell r="AM883">
            <v>2168.7100000000073</v>
          </cell>
          <cell r="AN883">
            <v>1571.6499999999803</v>
          </cell>
          <cell r="AO883">
            <v>2203.0300000000079</v>
          </cell>
          <cell r="AP883">
            <v>1590.3499999999678</v>
          </cell>
          <cell r="AQ883">
            <v>2230.5599999999754</v>
          </cell>
          <cell r="AR883">
            <v>1615.8299999999806</v>
          </cell>
          <cell r="AS883">
            <v>2264.8799999999733</v>
          </cell>
          <cell r="AT883">
            <v>1634.5299999999718</v>
          </cell>
          <cell r="AU883">
            <v>2292.4199999999755</v>
          </cell>
          <cell r="AV883">
            <v>1660.0100000000291</v>
          </cell>
          <cell r="AW883">
            <v>2326.7300000000405</v>
          </cell>
        </row>
        <row r="884">
          <cell r="A884">
            <v>879</v>
          </cell>
          <cell r="B884">
            <v>1143.0699999999802</v>
          </cell>
          <cell r="C884">
            <v>1600.2999999999934</v>
          </cell>
          <cell r="D884">
            <v>1168.5800000000049</v>
          </cell>
          <cell r="E884">
            <v>1634.6599999999719</v>
          </cell>
          <cell r="F884">
            <v>1187.3000000000018</v>
          </cell>
          <cell r="G884">
            <v>1662.2300000000291</v>
          </cell>
          <cell r="H884">
            <v>1212.8100000000125</v>
          </cell>
          <cell r="I884">
            <v>1696.5800000000095</v>
          </cell>
          <cell r="J884">
            <v>1238.3200000000049</v>
          </cell>
          <cell r="K884">
            <v>1730.9400000000185</v>
          </cell>
          <cell r="L884">
            <v>1257.0399999999934</v>
          </cell>
          <cell r="M884">
            <v>1758.5</v>
          </cell>
          <cell r="N884">
            <v>1282.5500000000161</v>
          </cell>
          <cell r="O884">
            <v>1792.8599999999783</v>
          </cell>
          <cell r="P884">
            <v>1301.2700000000123</v>
          </cell>
          <cell r="Q884">
            <v>1820.4299999999876</v>
          </cell>
          <cell r="R884">
            <v>1326.7799999999938</v>
          </cell>
          <cell r="S884">
            <v>1854.7799999999645</v>
          </cell>
          <cell r="T884">
            <v>1352.2899999999829</v>
          </cell>
          <cell r="U884">
            <v>1889.1400000000303</v>
          </cell>
          <cell r="V884">
            <v>1371.0099999999702</v>
          </cell>
          <cell r="W884">
            <v>1916.7000000000146</v>
          </cell>
          <cell r="X884">
            <v>1396.5199999999879</v>
          </cell>
          <cell r="Y884">
            <v>1951.0600000000184</v>
          </cell>
          <cell r="Z884">
            <v>1415.2399999999816</v>
          </cell>
          <cell r="AA884">
            <v>1978.63</v>
          </cell>
          <cell r="AB884">
            <v>1440.7500000000198</v>
          </cell>
          <cell r="AC884">
            <v>2012.9799999999766</v>
          </cell>
          <cell r="AD884">
            <v>1459.4700000000144</v>
          </cell>
          <cell r="AE884">
            <v>2047.3399999999767</v>
          </cell>
          <cell r="AF884">
            <v>1484.9800000000312</v>
          </cell>
          <cell r="AG884">
            <v>2074.899999999961</v>
          </cell>
          <cell r="AH884">
            <v>1503.7000000000189</v>
          </cell>
          <cell r="AI884">
            <v>2109.2600000000361</v>
          </cell>
          <cell r="AJ884">
            <v>1529.2100000000062</v>
          </cell>
          <cell r="AK884">
            <v>2136.8300000000104</v>
          </cell>
          <cell r="AL884">
            <v>1547.9299999999939</v>
          </cell>
          <cell r="AM884">
            <v>2171.1800000000071</v>
          </cell>
          <cell r="AN884">
            <v>1573.4399999999803</v>
          </cell>
          <cell r="AO884">
            <v>2205.5400000000081</v>
          </cell>
          <cell r="AP884">
            <v>1592.1599999999678</v>
          </cell>
          <cell r="AQ884">
            <v>2233.0999999999754</v>
          </cell>
          <cell r="AR884">
            <v>1617.6699999999805</v>
          </cell>
          <cell r="AS884">
            <v>2267.4599999999732</v>
          </cell>
          <cell r="AT884">
            <v>1636.3899999999717</v>
          </cell>
          <cell r="AU884">
            <v>2295.0299999999756</v>
          </cell>
          <cell r="AV884">
            <v>1661.9000000000292</v>
          </cell>
          <cell r="AW884">
            <v>2329.3800000000406</v>
          </cell>
        </row>
        <row r="885">
          <cell r="A885">
            <v>880</v>
          </cell>
          <cell r="B885">
            <v>1144.3699999999801</v>
          </cell>
          <cell r="C885">
            <v>1602.1199999999933</v>
          </cell>
          <cell r="D885">
            <v>1169.9100000000049</v>
          </cell>
          <cell r="E885">
            <v>1636.5199999999718</v>
          </cell>
          <cell r="F885">
            <v>1188.6500000000017</v>
          </cell>
          <cell r="G885">
            <v>1664.1200000000292</v>
          </cell>
          <cell r="H885">
            <v>1214.1900000000126</v>
          </cell>
          <cell r="I885">
            <v>1698.5100000000095</v>
          </cell>
          <cell r="J885">
            <v>1239.730000000005</v>
          </cell>
          <cell r="K885">
            <v>1732.9100000000185</v>
          </cell>
          <cell r="L885">
            <v>1258.4699999999934</v>
          </cell>
          <cell r="M885">
            <v>1760.5</v>
          </cell>
          <cell r="N885">
            <v>1284.0100000000161</v>
          </cell>
          <cell r="O885">
            <v>1794.8999999999783</v>
          </cell>
          <cell r="P885">
            <v>1302.7500000000123</v>
          </cell>
          <cell r="Q885">
            <v>1822.4999999999875</v>
          </cell>
          <cell r="R885">
            <v>1328.2899999999938</v>
          </cell>
          <cell r="S885">
            <v>1856.8899999999644</v>
          </cell>
          <cell r="T885">
            <v>1353.8299999999829</v>
          </cell>
          <cell r="U885">
            <v>1891.2900000000304</v>
          </cell>
          <cell r="V885">
            <v>1372.5699999999702</v>
          </cell>
          <cell r="W885">
            <v>1918.8800000000147</v>
          </cell>
          <cell r="X885">
            <v>1398.1099999999878</v>
          </cell>
          <cell r="Y885">
            <v>1953.2800000000184</v>
          </cell>
          <cell r="Z885">
            <v>1416.8499999999815</v>
          </cell>
          <cell r="AA885">
            <v>1980.88</v>
          </cell>
          <cell r="AB885">
            <v>1442.3900000000199</v>
          </cell>
          <cell r="AC885">
            <v>2015.2699999999766</v>
          </cell>
          <cell r="AD885">
            <v>1461.1300000000144</v>
          </cell>
          <cell r="AE885">
            <v>2049.6699999999769</v>
          </cell>
          <cell r="AF885">
            <v>1486.6700000000312</v>
          </cell>
          <cell r="AG885">
            <v>2077.2599999999611</v>
          </cell>
          <cell r="AH885">
            <v>1505.410000000019</v>
          </cell>
          <cell r="AI885">
            <v>2111.6600000000362</v>
          </cell>
          <cell r="AJ885">
            <v>1530.9500000000062</v>
          </cell>
          <cell r="AK885">
            <v>2139.2600000000102</v>
          </cell>
          <cell r="AL885">
            <v>1549.6899999999939</v>
          </cell>
          <cell r="AM885">
            <v>2173.6500000000069</v>
          </cell>
          <cell r="AN885">
            <v>1575.2299999999802</v>
          </cell>
          <cell r="AO885">
            <v>2208.0500000000084</v>
          </cell>
          <cell r="AP885">
            <v>1593.9699999999677</v>
          </cell>
          <cell r="AQ885">
            <v>2235.6399999999753</v>
          </cell>
          <cell r="AR885">
            <v>1619.5099999999804</v>
          </cell>
          <cell r="AS885">
            <v>2270.0399999999731</v>
          </cell>
          <cell r="AT885">
            <v>1638.2499999999716</v>
          </cell>
          <cell r="AU885">
            <v>2297.6399999999758</v>
          </cell>
          <cell r="AV885">
            <v>1663.7900000000293</v>
          </cell>
          <cell r="AW885">
            <v>2332.0300000000407</v>
          </cell>
        </row>
        <row r="886">
          <cell r="A886">
            <v>881</v>
          </cell>
          <cell r="B886">
            <v>1145.6699999999801</v>
          </cell>
          <cell r="C886">
            <v>1603.9399999999932</v>
          </cell>
          <cell r="D886">
            <v>1171.2400000000048</v>
          </cell>
          <cell r="E886">
            <v>1638.3799999999717</v>
          </cell>
          <cell r="F886">
            <v>1190.0000000000016</v>
          </cell>
          <cell r="G886">
            <v>1666.0100000000293</v>
          </cell>
          <cell r="H886">
            <v>1215.5700000000127</v>
          </cell>
          <cell r="I886">
            <v>1700.4400000000096</v>
          </cell>
          <cell r="J886">
            <v>1241.1400000000051</v>
          </cell>
          <cell r="K886">
            <v>1734.8800000000185</v>
          </cell>
          <cell r="L886">
            <v>1259.8999999999935</v>
          </cell>
          <cell r="M886">
            <v>1762.5</v>
          </cell>
          <cell r="N886">
            <v>1285.4700000000162</v>
          </cell>
          <cell r="O886">
            <v>1796.9399999999782</v>
          </cell>
          <cell r="P886">
            <v>1304.2300000000123</v>
          </cell>
          <cell r="Q886">
            <v>1824.5699999999874</v>
          </cell>
          <cell r="R886">
            <v>1329.7999999999938</v>
          </cell>
          <cell r="S886">
            <v>1858.9999999999643</v>
          </cell>
          <cell r="T886">
            <v>1355.3699999999828</v>
          </cell>
          <cell r="U886">
            <v>1893.4400000000305</v>
          </cell>
          <cell r="V886">
            <v>1374.1299999999701</v>
          </cell>
          <cell r="W886">
            <v>1921.0600000000147</v>
          </cell>
          <cell r="X886">
            <v>1399.6999999999878</v>
          </cell>
          <cell r="Y886">
            <v>1955.5000000000184</v>
          </cell>
          <cell r="Z886">
            <v>1418.4599999999814</v>
          </cell>
          <cell r="AA886">
            <v>1983.13</v>
          </cell>
          <cell r="AB886">
            <v>1444.03000000002</v>
          </cell>
          <cell r="AC886">
            <v>2017.5599999999765</v>
          </cell>
          <cell r="AD886">
            <v>1462.7900000000145</v>
          </cell>
          <cell r="AE886">
            <v>2051.9999999999768</v>
          </cell>
          <cell r="AF886">
            <v>1488.3600000000313</v>
          </cell>
          <cell r="AG886">
            <v>2079.6199999999612</v>
          </cell>
          <cell r="AH886">
            <v>1507.120000000019</v>
          </cell>
          <cell r="AI886">
            <v>2114.0600000000363</v>
          </cell>
          <cell r="AJ886">
            <v>1532.6900000000062</v>
          </cell>
          <cell r="AK886">
            <v>2141.6900000000101</v>
          </cell>
          <cell r="AL886">
            <v>1551.4499999999939</v>
          </cell>
          <cell r="AM886">
            <v>2176.1200000000067</v>
          </cell>
          <cell r="AN886">
            <v>1577.0199999999802</v>
          </cell>
          <cell r="AO886">
            <v>2210.5600000000086</v>
          </cell>
          <cell r="AP886">
            <v>1595.7799999999677</v>
          </cell>
          <cell r="AQ886">
            <v>2238.1799999999753</v>
          </cell>
          <cell r="AR886">
            <v>1621.3499999999804</v>
          </cell>
          <cell r="AS886">
            <v>2272.6199999999731</v>
          </cell>
          <cell r="AT886">
            <v>1640.1099999999715</v>
          </cell>
          <cell r="AU886">
            <v>2300.2499999999759</v>
          </cell>
          <cell r="AV886">
            <v>1665.6800000000294</v>
          </cell>
          <cell r="AW886">
            <v>2334.6800000000408</v>
          </cell>
        </row>
        <row r="887">
          <cell r="A887">
            <v>882</v>
          </cell>
          <cell r="B887">
            <v>1146.96999999998</v>
          </cell>
          <cell r="C887">
            <v>1605.7599999999932</v>
          </cell>
          <cell r="D887">
            <v>1172.5700000000047</v>
          </cell>
          <cell r="E887">
            <v>1640.2399999999716</v>
          </cell>
          <cell r="F887">
            <v>1191.3500000000015</v>
          </cell>
          <cell r="G887">
            <v>1667.9000000000294</v>
          </cell>
          <cell r="H887">
            <v>1216.9500000000128</v>
          </cell>
          <cell r="I887">
            <v>1702.3700000000097</v>
          </cell>
          <cell r="J887">
            <v>1242.5500000000052</v>
          </cell>
          <cell r="K887">
            <v>1736.8500000000186</v>
          </cell>
          <cell r="L887">
            <v>1261.3299999999936</v>
          </cell>
          <cell r="M887">
            <v>1764.5</v>
          </cell>
          <cell r="N887">
            <v>1286.9300000000162</v>
          </cell>
          <cell r="O887">
            <v>1798.9799999999782</v>
          </cell>
          <cell r="P887">
            <v>1305.7100000000123</v>
          </cell>
          <cell r="Q887">
            <v>1826.6399999999874</v>
          </cell>
          <cell r="R887">
            <v>1331.3099999999938</v>
          </cell>
          <cell r="S887">
            <v>1861.1099999999642</v>
          </cell>
          <cell r="T887">
            <v>1356.9099999999828</v>
          </cell>
          <cell r="U887">
            <v>1895.5900000000306</v>
          </cell>
          <cell r="V887">
            <v>1375.68999999997</v>
          </cell>
          <cell r="W887">
            <v>1923.2400000000148</v>
          </cell>
          <cell r="X887">
            <v>1401.2899999999877</v>
          </cell>
          <cell r="Y887">
            <v>1957.7200000000184</v>
          </cell>
          <cell r="Z887">
            <v>1420.0699999999813</v>
          </cell>
          <cell r="AA887">
            <v>1985.38</v>
          </cell>
          <cell r="AB887">
            <v>1445.6700000000201</v>
          </cell>
          <cell r="AC887">
            <v>2019.8499999999765</v>
          </cell>
          <cell r="AD887">
            <v>1464.4500000000146</v>
          </cell>
          <cell r="AE887">
            <v>2054.3299999999767</v>
          </cell>
          <cell r="AF887">
            <v>1490.0500000000313</v>
          </cell>
          <cell r="AG887">
            <v>2081.9799999999614</v>
          </cell>
          <cell r="AH887">
            <v>1508.830000000019</v>
          </cell>
          <cell r="AI887">
            <v>2116.4600000000364</v>
          </cell>
          <cell r="AJ887">
            <v>1534.4300000000062</v>
          </cell>
          <cell r="AK887">
            <v>2144.1200000000099</v>
          </cell>
          <cell r="AL887">
            <v>1553.2099999999939</v>
          </cell>
          <cell r="AM887">
            <v>2178.5900000000065</v>
          </cell>
          <cell r="AN887">
            <v>1578.8099999999802</v>
          </cell>
          <cell r="AO887">
            <v>2213.0700000000088</v>
          </cell>
          <cell r="AP887">
            <v>1597.5899999999676</v>
          </cell>
          <cell r="AQ887">
            <v>2240.7199999999752</v>
          </cell>
          <cell r="AR887">
            <v>1623.1899999999803</v>
          </cell>
          <cell r="AS887">
            <v>2275.199999999973</v>
          </cell>
          <cell r="AT887">
            <v>1641.9699999999714</v>
          </cell>
          <cell r="AU887">
            <v>2302.859999999976</v>
          </cell>
          <cell r="AV887">
            <v>1667.5700000000295</v>
          </cell>
          <cell r="AW887">
            <v>2337.3300000000409</v>
          </cell>
        </row>
        <row r="888">
          <cell r="A888">
            <v>883</v>
          </cell>
          <cell r="B888">
            <v>1148.26999999998</v>
          </cell>
          <cell r="C888">
            <v>1607.5799999999931</v>
          </cell>
          <cell r="D888">
            <v>1173.9000000000046</v>
          </cell>
          <cell r="E888">
            <v>1642.0999999999715</v>
          </cell>
          <cell r="F888">
            <v>1192.7000000000014</v>
          </cell>
          <cell r="G888">
            <v>1669.7900000000295</v>
          </cell>
          <cell r="H888">
            <v>1218.3300000000129</v>
          </cell>
          <cell r="I888">
            <v>1704.3000000000097</v>
          </cell>
          <cell r="J888">
            <v>1243.9600000000053</v>
          </cell>
          <cell r="K888">
            <v>1738.8200000000186</v>
          </cell>
          <cell r="L888">
            <v>1262.7599999999936</v>
          </cell>
          <cell r="M888">
            <v>1766.5</v>
          </cell>
          <cell r="N888">
            <v>1288.3900000000162</v>
          </cell>
          <cell r="O888">
            <v>1801.0199999999782</v>
          </cell>
          <cell r="P888">
            <v>1307.1900000000123</v>
          </cell>
          <cell r="Q888">
            <v>1828.7099999999873</v>
          </cell>
          <cell r="R888">
            <v>1332.8199999999938</v>
          </cell>
          <cell r="S888">
            <v>1863.2199999999641</v>
          </cell>
          <cell r="T888">
            <v>1358.4499999999828</v>
          </cell>
          <cell r="U888">
            <v>1897.7400000000307</v>
          </cell>
          <cell r="V888">
            <v>1377.24999999997</v>
          </cell>
          <cell r="W888">
            <v>1925.4200000000149</v>
          </cell>
          <cell r="X888">
            <v>1402.8799999999876</v>
          </cell>
          <cell r="Y888">
            <v>1959.9400000000185</v>
          </cell>
          <cell r="Z888">
            <v>1421.6799999999812</v>
          </cell>
          <cell r="AA888">
            <v>1987.63</v>
          </cell>
          <cell r="AB888">
            <v>1447.3100000000202</v>
          </cell>
          <cell r="AC888">
            <v>2022.1399999999765</v>
          </cell>
          <cell r="AD888">
            <v>1466.1100000000147</v>
          </cell>
          <cell r="AE888">
            <v>2056.6599999999767</v>
          </cell>
          <cell r="AF888">
            <v>1491.7400000000314</v>
          </cell>
          <cell r="AG888">
            <v>2084.3399999999615</v>
          </cell>
          <cell r="AH888">
            <v>1510.5400000000191</v>
          </cell>
          <cell r="AI888">
            <v>2118.8600000000365</v>
          </cell>
          <cell r="AJ888">
            <v>1536.1700000000062</v>
          </cell>
          <cell r="AK888">
            <v>2146.5500000000097</v>
          </cell>
          <cell r="AL888">
            <v>1554.9699999999939</v>
          </cell>
          <cell r="AM888">
            <v>2181.0600000000063</v>
          </cell>
          <cell r="AN888">
            <v>1580.5999999999801</v>
          </cell>
          <cell r="AO888">
            <v>2215.580000000009</v>
          </cell>
          <cell r="AP888">
            <v>1599.3999999999676</v>
          </cell>
          <cell r="AQ888">
            <v>2243.2599999999752</v>
          </cell>
          <cell r="AR888">
            <v>1625.0299999999802</v>
          </cell>
          <cell r="AS888">
            <v>2277.7799999999729</v>
          </cell>
          <cell r="AT888">
            <v>1643.8299999999713</v>
          </cell>
          <cell r="AU888">
            <v>2305.4699999999762</v>
          </cell>
          <cell r="AV888">
            <v>1669.4600000000296</v>
          </cell>
          <cell r="AW888">
            <v>2339.9800000000409</v>
          </cell>
        </row>
        <row r="889">
          <cell r="A889">
            <v>884</v>
          </cell>
          <cell r="B889">
            <v>1149.5699999999799</v>
          </cell>
          <cell r="C889">
            <v>1609.399999999993</v>
          </cell>
          <cell r="D889">
            <v>1175.2300000000046</v>
          </cell>
          <cell r="E889">
            <v>1643.9599999999714</v>
          </cell>
          <cell r="F889">
            <v>1194.0500000000013</v>
          </cell>
          <cell r="G889">
            <v>1671.6800000000296</v>
          </cell>
          <cell r="H889">
            <v>1219.710000000013</v>
          </cell>
          <cell r="I889">
            <v>1706.2300000000098</v>
          </cell>
          <cell r="J889">
            <v>1245.3700000000053</v>
          </cell>
          <cell r="K889">
            <v>1740.7900000000186</v>
          </cell>
          <cell r="L889">
            <v>1264.1899999999937</v>
          </cell>
          <cell r="M889">
            <v>1768.5</v>
          </cell>
          <cell r="N889">
            <v>1289.8500000000163</v>
          </cell>
          <cell r="O889">
            <v>1803.0599999999781</v>
          </cell>
          <cell r="P889">
            <v>1308.6700000000124</v>
          </cell>
          <cell r="Q889">
            <v>1830.7799999999872</v>
          </cell>
          <cell r="R889">
            <v>1334.3299999999938</v>
          </cell>
          <cell r="S889">
            <v>1865.329999999964</v>
          </cell>
          <cell r="T889">
            <v>1359.9899999999827</v>
          </cell>
          <cell r="U889">
            <v>1899.8900000000308</v>
          </cell>
          <cell r="V889">
            <v>1378.8099999999699</v>
          </cell>
          <cell r="W889">
            <v>1927.6000000000149</v>
          </cell>
          <cell r="X889">
            <v>1404.4699999999875</v>
          </cell>
          <cell r="Y889">
            <v>1962.1600000000185</v>
          </cell>
          <cell r="Z889">
            <v>1423.2899999999811</v>
          </cell>
          <cell r="AA889">
            <v>1989.88</v>
          </cell>
          <cell r="AB889">
            <v>1448.9500000000203</v>
          </cell>
          <cell r="AC889">
            <v>2024.4299999999764</v>
          </cell>
          <cell r="AD889">
            <v>1467.7700000000148</v>
          </cell>
          <cell r="AE889">
            <v>2058.9899999999766</v>
          </cell>
          <cell r="AF889">
            <v>1493.4300000000314</v>
          </cell>
          <cell r="AG889">
            <v>2086.6999999999616</v>
          </cell>
          <cell r="AH889">
            <v>1512.2500000000191</v>
          </cell>
          <cell r="AI889">
            <v>2121.2600000000366</v>
          </cell>
          <cell r="AJ889">
            <v>1537.9100000000062</v>
          </cell>
          <cell r="AK889">
            <v>2148.9800000000096</v>
          </cell>
          <cell r="AL889">
            <v>1556.7299999999939</v>
          </cell>
          <cell r="AM889">
            <v>2183.5300000000061</v>
          </cell>
          <cell r="AN889">
            <v>1582.3899999999801</v>
          </cell>
          <cell r="AO889">
            <v>2218.0900000000092</v>
          </cell>
          <cell r="AP889">
            <v>1601.2099999999675</v>
          </cell>
          <cell r="AQ889">
            <v>2245.7999999999752</v>
          </cell>
          <cell r="AR889">
            <v>1626.8699999999801</v>
          </cell>
          <cell r="AS889">
            <v>2280.3599999999728</v>
          </cell>
          <cell r="AT889">
            <v>1645.6899999999712</v>
          </cell>
          <cell r="AU889">
            <v>2308.0799999999763</v>
          </cell>
          <cell r="AV889">
            <v>1671.3500000000297</v>
          </cell>
          <cell r="AW889">
            <v>2342.630000000041</v>
          </cell>
        </row>
        <row r="890">
          <cell r="A890">
            <v>885</v>
          </cell>
          <cell r="B890">
            <v>1150.8699999999799</v>
          </cell>
          <cell r="C890">
            <v>1611.219999999993</v>
          </cell>
          <cell r="D890">
            <v>1176.5600000000045</v>
          </cell>
          <cell r="E890">
            <v>1645.8199999999713</v>
          </cell>
          <cell r="F890">
            <v>1195.4000000000012</v>
          </cell>
          <cell r="G890">
            <v>1673.5700000000297</v>
          </cell>
          <cell r="H890">
            <v>1221.0900000000131</v>
          </cell>
          <cell r="I890">
            <v>1708.1600000000099</v>
          </cell>
          <cell r="J890">
            <v>1246.7800000000054</v>
          </cell>
          <cell r="K890">
            <v>1742.7600000000186</v>
          </cell>
          <cell r="L890">
            <v>1265.6199999999938</v>
          </cell>
          <cell r="M890">
            <v>1770.5</v>
          </cell>
          <cell r="N890">
            <v>1291.3100000000163</v>
          </cell>
          <cell r="O890">
            <v>1805.0999999999781</v>
          </cell>
          <cell r="P890">
            <v>1310.1500000000124</v>
          </cell>
          <cell r="Q890">
            <v>1832.8499999999872</v>
          </cell>
          <cell r="R890">
            <v>1335.8399999999938</v>
          </cell>
          <cell r="S890">
            <v>1867.4399999999639</v>
          </cell>
          <cell r="T890">
            <v>1361.5299999999827</v>
          </cell>
          <cell r="U890">
            <v>1902.0400000000309</v>
          </cell>
          <cell r="V890">
            <v>1380.3699999999699</v>
          </cell>
          <cell r="W890">
            <v>1929.780000000015</v>
          </cell>
          <cell r="X890">
            <v>1406.0599999999874</v>
          </cell>
          <cell r="Y890">
            <v>1964.3800000000185</v>
          </cell>
          <cell r="Z890">
            <v>1424.899999999981</v>
          </cell>
          <cell r="AA890">
            <v>1992.13</v>
          </cell>
          <cell r="AB890">
            <v>1450.5900000000204</v>
          </cell>
          <cell r="AC890">
            <v>2026.7199999999764</v>
          </cell>
          <cell r="AD890">
            <v>1469.4300000000148</v>
          </cell>
          <cell r="AE890">
            <v>2061.3199999999765</v>
          </cell>
          <cell r="AF890">
            <v>1495.1200000000315</v>
          </cell>
          <cell r="AG890">
            <v>2089.0599999999617</v>
          </cell>
          <cell r="AH890">
            <v>1513.9600000000191</v>
          </cell>
          <cell r="AI890">
            <v>2123.6600000000367</v>
          </cell>
          <cell r="AJ890">
            <v>1539.6500000000062</v>
          </cell>
          <cell r="AK890">
            <v>2151.4100000000094</v>
          </cell>
          <cell r="AL890">
            <v>1558.4899999999939</v>
          </cell>
          <cell r="AM890">
            <v>2186.0000000000059</v>
          </cell>
          <cell r="AN890">
            <v>1584.1799999999801</v>
          </cell>
          <cell r="AO890">
            <v>2220.6000000000095</v>
          </cell>
          <cell r="AP890">
            <v>1603.0199999999675</v>
          </cell>
          <cell r="AQ890">
            <v>2248.3399999999751</v>
          </cell>
          <cell r="AR890">
            <v>1628.70999999998</v>
          </cell>
          <cell r="AS890">
            <v>2282.9399999999728</v>
          </cell>
          <cell r="AT890">
            <v>1647.5499999999711</v>
          </cell>
          <cell r="AU890">
            <v>2310.6899999999764</v>
          </cell>
          <cell r="AV890">
            <v>1673.2400000000298</v>
          </cell>
          <cell r="AW890">
            <v>2345.2800000000411</v>
          </cell>
        </row>
        <row r="891">
          <cell r="A891">
            <v>886</v>
          </cell>
          <cell r="B891">
            <v>1152.1699999999798</v>
          </cell>
          <cell r="C891">
            <v>1613.0399999999929</v>
          </cell>
          <cell r="D891">
            <v>1177.8900000000044</v>
          </cell>
          <cell r="E891">
            <v>1647.6799999999712</v>
          </cell>
          <cell r="F891">
            <v>1196.7500000000011</v>
          </cell>
          <cell r="G891">
            <v>1675.4600000000298</v>
          </cell>
          <cell r="H891">
            <v>1222.4700000000132</v>
          </cell>
          <cell r="I891">
            <v>1710.0900000000099</v>
          </cell>
          <cell r="J891">
            <v>1248.1900000000055</v>
          </cell>
          <cell r="K891">
            <v>1744.7300000000187</v>
          </cell>
          <cell r="L891">
            <v>1267.0499999999938</v>
          </cell>
          <cell r="M891">
            <v>1772.5</v>
          </cell>
          <cell r="N891">
            <v>1292.7700000000164</v>
          </cell>
          <cell r="O891">
            <v>1807.139999999978</v>
          </cell>
          <cell r="P891">
            <v>1311.6300000000124</v>
          </cell>
          <cell r="Q891">
            <v>1834.9199999999871</v>
          </cell>
          <cell r="R891">
            <v>1337.3499999999938</v>
          </cell>
          <cell r="S891">
            <v>1869.5499999999638</v>
          </cell>
          <cell r="T891">
            <v>1363.0699999999827</v>
          </cell>
          <cell r="U891">
            <v>1904.190000000031</v>
          </cell>
          <cell r="V891">
            <v>1381.9299999999698</v>
          </cell>
          <cell r="W891">
            <v>1931.960000000015</v>
          </cell>
          <cell r="X891">
            <v>1407.6499999999874</v>
          </cell>
          <cell r="Y891">
            <v>1966.6000000000186</v>
          </cell>
          <cell r="Z891">
            <v>1426.5099999999809</v>
          </cell>
          <cell r="AA891">
            <v>1994.38</v>
          </cell>
          <cell r="AB891">
            <v>1452.2300000000205</v>
          </cell>
          <cell r="AC891">
            <v>2029.0099999999763</v>
          </cell>
          <cell r="AD891">
            <v>1471.0900000000149</v>
          </cell>
          <cell r="AE891">
            <v>2063.6499999999764</v>
          </cell>
          <cell r="AF891">
            <v>1496.8100000000316</v>
          </cell>
          <cell r="AG891">
            <v>2091.4199999999619</v>
          </cell>
          <cell r="AH891">
            <v>1515.6700000000192</v>
          </cell>
          <cell r="AI891">
            <v>2126.0600000000368</v>
          </cell>
          <cell r="AJ891">
            <v>1541.3900000000062</v>
          </cell>
          <cell r="AK891">
            <v>2153.8400000000092</v>
          </cell>
          <cell r="AL891">
            <v>1560.2499999999939</v>
          </cell>
          <cell r="AM891">
            <v>2188.4700000000057</v>
          </cell>
          <cell r="AN891">
            <v>1585.96999999998</v>
          </cell>
          <cell r="AO891">
            <v>2223.1100000000097</v>
          </cell>
          <cell r="AP891">
            <v>1604.8299999999674</v>
          </cell>
          <cell r="AQ891">
            <v>2250.8799999999751</v>
          </cell>
          <cell r="AR891">
            <v>1630.5499999999799</v>
          </cell>
          <cell r="AS891">
            <v>2285.5199999999727</v>
          </cell>
          <cell r="AT891">
            <v>1649.409999999971</v>
          </cell>
          <cell r="AU891">
            <v>2313.2999999999765</v>
          </cell>
          <cell r="AV891">
            <v>1675.1300000000299</v>
          </cell>
          <cell r="AW891">
            <v>2347.9300000000412</v>
          </cell>
        </row>
        <row r="892">
          <cell r="A892">
            <v>887</v>
          </cell>
          <cell r="B892">
            <v>1153.4699999999798</v>
          </cell>
          <cell r="C892">
            <v>1614.8599999999929</v>
          </cell>
          <cell r="D892">
            <v>1179.2200000000043</v>
          </cell>
          <cell r="E892">
            <v>1649.5399999999711</v>
          </cell>
          <cell r="F892">
            <v>1198.100000000001</v>
          </cell>
          <cell r="G892">
            <v>1677.3500000000299</v>
          </cell>
          <cell r="H892">
            <v>1223.8500000000133</v>
          </cell>
          <cell r="I892">
            <v>1712.02000000001</v>
          </cell>
          <cell r="J892">
            <v>1249.6000000000056</v>
          </cell>
          <cell r="K892">
            <v>1746.7000000000187</v>
          </cell>
          <cell r="L892">
            <v>1268.4799999999939</v>
          </cell>
          <cell r="M892">
            <v>1774.5</v>
          </cell>
          <cell r="N892">
            <v>1294.2300000000164</v>
          </cell>
          <cell r="O892">
            <v>1809.179999999978</v>
          </cell>
          <cell r="P892">
            <v>1313.1100000000124</v>
          </cell>
          <cell r="Q892">
            <v>1836.989999999987</v>
          </cell>
          <cell r="R892">
            <v>1338.8599999999938</v>
          </cell>
          <cell r="S892">
            <v>1871.6599999999637</v>
          </cell>
          <cell r="T892">
            <v>1364.6099999999826</v>
          </cell>
          <cell r="U892">
            <v>1906.3400000000311</v>
          </cell>
          <cell r="V892">
            <v>1383.4899999999698</v>
          </cell>
          <cell r="W892">
            <v>1934.1400000000151</v>
          </cell>
          <cell r="X892">
            <v>1409.2399999999873</v>
          </cell>
          <cell r="Y892">
            <v>1968.8200000000186</v>
          </cell>
          <cell r="Z892">
            <v>1428.1199999999808</v>
          </cell>
          <cell r="AA892">
            <v>1996.63</v>
          </cell>
          <cell r="AB892">
            <v>1453.8700000000206</v>
          </cell>
          <cell r="AC892">
            <v>2031.2999999999763</v>
          </cell>
          <cell r="AD892">
            <v>1472.750000000015</v>
          </cell>
          <cell r="AE892">
            <v>2065.9799999999764</v>
          </cell>
          <cell r="AF892">
            <v>1498.5000000000316</v>
          </cell>
          <cell r="AG892">
            <v>2093.779999999962</v>
          </cell>
          <cell r="AH892">
            <v>1517.3800000000192</v>
          </cell>
          <cell r="AI892">
            <v>2128.4600000000369</v>
          </cell>
          <cell r="AJ892">
            <v>1543.1300000000062</v>
          </cell>
          <cell r="AK892">
            <v>2156.2700000000091</v>
          </cell>
          <cell r="AL892">
            <v>1562.0099999999939</v>
          </cell>
          <cell r="AM892">
            <v>2190.9400000000055</v>
          </cell>
          <cell r="AN892">
            <v>1587.75999999998</v>
          </cell>
          <cell r="AO892">
            <v>2225.6200000000099</v>
          </cell>
          <cell r="AP892">
            <v>1606.6399999999674</v>
          </cell>
          <cell r="AQ892">
            <v>2253.4199999999751</v>
          </cell>
          <cell r="AR892">
            <v>1632.3899999999799</v>
          </cell>
          <cell r="AS892">
            <v>2288.0999999999726</v>
          </cell>
          <cell r="AT892">
            <v>1651.2699999999709</v>
          </cell>
          <cell r="AU892">
            <v>2315.9099999999767</v>
          </cell>
          <cell r="AV892">
            <v>1677.02000000003</v>
          </cell>
          <cell r="AW892">
            <v>2350.5800000000413</v>
          </cell>
        </row>
        <row r="893">
          <cell r="A893">
            <v>888</v>
          </cell>
          <cell r="B893">
            <v>1154.7699999999797</v>
          </cell>
          <cell r="C893">
            <v>1616.6799999999928</v>
          </cell>
          <cell r="D893">
            <v>1180.5500000000043</v>
          </cell>
          <cell r="E893">
            <v>1651.399999999971</v>
          </cell>
          <cell r="F893">
            <v>1199.450000000001</v>
          </cell>
          <cell r="G893">
            <v>1679.24000000003</v>
          </cell>
          <cell r="H893">
            <v>1225.2300000000134</v>
          </cell>
          <cell r="I893">
            <v>1713.95000000001</v>
          </cell>
          <cell r="J893">
            <v>1251.0100000000057</v>
          </cell>
          <cell r="K893">
            <v>1748.6700000000187</v>
          </cell>
          <cell r="L893">
            <v>1269.9099999999939</v>
          </cell>
          <cell r="M893">
            <v>1776.5</v>
          </cell>
          <cell r="N893">
            <v>1295.6900000000164</v>
          </cell>
          <cell r="O893">
            <v>1811.219999999978</v>
          </cell>
          <cell r="P893">
            <v>1314.5900000000124</v>
          </cell>
          <cell r="Q893">
            <v>1839.059999999987</v>
          </cell>
          <cell r="R893">
            <v>1340.3699999999938</v>
          </cell>
          <cell r="S893">
            <v>1873.7699999999636</v>
          </cell>
          <cell r="T893">
            <v>1366.1499999999826</v>
          </cell>
          <cell r="U893">
            <v>1908.4900000000312</v>
          </cell>
          <cell r="V893">
            <v>1385.0499999999697</v>
          </cell>
          <cell r="W893">
            <v>1936.3200000000152</v>
          </cell>
          <cell r="X893">
            <v>1410.8299999999872</v>
          </cell>
          <cell r="Y893">
            <v>1971.0400000000186</v>
          </cell>
          <cell r="Z893">
            <v>1429.7299999999807</v>
          </cell>
          <cell r="AA893">
            <v>1998.88</v>
          </cell>
          <cell r="AB893">
            <v>1455.5100000000207</v>
          </cell>
          <cell r="AC893">
            <v>2033.5899999999763</v>
          </cell>
          <cell r="AD893">
            <v>1474.4100000000151</v>
          </cell>
          <cell r="AE893">
            <v>2068.3099999999763</v>
          </cell>
          <cell r="AF893">
            <v>1500.1900000000317</v>
          </cell>
          <cell r="AG893">
            <v>2096.1399999999621</v>
          </cell>
          <cell r="AH893">
            <v>1519.0900000000192</v>
          </cell>
          <cell r="AI893">
            <v>2130.860000000037</v>
          </cell>
          <cell r="AJ893">
            <v>1544.8700000000063</v>
          </cell>
          <cell r="AK893">
            <v>2158.7000000000089</v>
          </cell>
          <cell r="AL893">
            <v>1563.7699999999938</v>
          </cell>
          <cell r="AM893">
            <v>2193.4100000000053</v>
          </cell>
          <cell r="AN893">
            <v>1589.5499999999799</v>
          </cell>
          <cell r="AO893">
            <v>2228.1300000000101</v>
          </cell>
          <cell r="AP893">
            <v>1608.4499999999673</v>
          </cell>
          <cell r="AQ893">
            <v>2255.959999999975</v>
          </cell>
          <cell r="AR893">
            <v>1634.2299999999798</v>
          </cell>
          <cell r="AS893">
            <v>2290.6799999999726</v>
          </cell>
          <cell r="AT893">
            <v>1653.1299999999708</v>
          </cell>
          <cell r="AU893">
            <v>2318.5199999999768</v>
          </cell>
          <cell r="AV893">
            <v>1678.9100000000301</v>
          </cell>
          <cell r="AW893">
            <v>2353.2300000000414</v>
          </cell>
        </row>
        <row r="894">
          <cell r="A894">
            <v>889</v>
          </cell>
          <cell r="B894">
            <v>1156.0699999999797</v>
          </cell>
          <cell r="C894">
            <v>1618.4999999999927</v>
          </cell>
          <cell r="D894">
            <v>1181.8800000000042</v>
          </cell>
          <cell r="E894">
            <v>1653.2599999999709</v>
          </cell>
          <cell r="F894">
            <v>1200.8000000000009</v>
          </cell>
          <cell r="G894">
            <v>1681.1300000000301</v>
          </cell>
          <cell r="H894">
            <v>1226.6100000000135</v>
          </cell>
          <cell r="I894">
            <v>1715.8800000000101</v>
          </cell>
          <cell r="J894">
            <v>1252.4200000000058</v>
          </cell>
          <cell r="K894">
            <v>1750.6400000000187</v>
          </cell>
          <cell r="L894">
            <v>1271.339999999994</v>
          </cell>
          <cell r="M894">
            <v>1778.5</v>
          </cell>
          <cell r="N894">
            <v>1297.1500000000165</v>
          </cell>
          <cell r="O894">
            <v>1813.2599999999779</v>
          </cell>
          <cell r="P894">
            <v>1316.0700000000124</v>
          </cell>
          <cell r="Q894">
            <v>1841.1299999999869</v>
          </cell>
          <cell r="R894">
            <v>1341.8799999999937</v>
          </cell>
          <cell r="S894">
            <v>1875.8799999999635</v>
          </cell>
          <cell r="T894">
            <v>1367.6899999999825</v>
          </cell>
          <cell r="U894">
            <v>1910.6400000000313</v>
          </cell>
          <cell r="V894">
            <v>1386.6099999999697</v>
          </cell>
          <cell r="W894">
            <v>1938.5000000000152</v>
          </cell>
          <cell r="X894">
            <v>1412.4199999999871</v>
          </cell>
          <cell r="Y894">
            <v>1973.2600000000186</v>
          </cell>
          <cell r="Z894">
            <v>1431.3399999999806</v>
          </cell>
          <cell r="AA894">
            <v>2001.13</v>
          </cell>
          <cell r="AB894">
            <v>1457.1500000000208</v>
          </cell>
          <cell r="AC894">
            <v>2035.8799999999762</v>
          </cell>
          <cell r="AD894">
            <v>1476.0700000000152</v>
          </cell>
          <cell r="AE894">
            <v>2070.6399999999762</v>
          </cell>
          <cell r="AF894">
            <v>1501.8800000000317</v>
          </cell>
          <cell r="AG894">
            <v>2098.4999999999623</v>
          </cell>
          <cell r="AH894">
            <v>1520.8000000000193</v>
          </cell>
          <cell r="AI894">
            <v>2133.2600000000371</v>
          </cell>
          <cell r="AJ894">
            <v>1546.6100000000063</v>
          </cell>
          <cell r="AK894">
            <v>2161.1300000000087</v>
          </cell>
          <cell r="AL894">
            <v>1565.5299999999938</v>
          </cell>
          <cell r="AM894">
            <v>2195.8800000000051</v>
          </cell>
          <cell r="AN894">
            <v>1591.3399999999799</v>
          </cell>
          <cell r="AO894">
            <v>2230.6400000000103</v>
          </cell>
          <cell r="AP894">
            <v>1610.2599999999672</v>
          </cell>
          <cell r="AQ894">
            <v>2258.499999999975</v>
          </cell>
          <cell r="AR894">
            <v>1636.0699999999797</v>
          </cell>
          <cell r="AS894">
            <v>2293.2599999999725</v>
          </cell>
          <cell r="AT894">
            <v>1654.9899999999707</v>
          </cell>
          <cell r="AU894">
            <v>2321.1299999999769</v>
          </cell>
          <cell r="AV894">
            <v>1680.8000000000302</v>
          </cell>
          <cell r="AW894">
            <v>2355.8800000000415</v>
          </cell>
        </row>
        <row r="895">
          <cell r="A895">
            <v>890</v>
          </cell>
          <cell r="B895">
            <v>1157.3699999999797</v>
          </cell>
          <cell r="C895">
            <v>1620.3199999999927</v>
          </cell>
          <cell r="D895">
            <v>1183.2100000000041</v>
          </cell>
          <cell r="E895">
            <v>1655.1199999999708</v>
          </cell>
          <cell r="F895">
            <v>1202.1500000000008</v>
          </cell>
          <cell r="G895">
            <v>1683.0200000000302</v>
          </cell>
          <cell r="H895">
            <v>1227.9900000000137</v>
          </cell>
          <cell r="I895">
            <v>1717.8100000000102</v>
          </cell>
          <cell r="J895">
            <v>1253.8300000000058</v>
          </cell>
          <cell r="K895">
            <v>1752.6100000000188</v>
          </cell>
          <cell r="L895">
            <v>1272.7699999999941</v>
          </cell>
          <cell r="M895">
            <v>1780.5</v>
          </cell>
          <cell r="N895">
            <v>1298.6100000000165</v>
          </cell>
          <cell r="O895">
            <v>1815.2999999999779</v>
          </cell>
          <cell r="P895">
            <v>1317.5500000000125</v>
          </cell>
          <cell r="Q895">
            <v>1843.1999999999869</v>
          </cell>
          <cell r="R895">
            <v>1343.3899999999937</v>
          </cell>
          <cell r="S895">
            <v>1877.9899999999634</v>
          </cell>
          <cell r="T895">
            <v>1369.2299999999825</v>
          </cell>
          <cell r="U895">
            <v>1912.7900000000313</v>
          </cell>
          <cell r="V895">
            <v>1388.1699999999696</v>
          </cell>
          <cell r="W895">
            <v>1940.6800000000153</v>
          </cell>
          <cell r="X895">
            <v>1414.009999999987</v>
          </cell>
          <cell r="Y895">
            <v>1975.4800000000187</v>
          </cell>
          <cell r="Z895">
            <v>1432.9499999999805</v>
          </cell>
          <cell r="AA895">
            <v>2003.38</v>
          </cell>
          <cell r="AB895">
            <v>1458.7900000000209</v>
          </cell>
          <cell r="AC895">
            <v>2038.1699999999762</v>
          </cell>
          <cell r="AD895">
            <v>1477.7300000000153</v>
          </cell>
          <cell r="AE895">
            <v>2072.9699999999762</v>
          </cell>
          <cell r="AF895">
            <v>1503.5700000000318</v>
          </cell>
          <cell r="AG895">
            <v>2100.8599999999624</v>
          </cell>
          <cell r="AH895">
            <v>1522.5100000000193</v>
          </cell>
          <cell r="AI895">
            <v>2135.6600000000371</v>
          </cell>
          <cell r="AJ895">
            <v>1548.3500000000063</v>
          </cell>
          <cell r="AK895">
            <v>2163.5600000000086</v>
          </cell>
          <cell r="AL895">
            <v>1567.2899999999938</v>
          </cell>
          <cell r="AM895">
            <v>2198.3500000000049</v>
          </cell>
          <cell r="AN895">
            <v>1593.1299999999799</v>
          </cell>
          <cell r="AO895">
            <v>2233.1500000000106</v>
          </cell>
          <cell r="AP895">
            <v>1612.0699999999672</v>
          </cell>
          <cell r="AQ895">
            <v>2261.039999999975</v>
          </cell>
          <cell r="AR895">
            <v>1637.9099999999796</v>
          </cell>
          <cell r="AS895">
            <v>2295.8399999999724</v>
          </cell>
          <cell r="AT895">
            <v>1656.8499999999706</v>
          </cell>
          <cell r="AU895">
            <v>2323.739999999977</v>
          </cell>
          <cell r="AV895">
            <v>1682.6900000000303</v>
          </cell>
          <cell r="AW895">
            <v>2358.5300000000416</v>
          </cell>
        </row>
        <row r="896">
          <cell r="A896">
            <v>891</v>
          </cell>
          <cell r="B896">
            <v>1158.6699999999796</v>
          </cell>
          <cell r="C896">
            <v>1622.1399999999926</v>
          </cell>
          <cell r="D896">
            <v>1184.5400000000041</v>
          </cell>
          <cell r="E896">
            <v>1656.9799999999707</v>
          </cell>
          <cell r="F896">
            <v>1203.5000000000007</v>
          </cell>
          <cell r="G896">
            <v>1684.9100000000303</v>
          </cell>
          <cell r="H896">
            <v>1229.3700000000138</v>
          </cell>
          <cell r="I896">
            <v>1719.7400000000102</v>
          </cell>
          <cell r="J896">
            <v>1255.2400000000059</v>
          </cell>
          <cell r="K896">
            <v>1754.5800000000188</v>
          </cell>
          <cell r="L896">
            <v>1274.1999999999941</v>
          </cell>
          <cell r="M896">
            <v>1782.5</v>
          </cell>
          <cell r="N896">
            <v>1300.0700000000165</v>
          </cell>
          <cell r="O896">
            <v>1817.3399999999779</v>
          </cell>
          <cell r="P896">
            <v>1319.0300000000125</v>
          </cell>
          <cell r="Q896">
            <v>1845.2699999999868</v>
          </cell>
          <cell r="R896">
            <v>1344.8999999999937</v>
          </cell>
          <cell r="S896">
            <v>1880.0999999999633</v>
          </cell>
          <cell r="T896">
            <v>1370.7699999999825</v>
          </cell>
          <cell r="U896">
            <v>1914.9400000000314</v>
          </cell>
          <cell r="V896">
            <v>1389.7299999999696</v>
          </cell>
          <cell r="W896">
            <v>1942.8600000000154</v>
          </cell>
          <cell r="X896">
            <v>1415.5999999999869</v>
          </cell>
          <cell r="Y896">
            <v>1977.7000000000187</v>
          </cell>
          <cell r="Z896">
            <v>1434.5599999999804</v>
          </cell>
          <cell r="AA896">
            <v>2005.63</v>
          </cell>
          <cell r="AB896">
            <v>1460.430000000021</v>
          </cell>
          <cell r="AC896">
            <v>2040.4599999999762</v>
          </cell>
          <cell r="AD896">
            <v>1479.3900000000153</v>
          </cell>
          <cell r="AE896">
            <v>2075.2999999999761</v>
          </cell>
          <cell r="AF896">
            <v>1505.2600000000318</v>
          </cell>
          <cell r="AG896">
            <v>2103.2199999999625</v>
          </cell>
          <cell r="AH896">
            <v>1524.2200000000194</v>
          </cell>
          <cell r="AI896">
            <v>2138.0600000000372</v>
          </cell>
          <cell r="AJ896">
            <v>1550.0900000000063</v>
          </cell>
          <cell r="AK896">
            <v>2165.9900000000084</v>
          </cell>
          <cell r="AL896">
            <v>1569.0499999999938</v>
          </cell>
          <cell r="AM896">
            <v>2200.8200000000047</v>
          </cell>
          <cell r="AN896">
            <v>1594.9199999999798</v>
          </cell>
          <cell r="AO896">
            <v>2235.6600000000108</v>
          </cell>
          <cell r="AP896">
            <v>1613.8799999999671</v>
          </cell>
          <cell r="AQ896">
            <v>2263.5799999999749</v>
          </cell>
          <cell r="AR896">
            <v>1639.7499999999795</v>
          </cell>
          <cell r="AS896">
            <v>2298.4199999999723</v>
          </cell>
          <cell r="AT896">
            <v>1658.7099999999705</v>
          </cell>
          <cell r="AU896">
            <v>2326.3499999999772</v>
          </cell>
          <cell r="AV896">
            <v>1684.5800000000304</v>
          </cell>
          <cell r="AW896">
            <v>2361.1800000000417</v>
          </cell>
        </row>
        <row r="897">
          <cell r="A897">
            <v>892</v>
          </cell>
          <cell r="B897">
            <v>1159.9699999999796</v>
          </cell>
          <cell r="C897">
            <v>1623.9599999999925</v>
          </cell>
          <cell r="D897">
            <v>1185.870000000004</v>
          </cell>
          <cell r="E897">
            <v>1658.8399999999706</v>
          </cell>
          <cell r="F897">
            <v>1204.8500000000006</v>
          </cell>
          <cell r="G897">
            <v>1686.8000000000304</v>
          </cell>
          <cell r="H897">
            <v>1230.7500000000139</v>
          </cell>
          <cell r="I897">
            <v>1721.6700000000103</v>
          </cell>
          <cell r="J897">
            <v>1256.650000000006</v>
          </cell>
          <cell r="K897">
            <v>1756.5500000000188</v>
          </cell>
          <cell r="L897">
            <v>1275.6299999999942</v>
          </cell>
          <cell r="M897">
            <v>1784.5</v>
          </cell>
          <cell r="N897">
            <v>1301.5300000000166</v>
          </cell>
          <cell r="O897">
            <v>1819.3799999999778</v>
          </cell>
          <cell r="P897">
            <v>1320.5100000000125</v>
          </cell>
          <cell r="Q897">
            <v>1847.3399999999867</v>
          </cell>
          <cell r="R897">
            <v>1346.4099999999937</v>
          </cell>
          <cell r="S897">
            <v>1882.2099999999632</v>
          </cell>
          <cell r="T897">
            <v>1372.3099999999824</v>
          </cell>
          <cell r="U897">
            <v>1917.0900000000315</v>
          </cell>
          <cell r="V897">
            <v>1391.2899999999695</v>
          </cell>
          <cell r="W897">
            <v>1945.0400000000154</v>
          </cell>
          <cell r="X897">
            <v>1417.1899999999869</v>
          </cell>
          <cell r="Y897">
            <v>1979.9200000000187</v>
          </cell>
          <cell r="Z897">
            <v>1436.1699999999803</v>
          </cell>
          <cell r="AA897">
            <v>2007.88</v>
          </cell>
          <cell r="AB897">
            <v>1462.0700000000211</v>
          </cell>
          <cell r="AC897">
            <v>2042.7499999999761</v>
          </cell>
          <cell r="AD897">
            <v>1481.0500000000154</v>
          </cell>
          <cell r="AE897">
            <v>2077.629999999976</v>
          </cell>
          <cell r="AF897">
            <v>1506.9500000000319</v>
          </cell>
          <cell r="AG897">
            <v>2105.5799999999626</v>
          </cell>
          <cell r="AH897">
            <v>1525.9300000000194</v>
          </cell>
          <cell r="AI897">
            <v>2140.4600000000373</v>
          </cell>
          <cell r="AJ897">
            <v>1551.8300000000063</v>
          </cell>
          <cell r="AK897">
            <v>2168.4200000000083</v>
          </cell>
          <cell r="AL897">
            <v>1570.8099999999938</v>
          </cell>
          <cell r="AM897">
            <v>2203.2900000000045</v>
          </cell>
          <cell r="AN897">
            <v>1596.7099999999798</v>
          </cell>
          <cell r="AO897">
            <v>2238.170000000011</v>
          </cell>
          <cell r="AP897">
            <v>1615.6899999999671</v>
          </cell>
          <cell r="AQ897">
            <v>2266.1199999999749</v>
          </cell>
          <cell r="AR897">
            <v>1641.5899999999795</v>
          </cell>
          <cell r="AS897">
            <v>2300.9999999999723</v>
          </cell>
          <cell r="AT897">
            <v>1660.5699999999704</v>
          </cell>
          <cell r="AU897">
            <v>2328.9599999999773</v>
          </cell>
          <cell r="AV897">
            <v>1686.4700000000305</v>
          </cell>
          <cell r="AW897">
            <v>2363.8300000000418</v>
          </cell>
        </row>
        <row r="898">
          <cell r="A898">
            <v>893</v>
          </cell>
          <cell r="B898">
            <v>1161.2699999999795</v>
          </cell>
          <cell r="C898">
            <v>1625.7799999999925</v>
          </cell>
          <cell r="D898">
            <v>1187.2000000000039</v>
          </cell>
          <cell r="E898">
            <v>1660.6999999999705</v>
          </cell>
          <cell r="F898">
            <v>1206.2000000000005</v>
          </cell>
          <cell r="G898">
            <v>1688.6900000000305</v>
          </cell>
          <cell r="H898">
            <v>1232.130000000014</v>
          </cell>
          <cell r="I898">
            <v>1723.6000000000104</v>
          </cell>
          <cell r="J898">
            <v>1258.0600000000061</v>
          </cell>
          <cell r="K898">
            <v>1758.5200000000189</v>
          </cell>
          <cell r="L898">
            <v>1277.0599999999943</v>
          </cell>
          <cell r="M898">
            <v>1786.5</v>
          </cell>
          <cell r="N898">
            <v>1302.9900000000166</v>
          </cell>
          <cell r="O898">
            <v>1821.4199999999778</v>
          </cell>
          <cell r="P898">
            <v>1321.9900000000125</v>
          </cell>
          <cell r="Q898">
            <v>1849.4099999999867</v>
          </cell>
          <cell r="R898">
            <v>1347.9199999999937</v>
          </cell>
          <cell r="S898">
            <v>1884.3199999999631</v>
          </cell>
          <cell r="T898">
            <v>1373.8499999999824</v>
          </cell>
          <cell r="U898">
            <v>1919.2400000000316</v>
          </cell>
          <cell r="V898">
            <v>1392.8499999999694</v>
          </cell>
          <cell r="W898">
            <v>1947.2200000000155</v>
          </cell>
          <cell r="X898">
            <v>1418.7799999999868</v>
          </cell>
          <cell r="Y898">
            <v>1982.1400000000187</v>
          </cell>
          <cell r="Z898">
            <v>1437.7799999999802</v>
          </cell>
          <cell r="AA898">
            <v>2010.13</v>
          </cell>
          <cell r="AB898">
            <v>1463.7100000000212</v>
          </cell>
          <cell r="AC898">
            <v>2045.0399999999761</v>
          </cell>
          <cell r="AD898">
            <v>1482.7100000000155</v>
          </cell>
          <cell r="AE898">
            <v>2079.9599999999759</v>
          </cell>
          <cell r="AF898">
            <v>1508.6400000000319</v>
          </cell>
          <cell r="AG898">
            <v>2107.9399999999628</v>
          </cell>
          <cell r="AH898">
            <v>1527.6400000000194</v>
          </cell>
          <cell r="AI898">
            <v>2142.8600000000374</v>
          </cell>
          <cell r="AJ898">
            <v>1553.5700000000063</v>
          </cell>
          <cell r="AK898">
            <v>2170.8500000000081</v>
          </cell>
          <cell r="AL898">
            <v>1572.5699999999938</v>
          </cell>
          <cell r="AM898">
            <v>2205.7600000000043</v>
          </cell>
          <cell r="AN898">
            <v>1598.4999999999798</v>
          </cell>
          <cell r="AO898">
            <v>2240.6800000000112</v>
          </cell>
          <cell r="AP898">
            <v>1617.499999999967</v>
          </cell>
          <cell r="AQ898">
            <v>2268.6599999999748</v>
          </cell>
          <cell r="AR898">
            <v>1643.4299999999794</v>
          </cell>
          <cell r="AS898">
            <v>2303.5799999999722</v>
          </cell>
          <cell r="AT898">
            <v>1662.4299999999703</v>
          </cell>
          <cell r="AU898">
            <v>2331.5699999999774</v>
          </cell>
          <cell r="AV898">
            <v>1688.3600000000306</v>
          </cell>
          <cell r="AW898">
            <v>2366.4800000000419</v>
          </cell>
        </row>
        <row r="899">
          <cell r="A899">
            <v>894</v>
          </cell>
          <cell r="B899">
            <v>1162.5699999999795</v>
          </cell>
          <cell r="C899">
            <v>1627.5999999999924</v>
          </cell>
          <cell r="D899">
            <v>1188.5300000000038</v>
          </cell>
          <cell r="E899">
            <v>1662.5599999999704</v>
          </cell>
          <cell r="F899">
            <v>1207.5500000000004</v>
          </cell>
          <cell r="G899">
            <v>1690.5800000000306</v>
          </cell>
          <cell r="H899">
            <v>1233.5100000000141</v>
          </cell>
          <cell r="I899">
            <v>1725.5300000000104</v>
          </cell>
          <cell r="J899">
            <v>1259.4700000000062</v>
          </cell>
          <cell r="K899">
            <v>1760.4900000000189</v>
          </cell>
          <cell r="L899">
            <v>1278.4899999999943</v>
          </cell>
          <cell r="M899">
            <v>1788.5</v>
          </cell>
          <cell r="N899">
            <v>1304.4500000000166</v>
          </cell>
          <cell r="O899">
            <v>1823.4599999999778</v>
          </cell>
          <cell r="P899">
            <v>1323.4700000000125</v>
          </cell>
          <cell r="Q899">
            <v>1851.4799999999866</v>
          </cell>
          <cell r="R899">
            <v>1349.4299999999937</v>
          </cell>
          <cell r="S899">
            <v>1886.429999999963</v>
          </cell>
          <cell r="T899">
            <v>1375.3899999999824</v>
          </cell>
          <cell r="U899">
            <v>1921.3900000000317</v>
          </cell>
          <cell r="V899">
            <v>1394.4099999999694</v>
          </cell>
          <cell r="W899">
            <v>1949.4000000000156</v>
          </cell>
          <cell r="X899">
            <v>1420.3699999999867</v>
          </cell>
          <cell r="Y899">
            <v>1984.3600000000188</v>
          </cell>
          <cell r="Z899">
            <v>1439.3899999999801</v>
          </cell>
          <cell r="AA899">
            <v>2012.38</v>
          </cell>
          <cell r="AB899">
            <v>1465.3500000000213</v>
          </cell>
          <cell r="AC899">
            <v>2047.3299999999761</v>
          </cell>
          <cell r="AD899">
            <v>1484.3700000000156</v>
          </cell>
          <cell r="AE899">
            <v>2082.2899999999759</v>
          </cell>
          <cell r="AF899">
            <v>1510.330000000032</v>
          </cell>
          <cell r="AG899">
            <v>2110.2999999999629</v>
          </cell>
          <cell r="AH899">
            <v>1529.3500000000195</v>
          </cell>
          <cell r="AI899">
            <v>2145.2600000000375</v>
          </cell>
          <cell r="AJ899">
            <v>1555.3100000000063</v>
          </cell>
          <cell r="AK899">
            <v>2173.2800000000079</v>
          </cell>
          <cell r="AL899">
            <v>1574.3299999999938</v>
          </cell>
          <cell r="AM899">
            <v>2208.2300000000041</v>
          </cell>
          <cell r="AN899">
            <v>1600.2899999999797</v>
          </cell>
          <cell r="AO899">
            <v>2243.1900000000114</v>
          </cell>
          <cell r="AP899">
            <v>1619.309999999967</v>
          </cell>
          <cell r="AQ899">
            <v>2271.1999999999748</v>
          </cell>
          <cell r="AR899">
            <v>1645.2699999999793</v>
          </cell>
          <cell r="AS899">
            <v>2306.1599999999721</v>
          </cell>
          <cell r="AT899">
            <v>1664.2899999999702</v>
          </cell>
          <cell r="AU899">
            <v>2334.1799999999776</v>
          </cell>
          <cell r="AV899">
            <v>1690.2500000000307</v>
          </cell>
          <cell r="AW899">
            <v>2369.1300000000419</v>
          </cell>
        </row>
        <row r="900">
          <cell r="A900">
            <v>895</v>
          </cell>
          <cell r="B900">
            <v>1163.8699999999794</v>
          </cell>
          <cell r="C900">
            <v>1629.4199999999923</v>
          </cell>
          <cell r="D900">
            <v>1189.8600000000038</v>
          </cell>
          <cell r="E900">
            <v>1664.4199999999703</v>
          </cell>
          <cell r="F900">
            <v>1208.9000000000003</v>
          </cell>
          <cell r="G900">
            <v>1692.4700000000307</v>
          </cell>
          <cell r="H900">
            <v>1234.8900000000142</v>
          </cell>
          <cell r="I900">
            <v>1727.4600000000105</v>
          </cell>
          <cell r="J900">
            <v>1260.8800000000062</v>
          </cell>
          <cell r="K900">
            <v>1762.4600000000189</v>
          </cell>
          <cell r="L900">
            <v>1279.9199999999944</v>
          </cell>
          <cell r="M900">
            <v>1790.5</v>
          </cell>
          <cell r="N900">
            <v>1305.9100000000167</v>
          </cell>
          <cell r="O900">
            <v>1825.4999999999777</v>
          </cell>
          <cell r="P900">
            <v>1324.9500000000126</v>
          </cell>
          <cell r="Q900">
            <v>1853.5499999999865</v>
          </cell>
          <cell r="R900">
            <v>1350.9399999999937</v>
          </cell>
          <cell r="S900">
            <v>1888.5399999999629</v>
          </cell>
          <cell r="T900">
            <v>1376.9299999999823</v>
          </cell>
          <cell r="U900">
            <v>1923.5400000000318</v>
          </cell>
          <cell r="V900">
            <v>1395.9699999999693</v>
          </cell>
          <cell r="W900">
            <v>1951.5800000000156</v>
          </cell>
          <cell r="X900">
            <v>1421.9599999999866</v>
          </cell>
          <cell r="Y900">
            <v>1986.5800000000188</v>
          </cell>
          <cell r="Z900">
            <v>1440.99999999998</v>
          </cell>
          <cell r="AA900">
            <v>2014.63</v>
          </cell>
          <cell r="AB900">
            <v>1466.9900000000214</v>
          </cell>
          <cell r="AC900">
            <v>2049.6199999999762</v>
          </cell>
          <cell r="AD900">
            <v>1486.0300000000157</v>
          </cell>
          <cell r="AE900">
            <v>2084.6199999999758</v>
          </cell>
          <cell r="AF900">
            <v>1512.020000000032</v>
          </cell>
          <cell r="AG900">
            <v>2112.659999999963</v>
          </cell>
          <cell r="AH900">
            <v>1531.0600000000195</v>
          </cell>
          <cell r="AI900">
            <v>2147.6600000000376</v>
          </cell>
          <cell r="AJ900">
            <v>1557.0500000000063</v>
          </cell>
          <cell r="AK900">
            <v>2175.7100000000078</v>
          </cell>
          <cell r="AL900">
            <v>1576.0899999999938</v>
          </cell>
          <cell r="AM900">
            <v>2210.7000000000039</v>
          </cell>
          <cell r="AN900">
            <v>1602.0799999999797</v>
          </cell>
          <cell r="AO900">
            <v>2245.7000000000116</v>
          </cell>
          <cell r="AP900">
            <v>1621.1199999999669</v>
          </cell>
          <cell r="AQ900">
            <v>2273.7399999999748</v>
          </cell>
          <cell r="AR900">
            <v>1647.1099999999792</v>
          </cell>
          <cell r="AS900">
            <v>2308.739999999972</v>
          </cell>
          <cell r="AT900">
            <v>1666.1499999999701</v>
          </cell>
          <cell r="AU900">
            <v>2336.7899999999777</v>
          </cell>
          <cell r="AV900">
            <v>1692.1400000000308</v>
          </cell>
          <cell r="AW900">
            <v>2371.780000000042</v>
          </cell>
        </row>
        <row r="901">
          <cell r="A901">
            <v>896</v>
          </cell>
          <cell r="B901">
            <v>1165.1699999999794</v>
          </cell>
          <cell r="C901">
            <v>1631.2399999999923</v>
          </cell>
          <cell r="D901">
            <v>1191.1900000000037</v>
          </cell>
          <cell r="E901">
            <v>1666.2799999999702</v>
          </cell>
          <cell r="F901">
            <v>1210.2500000000002</v>
          </cell>
          <cell r="G901">
            <v>1694.3600000000308</v>
          </cell>
          <cell r="H901">
            <v>1236.2700000000143</v>
          </cell>
          <cell r="I901">
            <v>1729.3900000000106</v>
          </cell>
          <cell r="J901">
            <v>1262.2900000000063</v>
          </cell>
          <cell r="K901">
            <v>1764.4300000000189</v>
          </cell>
          <cell r="L901">
            <v>1281.3499999999945</v>
          </cell>
          <cell r="M901">
            <v>1792.5</v>
          </cell>
          <cell r="N901">
            <v>1307.3700000000167</v>
          </cell>
          <cell r="O901">
            <v>1827.5399999999777</v>
          </cell>
          <cell r="P901">
            <v>1326.4300000000126</v>
          </cell>
          <cell r="Q901">
            <v>1855.6199999999865</v>
          </cell>
          <cell r="R901">
            <v>1352.4499999999937</v>
          </cell>
          <cell r="S901">
            <v>1890.6499999999628</v>
          </cell>
          <cell r="T901">
            <v>1378.4699999999823</v>
          </cell>
          <cell r="U901">
            <v>1925.6900000000319</v>
          </cell>
          <cell r="V901">
            <v>1397.5299999999693</v>
          </cell>
          <cell r="W901">
            <v>1953.7600000000157</v>
          </cell>
          <cell r="X901">
            <v>1423.5499999999865</v>
          </cell>
          <cell r="Y901">
            <v>1988.8000000000188</v>
          </cell>
          <cell r="Z901">
            <v>1442.6099999999799</v>
          </cell>
          <cell r="AA901">
            <v>2016.88</v>
          </cell>
          <cell r="AB901">
            <v>1468.6300000000215</v>
          </cell>
          <cell r="AC901">
            <v>2051.9099999999762</v>
          </cell>
          <cell r="AD901">
            <v>1487.6900000000157</v>
          </cell>
          <cell r="AE901">
            <v>2086.9499999999757</v>
          </cell>
          <cell r="AF901">
            <v>1513.7100000000321</v>
          </cell>
          <cell r="AG901">
            <v>2115.0199999999631</v>
          </cell>
          <cell r="AH901">
            <v>1532.7700000000195</v>
          </cell>
          <cell r="AI901">
            <v>2150.0600000000377</v>
          </cell>
          <cell r="AJ901">
            <v>1558.7900000000063</v>
          </cell>
          <cell r="AK901">
            <v>2178.1400000000076</v>
          </cell>
          <cell r="AL901">
            <v>1577.8499999999938</v>
          </cell>
          <cell r="AM901">
            <v>2213.1700000000037</v>
          </cell>
          <cell r="AN901">
            <v>1603.8699999999797</v>
          </cell>
          <cell r="AO901">
            <v>2248.2100000000119</v>
          </cell>
          <cell r="AP901">
            <v>1622.9299999999669</v>
          </cell>
          <cell r="AQ901">
            <v>2276.2799999999747</v>
          </cell>
          <cell r="AR901">
            <v>1648.9499999999791</v>
          </cell>
          <cell r="AS901">
            <v>2311.319999999972</v>
          </cell>
          <cell r="AT901">
            <v>1668.00999999997</v>
          </cell>
          <cell r="AU901">
            <v>2339.3999999999778</v>
          </cell>
          <cell r="AV901">
            <v>1694.0300000000309</v>
          </cell>
          <cell r="AW901">
            <v>2374.4300000000421</v>
          </cell>
        </row>
        <row r="902">
          <cell r="A902">
            <v>897</v>
          </cell>
          <cell r="B902">
            <v>1166.4699999999793</v>
          </cell>
          <cell r="C902">
            <v>1633.0599999999922</v>
          </cell>
          <cell r="D902">
            <v>1192.5200000000036</v>
          </cell>
          <cell r="E902">
            <v>1668.1399999999701</v>
          </cell>
          <cell r="F902">
            <v>1211.6000000000001</v>
          </cell>
          <cell r="G902">
            <v>1696.2500000000309</v>
          </cell>
          <cell r="H902">
            <v>1237.6500000000144</v>
          </cell>
          <cell r="I902">
            <v>1731.3200000000106</v>
          </cell>
          <cell r="J902">
            <v>1263.7000000000064</v>
          </cell>
          <cell r="K902">
            <v>1766.400000000019</v>
          </cell>
          <cell r="L902">
            <v>1282.7799999999945</v>
          </cell>
          <cell r="M902">
            <v>1794.5</v>
          </cell>
          <cell r="N902">
            <v>1308.8300000000168</v>
          </cell>
          <cell r="O902">
            <v>1829.5799999999776</v>
          </cell>
          <cell r="P902">
            <v>1327.9100000000126</v>
          </cell>
          <cell r="Q902">
            <v>1857.6899999999864</v>
          </cell>
          <cell r="R902">
            <v>1353.9599999999937</v>
          </cell>
          <cell r="S902">
            <v>1892.7599999999627</v>
          </cell>
          <cell r="T902">
            <v>1380.0099999999823</v>
          </cell>
          <cell r="U902">
            <v>1927.840000000032</v>
          </cell>
          <cell r="V902">
            <v>1399.0899999999692</v>
          </cell>
          <cell r="W902">
            <v>1955.9400000000157</v>
          </cell>
          <cell r="X902">
            <v>1425.1399999999865</v>
          </cell>
          <cell r="Y902">
            <v>1991.0200000000189</v>
          </cell>
          <cell r="Z902">
            <v>1444.2199999999798</v>
          </cell>
          <cell r="AA902">
            <v>2019.13</v>
          </cell>
          <cell r="AB902">
            <v>1470.2700000000216</v>
          </cell>
          <cell r="AC902">
            <v>2054.1999999999762</v>
          </cell>
          <cell r="AD902">
            <v>1489.3500000000158</v>
          </cell>
          <cell r="AE902">
            <v>2089.2799999999756</v>
          </cell>
          <cell r="AF902">
            <v>1515.4000000000322</v>
          </cell>
          <cell r="AG902">
            <v>2117.3799999999633</v>
          </cell>
          <cell r="AH902">
            <v>1534.4800000000196</v>
          </cell>
          <cell r="AI902">
            <v>2152.4600000000378</v>
          </cell>
          <cell r="AJ902">
            <v>1560.5300000000063</v>
          </cell>
          <cell r="AK902">
            <v>2180.5700000000074</v>
          </cell>
          <cell r="AL902">
            <v>1579.6099999999938</v>
          </cell>
          <cell r="AM902">
            <v>2215.6400000000035</v>
          </cell>
          <cell r="AN902">
            <v>1605.6599999999796</v>
          </cell>
          <cell r="AO902">
            <v>2250.7200000000121</v>
          </cell>
          <cell r="AP902">
            <v>1624.7399999999668</v>
          </cell>
          <cell r="AQ902">
            <v>2278.8199999999747</v>
          </cell>
          <cell r="AR902">
            <v>1650.789999999979</v>
          </cell>
          <cell r="AS902">
            <v>2313.8999999999719</v>
          </cell>
          <cell r="AT902">
            <v>1669.8699999999699</v>
          </cell>
          <cell r="AU902">
            <v>2342.0099999999779</v>
          </cell>
          <cell r="AV902">
            <v>1695.920000000031</v>
          </cell>
          <cell r="AW902">
            <v>2377.0800000000422</v>
          </cell>
        </row>
        <row r="903">
          <cell r="A903">
            <v>898</v>
          </cell>
          <cell r="B903">
            <v>1167.7699999999793</v>
          </cell>
          <cell r="C903">
            <v>1634.8799999999922</v>
          </cell>
          <cell r="D903">
            <v>1193.8500000000035</v>
          </cell>
          <cell r="E903">
            <v>1669.99999999997</v>
          </cell>
          <cell r="F903">
            <v>1212.95</v>
          </cell>
          <cell r="G903">
            <v>1698.140000000031</v>
          </cell>
          <cell r="H903">
            <v>1239.0300000000145</v>
          </cell>
          <cell r="I903">
            <v>1733.2500000000107</v>
          </cell>
          <cell r="J903">
            <v>1265.1100000000065</v>
          </cell>
          <cell r="K903">
            <v>1768.370000000019</v>
          </cell>
          <cell r="L903">
            <v>1284.2099999999946</v>
          </cell>
          <cell r="M903">
            <v>1796.5</v>
          </cell>
          <cell r="N903">
            <v>1310.2900000000168</v>
          </cell>
          <cell r="O903">
            <v>1831.6199999999776</v>
          </cell>
          <cell r="P903">
            <v>1329.3900000000126</v>
          </cell>
          <cell r="Q903">
            <v>1859.7599999999863</v>
          </cell>
          <cell r="R903">
            <v>1355.4699999999937</v>
          </cell>
          <cell r="S903">
            <v>1894.8699999999626</v>
          </cell>
          <cell r="T903">
            <v>1381.5499999999822</v>
          </cell>
          <cell r="U903">
            <v>1929.9900000000321</v>
          </cell>
          <cell r="V903">
            <v>1400.6499999999692</v>
          </cell>
          <cell r="W903">
            <v>1958.1200000000158</v>
          </cell>
          <cell r="X903">
            <v>1426.7299999999864</v>
          </cell>
          <cell r="Y903">
            <v>1993.2400000000189</v>
          </cell>
          <cell r="Z903">
            <v>1445.8299999999797</v>
          </cell>
          <cell r="AA903">
            <v>2021.38</v>
          </cell>
          <cell r="AB903">
            <v>1471.9100000000217</v>
          </cell>
          <cell r="AC903">
            <v>2056.4899999999761</v>
          </cell>
          <cell r="AD903">
            <v>1491.0100000000159</v>
          </cell>
          <cell r="AE903">
            <v>2091.6099999999756</v>
          </cell>
          <cell r="AF903">
            <v>1517.0900000000322</v>
          </cell>
          <cell r="AG903">
            <v>2119.7399999999634</v>
          </cell>
          <cell r="AH903">
            <v>1536.1900000000196</v>
          </cell>
          <cell r="AI903">
            <v>2154.8600000000379</v>
          </cell>
          <cell r="AJ903">
            <v>1562.2700000000063</v>
          </cell>
          <cell r="AK903">
            <v>2183.0000000000073</v>
          </cell>
          <cell r="AL903">
            <v>1581.3699999999938</v>
          </cell>
          <cell r="AM903">
            <v>2218.1100000000033</v>
          </cell>
          <cell r="AN903">
            <v>1607.4499999999796</v>
          </cell>
          <cell r="AO903">
            <v>2253.2300000000123</v>
          </cell>
          <cell r="AP903">
            <v>1626.5499999999668</v>
          </cell>
          <cell r="AQ903">
            <v>2281.3599999999747</v>
          </cell>
          <cell r="AR903">
            <v>1652.629999999979</v>
          </cell>
          <cell r="AS903">
            <v>2316.4799999999718</v>
          </cell>
          <cell r="AT903">
            <v>1671.7299999999698</v>
          </cell>
          <cell r="AU903">
            <v>2344.6199999999781</v>
          </cell>
          <cell r="AV903">
            <v>1697.8100000000311</v>
          </cell>
          <cell r="AW903">
            <v>2379.7300000000423</v>
          </cell>
        </row>
        <row r="904">
          <cell r="A904">
            <v>899</v>
          </cell>
          <cell r="B904">
            <v>1169.0699999999792</v>
          </cell>
          <cell r="C904">
            <v>1636.6999999999921</v>
          </cell>
          <cell r="D904">
            <v>1195.1800000000035</v>
          </cell>
          <cell r="E904">
            <v>1671.8599999999699</v>
          </cell>
          <cell r="F904">
            <v>1214.3</v>
          </cell>
          <cell r="G904">
            <v>1700.0300000000311</v>
          </cell>
          <cell r="H904">
            <v>1240.4100000000146</v>
          </cell>
          <cell r="I904">
            <v>1735.1800000000108</v>
          </cell>
          <cell r="J904">
            <v>1266.5200000000066</v>
          </cell>
          <cell r="K904">
            <v>1770.340000000019</v>
          </cell>
          <cell r="L904">
            <v>1285.6399999999946</v>
          </cell>
          <cell r="M904">
            <v>1798.5</v>
          </cell>
          <cell r="N904">
            <v>1311.7500000000168</v>
          </cell>
          <cell r="O904">
            <v>1833.6599999999776</v>
          </cell>
          <cell r="P904">
            <v>1330.8700000000126</v>
          </cell>
          <cell r="Q904">
            <v>1861.8299999999863</v>
          </cell>
          <cell r="R904">
            <v>1356.9799999999937</v>
          </cell>
          <cell r="S904">
            <v>1896.9799999999625</v>
          </cell>
          <cell r="T904">
            <v>1383.0899999999822</v>
          </cell>
          <cell r="U904">
            <v>1932.1400000000322</v>
          </cell>
          <cell r="V904">
            <v>1402.2099999999691</v>
          </cell>
          <cell r="W904">
            <v>1960.3000000000159</v>
          </cell>
          <cell r="X904">
            <v>1428.3199999999863</v>
          </cell>
          <cell r="Y904">
            <v>1995.4600000000189</v>
          </cell>
          <cell r="Z904">
            <v>1447.4399999999796</v>
          </cell>
          <cell r="AA904">
            <v>2023.63</v>
          </cell>
          <cell r="AB904">
            <v>1473.5500000000218</v>
          </cell>
          <cell r="AC904">
            <v>2058.7799999999761</v>
          </cell>
          <cell r="AD904">
            <v>1492.670000000016</v>
          </cell>
          <cell r="AE904">
            <v>2093.9399999999755</v>
          </cell>
          <cell r="AF904">
            <v>1518.7800000000323</v>
          </cell>
          <cell r="AG904">
            <v>2122.0999999999635</v>
          </cell>
          <cell r="AH904">
            <v>1537.9000000000196</v>
          </cell>
          <cell r="AI904">
            <v>2157.260000000038</v>
          </cell>
          <cell r="AJ904">
            <v>1564.0100000000064</v>
          </cell>
          <cell r="AK904">
            <v>2185.4300000000071</v>
          </cell>
          <cell r="AL904">
            <v>1583.1299999999937</v>
          </cell>
          <cell r="AM904">
            <v>2220.5800000000031</v>
          </cell>
          <cell r="AN904">
            <v>1609.2399999999795</v>
          </cell>
          <cell r="AO904">
            <v>2255.7400000000125</v>
          </cell>
          <cell r="AP904">
            <v>1628.3599999999667</v>
          </cell>
          <cell r="AQ904">
            <v>2283.8999999999746</v>
          </cell>
          <cell r="AR904">
            <v>1654.4699999999789</v>
          </cell>
          <cell r="AS904">
            <v>2319.0599999999718</v>
          </cell>
          <cell r="AT904">
            <v>1673.5899999999697</v>
          </cell>
          <cell r="AU904">
            <v>2347.2299999999782</v>
          </cell>
          <cell r="AV904">
            <v>1699.7000000000312</v>
          </cell>
          <cell r="AW904">
            <v>2382.3800000000424</v>
          </cell>
        </row>
        <row r="905">
          <cell r="A905">
            <v>900</v>
          </cell>
          <cell r="B905">
            <v>1170.3699999999792</v>
          </cell>
          <cell r="C905">
            <v>1638.519999999992</v>
          </cell>
          <cell r="D905">
            <v>1196.5100000000034</v>
          </cell>
          <cell r="E905">
            <v>1673.7199999999698</v>
          </cell>
          <cell r="F905">
            <v>1215.6499999999999</v>
          </cell>
          <cell r="G905">
            <v>1701.9200000000312</v>
          </cell>
          <cell r="H905">
            <v>1241.7900000000147</v>
          </cell>
          <cell r="I905">
            <v>1737.1100000000108</v>
          </cell>
          <cell r="J905">
            <v>1267.9300000000067</v>
          </cell>
          <cell r="K905">
            <v>1772.310000000019</v>
          </cell>
          <cell r="L905">
            <v>1287.0699999999947</v>
          </cell>
          <cell r="M905">
            <v>1800.5</v>
          </cell>
          <cell r="N905">
            <v>1313.2100000000169</v>
          </cell>
          <cell r="O905">
            <v>1835.6999999999775</v>
          </cell>
          <cell r="P905">
            <v>1332.3500000000126</v>
          </cell>
          <cell r="Q905">
            <v>1863.8999999999862</v>
          </cell>
          <cell r="R905">
            <v>1358.4899999999936</v>
          </cell>
          <cell r="S905">
            <v>1899.0899999999624</v>
          </cell>
          <cell r="T905">
            <v>1384.6299999999821</v>
          </cell>
          <cell r="U905">
            <v>1934.2900000000323</v>
          </cell>
          <cell r="V905">
            <v>1403.7699999999691</v>
          </cell>
          <cell r="W905">
            <v>1962.4800000000159</v>
          </cell>
          <cell r="X905">
            <v>1429.9099999999862</v>
          </cell>
          <cell r="Y905">
            <v>1997.6800000000189</v>
          </cell>
          <cell r="Z905">
            <v>1449.0499999999795</v>
          </cell>
          <cell r="AA905">
            <v>2025.88</v>
          </cell>
          <cell r="AB905">
            <v>1475.1900000000219</v>
          </cell>
          <cell r="AC905">
            <v>2061.0699999999761</v>
          </cell>
          <cell r="AD905">
            <v>1494.3300000000161</v>
          </cell>
          <cell r="AE905">
            <v>2096.2699999999754</v>
          </cell>
          <cell r="AF905">
            <v>1520.4700000000323</v>
          </cell>
          <cell r="AG905">
            <v>2124.4599999999637</v>
          </cell>
          <cell r="AH905">
            <v>1539.6100000000197</v>
          </cell>
          <cell r="AI905">
            <v>2159.6600000000381</v>
          </cell>
          <cell r="AJ905">
            <v>1565.7500000000064</v>
          </cell>
          <cell r="AK905">
            <v>2187.8600000000069</v>
          </cell>
          <cell r="AL905">
            <v>1584.8899999999937</v>
          </cell>
          <cell r="AM905">
            <v>2223.0500000000029</v>
          </cell>
          <cell r="AN905">
            <v>1611.0299999999795</v>
          </cell>
          <cell r="AO905">
            <v>2258.2500000000127</v>
          </cell>
          <cell r="AP905">
            <v>1630.1699999999666</v>
          </cell>
          <cell r="AQ905">
            <v>2286.4399999999746</v>
          </cell>
          <cell r="AR905">
            <v>1656.3099999999788</v>
          </cell>
          <cell r="AS905">
            <v>2321.6399999999717</v>
          </cell>
          <cell r="AT905">
            <v>1675.4499999999696</v>
          </cell>
          <cell r="AU905">
            <v>2349.8399999999783</v>
          </cell>
          <cell r="AV905">
            <v>1701.5900000000313</v>
          </cell>
          <cell r="AW905">
            <v>2385.0300000000425</v>
          </cell>
        </row>
        <row r="906">
          <cell r="A906">
            <v>901</v>
          </cell>
          <cell r="B906">
            <v>1171.6699999999792</v>
          </cell>
          <cell r="C906">
            <v>1640.339999999992</v>
          </cell>
          <cell r="D906">
            <v>1197.8400000000033</v>
          </cell>
          <cell r="E906">
            <v>1675.5799999999697</v>
          </cell>
          <cell r="F906">
            <v>1216.9999999999998</v>
          </cell>
          <cell r="G906">
            <v>1703.8100000000313</v>
          </cell>
          <cell r="H906">
            <v>1243.1700000000149</v>
          </cell>
          <cell r="I906">
            <v>1739.0400000000109</v>
          </cell>
          <cell r="J906">
            <v>1269.3400000000067</v>
          </cell>
          <cell r="K906">
            <v>1774.2800000000191</v>
          </cell>
          <cell r="L906">
            <v>1288.4999999999948</v>
          </cell>
          <cell r="M906">
            <v>1802.5</v>
          </cell>
          <cell r="N906">
            <v>1314.6700000000169</v>
          </cell>
          <cell r="O906">
            <v>1837.7399999999775</v>
          </cell>
          <cell r="P906">
            <v>1333.8300000000127</v>
          </cell>
          <cell r="Q906">
            <v>1865.9699999999862</v>
          </cell>
          <cell r="R906">
            <v>1359.9999999999936</v>
          </cell>
          <cell r="S906">
            <v>1901.1999999999623</v>
          </cell>
          <cell r="T906">
            <v>1386.1699999999821</v>
          </cell>
          <cell r="U906">
            <v>1936.4400000000323</v>
          </cell>
          <cell r="V906">
            <v>1405.329999999969</v>
          </cell>
          <cell r="W906">
            <v>1964.660000000016</v>
          </cell>
          <cell r="X906">
            <v>1431.4999999999861</v>
          </cell>
          <cell r="Y906">
            <v>1999.900000000019</v>
          </cell>
          <cell r="Z906">
            <v>1450.6599999999794</v>
          </cell>
          <cell r="AA906">
            <v>2028.13</v>
          </cell>
          <cell r="AB906">
            <v>1476.830000000022</v>
          </cell>
          <cell r="AC906">
            <v>2063.359999999976</v>
          </cell>
          <cell r="AD906">
            <v>1495.9900000000162</v>
          </cell>
          <cell r="AE906">
            <v>2098.5999999999754</v>
          </cell>
          <cell r="AF906">
            <v>1522.1600000000324</v>
          </cell>
          <cell r="AG906">
            <v>2126.8199999999638</v>
          </cell>
          <cell r="AH906">
            <v>1541.3200000000197</v>
          </cell>
          <cell r="AI906">
            <v>2162.0600000000381</v>
          </cell>
          <cell r="AJ906">
            <v>1567.4900000000064</v>
          </cell>
          <cell r="AK906">
            <v>2190.2900000000068</v>
          </cell>
          <cell r="AL906">
            <v>1586.6499999999937</v>
          </cell>
          <cell r="AM906">
            <v>2225.5200000000027</v>
          </cell>
          <cell r="AN906">
            <v>1612.8199999999795</v>
          </cell>
          <cell r="AO906">
            <v>2260.760000000013</v>
          </cell>
          <cell r="AP906">
            <v>1631.9799999999666</v>
          </cell>
          <cell r="AQ906">
            <v>2288.9799999999746</v>
          </cell>
          <cell r="AR906">
            <v>1658.1499999999787</v>
          </cell>
          <cell r="AS906">
            <v>2324.2199999999716</v>
          </cell>
          <cell r="AT906">
            <v>1677.3099999999695</v>
          </cell>
          <cell r="AU906">
            <v>2352.4499999999784</v>
          </cell>
          <cell r="AV906">
            <v>1703.4800000000314</v>
          </cell>
          <cell r="AW906">
            <v>2387.6800000000426</v>
          </cell>
        </row>
        <row r="907">
          <cell r="A907">
            <v>902</v>
          </cell>
          <cell r="B907">
            <v>1172.9699999999791</v>
          </cell>
          <cell r="C907">
            <v>1642.1599999999919</v>
          </cell>
          <cell r="D907">
            <v>1199.1700000000033</v>
          </cell>
          <cell r="E907">
            <v>1677.4399999999696</v>
          </cell>
          <cell r="F907">
            <v>1218.3499999999997</v>
          </cell>
          <cell r="G907">
            <v>1705.7000000000314</v>
          </cell>
          <cell r="H907">
            <v>1244.550000000015</v>
          </cell>
          <cell r="I907">
            <v>1740.9700000000109</v>
          </cell>
          <cell r="J907">
            <v>1270.7500000000068</v>
          </cell>
          <cell r="K907">
            <v>1776.2500000000191</v>
          </cell>
          <cell r="L907">
            <v>1289.9299999999948</v>
          </cell>
          <cell r="M907">
            <v>1804.5</v>
          </cell>
          <cell r="N907">
            <v>1316.1300000000169</v>
          </cell>
          <cell r="O907">
            <v>1839.7799999999775</v>
          </cell>
          <cell r="P907">
            <v>1335.3100000000127</v>
          </cell>
          <cell r="Q907">
            <v>1868.0399999999861</v>
          </cell>
          <cell r="R907">
            <v>1361.5099999999936</v>
          </cell>
          <cell r="S907">
            <v>1903.3099999999622</v>
          </cell>
          <cell r="T907">
            <v>1387.7099999999821</v>
          </cell>
          <cell r="U907">
            <v>1938.5900000000324</v>
          </cell>
          <cell r="V907">
            <v>1406.8899999999689</v>
          </cell>
          <cell r="W907">
            <v>1966.8400000000161</v>
          </cell>
          <cell r="X907">
            <v>1433.089999999986</v>
          </cell>
          <cell r="Y907">
            <v>2002.120000000019</v>
          </cell>
          <cell r="Z907">
            <v>1452.2699999999793</v>
          </cell>
          <cell r="AA907">
            <v>2030.38</v>
          </cell>
          <cell r="AB907">
            <v>1478.4700000000221</v>
          </cell>
          <cell r="AC907">
            <v>2065.649999999976</v>
          </cell>
          <cell r="AD907">
            <v>1497.6500000000162</v>
          </cell>
          <cell r="AE907">
            <v>2100.9299999999753</v>
          </cell>
          <cell r="AF907">
            <v>1523.8500000000324</v>
          </cell>
          <cell r="AG907">
            <v>2129.1799999999639</v>
          </cell>
          <cell r="AH907">
            <v>1543.0300000000198</v>
          </cell>
          <cell r="AI907">
            <v>2164.4600000000382</v>
          </cell>
          <cell r="AJ907">
            <v>1569.2300000000064</v>
          </cell>
          <cell r="AK907">
            <v>2192.7200000000066</v>
          </cell>
          <cell r="AL907">
            <v>1588.4099999999937</v>
          </cell>
          <cell r="AM907">
            <v>2227.9900000000025</v>
          </cell>
          <cell r="AN907">
            <v>1614.6099999999794</v>
          </cell>
          <cell r="AO907">
            <v>2263.2700000000132</v>
          </cell>
          <cell r="AP907">
            <v>1633.7899999999665</v>
          </cell>
          <cell r="AQ907">
            <v>2291.5199999999745</v>
          </cell>
          <cell r="AR907">
            <v>1659.9899999999786</v>
          </cell>
          <cell r="AS907">
            <v>2326.7999999999715</v>
          </cell>
          <cell r="AT907">
            <v>1679.1699999999694</v>
          </cell>
          <cell r="AU907">
            <v>2355.0599999999786</v>
          </cell>
          <cell r="AV907">
            <v>1705.3700000000315</v>
          </cell>
          <cell r="AW907">
            <v>2390.3300000000427</v>
          </cell>
        </row>
        <row r="908">
          <cell r="A908">
            <v>903</v>
          </cell>
          <cell r="B908">
            <v>1174.2699999999791</v>
          </cell>
          <cell r="C908">
            <v>1643.9799999999918</v>
          </cell>
          <cell r="D908">
            <v>1200.5000000000032</v>
          </cell>
          <cell r="E908">
            <v>1679.2999999999695</v>
          </cell>
          <cell r="F908">
            <v>1219.6999999999996</v>
          </cell>
          <cell r="G908">
            <v>1707.5900000000315</v>
          </cell>
          <cell r="H908">
            <v>1245.9300000000151</v>
          </cell>
          <cell r="I908">
            <v>1742.900000000011</v>
          </cell>
          <cell r="J908">
            <v>1272.1600000000069</v>
          </cell>
          <cell r="K908">
            <v>1778.2200000000191</v>
          </cell>
          <cell r="L908">
            <v>1291.3599999999949</v>
          </cell>
          <cell r="M908">
            <v>1806.5</v>
          </cell>
          <cell r="N908">
            <v>1317.590000000017</v>
          </cell>
          <cell r="O908">
            <v>1841.8199999999774</v>
          </cell>
          <cell r="P908">
            <v>1336.7900000000127</v>
          </cell>
          <cell r="Q908">
            <v>1870.109999999986</v>
          </cell>
          <cell r="R908">
            <v>1363.0199999999936</v>
          </cell>
          <cell r="S908">
            <v>1905.4199999999621</v>
          </cell>
          <cell r="T908">
            <v>1389.249999999982</v>
          </cell>
          <cell r="U908">
            <v>1940.7400000000325</v>
          </cell>
          <cell r="V908">
            <v>1408.4499999999689</v>
          </cell>
          <cell r="W908">
            <v>1969.0200000000161</v>
          </cell>
          <cell r="X908">
            <v>1434.679999999986</v>
          </cell>
          <cell r="Y908">
            <v>2004.340000000019</v>
          </cell>
          <cell r="Z908">
            <v>1453.8799999999792</v>
          </cell>
          <cell r="AA908">
            <v>2032.63</v>
          </cell>
          <cell r="AB908">
            <v>1480.1100000000222</v>
          </cell>
          <cell r="AC908">
            <v>2067.939999999976</v>
          </cell>
          <cell r="AD908">
            <v>1499.3100000000163</v>
          </cell>
          <cell r="AE908">
            <v>2103.2599999999752</v>
          </cell>
          <cell r="AF908">
            <v>1525.5400000000325</v>
          </cell>
          <cell r="AG908">
            <v>2131.539999999964</v>
          </cell>
          <cell r="AH908">
            <v>1544.7400000000198</v>
          </cell>
          <cell r="AI908">
            <v>2166.8600000000383</v>
          </cell>
          <cell r="AJ908">
            <v>1570.9700000000064</v>
          </cell>
          <cell r="AK908">
            <v>2195.1500000000065</v>
          </cell>
          <cell r="AL908">
            <v>1590.1699999999937</v>
          </cell>
          <cell r="AM908">
            <v>2230.4600000000023</v>
          </cell>
          <cell r="AN908">
            <v>1616.3999999999794</v>
          </cell>
          <cell r="AO908">
            <v>2265.7800000000134</v>
          </cell>
          <cell r="AP908">
            <v>1635.5999999999665</v>
          </cell>
          <cell r="AQ908">
            <v>2294.0599999999745</v>
          </cell>
          <cell r="AR908">
            <v>1661.8299999999786</v>
          </cell>
          <cell r="AS908">
            <v>2329.3799999999715</v>
          </cell>
          <cell r="AT908">
            <v>1681.0299999999693</v>
          </cell>
          <cell r="AU908">
            <v>2357.6699999999787</v>
          </cell>
          <cell r="AV908">
            <v>1707.2600000000316</v>
          </cell>
          <cell r="AW908">
            <v>2392.9800000000428</v>
          </cell>
        </row>
        <row r="909">
          <cell r="A909">
            <v>904</v>
          </cell>
          <cell r="B909">
            <v>1175.569999999979</v>
          </cell>
          <cell r="C909">
            <v>1645.7999999999918</v>
          </cell>
          <cell r="D909">
            <v>1201.8300000000031</v>
          </cell>
          <cell r="E909">
            <v>1681.1599999999694</v>
          </cell>
          <cell r="F909">
            <v>1221.0499999999995</v>
          </cell>
          <cell r="G909">
            <v>1709.4800000000316</v>
          </cell>
          <cell r="H909">
            <v>1247.3100000000152</v>
          </cell>
          <cell r="I909">
            <v>1744.8300000000111</v>
          </cell>
          <cell r="J909">
            <v>1273.570000000007</v>
          </cell>
          <cell r="K909">
            <v>1780.1900000000192</v>
          </cell>
          <cell r="L909">
            <v>1292.789999999995</v>
          </cell>
          <cell r="M909">
            <v>1808.5</v>
          </cell>
          <cell r="N909">
            <v>1319.050000000017</v>
          </cell>
          <cell r="O909">
            <v>1843.8599999999774</v>
          </cell>
          <cell r="P909">
            <v>1338.2700000000127</v>
          </cell>
          <cell r="Q909">
            <v>1872.179999999986</v>
          </cell>
          <cell r="R909">
            <v>1364.5299999999936</v>
          </cell>
          <cell r="S909">
            <v>1907.529999999962</v>
          </cell>
          <cell r="T909">
            <v>1390.789999999982</v>
          </cell>
          <cell r="U909">
            <v>1942.8900000000326</v>
          </cell>
          <cell r="V909">
            <v>1410.0099999999688</v>
          </cell>
          <cell r="W909">
            <v>1971.2000000000162</v>
          </cell>
          <cell r="X909">
            <v>1436.2699999999859</v>
          </cell>
          <cell r="Y909">
            <v>2006.560000000019</v>
          </cell>
          <cell r="Z909">
            <v>1455.4899999999791</v>
          </cell>
          <cell r="AA909">
            <v>2034.88</v>
          </cell>
          <cell r="AB909">
            <v>1481.7500000000223</v>
          </cell>
          <cell r="AC909">
            <v>2070.2299999999759</v>
          </cell>
          <cell r="AD909">
            <v>1500.9700000000164</v>
          </cell>
          <cell r="AE909">
            <v>2105.5899999999751</v>
          </cell>
          <cell r="AF909">
            <v>1527.2300000000325</v>
          </cell>
          <cell r="AG909">
            <v>2133.8999999999642</v>
          </cell>
          <cell r="AH909">
            <v>1546.4500000000198</v>
          </cell>
          <cell r="AI909">
            <v>2169.2600000000384</v>
          </cell>
          <cell r="AJ909">
            <v>1572.7100000000064</v>
          </cell>
          <cell r="AK909">
            <v>2197.5800000000063</v>
          </cell>
          <cell r="AL909">
            <v>1591.9299999999937</v>
          </cell>
          <cell r="AM909">
            <v>2232.9300000000021</v>
          </cell>
          <cell r="AN909">
            <v>1618.1899999999794</v>
          </cell>
          <cell r="AO909">
            <v>2268.2900000000136</v>
          </cell>
          <cell r="AP909">
            <v>1637.4099999999664</v>
          </cell>
          <cell r="AQ909">
            <v>2296.5999999999744</v>
          </cell>
          <cell r="AR909">
            <v>1663.6699999999785</v>
          </cell>
          <cell r="AS909">
            <v>2331.9599999999714</v>
          </cell>
          <cell r="AT909">
            <v>1682.8899999999692</v>
          </cell>
          <cell r="AU909">
            <v>2360.2799999999788</v>
          </cell>
          <cell r="AV909">
            <v>1709.1500000000317</v>
          </cell>
          <cell r="AW909">
            <v>2395.6300000000429</v>
          </cell>
        </row>
        <row r="910">
          <cell r="A910">
            <v>905</v>
          </cell>
          <cell r="B910">
            <v>1176.869999999979</v>
          </cell>
          <cell r="C910">
            <v>1647.6199999999917</v>
          </cell>
          <cell r="D910">
            <v>1203.160000000003</v>
          </cell>
          <cell r="E910">
            <v>1683.0199999999693</v>
          </cell>
          <cell r="F910">
            <v>1222.3999999999994</v>
          </cell>
          <cell r="G910">
            <v>1711.3700000000317</v>
          </cell>
          <cell r="H910">
            <v>1248.6900000000153</v>
          </cell>
          <cell r="I910">
            <v>1746.7600000000111</v>
          </cell>
          <cell r="J910">
            <v>1274.9800000000071</v>
          </cell>
          <cell r="K910">
            <v>1782.1600000000192</v>
          </cell>
          <cell r="L910">
            <v>1294.219999999995</v>
          </cell>
          <cell r="M910">
            <v>1810.5</v>
          </cell>
          <cell r="N910">
            <v>1320.510000000017</v>
          </cell>
          <cell r="O910">
            <v>1845.8999999999774</v>
          </cell>
          <cell r="P910">
            <v>1339.7500000000127</v>
          </cell>
          <cell r="Q910">
            <v>1874.2499999999859</v>
          </cell>
          <cell r="R910">
            <v>1366.0399999999936</v>
          </cell>
          <cell r="S910">
            <v>1909.6399999999619</v>
          </cell>
          <cell r="T910">
            <v>1392.329999999982</v>
          </cell>
          <cell r="U910">
            <v>1945.0400000000327</v>
          </cell>
          <cell r="V910">
            <v>1411.5699999999688</v>
          </cell>
          <cell r="W910">
            <v>1973.3800000000163</v>
          </cell>
          <cell r="X910">
            <v>1437.8599999999858</v>
          </cell>
          <cell r="Y910">
            <v>2008.7800000000191</v>
          </cell>
          <cell r="Z910">
            <v>1457.099999999979</v>
          </cell>
          <cell r="AA910">
            <v>2037.13</v>
          </cell>
          <cell r="AB910">
            <v>1483.3900000000224</v>
          </cell>
          <cell r="AC910">
            <v>2072.5199999999759</v>
          </cell>
          <cell r="AD910">
            <v>1502.6300000000165</v>
          </cell>
          <cell r="AE910">
            <v>2107.9199999999751</v>
          </cell>
          <cell r="AF910">
            <v>1528.9200000000326</v>
          </cell>
          <cell r="AG910">
            <v>2136.2599999999643</v>
          </cell>
          <cell r="AH910">
            <v>1548.1600000000199</v>
          </cell>
          <cell r="AI910">
            <v>2171.6600000000385</v>
          </cell>
          <cell r="AJ910">
            <v>1574.4500000000064</v>
          </cell>
          <cell r="AK910">
            <v>2200.0100000000061</v>
          </cell>
          <cell r="AL910">
            <v>1593.6899999999937</v>
          </cell>
          <cell r="AM910">
            <v>2235.4000000000019</v>
          </cell>
          <cell r="AN910">
            <v>1619.9799999999793</v>
          </cell>
          <cell r="AO910">
            <v>2270.8000000000138</v>
          </cell>
          <cell r="AP910">
            <v>1639.2199999999664</v>
          </cell>
          <cell r="AQ910">
            <v>2299.1399999999744</v>
          </cell>
          <cell r="AR910">
            <v>1665.5099999999784</v>
          </cell>
          <cell r="AS910">
            <v>2334.5399999999713</v>
          </cell>
          <cell r="AT910">
            <v>1684.7499999999691</v>
          </cell>
          <cell r="AU910">
            <v>2362.889999999979</v>
          </cell>
          <cell r="AV910">
            <v>1711.0400000000318</v>
          </cell>
          <cell r="AW910">
            <v>2398.2800000000429</v>
          </cell>
        </row>
        <row r="911">
          <cell r="A911">
            <v>906</v>
          </cell>
          <cell r="B911">
            <v>1178.1699999999789</v>
          </cell>
          <cell r="C911">
            <v>1649.4399999999916</v>
          </cell>
          <cell r="D911">
            <v>1204.490000000003</v>
          </cell>
          <cell r="E911">
            <v>1684.8799999999692</v>
          </cell>
          <cell r="F911">
            <v>1223.7499999999993</v>
          </cell>
          <cell r="G911">
            <v>1713.2600000000318</v>
          </cell>
          <cell r="H911">
            <v>1250.0700000000154</v>
          </cell>
          <cell r="I911">
            <v>1748.6900000000112</v>
          </cell>
          <cell r="J911">
            <v>1276.3900000000071</v>
          </cell>
          <cell r="K911">
            <v>1784.1300000000192</v>
          </cell>
          <cell r="L911">
            <v>1295.6499999999951</v>
          </cell>
          <cell r="M911">
            <v>1812.5</v>
          </cell>
          <cell r="N911">
            <v>1321.9700000000171</v>
          </cell>
          <cell r="O911">
            <v>1847.9399999999773</v>
          </cell>
          <cell r="P911">
            <v>1341.2300000000128</v>
          </cell>
          <cell r="Q911">
            <v>1876.3199999999858</v>
          </cell>
          <cell r="R911">
            <v>1367.5499999999936</v>
          </cell>
          <cell r="S911">
            <v>1911.7499999999618</v>
          </cell>
          <cell r="T911">
            <v>1393.8699999999819</v>
          </cell>
          <cell r="U911">
            <v>1947.1900000000328</v>
          </cell>
          <cell r="V911">
            <v>1413.1299999999687</v>
          </cell>
          <cell r="W911">
            <v>1975.5600000000163</v>
          </cell>
          <cell r="X911">
            <v>1439.4499999999857</v>
          </cell>
          <cell r="Y911">
            <v>2011.0000000000191</v>
          </cell>
          <cell r="Z911">
            <v>1458.7099999999789</v>
          </cell>
          <cell r="AA911">
            <v>2039.38</v>
          </cell>
          <cell r="AB911">
            <v>1485.0300000000225</v>
          </cell>
          <cell r="AC911">
            <v>2074.8099999999758</v>
          </cell>
          <cell r="AD911">
            <v>1504.2900000000166</v>
          </cell>
          <cell r="AE911">
            <v>2110.249999999975</v>
          </cell>
          <cell r="AF911">
            <v>1530.6100000000326</v>
          </cell>
          <cell r="AG911">
            <v>2138.6199999999644</v>
          </cell>
          <cell r="AH911">
            <v>1549.8700000000199</v>
          </cell>
          <cell r="AI911">
            <v>2174.0600000000386</v>
          </cell>
          <cell r="AJ911">
            <v>1576.1900000000064</v>
          </cell>
          <cell r="AK911">
            <v>2202.440000000006</v>
          </cell>
          <cell r="AL911">
            <v>1595.4499999999937</v>
          </cell>
          <cell r="AM911">
            <v>2237.8700000000017</v>
          </cell>
          <cell r="AN911">
            <v>1621.7699999999793</v>
          </cell>
          <cell r="AO911">
            <v>2273.310000000014</v>
          </cell>
          <cell r="AP911">
            <v>1641.0299999999663</v>
          </cell>
          <cell r="AQ911">
            <v>2301.6799999999744</v>
          </cell>
          <cell r="AR911">
            <v>1667.3499999999783</v>
          </cell>
          <cell r="AS911">
            <v>2337.1199999999712</v>
          </cell>
          <cell r="AT911">
            <v>1686.609999999969</v>
          </cell>
          <cell r="AU911">
            <v>2365.4999999999791</v>
          </cell>
          <cell r="AV911">
            <v>1712.9300000000319</v>
          </cell>
          <cell r="AW911">
            <v>2400.930000000043</v>
          </cell>
        </row>
        <row r="912">
          <cell r="A912">
            <v>907</v>
          </cell>
          <cell r="B912">
            <v>1179.4699999999789</v>
          </cell>
          <cell r="C912">
            <v>1651.2599999999916</v>
          </cell>
          <cell r="D912">
            <v>1205.8200000000029</v>
          </cell>
          <cell r="E912">
            <v>1686.7399999999691</v>
          </cell>
          <cell r="F912">
            <v>1225.0999999999992</v>
          </cell>
          <cell r="G912">
            <v>1715.1500000000319</v>
          </cell>
          <cell r="H912">
            <v>1251.4500000000155</v>
          </cell>
          <cell r="I912">
            <v>1750.6200000000113</v>
          </cell>
          <cell r="J912">
            <v>1277.8000000000072</v>
          </cell>
          <cell r="K912">
            <v>1786.1000000000192</v>
          </cell>
          <cell r="L912">
            <v>1297.0799999999952</v>
          </cell>
          <cell r="M912">
            <v>1814.5</v>
          </cell>
          <cell r="N912">
            <v>1323.4300000000171</v>
          </cell>
          <cell r="O912">
            <v>1849.9799999999773</v>
          </cell>
          <cell r="P912">
            <v>1342.7100000000128</v>
          </cell>
          <cell r="Q912">
            <v>1878.3899999999858</v>
          </cell>
          <cell r="R912">
            <v>1369.0599999999936</v>
          </cell>
          <cell r="S912">
            <v>1913.8599999999617</v>
          </cell>
          <cell r="T912">
            <v>1395.4099999999819</v>
          </cell>
          <cell r="U912">
            <v>1949.3400000000329</v>
          </cell>
          <cell r="V912">
            <v>1414.6899999999687</v>
          </cell>
          <cell r="W912">
            <v>1977.7400000000164</v>
          </cell>
          <cell r="X912">
            <v>1441.0399999999856</v>
          </cell>
          <cell r="Y912">
            <v>2013.2200000000191</v>
          </cell>
          <cell r="Z912">
            <v>1460.3199999999788</v>
          </cell>
          <cell r="AA912">
            <v>2041.63</v>
          </cell>
          <cell r="AB912">
            <v>1486.6700000000226</v>
          </cell>
          <cell r="AC912">
            <v>2077.0999999999758</v>
          </cell>
          <cell r="AD912">
            <v>1505.9500000000166</v>
          </cell>
          <cell r="AE912">
            <v>2112.5799999999749</v>
          </cell>
          <cell r="AF912">
            <v>1532.3000000000327</v>
          </cell>
          <cell r="AG912">
            <v>2140.9799999999645</v>
          </cell>
          <cell r="AH912">
            <v>1551.5800000000199</v>
          </cell>
          <cell r="AI912">
            <v>2176.4600000000387</v>
          </cell>
          <cell r="AJ912">
            <v>1577.9300000000064</v>
          </cell>
          <cell r="AK912">
            <v>2204.8700000000058</v>
          </cell>
          <cell r="AL912">
            <v>1597.2099999999937</v>
          </cell>
          <cell r="AM912">
            <v>2240.3400000000015</v>
          </cell>
          <cell r="AN912">
            <v>1623.5599999999793</v>
          </cell>
          <cell r="AO912">
            <v>2275.8200000000143</v>
          </cell>
          <cell r="AP912">
            <v>1642.8399999999663</v>
          </cell>
          <cell r="AQ912">
            <v>2304.2199999999743</v>
          </cell>
          <cell r="AR912">
            <v>1669.1899999999782</v>
          </cell>
          <cell r="AS912">
            <v>2339.6999999999712</v>
          </cell>
          <cell r="AT912">
            <v>1688.4699999999689</v>
          </cell>
          <cell r="AU912">
            <v>2368.1099999999792</v>
          </cell>
          <cell r="AV912">
            <v>1714.820000000032</v>
          </cell>
          <cell r="AW912">
            <v>2403.5800000000431</v>
          </cell>
        </row>
        <row r="913">
          <cell r="A913">
            <v>908</v>
          </cell>
          <cell r="B913">
            <v>1180.7699999999788</v>
          </cell>
          <cell r="C913">
            <v>1653.0799999999915</v>
          </cell>
          <cell r="D913">
            <v>1207.1500000000028</v>
          </cell>
          <cell r="E913">
            <v>1688.599999999969</v>
          </cell>
          <cell r="F913">
            <v>1226.4499999999991</v>
          </cell>
          <cell r="G913">
            <v>1717.040000000032</v>
          </cell>
          <cell r="H913">
            <v>1252.8300000000156</v>
          </cell>
          <cell r="I913">
            <v>1752.5500000000113</v>
          </cell>
          <cell r="J913">
            <v>1279.2100000000073</v>
          </cell>
          <cell r="K913">
            <v>1788.0700000000193</v>
          </cell>
          <cell r="L913">
            <v>1298.5099999999952</v>
          </cell>
          <cell r="M913">
            <v>1816.5</v>
          </cell>
          <cell r="N913">
            <v>1324.8900000000172</v>
          </cell>
          <cell r="O913">
            <v>1852.0199999999772</v>
          </cell>
          <cell r="P913">
            <v>1344.1900000000128</v>
          </cell>
          <cell r="Q913">
            <v>1880.4599999999857</v>
          </cell>
          <cell r="R913">
            <v>1370.5699999999936</v>
          </cell>
          <cell r="S913">
            <v>1915.9699999999616</v>
          </cell>
          <cell r="T913">
            <v>1396.9499999999819</v>
          </cell>
          <cell r="U913">
            <v>1951.490000000033</v>
          </cell>
          <cell r="V913">
            <v>1416.2499999999686</v>
          </cell>
          <cell r="W913">
            <v>1979.9200000000164</v>
          </cell>
          <cell r="X913">
            <v>1442.6299999999856</v>
          </cell>
          <cell r="Y913">
            <v>2015.4400000000192</v>
          </cell>
          <cell r="Z913">
            <v>1461.9299999999787</v>
          </cell>
          <cell r="AA913">
            <v>2043.88</v>
          </cell>
          <cell r="AB913">
            <v>1488.3100000000227</v>
          </cell>
          <cell r="AC913">
            <v>2079.3899999999758</v>
          </cell>
          <cell r="AD913">
            <v>1507.6100000000167</v>
          </cell>
          <cell r="AE913">
            <v>2114.9099999999748</v>
          </cell>
          <cell r="AF913">
            <v>1533.9900000000328</v>
          </cell>
          <cell r="AG913">
            <v>2143.3399999999647</v>
          </cell>
          <cell r="AH913">
            <v>1553.29000000002</v>
          </cell>
          <cell r="AI913">
            <v>2178.8600000000388</v>
          </cell>
          <cell r="AJ913">
            <v>1579.6700000000064</v>
          </cell>
          <cell r="AK913">
            <v>2207.3000000000056</v>
          </cell>
          <cell r="AL913">
            <v>1598.9699999999937</v>
          </cell>
          <cell r="AM913">
            <v>2242.8100000000013</v>
          </cell>
          <cell r="AN913">
            <v>1625.3499999999792</v>
          </cell>
          <cell r="AO913">
            <v>2278.3300000000145</v>
          </cell>
          <cell r="AP913">
            <v>1644.6499999999662</v>
          </cell>
          <cell r="AQ913">
            <v>2306.7599999999743</v>
          </cell>
          <cell r="AR913">
            <v>1671.0299999999781</v>
          </cell>
          <cell r="AS913">
            <v>2342.2799999999711</v>
          </cell>
          <cell r="AT913">
            <v>1690.3299999999688</v>
          </cell>
          <cell r="AU913">
            <v>2370.7199999999793</v>
          </cell>
          <cell r="AV913">
            <v>1716.7100000000321</v>
          </cell>
          <cell r="AW913">
            <v>2406.2300000000432</v>
          </cell>
        </row>
        <row r="914">
          <cell r="A914">
            <v>909</v>
          </cell>
          <cell r="B914">
            <v>1182.0699999999788</v>
          </cell>
          <cell r="C914">
            <v>1654.8999999999915</v>
          </cell>
          <cell r="D914">
            <v>1208.4800000000027</v>
          </cell>
          <cell r="E914">
            <v>1690.4599999999689</v>
          </cell>
          <cell r="F914">
            <v>1227.799999999999</v>
          </cell>
          <cell r="G914">
            <v>1718.9300000000321</v>
          </cell>
          <cell r="H914">
            <v>1254.2100000000157</v>
          </cell>
          <cell r="I914">
            <v>1754.4800000000114</v>
          </cell>
          <cell r="J914">
            <v>1280.6200000000074</v>
          </cell>
          <cell r="K914">
            <v>1790.0400000000193</v>
          </cell>
          <cell r="L914">
            <v>1299.9399999999953</v>
          </cell>
          <cell r="M914">
            <v>1818.5</v>
          </cell>
          <cell r="N914">
            <v>1326.3500000000172</v>
          </cell>
          <cell r="O914">
            <v>1854.0599999999772</v>
          </cell>
          <cell r="P914">
            <v>1345.6700000000128</v>
          </cell>
          <cell r="Q914">
            <v>1882.5299999999856</v>
          </cell>
          <cell r="R914">
            <v>1372.0799999999936</v>
          </cell>
          <cell r="S914">
            <v>1918.0799999999615</v>
          </cell>
          <cell r="T914">
            <v>1398.4899999999818</v>
          </cell>
          <cell r="U914">
            <v>1953.6400000000331</v>
          </cell>
          <cell r="V914">
            <v>1417.8099999999686</v>
          </cell>
          <cell r="W914">
            <v>1982.1000000000165</v>
          </cell>
          <cell r="X914">
            <v>1444.2199999999855</v>
          </cell>
          <cell r="Y914">
            <v>2017.6600000000192</v>
          </cell>
          <cell r="Z914">
            <v>1463.5399999999786</v>
          </cell>
          <cell r="AA914">
            <v>2046.13</v>
          </cell>
          <cell r="AB914">
            <v>1489.9500000000228</v>
          </cell>
          <cell r="AC914">
            <v>2081.6799999999757</v>
          </cell>
          <cell r="AD914">
            <v>1509.2700000000168</v>
          </cell>
          <cell r="AE914">
            <v>2117.2399999999748</v>
          </cell>
          <cell r="AF914">
            <v>1535.6800000000328</v>
          </cell>
          <cell r="AG914">
            <v>2145.6999999999648</v>
          </cell>
          <cell r="AH914">
            <v>1555.00000000002</v>
          </cell>
          <cell r="AI914">
            <v>2181.2600000000389</v>
          </cell>
          <cell r="AJ914">
            <v>1581.4100000000064</v>
          </cell>
          <cell r="AK914">
            <v>2209.7300000000055</v>
          </cell>
          <cell r="AL914">
            <v>1600.7299999999937</v>
          </cell>
          <cell r="AM914">
            <v>2245.2800000000011</v>
          </cell>
          <cell r="AN914">
            <v>1627.1399999999792</v>
          </cell>
          <cell r="AO914">
            <v>2280.8400000000147</v>
          </cell>
          <cell r="AP914">
            <v>1646.4599999999662</v>
          </cell>
          <cell r="AQ914">
            <v>2309.2999999999743</v>
          </cell>
          <cell r="AR914">
            <v>1672.8699999999781</v>
          </cell>
          <cell r="AS914">
            <v>2344.859999999971</v>
          </cell>
          <cell r="AT914">
            <v>1692.1899999999687</v>
          </cell>
          <cell r="AU914">
            <v>2373.3299999999795</v>
          </cell>
          <cell r="AV914">
            <v>1718.6000000000322</v>
          </cell>
          <cell r="AW914">
            <v>2408.8800000000433</v>
          </cell>
        </row>
        <row r="915">
          <cell r="A915">
            <v>910</v>
          </cell>
          <cell r="B915">
            <v>1183.3699999999787</v>
          </cell>
          <cell r="C915">
            <v>1656.7199999999914</v>
          </cell>
          <cell r="D915">
            <v>1209.8100000000027</v>
          </cell>
          <cell r="E915">
            <v>1692.3199999999688</v>
          </cell>
          <cell r="F915">
            <v>1229.149999999999</v>
          </cell>
          <cell r="G915">
            <v>1720.8200000000322</v>
          </cell>
          <cell r="H915">
            <v>1255.5900000000158</v>
          </cell>
          <cell r="I915">
            <v>1756.4100000000115</v>
          </cell>
          <cell r="J915">
            <v>1282.0300000000075</v>
          </cell>
          <cell r="K915">
            <v>1792.0100000000193</v>
          </cell>
          <cell r="L915">
            <v>1301.3699999999953</v>
          </cell>
          <cell r="M915">
            <v>1820.5</v>
          </cell>
          <cell r="N915">
            <v>1327.8100000000172</v>
          </cell>
          <cell r="O915">
            <v>1856.0999999999772</v>
          </cell>
          <cell r="P915">
            <v>1347.1500000000128</v>
          </cell>
          <cell r="Q915">
            <v>1884.5999999999856</v>
          </cell>
          <cell r="R915">
            <v>1373.5899999999936</v>
          </cell>
          <cell r="S915">
            <v>1920.1899999999614</v>
          </cell>
          <cell r="T915">
            <v>1400.0299999999818</v>
          </cell>
          <cell r="U915">
            <v>1955.7900000000332</v>
          </cell>
          <cell r="V915">
            <v>1419.3699999999685</v>
          </cell>
          <cell r="W915">
            <v>1984.2800000000166</v>
          </cell>
          <cell r="X915">
            <v>1445.8099999999854</v>
          </cell>
          <cell r="Y915">
            <v>2019.8800000000192</v>
          </cell>
          <cell r="Z915">
            <v>1465.1499999999785</v>
          </cell>
          <cell r="AA915">
            <v>2048.38</v>
          </cell>
          <cell r="AB915">
            <v>1491.5900000000229</v>
          </cell>
          <cell r="AC915">
            <v>2083.9699999999757</v>
          </cell>
          <cell r="AD915">
            <v>1510.9300000000169</v>
          </cell>
          <cell r="AE915">
            <v>2119.5699999999747</v>
          </cell>
          <cell r="AF915">
            <v>1537.3700000000329</v>
          </cell>
          <cell r="AG915">
            <v>2148.0599999999649</v>
          </cell>
          <cell r="AH915">
            <v>1556.71000000002</v>
          </cell>
          <cell r="AI915">
            <v>2183.660000000039</v>
          </cell>
          <cell r="AJ915">
            <v>1583.1500000000065</v>
          </cell>
          <cell r="AK915">
            <v>2212.1600000000053</v>
          </cell>
          <cell r="AL915">
            <v>1602.4899999999936</v>
          </cell>
          <cell r="AM915">
            <v>2247.7500000000009</v>
          </cell>
          <cell r="AN915">
            <v>1628.9299999999791</v>
          </cell>
          <cell r="AO915">
            <v>2283.3500000000149</v>
          </cell>
          <cell r="AP915">
            <v>1648.2699999999661</v>
          </cell>
          <cell r="AQ915">
            <v>2311.8399999999742</v>
          </cell>
          <cell r="AR915">
            <v>1674.709999999978</v>
          </cell>
          <cell r="AS915">
            <v>2347.439999999971</v>
          </cell>
          <cell r="AT915">
            <v>1694.0499999999686</v>
          </cell>
          <cell r="AU915">
            <v>2375.9399999999796</v>
          </cell>
          <cell r="AV915">
            <v>1720.4900000000323</v>
          </cell>
          <cell r="AW915">
            <v>2411.5300000000434</v>
          </cell>
        </row>
        <row r="916">
          <cell r="A916">
            <v>911</v>
          </cell>
          <cell r="B916">
            <v>1184.6699999999787</v>
          </cell>
          <cell r="C916">
            <v>1658.5399999999913</v>
          </cell>
          <cell r="D916">
            <v>1211.1400000000026</v>
          </cell>
          <cell r="E916">
            <v>1694.1799999999687</v>
          </cell>
          <cell r="F916">
            <v>1230.4999999999989</v>
          </cell>
          <cell r="G916">
            <v>1722.7100000000323</v>
          </cell>
          <cell r="H916">
            <v>1256.9700000000159</v>
          </cell>
          <cell r="I916">
            <v>1758.3400000000115</v>
          </cell>
          <cell r="J916">
            <v>1283.4400000000076</v>
          </cell>
          <cell r="K916">
            <v>1793.9800000000193</v>
          </cell>
          <cell r="L916">
            <v>1302.7999999999954</v>
          </cell>
          <cell r="M916">
            <v>1822.5</v>
          </cell>
          <cell r="N916">
            <v>1329.2700000000173</v>
          </cell>
          <cell r="O916">
            <v>1858.1399999999771</v>
          </cell>
          <cell r="P916">
            <v>1348.6300000000128</v>
          </cell>
          <cell r="Q916">
            <v>1886.6699999999855</v>
          </cell>
          <cell r="R916">
            <v>1375.0999999999935</v>
          </cell>
          <cell r="S916">
            <v>1922.2999999999613</v>
          </cell>
          <cell r="T916">
            <v>1401.5699999999817</v>
          </cell>
          <cell r="U916">
            <v>1957.9400000000333</v>
          </cell>
          <cell r="V916">
            <v>1420.9299999999685</v>
          </cell>
          <cell r="W916">
            <v>1986.4600000000166</v>
          </cell>
          <cell r="X916">
            <v>1447.3999999999853</v>
          </cell>
          <cell r="Y916">
            <v>2022.1000000000192</v>
          </cell>
          <cell r="Z916">
            <v>1466.7599999999784</v>
          </cell>
          <cell r="AA916">
            <v>2050.63</v>
          </cell>
          <cell r="AB916">
            <v>1493.230000000023</v>
          </cell>
          <cell r="AC916">
            <v>2086.2599999999757</v>
          </cell>
          <cell r="AD916">
            <v>1512.590000000017</v>
          </cell>
          <cell r="AE916">
            <v>2121.8999999999746</v>
          </cell>
          <cell r="AF916">
            <v>1539.0600000000329</v>
          </cell>
          <cell r="AG916">
            <v>2150.4199999999651</v>
          </cell>
          <cell r="AH916">
            <v>1558.4200000000201</v>
          </cell>
          <cell r="AI916">
            <v>2186.0600000000391</v>
          </cell>
          <cell r="AJ916">
            <v>1584.8900000000065</v>
          </cell>
          <cell r="AK916">
            <v>2214.5900000000051</v>
          </cell>
          <cell r="AL916">
            <v>1604.2499999999936</v>
          </cell>
          <cell r="AM916">
            <v>2250.2200000000007</v>
          </cell>
          <cell r="AN916">
            <v>1630.7199999999791</v>
          </cell>
          <cell r="AO916">
            <v>2285.8600000000151</v>
          </cell>
          <cell r="AP916">
            <v>1650.079999999966</v>
          </cell>
          <cell r="AQ916">
            <v>2314.3799999999742</v>
          </cell>
          <cell r="AR916">
            <v>1676.5499999999779</v>
          </cell>
          <cell r="AS916">
            <v>2350.0199999999709</v>
          </cell>
          <cell r="AT916">
            <v>1695.9099999999685</v>
          </cell>
          <cell r="AU916">
            <v>2378.5499999999797</v>
          </cell>
          <cell r="AV916">
            <v>1722.3800000000324</v>
          </cell>
          <cell r="AW916">
            <v>2414.1800000000435</v>
          </cell>
        </row>
        <row r="917">
          <cell r="A917">
            <v>912</v>
          </cell>
          <cell r="B917">
            <v>1185.9699999999787</v>
          </cell>
          <cell r="C917">
            <v>1660.3599999999913</v>
          </cell>
          <cell r="D917">
            <v>1212.4700000000025</v>
          </cell>
          <cell r="E917">
            <v>1696.0399999999686</v>
          </cell>
          <cell r="F917">
            <v>1231.8499999999988</v>
          </cell>
          <cell r="G917">
            <v>1724.6000000000324</v>
          </cell>
          <cell r="H917">
            <v>1258.3500000000161</v>
          </cell>
          <cell r="I917">
            <v>1760.2700000000116</v>
          </cell>
          <cell r="J917">
            <v>1284.8500000000076</v>
          </cell>
          <cell r="K917">
            <v>1795.9500000000194</v>
          </cell>
          <cell r="L917">
            <v>1304.2299999999955</v>
          </cell>
          <cell r="M917">
            <v>1824.5</v>
          </cell>
          <cell r="N917">
            <v>1330.7300000000173</v>
          </cell>
          <cell r="O917">
            <v>1860.1799999999771</v>
          </cell>
          <cell r="P917">
            <v>1350.1100000000129</v>
          </cell>
          <cell r="Q917">
            <v>1888.7399999999855</v>
          </cell>
          <cell r="R917">
            <v>1376.6099999999935</v>
          </cell>
          <cell r="S917">
            <v>1924.4099999999612</v>
          </cell>
          <cell r="T917">
            <v>1403.1099999999817</v>
          </cell>
          <cell r="U917">
            <v>1960.0900000000333</v>
          </cell>
          <cell r="V917">
            <v>1422.4899999999684</v>
          </cell>
          <cell r="W917">
            <v>1988.6400000000167</v>
          </cell>
          <cell r="X917">
            <v>1448.9899999999852</v>
          </cell>
          <cell r="Y917">
            <v>2024.3200000000193</v>
          </cell>
          <cell r="Z917">
            <v>1468.3699999999783</v>
          </cell>
          <cell r="AA917">
            <v>2052.88</v>
          </cell>
          <cell r="AB917">
            <v>1494.8700000000231</v>
          </cell>
          <cell r="AC917">
            <v>2088.5499999999756</v>
          </cell>
          <cell r="AD917">
            <v>1514.2500000000171</v>
          </cell>
          <cell r="AE917">
            <v>2124.2299999999746</v>
          </cell>
          <cell r="AF917">
            <v>1540.750000000033</v>
          </cell>
          <cell r="AG917">
            <v>2152.7799999999652</v>
          </cell>
          <cell r="AH917">
            <v>1560.1300000000201</v>
          </cell>
          <cell r="AI917">
            <v>2188.4600000000391</v>
          </cell>
          <cell r="AJ917">
            <v>1586.6300000000065</v>
          </cell>
          <cell r="AK917">
            <v>2217.020000000005</v>
          </cell>
          <cell r="AL917">
            <v>1606.0099999999936</v>
          </cell>
          <cell r="AM917">
            <v>2252.6900000000005</v>
          </cell>
          <cell r="AN917">
            <v>1632.5099999999791</v>
          </cell>
          <cell r="AO917">
            <v>2288.3700000000154</v>
          </cell>
          <cell r="AP917">
            <v>1651.889999999966</v>
          </cell>
          <cell r="AQ917">
            <v>2316.9199999999742</v>
          </cell>
          <cell r="AR917">
            <v>1678.3899999999778</v>
          </cell>
          <cell r="AS917">
            <v>2352.5999999999708</v>
          </cell>
          <cell r="AT917">
            <v>1697.7699999999684</v>
          </cell>
          <cell r="AU917">
            <v>2381.1599999999798</v>
          </cell>
          <cell r="AV917">
            <v>1724.2700000000325</v>
          </cell>
          <cell r="AW917">
            <v>2416.8300000000436</v>
          </cell>
        </row>
        <row r="918">
          <cell r="A918">
            <v>913</v>
          </cell>
          <cell r="B918">
            <v>1187.2699999999786</v>
          </cell>
          <cell r="C918">
            <v>1662.1799999999912</v>
          </cell>
          <cell r="D918">
            <v>1213.8000000000025</v>
          </cell>
          <cell r="E918">
            <v>1697.8999999999685</v>
          </cell>
          <cell r="F918">
            <v>1233.1999999999987</v>
          </cell>
          <cell r="G918">
            <v>1726.4900000000325</v>
          </cell>
          <cell r="H918">
            <v>1259.7300000000162</v>
          </cell>
          <cell r="I918">
            <v>1762.2000000000116</v>
          </cell>
          <cell r="J918">
            <v>1286.2600000000077</v>
          </cell>
          <cell r="K918">
            <v>1797.9200000000194</v>
          </cell>
          <cell r="L918">
            <v>1305.6599999999955</v>
          </cell>
          <cell r="M918">
            <v>1826.5</v>
          </cell>
          <cell r="N918">
            <v>1332.1900000000173</v>
          </cell>
          <cell r="O918">
            <v>1862.2199999999771</v>
          </cell>
          <cell r="P918">
            <v>1351.5900000000129</v>
          </cell>
          <cell r="Q918">
            <v>1890.8099999999854</v>
          </cell>
          <cell r="R918">
            <v>1378.1199999999935</v>
          </cell>
          <cell r="S918">
            <v>1926.5199999999611</v>
          </cell>
          <cell r="T918">
            <v>1404.6499999999817</v>
          </cell>
          <cell r="U918">
            <v>1962.2400000000334</v>
          </cell>
          <cell r="V918">
            <v>1424.0499999999683</v>
          </cell>
          <cell r="W918">
            <v>1990.8200000000168</v>
          </cell>
          <cell r="X918">
            <v>1450.5799999999851</v>
          </cell>
          <cell r="Y918">
            <v>2026.5400000000193</v>
          </cell>
          <cell r="Z918">
            <v>1469.9799999999782</v>
          </cell>
          <cell r="AA918">
            <v>2055.13</v>
          </cell>
          <cell r="AB918">
            <v>1496.5100000000232</v>
          </cell>
          <cell r="AC918">
            <v>2090.8399999999756</v>
          </cell>
          <cell r="AD918">
            <v>1515.9100000000171</v>
          </cell>
          <cell r="AE918">
            <v>2126.5599999999745</v>
          </cell>
          <cell r="AF918">
            <v>1542.440000000033</v>
          </cell>
          <cell r="AG918">
            <v>2155.1399999999653</v>
          </cell>
          <cell r="AH918">
            <v>1561.8400000000202</v>
          </cell>
          <cell r="AI918">
            <v>2190.8600000000392</v>
          </cell>
          <cell r="AJ918">
            <v>1588.3700000000065</v>
          </cell>
          <cell r="AK918">
            <v>2219.4500000000048</v>
          </cell>
          <cell r="AL918">
            <v>1607.7699999999936</v>
          </cell>
          <cell r="AM918">
            <v>2255.1600000000003</v>
          </cell>
          <cell r="AN918">
            <v>1634.299999999979</v>
          </cell>
          <cell r="AO918">
            <v>2290.8800000000156</v>
          </cell>
          <cell r="AP918">
            <v>1653.6999999999659</v>
          </cell>
          <cell r="AQ918">
            <v>2319.4599999999741</v>
          </cell>
          <cell r="AR918">
            <v>1680.2299999999777</v>
          </cell>
          <cell r="AS918">
            <v>2355.1799999999707</v>
          </cell>
          <cell r="AT918">
            <v>1699.6299999999683</v>
          </cell>
          <cell r="AU918">
            <v>2383.76999999998</v>
          </cell>
          <cell r="AV918">
            <v>1726.1600000000326</v>
          </cell>
          <cell r="AW918">
            <v>2419.4800000000437</v>
          </cell>
        </row>
        <row r="919">
          <cell r="A919">
            <v>914</v>
          </cell>
          <cell r="B919">
            <v>1188.5699999999786</v>
          </cell>
          <cell r="C919">
            <v>1663.9999999999911</v>
          </cell>
          <cell r="D919">
            <v>1215.1300000000024</v>
          </cell>
          <cell r="E919">
            <v>1699.7599999999684</v>
          </cell>
          <cell r="F919">
            <v>1234.5499999999986</v>
          </cell>
          <cell r="G919">
            <v>1728.3800000000326</v>
          </cell>
          <cell r="H919">
            <v>1261.1100000000163</v>
          </cell>
          <cell r="I919">
            <v>1764.1300000000117</v>
          </cell>
          <cell r="J919">
            <v>1287.6700000000078</v>
          </cell>
          <cell r="K919">
            <v>1799.8900000000194</v>
          </cell>
          <cell r="L919">
            <v>1307.0899999999956</v>
          </cell>
          <cell r="M919">
            <v>1828.5</v>
          </cell>
          <cell r="N919">
            <v>1333.6500000000174</v>
          </cell>
          <cell r="O919">
            <v>1864.259999999977</v>
          </cell>
          <cell r="P919">
            <v>1353.0700000000129</v>
          </cell>
          <cell r="Q919">
            <v>1892.8799999999853</v>
          </cell>
          <cell r="R919">
            <v>1379.6299999999935</v>
          </cell>
          <cell r="S919">
            <v>1928.629999999961</v>
          </cell>
          <cell r="T919">
            <v>1406.1899999999816</v>
          </cell>
          <cell r="U919">
            <v>1964.3900000000335</v>
          </cell>
          <cell r="V919">
            <v>1425.6099999999683</v>
          </cell>
          <cell r="W919">
            <v>1993.0000000000168</v>
          </cell>
          <cell r="X919">
            <v>1452.1699999999851</v>
          </cell>
          <cell r="Y919">
            <v>2028.7600000000193</v>
          </cell>
          <cell r="Z919">
            <v>1471.5899999999781</v>
          </cell>
          <cell r="AA919">
            <v>2057.38</v>
          </cell>
          <cell r="AB919">
            <v>1498.1500000000233</v>
          </cell>
          <cell r="AC919">
            <v>2093.1299999999756</v>
          </cell>
          <cell r="AD919">
            <v>1517.5700000000172</v>
          </cell>
          <cell r="AE919">
            <v>2128.8899999999744</v>
          </cell>
          <cell r="AF919">
            <v>1544.1300000000331</v>
          </cell>
          <cell r="AG919">
            <v>2157.4999999999654</v>
          </cell>
          <cell r="AH919">
            <v>1563.5500000000202</v>
          </cell>
          <cell r="AI919">
            <v>2193.2600000000393</v>
          </cell>
          <cell r="AJ919">
            <v>1590.1100000000065</v>
          </cell>
          <cell r="AK919">
            <v>2221.8800000000047</v>
          </cell>
          <cell r="AL919">
            <v>1609.5299999999936</v>
          </cell>
          <cell r="AM919">
            <v>2257.63</v>
          </cell>
          <cell r="AN919">
            <v>1636.089999999979</v>
          </cell>
          <cell r="AO919">
            <v>2293.3900000000158</v>
          </cell>
          <cell r="AP919">
            <v>1655.5099999999659</v>
          </cell>
          <cell r="AQ919">
            <v>2321.9999999999741</v>
          </cell>
          <cell r="AR919">
            <v>1682.0699999999777</v>
          </cell>
          <cell r="AS919">
            <v>2357.7599999999707</v>
          </cell>
          <cell r="AT919">
            <v>1701.4899999999682</v>
          </cell>
          <cell r="AU919">
            <v>2386.3799999999801</v>
          </cell>
          <cell r="AV919">
            <v>1728.0500000000327</v>
          </cell>
          <cell r="AW919">
            <v>2422.1300000000438</v>
          </cell>
        </row>
        <row r="920">
          <cell r="A920">
            <v>915</v>
          </cell>
          <cell r="B920">
            <v>1189.8699999999785</v>
          </cell>
          <cell r="C920">
            <v>1665.8199999999911</v>
          </cell>
          <cell r="D920">
            <v>1216.4600000000023</v>
          </cell>
          <cell r="E920">
            <v>1701.6199999999683</v>
          </cell>
          <cell r="F920">
            <v>1235.8999999999985</v>
          </cell>
          <cell r="G920">
            <v>1730.2700000000327</v>
          </cell>
          <cell r="H920">
            <v>1262.4900000000164</v>
          </cell>
          <cell r="I920">
            <v>1766.0600000000118</v>
          </cell>
          <cell r="J920">
            <v>1289.0800000000079</v>
          </cell>
          <cell r="K920">
            <v>1801.8600000000195</v>
          </cell>
          <cell r="L920">
            <v>1308.5199999999957</v>
          </cell>
          <cell r="M920">
            <v>1830.5</v>
          </cell>
          <cell r="N920">
            <v>1335.1100000000174</v>
          </cell>
          <cell r="O920">
            <v>1866.299999999977</v>
          </cell>
          <cell r="P920">
            <v>1354.5500000000129</v>
          </cell>
          <cell r="Q920">
            <v>1894.9499999999853</v>
          </cell>
          <cell r="R920">
            <v>1381.1399999999935</v>
          </cell>
          <cell r="S920">
            <v>1930.7399999999609</v>
          </cell>
          <cell r="T920">
            <v>1407.7299999999816</v>
          </cell>
          <cell r="U920">
            <v>1966.5400000000336</v>
          </cell>
          <cell r="V920">
            <v>1427.1699999999682</v>
          </cell>
          <cell r="W920">
            <v>1995.1800000000169</v>
          </cell>
          <cell r="X920">
            <v>1453.759999999985</v>
          </cell>
          <cell r="Y920">
            <v>2030.9800000000193</v>
          </cell>
          <cell r="Z920">
            <v>1473.199999999978</v>
          </cell>
          <cell r="AA920">
            <v>2059.63</v>
          </cell>
          <cell r="AB920">
            <v>1499.7900000000234</v>
          </cell>
          <cell r="AC920">
            <v>2095.4199999999755</v>
          </cell>
          <cell r="AD920">
            <v>1519.2300000000173</v>
          </cell>
          <cell r="AE920">
            <v>2131.2199999999743</v>
          </cell>
          <cell r="AF920">
            <v>1545.8200000000331</v>
          </cell>
          <cell r="AG920">
            <v>2159.8599999999656</v>
          </cell>
          <cell r="AH920">
            <v>1565.2600000000202</v>
          </cell>
          <cell r="AI920">
            <v>2195.6600000000394</v>
          </cell>
          <cell r="AJ920">
            <v>1591.8500000000065</v>
          </cell>
          <cell r="AK920">
            <v>2224.3100000000045</v>
          </cell>
          <cell r="AL920">
            <v>1611.2899999999936</v>
          </cell>
          <cell r="AM920">
            <v>2260.1</v>
          </cell>
          <cell r="AN920">
            <v>1637.879999999979</v>
          </cell>
          <cell r="AO920">
            <v>2295.900000000016</v>
          </cell>
          <cell r="AP920">
            <v>1657.3199999999658</v>
          </cell>
          <cell r="AQ920">
            <v>2324.539999999974</v>
          </cell>
          <cell r="AR920">
            <v>1683.9099999999776</v>
          </cell>
          <cell r="AS920">
            <v>2360.3399999999706</v>
          </cell>
          <cell r="AT920">
            <v>1703.3499999999681</v>
          </cell>
          <cell r="AU920">
            <v>2388.9899999999802</v>
          </cell>
          <cell r="AV920">
            <v>1729.9400000000328</v>
          </cell>
          <cell r="AW920">
            <v>2424.7800000000439</v>
          </cell>
        </row>
        <row r="921">
          <cell r="A921">
            <v>916</v>
          </cell>
          <cell r="B921">
            <v>1191.1699999999785</v>
          </cell>
          <cell r="C921">
            <v>1667.639999999991</v>
          </cell>
          <cell r="D921">
            <v>1217.7900000000022</v>
          </cell>
          <cell r="E921">
            <v>1703.4799999999682</v>
          </cell>
          <cell r="F921">
            <v>1237.2499999999984</v>
          </cell>
          <cell r="G921">
            <v>1732.1600000000328</v>
          </cell>
          <cell r="H921">
            <v>1263.8700000000165</v>
          </cell>
          <cell r="I921">
            <v>1767.9900000000118</v>
          </cell>
          <cell r="J921">
            <v>1290.490000000008</v>
          </cell>
          <cell r="K921">
            <v>1803.8300000000195</v>
          </cell>
          <cell r="L921">
            <v>1309.9499999999957</v>
          </cell>
          <cell r="M921">
            <v>1832.5</v>
          </cell>
          <cell r="N921">
            <v>1336.5700000000174</v>
          </cell>
          <cell r="O921">
            <v>1868.339999999977</v>
          </cell>
          <cell r="P921">
            <v>1356.0300000000129</v>
          </cell>
          <cell r="Q921">
            <v>1897.0199999999852</v>
          </cell>
          <cell r="R921">
            <v>1382.6499999999935</v>
          </cell>
          <cell r="S921">
            <v>1932.8499999999608</v>
          </cell>
          <cell r="T921">
            <v>1409.2699999999816</v>
          </cell>
          <cell r="U921">
            <v>1968.6900000000337</v>
          </cell>
          <cell r="V921">
            <v>1428.7299999999682</v>
          </cell>
          <cell r="W921">
            <v>1997.360000000017</v>
          </cell>
          <cell r="X921">
            <v>1455.3499999999849</v>
          </cell>
          <cell r="Y921">
            <v>2033.2000000000194</v>
          </cell>
          <cell r="Z921">
            <v>1474.8099999999779</v>
          </cell>
          <cell r="AA921">
            <v>2061.88</v>
          </cell>
          <cell r="AB921">
            <v>1501.4300000000235</v>
          </cell>
          <cell r="AC921">
            <v>2097.7099999999755</v>
          </cell>
          <cell r="AD921">
            <v>1520.8900000000174</v>
          </cell>
          <cell r="AE921">
            <v>2133.5499999999743</v>
          </cell>
          <cell r="AF921">
            <v>1547.5100000000332</v>
          </cell>
          <cell r="AG921">
            <v>2162.2199999999657</v>
          </cell>
          <cell r="AH921">
            <v>1566.9700000000203</v>
          </cell>
          <cell r="AI921">
            <v>2198.0600000000395</v>
          </cell>
          <cell r="AJ921">
            <v>1593.5900000000065</v>
          </cell>
          <cell r="AK921">
            <v>2226.7400000000043</v>
          </cell>
          <cell r="AL921">
            <v>1613.0499999999936</v>
          </cell>
          <cell r="AM921">
            <v>2262.5699999999997</v>
          </cell>
          <cell r="AN921">
            <v>1639.6699999999789</v>
          </cell>
          <cell r="AO921">
            <v>2298.4100000000162</v>
          </cell>
          <cell r="AP921">
            <v>1659.1299999999658</v>
          </cell>
          <cell r="AQ921">
            <v>2327.079999999974</v>
          </cell>
          <cell r="AR921">
            <v>1685.7499999999775</v>
          </cell>
          <cell r="AS921">
            <v>2362.9199999999705</v>
          </cell>
          <cell r="AT921">
            <v>1705.209999999968</v>
          </cell>
          <cell r="AU921">
            <v>2391.5999999999804</v>
          </cell>
          <cell r="AV921">
            <v>1731.8300000000329</v>
          </cell>
          <cell r="AW921">
            <v>2427.4300000000439</v>
          </cell>
        </row>
        <row r="922">
          <cell r="A922">
            <v>917</v>
          </cell>
          <cell r="B922">
            <v>1192.4699999999784</v>
          </cell>
          <cell r="C922">
            <v>1669.4599999999909</v>
          </cell>
          <cell r="D922">
            <v>1219.1200000000022</v>
          </cell>
          <cell r="E922">
            <v>1705.3399999999681</v>
          </cell>
          <cell r="F922">
            <v>1238.5999999999983</v>
          </cell>
          <cell r="G922">
            <v>1734.0500000000329</v>
          </cell>
          <cell r="H922">
            <v>1265.2500000000166</v>
          </cell>
          <cell r="I922">
            <v>1769.9200000000119</v>
          </cell>
          <cell r="J922">
            <v>1291.900000000008</v>
          </cell>
          <cell r="K922">
            <v>1805.8000000000195</v>
          </cell>
          <cell r="L922">
            <v>1311.3799999999958</v>
          </cell>
          <cell r="M922">
            <v>1834.5</v>
          </cell>
          <cell r="N922">
            <v>1338.0300000000175</v>
          </cell>
          <cell r="O922">
            <v>1870.3799999999769</v>
          </cell>
          <cell r="P922">
            <v>1357.510000000013</v>
          </cell>
          <cell r="Q922">
            <v>1899.0899999999851</v>
          </cell>
          <cell r="R922">
            <v>1384.1599999999935</v>
          </cell>
          <cell r="S922">
            <v>1934.9599999999607</v>
          </cell>
          <cell r="T922">
            <v>1410.8099999999815</v>
          </cell>
          <cell r="U922">
            <v>1970.8400000000338</v>
          </cell>
          <cell r="V922">
            <v>1430.2899999999681</v>
          </cell>
          <cell r="W922">
            <v>1999.540000000017</v>
          </cell>
          <cell r="X922">
            <v>1456.9399999999848</v>
          </cell>
          <cell r="Y922">
            <v>2035.4200000000194</v>
          </cell>
          <cell r="Z922">
            <v>1476.4199999999778</v>
          </cell>
          <cell r="AA922">
            <v>2064.13</v>
          </cell>
          <cell r="AB922">
            <v>1503.0700000000236</v>
          </cell>
          <cell r="AC922">
            <v>2099.9999999999754</v>
          </cell>
          <cell r="AD922">
            <v>1522.5500000000175</v>
          </cell>
          <cell r="AE922">
            <v>2135.8799999999742</v>
          </cell>
          <cell r="AF922">
            <v>1549.2000000000332</v>
          </cell>
          <cell r="AG922">
            <v>2164.5799999999658</v>
          </cell>
          <cell r="AH922">
            <v>1568.6800000000203</v>
          </cell>
          <cell r="AI922">
            <v>2200.4600000000396</v>
          </cell>
          <cell r="AJ922">
            <v>1595.3300000000065</v>
          </cell>
          <cell r="AK922">
            <v>2229.1700000000042</v>
          </cell>
          <cell r="AL922">
            <v>1614.8099999999936</v>
          </cell>
          <cell r="AM922">
            <v>2265.0399999999995</v>
          </cell>
          <cell r="AN922">
            <v>1641.4599999999789</v>
          </cell>
          <cell r="AO922">
            <v>2300.9200000000164</v>
          </cell>
          <cell r="AP922">
            <v>1660.9399999999657</v>
          </cell>
          <cell r="AQ922">
            <v>2329.619999999974</v>
          </cell>
          <cell r="AR922">
            <v>1687.5899999999774</v>
          </cell>
          <cell r="AS922">
            <v>2365.4999999999704</v>
          </cell>
          <cell r="AT922">
            <v>1707.0699999999679</v>
          </cell>
          <cell r="AU922">
            <v>2394.2099999999805</v>
          </cell>
          <cell r="AV922">
            <v>1733.720000000033</v>
          </cell>
          <cell r="AW922">
            <v>2430.080000000044</v>
          </cell>
        </row>
        <row r="923">
          <cell r="A923">
            <v>918</v>
          </cell>
          <cell r="B923">
            <v>1193.7699999999784</v>
          </cell>
          <cell r="C923">
            <v>1671.2799999999909</v>
          </cell>
          <cell r="D923">
            <v>1220.4500000000021</v>
          </cell>
          <cell r="E923">
            <v>1707.199999999968</v>
          </cell>
          <cell r="F923">
            <v>1239.9499999999982</v>
          </cell>
          <cell r="G923">
            <v>1735.940000000033</v>
          </cell>
          <cell r="H923">
            <v>1266.6300000000167</v>
          </cell>
          <cell r="I923">
            <v>1771.850000000012</v>
          </cell>
          <cell r="J923">
            <v>1293.3100000000081</v>
          </cell>
          <cell r="K923">
            <v>1807.7700000000195</v>
          </cell>
          <cell r="L923">
            <v>1312.8099999999959</v>
          </cell>
          <cell r="M923">
            <v>1836.5</v>
          </cell>
          <cell r="N923">
            <v>1339.4900000000175</v>
          </cell>
          <cell r="O923">
            <v>1872.4199999999769</v>
          </cell>
          <cell r="P923">
            <v>1358.990000000013</v>
          </cell>
          <cell r="Q923">
            <v>1901.1599999999851</v>
          </cell>
          <cell r="R923">
            <v>1385.6699999999935</v>
          </cell>
          <cell r="S923">
            <v>1937.0699999999606</v>
          </cell>
          <cell r="T923">
            <v>1412.3499999999815</v>
          </cell>
          <cell r="U923">
            <v>1972.9900000000339</v>
          </cell>
          <cell r="V923">
            <v>1431.8499999999681</v>
          </cell>
          <cell r="W923">
            <v>2001.7200000000171</v>
          </cell>
          <cell r="X923">
            <v>1458.5299999999847</v>
          </cell>
          <cell r="Y923">
            <v>2037.6400000000194</v>
          </cell>
          <cell r="Z923">
            <v>1478.0299999999777</v>
          </cell>
          <cell r="AA923">
            <v>2066.38</v>
          </cell>
          <cell r="AB923">
            <v>1504.7100000000237</v>
          </cell>
          <cell r="AC923">
            <v>2102.2899999999754</v>
          </cell>
          <cell r="AD923">
            <v>1524.2100000000175</v>
          </cell>
          <cell r="AE923">
            <v>2138.2099999999741</v>
          </cell>
          <cell r="AF923">
            <v>1550.8900000000333</v>
          </cell>
          <cell r="AG923">
            <v>2166.9399999999659</v>
          </cell>
          <cell r="AH923">
            <v>1570.3900000000203</v>
          </cell>
          <cell r="AI923">
            <v>2202.8600000000397</v>
          </cell>
          <cell r="AJ923">
            <v>1597.0700000000065</v>
          </cell>
          <cell r="AK923">
            <v>2231.600000000004</v>
          </cell>
          <cell r="AL923">
            <v>1616.5699999999936</v>
          </cell>
          <cell r="AM923">
            <v>2267.5099999999993</v>
          </cell>
          <cell r="AN923">
            <v>1643.2499999999789</v>
          </cell>
          <cell r="AO923">
            <v>2303.4300000000167</v>
          </cell>
          <cell r="AP923">
            <v>1662.7499999999657</v>
          </cell>
          <cell r="AQ923">
            <v>2332.1599999999739</v>
          </cell>
          <cell r="AR923">
            <v>1689.4299999999773</v>
          </cell>
          <cell r="AS923">
            <v>2368.0799999999704</v>
          </cell>
          <cell r="AT923">
            <v>1708.9299999999678</v>
          </cell>
          <cell r="AU923">
            <v>2396.8199999999806</v>
          </cell>
          <cell r="AV923">
            <v>1735.6100000000331</v>
          </cell>
          <cell r="AW923">
            <v>2432.7300000000441</v>
          </cell>
        </row>
        <row r="924">
          <cell r="A924">
            <v>919</v>
          </cell>
          <cell r="B924">
            <v>1195.0699999999783</v>
          </cell>
          <cell r="C924">
            <v>1673.0999999999908</v>
          </cell>
          <cell r="D924">
            <v>1221.780000000002</v>
          </cell>
          <cell r="E924">
            <v>1709.0599999999679</v>
          </cell>
          <cell r="F924">
            <v>1241.2999999999981</v>
          </cell>
          <cell r="G924">
            <v>1737.8300000000331</v>
          </cell>
          <cell r="H924">
            <v>1268.0100000000168</v>
          </cell>
          <cell r="I924">
            <v>1773.780000000012</v>
          </cell>
          <cell r="J924">
            <v>1294.7200000000082</v>
          </cell>
          <cell r="K924">
            <v>1809.7400000000196</v>
          </cell>
          <cell r="L924">
            <v>1314.2399999999959</v>
          </cell>
          <cell r="M924">
            <v>1838.5</v>
          </cell>
          <cell r="N924">
            <v>1340.9500000000176</v>
          </cell>
          <cell r="O924">
            <v>1874.4599999999768</v>
          </cell>
          <cell r="P924">
            <v>1360.470000000013</v>
          </cell>
          <cell r="Q924">
            <v>1903.229999999985</v>
          </cell>
          <cell r="R924">
            <v>1387.1799999999935</v>
          </cell>
          <cell r="S924">
            <v>1939.1799999999605</v>
          </cell>
          <cell r="T924">
            <v>1413.8899999999815</v>
          </cell>
          <cell r="U924">
            <v>1975.140000000034</v>
          </cell>
          <cell r="V924">
            <v>1433.409999999968</v>
          </cell>
          <cell r="W924">
            <v>2003.9000000000171</v>
          </cell>
          <cell r="X924">
            <v>1460.1199999999847</v>
          </cell>
          <cell r="Y924">
            <v>2039.8600000000195</v>
          </cell>
          <cell r="Z924">
            <v>1479.6399999999776</v>
          </cell>
          <cell r="AA924">
            <v>2068.63</v>
          </cell>
          <cell r="AB924">
            <v>1506.3500000000238</v>
          </cell>
          <cell r="AC924">
            <v>2104.5799999999754</v>
          </cell>
          <cell r="AD924">
            <v>1525.8700000000176</v>
          </cell>
          <cell r="AE924">
            <v>2140.539999999974</v>
          </cell>
          <cell r="AF924">
            <v>1552.5800000000334</v>
          </cell>
          <cell r="AG924">
            <v>2169.2999999999661</v>
          </cell>
          <cell r="AH924">
            <v>1572.1000000000204</v>
          </cell>
          <cell r="AI924">
            <v>2205.2600000000398</v>
          </cell>
          <cell r="AJ924">
            <v>1598.8100000000065</v>
          </cell>
          <cell r="AK924">
            <v>2234.0300000000038</v>
          </cell>
          <cell r="AL924">
            <v>1618.3299999999936</v>
          </cell>
          <cell r="AM924">
            <v>2269.9799999999991</v>
          </cell>
          <cell r="AN924">
            <v>1645.0399999999788</v>
          </cell>
          <cell r="AO924">
            <v>2305.9400000000169</v>
          </cell>
          <cell r="AP924">
            <v>1664.5599999999656</v>
          </cell>
          <cell r="AQ924">
            <v>2334.6999999999739</v>
          </cell>
          <cell r="AR924">
            <v>1691.2699999999772</v>
          </cell>
          <cell r="AS924">
            <v>2370.6599999999703</v>
          </cell>
          <cell r="AT924">
            <v>1710.7899999999677</v>
          </cell>
          <cell r="AU924">
            <v>2399.4299999999807</v>
          </cell>
          <cell r="AV924">
            <v>1737.5000000000332</v>
          </cell>
          <cell r="AW924">
            <v>2435.3800000000442</v>
          </cell>
        </row>
        <row r="925">
          <cell r="A925">
            <v>920</v>
          </cell>
          <cell r="B925">
            <v>1196.3699999999783</v>
          </cell>
          <cell r="C925">
            <v>1674.9199999999908</v>
          </cell>
          <cell r="D925">
            <v>1223.1100000000019</v>
          </cell>
          <cell r="E925">
            <v>1710.9199999999678</v>
          </cell>
          <cell r="F925">
            <v>1242.649999999998</v>
          </cell>
          <cell r="G925">
            <v>1739.7200000000332</v>
          </cell>
          <cell r="H925">
            <v>1269.3900000000169</v>
          </cell>
          <cell r="I925">
            <v>1775.7100000000121</v>
          </cell>
          <cell r="J925">
            <v>1296.1300000000083</v>
          </cell>
          <cell r="K925">
            <v>1811.7100000000196</v>
          </cell>
          <cell r="L925">
            <v>1315.669999999996</v>
          </cell>
          <cell r="M925">
            <v>1840.5</v>
          </cell>
          <cell r="N925">
            <v>1342.4100000000176</v>
          </cell>
          <cell r="O925">
            <v>1876.4999999999768</v>
          </cell>
          <cell r="P925">
            <v>1361.950000000013</v>
          </cell>
          <cell r="Q925">
            <v>1905.2999999999849</v>
          </cell>
          <cell r="R925">
            <v>1388.6899999999935</v>
          </cell>
          <cell r="S925">
            <v>1941.2899999999604</v>
          </cell>
          <cell r="T925">
            <v>1415.4299999999814</v>
          </cell>
          <cell r="U925">
            <v>1977.2900000000341</v>
          </cell>
          <cell r="V925">
            <v>1434.969999999968</v>
          </cell>
          <cell r="W925">
            <v>2006.0800000000172</v>
          </cell>
          <cell r="X925">
            <v>1461.7099999999846</v>
          </cell>
          <cell r="Y925">
            <v>2042.0800000000195</v>
          </cell>
          <cell r="Z925">
            <v>1481.2499999999775</v>
          </cell>
          <cell r="AA925">
            <v>2070.88</v>
          </cell>
          <cell r="AB925">
            <v>1507.9900000000239</v>
          </cell>
          <cell r="AC925">
            <v>2106.8699999999753</v>
          </cell>
          <cell r="AD925">
            <v>1527.5300000000177</v>
          </cell>
          <cell r="AE925">
            <v>2142.869999999974</v>
          </cell>
          <cell r="AF925">
            <v>1554.2700000000334</v>
          </cell>
          <cell r="AG925">
            <v>2171.6599999999662</v>
          </cell>
          <cell r="AH925">
            <v>1573.8100000000204</v>
          </cell>
          <cell r="AI925">
            <v>2207.6600000000399</v>
          </cell>
          <cell r="AJ925">
            <v>1600.5500000000065</v>
          </cell>
          <cell r="AK925">
            <v>2236.4600000000037</v>
          </cell>
          <cell r="AL925">
            <v>1620.0899999999936</v>
          </cell>
          <cell r="AM925">
            <v>2272.4499999999989</v>
          </cell>
          <cell r="AN925">
            <v>1646.8299999999788</v>
          </cell>
          <cell r="AO925">
            <v>2308.4500000000171</v>
          </cell>
          <cell r="AP925">
            <v>1666.3699999999656</v>
          </cell>
          <cell r="AQ925">
            <v>2337.2399999999739</v>
          </cell>
          <cell r="AR925">
            <v>1693.1099999999772</v>
          </cell>
          <cell r="AS925">
            <v>2373.2399999999702</v>
          </cell>
          <cell r="AT925">
            <v>1712.6499999999676</v>
          </cell>
          <cell r="AU925">
            <v>2402.0399999999809</v>
          </cell>
          <cell r="AV925">
            <v>1739.3900000000333</v>
          </cell>
          <cell r="AW925">
            <v>2438.0300000000443</v>
          </cell>
        </row>
        <row r="926">
          <cell r="A926">
            <v>921</v>
          </cell>
          <cell r="B926">
            <v>1197.6699999999782</v>
          </cell>
          <cell r="C926">
            <v>1676.7399999999907</v>
          </cell>
          <cell r="D926">
            <v>1224.4400000000019</v>
          </cell>
          <cell r="E926">
            <v>1712.7799999999677</v>
          </cell>
          <cell r="F926">
            <v>1243.999999999998</v>
          </cell>
          <cell r="G926">
            <v>1741.6100000000333</v>
          </cell>
          <cell r="H926">
            <v>1270.770000000017</v>
          </cell>
          <cell r="I926">
            <v>1777.6400000000122</v>
          </cell>
          <cell r="J926">
            <v>1297.5400000000084</v>
          </cell>
          <cell r="K926">
            <v>1813.6800000000196</v>
          </cell>
          <cell r="L926">
            <v>1317.099999999996</v>
          </cell>
          <cell r="M926">
            <v>1842.5</v>
          </cell>
          <cell r="N926">
            <v>1343.8700000000176</v>
          </cell>
          <cell r="O926">
            <v>1878.5399999999768</v>
          </cell>
          <cell r="P926">
            <v>1363.430000000013</v>
          </cell>
          <cell r="Q926">
            <v>1907.3699999999849</v>
          </cell>
          <cell r="R926">
            <v>1390.1999999999935</v>
          </cell>
          <cell r="S926">
            <v>1943.3999999999603</v>
          </cell>
          <cell r="T926">
            <v>1416.9699999999814</v>
          </cell>
          <cell r="U926">
            <v>1979.4400000000342</v>
          </cell>
          <cell r="V926">
            <v>1436.5299999999679</v>
          </cell>
          <cell r="W926">
            <v>2008.2600000000173</v>
          </cell>
          <cell r="X926">
            <v>1463.2999999999845</v>
          </cell>
          <cell r="Y926">
            <v>2044.3000000000195</v>
          </cell>
          <cell r="Z926">
            <v>1482.8599999999774</v>
          </cell>
          <cell r="AA926">
            <v>2073.13</v>
          </cell>
          <cell r="AB926">
            <v>1509.630000000024</v>
          </cell>
          <cell r="AC926">
            <v>2109.1599999999753</v>
          </cell>
          <cell r="AD926">
            <v>1529.1900000000178</v>
          </cell>
          <cell r="AE926">
            <v>2145.1999999999739</v>
          </cell>
          <cell r="AF926">
            <v>1555.9600000000335</v>
          </cell>
          <cell r="AG926">
            <v>2174.0199999999663</v>
          </cell>
          <cell r="AH926">
            <v>1575.5200000000204</v>
          </cell>
          <cell r="AI926">
            <v>2210.06000000004</v>
          </cell>
          <cell r="AJ926">
            <v>1602.2900000000066</v>
          </cell>
          <cell r="AK926">
            <v>2238.8900000000035</v>
          </cell>
          <cell r="AL926">
            <v>1621.8499999999935</v>
          </cell>
          <cell r="AM926">
            <v>2274.9199999999987</v>
          </cell>
          <cell r="AN926">
            <v>1648.6199999999787</v>
          </cell>
          <cell r="AO926">
            <v>2310.9600000000173</v>
          </cell>
          <cell r="AP926">
            <v>1668.1799999999655</v>
          </cell>
          <cell r="AQ926">
            <v>2339.7799999999738</v>
          </cell>
          <cell r="AR926">
            <v>1694.9499999999771</v>
          </cell>
          <cell r="AS926">
            <v>2375.8199999999702</v>
          </cell>
          <cell r="AT926">
            <v>1714.5099999999675</v>
          </cell>
          <cell r="AU926">
            <v>2404.649999999981</v>
          </cell>
          <cell r="AV926">
            <v>1741.2800000000334</v>
          </cell>
          <cell r="AW926">
            <v>2440.6800000000444</v>
          </cell>
        </row>
        <row r="927">
          <cell r="A927">
            <v>922</v>
          </cell>
          <cell r="B927">
            <v>1198.9699999999782</v>
          </cell>
          <cell r="C927">
            <v>1678.5599999999906</v>
          </cell>
          <cell r="D927">
            <v>1225.7700000000018</v>
          </cell>
          <cell r="E927">
            <v>1714.6399999999676</v>
          </cell>
          <cell r="F927">
            <v>1245.3499999999979</v>
          </cell>
          <cell r="G927">
            <v>1743.5000000000334</v>
          </cell>
          <cell r="H927">
            <v>1272.1500000000171</v>
          </cell>
          <cell r="I927">
            <v>1779.5700000000122</v>
          </cell>
          <cell r="J927">
            <v>1298.9500000000085</v>
          </cell>
          <cell r="K927">
            <v>1815.6500000000196</v>
          </cell>
          <cell r="L927">
            <v>1318.5299999999961</v>
          </cell>
          <cell r="M927">
            <v>1844.5</v>
          </cell>
          <cell r="N927">
            <v>1345.3300000000177</v>
          </cell>
          <cell r="O927">
            <v>1880.5799999999767</v>
          </cell>
          <cell r="P927">
            <v>1364.910000000013</v>
          </cell>
          <cell r="Q927">
            <v>1909.4399999999848</v>
          </cell>
          <cell r="R927">
            <v>1391.7099999999934</v>
          </cell>
          <cell r="S927">
            <v>1945.5099999999602</v>
          </cell>
          <cell r="T927">
            <v>1418.5099999999813</v>
          </cell>
          <cell r="U927">
            <v>1981.5900000000343</v>
          </cell>
          <cell r="V927">
            <v>1438.0899999999679</v>
          </cell>
          <cell r="W927">
            <v>2010.4400000000173</v>
          </cell>
          <cell r="X927">
            <v>1464.8899999999844</v>
          </cell>
          <cell r="Y927">
            <v>2046.5200000000195</v>
          </cell>
          <cell r="Z927">
            <v>1484.4699999999773</v>
          </cell>
          <cell r="AA927">
            <v>2075.38</v>
          </cell>
          <cell r="AB927">
            <v>1511.2700000000241</v>
          </cell>
          <cell r="AC927">
            <v>2111.4499999999753</v>
          </cell>
          <cell r="AD927">
            <v>1530.8500000000179</v>
          </cell>
          <cell r="AE927">
            <v>2147.5299999999738</v>
          </cell>
          <cell r="AF927">
            <v>1557.6500000000335</v>
          </cell>
          <cell r="AG927">
            <v>2176.3799999999665</v>
          </cell>
          <cell r="AH927">
            <v>1577.2300000000205</v>
          </cell>
          <cell r="AI927">
            <v>2212.4600000000401</v>
          </cell>
          <cell r="AJ927">
            <v>1604.0300000000066</v>
          </cell>
          <cell r="AK927">
            <v>2241.3200000000033</v>
          </cell>
          <cell r="AL927">
            <v>1623.6099999999935</v>
          </cell>
          <cell r="AM927">
            <v>2277.3899999999985</v>
          </cell>
          <cell r="AN927">
            <v>1650.4099999999787</v>
          </cell>
          <cell r="AO927">
            <v>2313.4700000000175</v>
          </cell>
          <cell r="AP927">
            <v>1669.9899999999654</v>
          </cell>
          <cell r="AQ927">
            <v>2342.3199999999738</v>
          </cell>
          <cell r="AR927">
            <v>1696.789999999977</v>
          </cell>
          <cell r="AS927">
            <v>2378.3999999999701</v>
          </cell>
          <cell r="AT927">
            <v>1716.3699999999674</v>
          </cell>
          <cell r="AU927">
            <v>2407.2599999999811</v>
          </cell>
          <cell r="AV927">
            <v>1743.1700000000335</v>
          </cell>
          <cell r="AW927">
            <v>2443.3300000000445</v>
          </cell>
        </row>
        <row r="928">
          <cell r="A928">
            <v>923</v>
          </cell>
          <cell r="B928">
            <v>1200.2699999999782</v>
          </cell>
          <cell r="C928">
            <v>1680.3799999999906</v>
          </cell>
          <cell r="D928">
            <v>1227.1000000000017</v>
          </cell>
          <cell r="E928">
            <v>1716.4999999999675</v>
          </cell>
          <cell r="F928">
            <v>1246.6999999999978</v>
          </cell>
          <cell r="G928">
            <v>1745.3900000000335</v>
          </cell>
          <cell r="H928">
            <v>1273.5300000000173</v>
          </cell>
          <cell r="I928">
            <v>1781.5000000000123</v>
          </cell>
          <cell r="J928">
            <v>1300.3600000000085</v>
          </cell>
          <cell r="K928">
            <v>1817.6200000000197</v>
          </cell>
          <cell r="L928">
            <v>1319.9599999999962</v>
          </cell>
          <cell r="M928">
            <v>1846.5</v>
          </cell>
          <cell r="N928">
            <v>1346.7900000000177</v>
          </cell>
          <cell r="O928">
            <v>1882.6199999999767</v>
          </cell>
          <cell r="P928">
            <v>1366.3900000000131</v>
          </cell>
          <cell r="Q928">
            <v>1911.5099999999848</v>
          </cell>
          <cell r="R928">
            <v>1393.2199999999934</v>
          </cell>
          <cell r="S928">
            <v>1947.6199999999601</v>
          </cell>
          <cell r="T928">
            <v>1420.0499999999813</v>
          </cell>
          <cell r="U928">
            <v>1983.7400000000343</v>
          </cell>
          <cell r="V928">
            <v>1439.6499999999678</v>
          </cell>
          <cell r="W928">
            <v>2012.6200000000174</v>
          </cell>
          <cell r="X928">
            <v>1466.4799999999843</v>
          </cell>
          <cell r="Y928">
            <v>2048.7400000000193</v>
          </cell>
          <cell r="Z928">
            <v>1486.0799999999772</v>
          </cell>
          <cell r="AA928">
            <v>2077.63</v>
          </cell>
          <cell r="AB928">
            <v>1512.9100000000242</v>
          </cell>
          <cell r="AC928">
            <v>2113.7399999999752</v>
          </cell>
          <cell r="AD928">
            <v>1532.510000000018</v>
          </cell>
          <cell r="AE928">
            <v>2149.8599999999738</v>
          </cell>
          <cell r="AF928">
            <v>1559.3400000000336</v>
          </cell>
          <cell r="AG928">
            <v>2178.7399999999666</v>
          </cell>
          <cell r="AH928">
            <v>1578.9400000000205</v>
          </cell>
          <cell r="AI928">
            <v>2214.8600000000401</v>
          </cell>
          <cell r="AJ928">
            <v>1605.7700000000066</v>
          </cell>
          <cell r="AK928">
            <v>2243.7500000000032</v>
          </cell>
          <cell r="AL928">
            <v>1625.3699999999935</v>
          </cell>
          <cell r="AM928">
            <v>2279.8599999999983</v>
          </cell>
          <cell r="AN928">
            <v>1652.1999999999787</v>
          </cell>
          <cell r="AO928">
            <v>2315.9800000000178</v>
          </cell>
          <cell r="AP928">
            <v>1671.7999999999654</v>
          </cell>
          <cell r="AQ928">
            <v>2344.8599999999738</v>
          </cell>
          <cell r="AR928">
            <v>1698.6299999999769</v>
          </cell>
          <cell r="AS928">
            <v>2380.97999999997</v>
          </cell>
          <cell r="AT928">
            <v>1718.2299999999673</v>
          </cell>
          <cell r="AU928">
            <v>2409.8699999999812</v>
          </cell>
          <cell r="AV928">
            <v>1745.0600000000336</v>
          </cell>
          <cell r="AW928">
            <v>2445.9800000000446</v>
          </cell>
        </row>
        <row r="929">
          <cell r="A929">
            <v>924</v>
          </cell>
          <cell r="B929">
            <v>1201.5699999999781</v>
          </cell>
          <cell r="C929">
            <v>1682.1999999999905</v>
          </cell>
          <cell r="D929">
            <v>1228.4300000000017</v>
          </cell>
          <cell r="E929">
            <v>1718.3599999999674</v>
          </cell>
          <cell r="F929">
            <v>1248.0499999999977</v>
          </cell>
          <cell r="G929">
            <v>1747.2800000000336</v>
          </cell>
          <cell r="H929">
            <v>1274.9100000000174</v>
          </cell>
          <cell r="I929">
            <v>1783.4300000000123</v>
          </cell>
          <cell r="J929">
            <v>1301.7700000000086</v>
          </cell>
          <cell r="K929">
            <v>1819.5900000000197</v>
          </cell>
          <cell r="L929">
            <v>1321.3899999999962</v>
          </cell>
          <cell r="M929">
            <v>1848.5</v>
          </cell>
          <cell r="N929">
            <v>1348.2500000000177</v>
          </cell>
          <cell r="O929">
            <v>1884.6599999999767</v>
          </cell>
          <cell r="P929">
            <v>1367.8700000000131</v>
          </cell>
          <cell r="Q929">
            <v>1913.5799999999847</v>
          </cell>
          <cell r="R929">
            <v>1394.7299999999934</v>
          </cell>
          <cell r="S929">
            <v>1949.72999999996</v>
          </cell>
          <cell r="T929">
            <v>1421.5899999999813</v>
          </cell>
          <cell r="U929">
            <v>1985.8900000000344</v>
          </cell>
          <cell r="V929">
            <v>1441.2099999999677</v>
          </cell>
          <cell r="W929">
            <v>2014.8000000000175</v>
          </cell>
          <cell r="X929">
            <v>1468.0699999999842</v>
          </cell>
          <cell r="Y929">
            <v>2050.9600000000191</v>
          </cell>
          <cell r="Z929">
            <v>1487.6899999999771</v>
          </cell>
          <cell r="AA929">
            <v>2079.88</v>
          </cell>
          <cell r="AB929">
            <v>1514.5500000000243</v>
          </cell>
          <cell r="AC929">
            <v>2116.0299999999752</v>
          </cell>
          <cell r="AD929">
            <v>1534.170000000018</v>
          </cell>
          <cell r="AE929">
            <v>2152.1899999999737</v>
          </cell>
          <cell r="AF929">
            <v>1561.0300000000336</v>
          </cell>
          <cell r="AG929">
            <v>2181.0999999999667</v>
          </cell>
          <cell r="AH929">
            <v>1580.6500000000206</v>
          </cell>
          <cell r="AI929">
            <v>2217.2600000000402</v>
          </cell>
          <cell r="AJ929">
            <v>1607.5100000000066</v>
          </cell>
          <cell r="AK929">
            <v>2246.180000000003</v>
          </cell>
          <cell r="AL929">
            <v>1627.1299999999935</v>
          </cell>
          <cell r="AM929">
            <v>2282.3299999999981</v>
          </cell>
          <cell r="AN929">
            <v>1653.9899999999786</v>
          </cell>
          <cell r="AO929">
            <v>2318.490000000018</v>
          </cell>
          <cell r="AP929">
            <v>1673.6099999999653</v>
          </cell>
          <cell r="AQ929">
            <v>2347.3999999999737</v>
          </cell>
          <cell r="AR929">
            <v>1700.4699999999768</v>
          </cell>
          <cell r="AS929">
            <v>2383.5599999999699</v>
          </cell>
          <cell r="AT929">
            <v>1720.0899999999672</v>
          </cell>
          <cell r="AU929">
            <v>2412.4799999999814</v>
          </cell>
          <cell r="AV929">
            <v>1746.9500000000337</v>
          </cell>
          <cell r="AW929">
            <v>2448.6300000000447</v>
          </cell>
        </row>
        <row r="930">
          <cell r="A930">
            <v>925</v>
          </cell>
          <cell r="B930">
            <v>1202.8699999999781</v>
          </cell>
          <cell r="C930">
            <v>1684.0199999999904</v>
          </cell>
          <cell r="D930">
            <v>1229.7600000000016</v>
          </cell>
          <cell r="E930">
            <v>1720.2199999999673</v>
          </cell>
          <cell r="F930">
            <v>1249.3999999999976</v>
          </cell>
          <cell r="G930">
            <v>1749.1700000000337</v>
          </cell>
          <cell r="H930">
            <v>1276.2900000000175</v>
          </cell>
          <cell r="I930">
            <v>1785.3600000000124</v>
          </cell>
          <cell r="J930">
            <v>1303.1800000000087</v>
          </cell>
          <cell r="K930">
            <v>1821.5600000000197</v>
          </cell>
          <cell r="L930">
            <v>1322.8199999999963</v>
          </cell>
          <cell r="M930">
            <v>1850.5</v>
          </cell>
          <cell r="N930">
            <v>1349.7100000000178</v>
          </cell>
          <cell r="O930">
            <v>1886.6999999999766</v>
          </cell>
          <cell r="P930">
            <v>1369.3500000000131</v>
          </cell>
          <cell r="Q930">
            <v>1915.6499999999846</v>
          </cell>
          <cell r="R930">
            <v>1396.2399999999934</v>
          </cell>
          <cell r="S930">
            <v>1951.8399999999599</v>
          </cell>
          <cell r="T930">
            <v>1423.1299999999812</v>
          </cell>
          <cell r="U930">
            <v>1988.0400000000345</v>
          </cell>
          <cell r="V930">
            <v>1442.7699999999677</v>
          </cell>
          <cell r="W930">
            <v>2016.9800000000175</v>
          </cell>
          <cell r="X930">
            <v>1469.6599999999842</v>
          </cell>
          <cell r="Y930">
            <v>2053.1800000000189</v>
          </cell>
          <cell r="Z930">
            <v>1489.299999999977</v>
          </cell>
          <cell r="AA930">
            <v>2082.13</v>
          </cell>
          <cell r="AB930">
            <v>1516.1900000000244</v>
          </cell>
          <cell r="AC930">
            <v>2118.3199999999752</v>
          </cell>
          <cell r="AD930">
            <v>1535.8300000000181</v>
          </cell>
          <cell r="AE930">
            <v>2154.5199999999736</v>
          </cell>
          <cell r="AF930">
            <v>1562.7200000000337</v>
          </cell>
          <cell r="AG930">
            <v>2183.4599999999668</v>
          </cell>
          <cell r="AH930">
            <v>1582.3600000000206</v>
          </cell>
          <cell r="AI930">
            <v>2219.6600000000403</v>
          </cell>
          <cell r="AJ930">
            <v>1609.2500000000066</v>
          </cell>
          <cell r="AK930">
            <v>2248.6100000000029</v>
          </cell>
          <cell r="AL930">
            <v>1628.8899999999935</v>
          </cell>
          <cell r="AM930">
            <v>2284.7999999999979</v>
          </cell>
          <cell r="AN930">
            <v>1655.7799999999786</v>
          </cell>
          <cell r="AO930">
            <v>2321.0000000000182</v>
          </cell>
          <cell r="AP930">
            <v>1675.4199999999653</v>
          </cell>
          <cell r="AQ930">
            <v>2349.9399999999737</v>
          </cell>
          <cell r="AR930">
            <v>1702.3099999999768</v>
          </cell>
          <cell r="AS930">
            <v>2386.1399999999699</v>
          </cell>
          <cell r="AT930">
            <v>1721.9499999999671</v>
          </cell>
          <cell r="AU930">
            <v>2415.0899999999815</v>
          </cell>
          <cell r="AV930">
            <v>1748.8400000000338</v>
          </cell>
          <cell r="AW930">
            <v>2451.2800000000448</v>
          </cell>
        </row>
        <row r="931">
          <cell r="A931">
            <v>926</v>
          </cell>
          <cell r="B931">
            <v>1204.169999999978</v>
          </cell>
          <cell r="C931">
            <v>1685.8399999999904</v>
          </cell>
          <cell r="D931">
            <v>1231.0900000000015</v>
          </cell>
          <cell r="E931">
            <v>1722.0799999999672</v>
          </cell>
          <cell r="F931">
            <v>1250.7499999999975</v>
          </cell>
          <cell r="G931">
            <v>1751.0600000000338</v>
          </cell>
          <cell r="H931">
            <v>1277.6700000000176</v>
          </cell>
          <cell r="I931">
            <v>1787.2900000000125</v>
          </cell>
          <cell r="J931">
            <v>1304.5900000000088</v>
          </cell>
          <cell r="K931">
            <v>1823.5300000000198</v>
          </cell>
          <cell r="L931">
            <v>1324.2499999999964</v>
          </cell>
          <cell r="M931">
            <v>1852.5</v>
          </cell>
          <cell r="N931">
            <v>1351.1700000000178</v>
          </cell>
          <cell r="O931">
            <v>1888.7399999999766</v>
          </cell>
          <cell r="P931">
            <v>1370.8300000000131</v>
          </cell>
          <cell r="Q931">
            <v>1917.7199999999846</v>
          </cell>
          <cell r="R931">
            <v>1397.7499999999934</v>
          </cell>
          <cell r="S931">
            <v>1953.9499999999598</v>
          </cell>
          <cell r="T931">
            <v>1424.6699999999812</v>
          </cell>
          <cell r="U931">
            <v>1990.1900000000346</v>
          </cell>
          <cell r="V931">
            <v>1444.3299999999676</v>
          </cell>
          <cell r="W931">
            <v>2019.1600000000176</v>
          </cell>
          <cell r="X931">
            <v>1471.2499999999841</v>
          </cell>
          <cell r="Y931">
            <v>2055.4000000000187</v>
          </cell>
          <cell r="Z931">
            <v>1490.9099999999769</v>
          </cell>
          <cell r="AA931">
            <v>2084.38</v>
          </cell>
          <cell r="AB931">
            <v>1517.8300000000245</v>
          </cell>
          <cell r="AC931">
            <v>2120.6099999999751</v>
          </cell>
          <cell r="AD931">
            <v>1537.4900000000182</v>
          </cell>
          <cell r="AE931">
            <v>2156.8499999999735</v>
          </cell>
          <cell r="AF931">
            <v>1564.4100000000337</v>
          </cell>
          <cell r="AG931">
            <v>2185.819999999967</v>
          </cell>
          <cell r="AH931">
            <v>1584.0700000000206</v>
          </cell>
          <cell r="AI931">
            <v>2222.0600000000404</v>
          </cell>
          <cell r="AJ931">
            <v>1610.9900000000066</v>
          </cell>
          <cell r="AK931">
            <v>2251.0400000000027</v>
          </cell>
          <cell r="AL931">
            <v>1630.6499999999935</v>
          </cell>
          <cell r="AM931">
            <v>2287.2699999999977</v>
          </cell>
          <cell r="AN931">
            <v>1657.5699999999786</v>
          </cell>
          <cell r="AO931">
            <v>2323.5100000000184</v>
          </cell>
          <cell r="AP931">
            <v>1677.2299999999652</v>
          </cell>
          <cell r="AQ931">
            <v>2352.4799999999736</v>
          </cell>
          <cell r="AR931">
            <v>1704.1499999999767</v>
          </cell>
          <cell r="AS931">
            <v>2388.7199999999698</v>
          </cell>
          <cell r="AT931">
            <v>1723.809999999967</v>
          </cell>
          <cell r="AU931">
            <v>2417.6999999999816</v>
          </cell>
          <cell r="AV931">
            <v>1750.7300000000339</v>
          </cell>
          <cell r="AW931">
            <v>2453.9300000000449</v>
          </cell>
        </row>
        <row r="932">
          <cell r="A932">
            <v>927</v>
          </cell>
          <cell r="B932">
            <v>1205.469999999978</v>
          </cell>
          <cell r="C932">
            <v>1687.6599999999903</v>
          </cell>
          <cell r="D932">
            <v>1232.4200000000014</v>
          </cell>
          <cell r="E932">
            <v>1723.9399999999671</v>
          </cell>
          <cell r="F932">
            <v>1252.0999999999974</v>
          </cell>
          <cell r="G932">
            <v>1752.9500000000339</v>
          </cell>
          <cell r="H932">
            <v>1279.0500000000177</v>
          </cell>
          <cell r="I932">
            <v>1789.2200000000125</v>
          </cell>
          <cell r="J932">
            <v>1306.0000000000089</v>
          </cell>
          <cell r="K932">
            <v>1825.5000000000198</v>
          </cell>
          <cell r="L932">
            <v>1325.6799999999964</v>
          </cell>
          <cell r="M932">
            <v>1854.5</v>
          </cell>
          <cell r="N932">
            <v>1352.6300000000178</v>
          </cell>
          <cell r="O932">
            <v>1890.7799999999766</v>
          </cell>
          <cell r="P932">
            <v>1372.3100000000131</v>
          </cell>
          <cell r="Q932">
            <v>1919.7899999999845</v>
          </cell>
          <cell r="R932">
            <v>1399.2599999999934</v>
          </cell>
          <cell r="S932">
            <v>1956.0599999999597</v>
          </cell>
          <cell r="T932">
            <v>1426.2099999999812</v>
          </cell>
          <cell r="U932">
            <v>1992.3400000000347</v>
          </cell>
          <cell r="V932">
            <v>1445.8899999999676</v>
          </cell>
          <cell r="W932">
            <v>2021.3400000000177</v>
          </cell>
          <cell r="X932">
            <v>1472.839999999984</v>
          </cell>
          <cell r="Y932">
            <v>2057.6200000000185</v>
          </cell>
          <cell r="Z932">
            <v>1492.5199999999768</v>
          </cell>
          <cell r="AA932">
            <v>2086.63</v>
          </cell>
          <cell r="AB932">
            <v>1519.4700000000246</v>
          </cell>
          <cell r="AC932">
            <v>2122.8999999999751</v>
          </cell>
          <cell r="AD932">
            <v>1539.1500000000183</v>
          </cell>
          <cell r="AE932">
            <v>2159.1799999999735</v>
          </cell>
          <cell r="AF932">
            <v>1566.1000000000338</v>
          </cell>
          <cell r="AG932">
            <v>2188.1799999999671</v>
          </cell>
          <cell r="AH932">
            <v>1585.7800000000207</v>
          </cell>
          <cell r="AI932">
            <v>2224.4600000000405</v>
          </cell>
          <cell r="AJ932">
            <v>1612.7300000000066</v>
          </cell>
          <cell r="AK932">
            <v>2253.4700000000025</v>
          </cell>
          <cell r="AL932">
            <v>1632.4099999999935</v>
          </cell>
          <cell r="AM932">
            <v>2289.7399999999975</v>
          </cell>
          <cell r="AN932">
            <v>1659.3599999999785</v>
          </cell>
          <cell r="AO932">
            <v>2326.0200000000186</v>
          </cell>
          <cell r="AP932">
            <v>1679.0399999999652</v>
          </cell>
          <cell r="AQ932">
            <v>2355.0199999999736</v>
          </cell>
          <cell r="AR932">
            <v>1705.9899999999766</v>
          </cell>
          <cell r="AS932">
            <v>2391.2999999999697</v>
          </cell>
          <cell r="AT932">
            <v>1725.6699999999669</v>
          </cell>
          <cell r="AU932">
            <v>2420.3099999999818</v>
          </cell>
          <cell r="AV932">
            <v>1752.620000000034</v>
          </cell>
          <cell r="AW932">
            <v>2456.5800000000449</v>
          </cell>
        </row>
        <row r="933">
          <cell r="A933">
            <v>928</v>
          </cell>
          <cell r="B933">
            <v>1206.7699999999779</v>
          </cell>
          <cell r="C933">
            <v>1689.4799999999902</v>
          </cell>
          <cell r="D933">
            <v>1233.7500000000014</v>
          </cell>
          <cell r="E933">
            <v>1725.799999999967</v>
          </cell>
          <cell r="F933">
            <v>1253.4499999999973</v>
          </cell>
          <cell r="G933">
            <v>1754.840000000034</v>
          </cell>
          <cell r="H933">
            <v>1280.4300000000178</v>
          </cell>
          <cell r="I933">
            <v>1791.1500000000126</v>
          </cell>
          <cell r="J933">
            <v>1307.4100000000089</v>
          </cell>
          <cell r="K933">
            <v>1827.4700000000198</v>
          </cell>
          <cell r="L933">
            <v>1327.1099999999965</v>
          </cell>
          <cell r="M933">
            <v>1856.5</v>
          </cell>
          <cell r="N933">
            <v>1354.0900000000179</v>
          </cell>
          <cell r="O933">
            <v>1892.8199999999765</v>
          </cell>
          <cell r="P933">
            <v>1373.7900000000132</v>
          </cell>
          <cell r="Q933">
            <v>1921.8599999999844</v>
          </cell>
          <cell r="R933">
            <v>1400.7699999999934</v>
          </cell>
          <cell r="S933">
            <v>1958.1699999999596</v>
          </cell>
          <cell r="T933">
            <v>1427.7499999999811</v>
          </cell>
          <cell r="U933">
            <v>1994.4900000000348</v>
          </cell>
          <cell r="V933">
            <v>1447.4499999999675</v>
          </cell>
          <cell r="W933">
            <v>2023.5200000000177</v>
          </cell>
          <cell r="X933">
            <v>1474.4299999999839</v>
          </cell>
          <cell r="Y933">
            <v>2059.8400000000183</v>
          </cell>
          <cell r="Z933">
            <v>1494.1299999999767</v>
          </cell>
          <cell r="AA933">
            <v>2088.88</v>
          </cell>
          <cell r="AB933">
            <v>1521.1100000000247</v>
          </cell>
          <cell r="AC933">
            <v>2125.189999999975</v>
          </cell>
          <cell r="AD933">
            <v>1540.8100000000184</v>
          </cell>
          <cell r="AE933">
            <v>2161.5099999999734</v>
          </cell>
          <cell r="AF933">
            <v>1567.7900000000338</v>
          </cell>
          <cell r="AG933">
            <v>2190.5399999999672</v>
          </cell>
          <cell r="AH933">
            <v>1587.4900000000207</v>
          </cell>
          <cell r="AI933">
            <v>2226.8600000000406</v>
          </cell>
          <cell r="AJ933">
            <v>1614.4700000000066</v>
          </cell>
          <cell r="AK933">
            <v>2255.9000000000024</v>
          </cell>
          <cell r="AL933">
            <v>1634.1699999999935</v>
          </cell>
          <cell r="AM933">
            <v>2292.2099999999973</v>
          </cell>
          <cell r="AN933">
            <v>1661.1499999999785</v>
          </cell>
          <cell r="AO933">
            <v>2328.5300000000188</v>
          </cell>
          <cell r="AP933">
            <v>1680.8499999999651</v>
          </cell>
          <cell r="AQ933">
            <v>2357.5599999999736</v>
          </cell>
          <cell r="AR933">
            <v>1707.8299999999765</v>
          </cell>
          <cell r="AS933">
            <v>2393.8799999999696</v>
          </cell>
          <cell r="AT933">
            <v>1727.5299999999668</v>
          </cell>
          <cell r="AU933">
            <v>2422.9199999999819</v>
          </cell>
          <cell r="AV933">
            <v>1754.5100000000341</v>
          </cell>
          <cell r="AW933">
            <v>2459.230000000045</v>
          </cell>
        </row>
        <row r="934">
          <cell r="A934">
            <v>929</v>
          </cell>
          <cell r="B934">
            <v>1208.0699999999779</v>
          </cell>
          <cell r="C934">
            <v>1691.2999999999902</v>
          </cell>
          <cell r="D934">
            <v>1235.0800000000013</v>
          </cell>
          <cell r="E934">
            <v>1727.6599999999669</v>
          </cell>
          <cell r="F934">
            <v>1254.7999999999972</v>
          </cell>
          <cell r="G934">
            <v>1756.7300000000341</v>
          </cell>
          <cell r="H934">
            <v>1281.8100000000179</v>
          </cell>
          <cell r="I934">
            <v>1793.0800000000127</v>
          </cell>
          <cell r="J934">
            <v>1308.820000000009</v>
          </cell>
          <cell r="K934">
            <v>1829.4400000000198</v>
          </cell>
          <cell r="L934">
            <v>1328.5399999999966</v>
          </cell>
          <cell r="M934">
            <v>1858.5</v>
          </cell>
          <cell r="N934">
            <v>1355.5500000000179</v>
          </cell>
          <cell r="O934">
            <v>1894.8599999999765</v>
          </cell>
          <cell r="P934">
            <v>1375.2700000000132</v>
          </cell>
          <cell r="Q934">
            <v>1923.9299999999844</v>
          </cell>
          <cell r="R934">
            <v>1402.2799999999934</v>
          </cell>
          <cell r="S934">
            <v>1960.2799999999595</v>
          </cell>
          <cell r="T934">
            <v>1429.2899999999811</v>
          </cell>
          <cell r="U934">
            <v>1996.6400000000349</v>
          </cell>
          <cell r="V934">
            <v>1449.0099999999675</v>
          </cell>
          <cell r="W934">
            <v>2025.7000000000178</v>
          </cell>
          <cell r="X934">
            <v>1476.0199999999838</v>
          </cell>
          <cell r="Y934">
            <v>2062.0600000000181</v>
          </cell>
          <cell r="Z934">
            <v>1495.7399999999766</v>
          </cell>
          <cell r="AA934">
            <v>2091.13</v>
          </cell>
          <cell r="AB934">
            <v>1522.7500000000248</v>
          </cell>
          <cell r="AC934">
            <v>2127.479999999975</v>
          </cell>
          <cell r="AD934">
            <v>1542.4700000000184</v>
          </cell>
          <cell r="AE934">
            <v>2163.8399999999733</v>
          </cell>
          <cell r="AF934">
            <v>1569.4800000000339</v>
          </cell>
          <cell r="AG934">
            <v>2192.8999999999673</v>
          </cell>
          <cell r="AH934">
            <v>1589.2000000000207</v>
          </cell>
          <cell r="AI934">
            <v>2229.2600000000407</v>
          </cell>
          <cell r="AJ934">
            <v>1616.2100000000066</v>
          </cell>
          <cell r="AK934">
            <v>2258.3300000000022</v>
          </cell>
          <cell r="AL934">
            <v>1635.9299999999935</v>
          </cell>
          <cell r="AM934">
            <v>2294.6799999999971</v>
          </cell>
          <cell r="AN934">
            <v>1662.9399999999785</v>
          </cell>
          <cell r="AO934">
            <v>2331.0400000000191</v>
          </cell>
          <cell r="AP934">
            <v>1682.6599999999651</v>
          </cell>
          <cell r="AQ934">
            <v>2360.0999999999735</v>
          </cell>
          <cell r="AR934">
            <v>1709.6699999999764</v>
          </cell>
          <cell r="AS934">
            <v>2396.4599999999696</v>
          </cell>
          <cell r="AT934">
            <v>1729.3899999999667</v>
          </cell>
          <cell r="AU934">
            <v>2425.529999999982</v>
          </cell>
          <cell r="AV934">
            <v>1756.4000000000342</v>
          </cell>
          <cell r="AW934">
            <v>2461.8800000000451</v>
          </cell>
        </row>
        <row r="935">
          <cell r="A935">
            <v>930</v>
          </cell>
          <cell r="B935">
            <v>1209.3699999999778</v>
          </cell>
          <cell r="C935">
            <v>1693.1199999999901</v>
          </cell>
          <cell r="D935">
            <v>1236.4100000000012</v>
          </cell>
          <cell r="E935">
            <v>1729.5199999999668</v>
          </cell>
          <cell r="F935">
            <v>1256.1499999999971</v>
          </cell>
          <cell r="G935">
            <v>1758.6200000000342</v>
          </cell>
          <cell r="H935">
            <v>1283.190000000018</v>
          </cell>
          <cell r="I935">
            <v>1795.0100000000127</v>
          </cell>
          <cell r="J935">
            <v>1310.2300000000091</v>
          </cell>
          <cell r="K935">
            <v>1831.4100000000199</v>
          </cell>
          <cell r="L935">
            <v>1329.9699999999966</v>
          </cell>
          <cell r="M935">
            <v>1860.5</v>
          </cell>
          <cell r="N935">
            <v>1357.010000000018</v>
          </cell>
          <cell r="O935">
            <v>1896.8999999999764</v>
          </cell>
          <cell r="P935">
            <v>1376.7500000000132</v>
          </cell>
          <cell r="Q935">
            <v>1925.9999999999843</v>
          </cell>
          <cell r="R935">
            <v>1403.7899999999934</v>
          </cell>
          <cell r="S935">
            <v>1962.3899999999594</v>
          </cell>
          <cell r="T935">
            <v>1430.8299999999811</v>
          </cell>
          <cell r="U935">
            <v>1998.790000000035</v>
          </cell>
          <cell r="V935">
            <v>1450.5699999999674</v>
          </cell>
          <cell r="W935">
            <v>2027.8800000000178</v>
          </cell>
          <cell r="X935">
            <v>1477.6099999999838</v>
          </cell>
          <cell r="Y935">
            <v>2064.2800000000179</v>
          </cell>
          <cell r="Z935">
            <v>1497.3499999999765</v>
          </cell>
          <cell r="AA935">
            <v>2093.38</v>
          </cell>
          <cell r="AB935">
            <v>1524.3900000000249</v>
          </cell>
          <cell r="AC935">
            <v>2129.769999999975</v>
          </cell>
          <cell r="AD935">
            <v>1544.1300000000185</v>
          </cell>
          <cell r="AE935">
            <v>2166.1699999999732</v>
          </cell>
          <cell r="AF935">
            <v>1571.170000000034</v>
          </cell>
          <cell r="AG935">
            <v>2195.2599999999675</v>
          </cell>
          <cell r="AH935">
            <v>1590.9100000000208</v>
          </cell>
          <cell r="AI935">
            <v>2231.6600000000408</v>
          </cell>
          <cell r="AJ935">
            <v>1617.9500000000066</v>
          </cell>
          <cell r="AK935">
            <v>2260.760000000002</v>
          </cell>
          <cell r="AL935">
            <v>1637.6899999999935</v>
          </cell>
          <cell r="AM935">
            <v>2297.1499999999969</v>
          </cell>
          <cell r="AN935">
            <v>1664.7299999999784</v>
          </cell>
          <cell r="AO935">
            <v>2333.5500000000193</v>
          </cell>
          <cell r="AP935">
            <v>1684.469999999965</v>
          </cell>
          <cell r="AQ935">
            <v>2362.6399999999735</v>
          </cell>
          <cell r="AR935">
            <v>1711.5099999999763</v>
          </cell>
          <cell r="AS935">
            <v>2399.0399999999695</v>
          </cell>
          <cell r="AT935">
            <v>1731.2499999999666</v>
          </cell>
          <cell r="AU935">
            <v>2428.1399999999821</v>
          </cell>
          <cell r="AV935">
            <v>1758.2900000000343</v>
          </cell>
          <cell r="AW935">
            <v>2464.5300000000452</v>
          </cell>
        </row>
        <row r="936">
          <cell r="A936">
            <v>931</v>
          </cell>
          <cell r="B936">
            <v>1210.6699999999778</v>
          </cell>
          <cell r="C936">
            <v>1694.9399999999901</v>
          </cell>
          <cell r="D936">
            <v>1237.7400000000011</v>
          </cell>
          <cell r="E936">
            <v>1731.3799999999667</v>
          </cell>
          <cell r="F936">
            <v>1257.499999999997</v>
          </cell>
          <cell r="G936">
            <v>1760.5100000000343</v>
          </cell>
          <cell r="H936">
            <v>1284.5700000000181</v>
          </cell>
          <cell r="I936">
            <v>1796.9400000000128</v>
          </cell>
          <cell r="J936">
            <v>1311.6400000000092</v>
          </cell>
          <cell r="K936">
            <v>1833.3800000000199</v>
          </cell>
          <cell r="L936">
            <v>1331.3999999999967</v>
          </cell>
          <cell r="M936">
            <v>1862.5</v>
          </cell>
          <cell r="N936">
            <v>1358.470000000018</v>
          </cell>
          <cell r="O936">
            <v>1898.9399999999764</v>
          </cell>
          <cell r="P936">
            <v>1378.2300000000132</v>
          </cell>
          <cell r="Q936">
            <v>1928.0699999999842</v>
          </cell>
          <cell r="R936">
            <v>1405.2999999999934</v>
          </cell>
          <cell r="S936">
            <v>1964.4999999999593</v>
          </cell>
          <cell r="T936">
            <v>1432.369999999981</v>
          </cell>
          <cell r="U936">
            <v>2000.9400000000351</v>
          </cell>
          <cell r="V936">
            <v>1452.1299999999674</v>
          </cell>
          <cell r="W936">
            <v>2030.0600000000179</v>
          </cell>
          <cell r="X936">
            <v>1479.1999999999837</v>
          </cell>
          <cell r="Y936">
            <v>2066.5000000000177</v>
          </cell>
          <cell r="Z936">
            <v>1498.9599999999764</v>
          </cell>
          <cell r="AA936">
            <v>2095.63</v>
          </cell>
          <cell r="AB936">
            <v>1526.030000000025</v>
          </cell>
          <cell r="AC936">
            <v>2132.0599999999749</v>
          </cell>
          <cell r="AD936">
            <v>1545.7900000000186</v>
          </cell>
          <cell r="AE936">
            <v>2168.4999999999732</v>
          </cell>
          <cell r="AF936">
            <v>1572.860000000034</v>
          </cell>
          <cell r="AG936">
            <v>2197.6199999999676</v>
          </cell>
          <cell r="AH936">
            <v>1592.6200000000208</v>
          </cell>
          <cell r="AI936">
            <v>2234.0600000000409</v>
          </cell>
          <cell r="AJ936">
            <v>1619.6900000000066</v>
          </cell>
          <cell r="AK936">
            <v>2263.1900000000019</v>
          </cell>
          <cell r="AL936">
            <v>1639.4499999999935</v>
          </cell>
          <cell r="AM936">
            <v>2299.6199999999967</v>
          </cell>
          <cell r="AN936">
            <v>1666.5199999999784</v>
          </cell>
          <cell r="AO936">
            <v>2336.0600000000195</v>
          </cell>
          <cell r="AP936">
            <v>1686.279999999965</v>
          </cell>
          <cell r="AQ936">
            <v>2365.1799999999735</v>
          </cell>
          <cell r="AR936">
            <v>1713.3499999999763</v>
          </cell>
          <cell r="AS936">
            <v>2401.6199999999694</v>
          </cell>
          <cell r="AT936">
            <v>1733.1099999999665</v>
          </cell>
          <cell r="AU936">
            <v>2430.7499999999823</v>
          </cell>
          <cell r="AV936">
            <v>1760.1800000000344</v>
          </cell>
          <cell r="AW936">
            <v>2467.1800000000453</v>
          </cell>
        </row>
        <row r="937">
          <cell r="A937">
            <v>932</v>
          </cell>
          <cell r="B937">
            <v>1211.9699999999777</v>
          </cell>
          <cell r="C937">
            <v>1696.75999999999</v>
          </cell>
          <cell r="D937">
            <v>1239.0700000000011</v>
          </cell>
          <cell r="E937">
            <v>1733.2399999999666</v>
          </cell>
          <cell r="F937">
            <v>1258.849999999997</v>
          </cell>
          <cell r="G937">
            <v>1762.4000000000344</v>
          </cell>
          <cell r="H937">
            <v>1285.9500000000182</v>
          </cell>
          <cell r="I937">
            <v>1798.8700000000129</v>
          </cell>
          <cell r="J937">
            <v>1313.0500000000093</v>
          </cell>
          <cell r="K937">
            <v>1835.3500000000199</v>
          </cell>
          <cell r="L937">
            <v>1332.8299999999967</v>
          </cell>
          <cell r="M937">
            <v>1864.5</v>
          </cell>
          <cell r="N937">
            <v>1359.930000000018</v>
          </cell>
          <cell r="O937">
            <v>1900.9799999999764</v>
          </cell>
          <cell r="P937">
            <v>1379.7100000000132</v>
          </cell>
          <cell r="Q937">
            <v>1930.1399999999842</v>
          </cell>
          <cell r="R937">
            <v>1406.8099999999934</v>
          </cell>
          <cell r="S937">
            <v>1966.6099999999592</v>
          </cell>
          <cell r="T937">
            <v>1433.909999999981</v>
          </cell>
          <cell r="U937">
            <v>2003.0900000000352</v>
          </cell>
          <cell r="V937">
            <v>1453.6899999999673</v>
          </cell>
          <cell r="W937">
            <v>2032.240000000018</v>
          </cell>
          <cell r="X937">
            <v>1480.7899999999836</v>
          </cell>
          <cell r="Y937">
            <v>2068.7200000000175</v>
          </cell>
          <cell r="Z937">
            <v>1500.5699999999763</v>
          </cell>
          <cell r="AA937">
            <v>2097.88</v>
          </cell>
          <cell r="AB937">
            <v>1527.6700000000251</v>
          </cell>
          <cell r="AC937">
            <v>2134.3499999999749</v>
          </cell>
          <cell r="AD937">
            <v>1547.4500000000187</v>
          </cell>
          <cell r="AE937">
            <v>2170.8299999999731</v>
          </cell>
          <cell r="AF937">
            <v>1574.5500000000341</v>
          </cell>
          <cell r="AG937">
            <v>2199.9799999999677</v>
          </cell>
          <cell r="AH937">
            <v>1594.3300000000208</v>
          </cell>
          <cell r="AI937">
            <v>2236.460000000041</v>
          </cell>
          <cell r="AJ937">
            <v>1621.4300000000067</v>
          </cell>
          <cell r="AK937">
            <v>2265.6200000000017</v>
          </cell>
          <cell r="AL937">
            <v>1641.2099999999934</v>
          </cell>
          <cell r="AM937">
            <v>2302.0899999999965</v>
          </cell>
          <cell r="AN937">
            <v>1668.3099999999783</v>
          </cell>
          <cell r="AO937">
            <v>2338.5700000000197</v>
          </cell>
          <cell r="AP937">
            <v>1688.0899999999649</v>
          </cell>
          <cell r="AQ937">
            <v>2367.7199999999734</v>
          </cell>
          <cell r="AR937">
            <v>1715.1899999999762</v>
          </cell>
          <cell r="AS937">
            <v>2404.1999999999694</v>
          </cell>
          <cell r="AT937">
            <v>1734.9699999999664</v>
          </cell>
          <cell r="AU937">
            <v>2433.3599999999824</v>
          </cell>
          <cell r="AV937">
            <v>1762.0700000000345</v>
          </cell>
          <cell r="AW937">
            <v>2469.8300000000454</v>
          </cell>
        </row>
        <row r="938">
          <cell r="A938">
            <v>933</v>
          </cell>
          <cell r="B938">
            <v>1213.2699999999777</v>
          </cell>
          <cell r="C938">
            <v>1698.5799999999899</v>
          </cell>
          <cell r="D938">
            <v>1240.400000000001</v>
          </cell>
          <cell r="E938">
            <v>1735.0999999999665</v>
          </cell>
          <cell r="F938">
            <v>1260.1999999999969</v>
          </cell>
          <cell r="G938">
            <v>1764.2900000000345</v>
          </cell>
          <cell r="H938">
            <v>1287.3300000000183</v>
          </cell>
          <cell r="I938">
            <v>1800.8000000000129</v>
          </cell>
          <cell r="J938">
            <v>1314.4600000000094</v>
          </cell>
          <cell r="K938">
            <v>1837.3200000000199</v>
          </cell>
          <cell r="L938">
            <v>1334.2599999999968</v>
          </cell>
          <cell r="M938">
            <v>1866.5</v>
          </cell>
          <cell r="N938">
            <v>1361.3900000000181</v>
          </cell>
          <cell r="O938">
            <v>1903.0199999999763</v>
          </cell>
          <cell r="P938">
            <v>1381.1900000000132</v>
          </cell>
          <cell r="Q938">
            <v>1932.2099999999841</v>
          </cell>
          <cell r="R938">
            <v>1408.3199999999933</v>
          </cell>
          <cell r="S938">
            <v>1968.7199999999591</v>
          </cell>
          <cell r="T938">
            <v>1435.4499999999809</v>
          </cell>
          <cell r="U938">
            <v>2005.2400000000353</v>
          </cell>
          <cell r="V938">
            <v>1455.2499999999673</v>
          </cell>
          <cell r="W938">
            <v>2034.420000000018</v>
          </cell>
          <cell r="X938">
            <v>1482.3799999999835</v>
          </cell>
          <cell r="Y938">
            <v>2070.9400000000173</v>
          </cell>
          <cell r="Z938">
            <v>1502.1799999999762</v>
          </cell>
          <cell r="AA938">
            <v>2100.13</v>
          </cell>
          <cell r="AB938">
            <v>1529.3100000000252</v>
          </cell>
          <cell r="AC938">
            <v>2136.6399999999749</v>
          </cell>
          <cell r="AD938">
            <v>1549.1100000000188</v>
          </cell>
          <cell r="AE938">
            <v>2173.159999999973</v>
          </cell>
          <cell r="AF938">
            <v>1576.2400000000341</v>
          </cell>
          <cell r="AG938">
            <v>2202.3399999999679</v>
          </cell>
          <cell r="AH938">
            <v>1596.0400000000209</v>
          </cell>
          <cell r="AI938">
            <v>2238.8600000000411</v>
          </cell>
          <cell r="AJ938">
            <v>1623.1700000000067</v>
          </cell>
          <cell r="AK938">
            <v>2268.0500000000015</v>
          </cell>
          <cell r="AL938">
            <v>1642.9699999999934</v>
          </cell>
          <cell r="AM938">
            <v>2304.5599999999963</v>
          </cell>
          <cell r="AN938">
            <v>1670.0999999999783</v>
          </cell>
          <cell r="AO938">
            <v>2341.0800000000199</v>
          </cell>
          <cell r="AP938">
            <v>1689.8999999999648</v>
          </cell>
          <cell r="AQ938">
            <v>2370.2599999999734</v>
          </cell>
          <cell r="AR938">
            <v>1717.0299999999761</v>
          </cell>
          <cell r="AS938">
            <v>2406.7799999999693</v>
          </cell>
          <cell r="AT938">
            <v>1736.8299999999663</v>
          </cell>
          <cell r="AU938">
            <v>2435.9699999999825</v>
          </cell>
          <cell r="AV938">
            <v>1763.9600000000346</v>
          </cell>
          <cell r="AW938">
            <v>2472.4800000000455</v>
          </cell>
        </row>
        <row r="939">
          <cell r="A939">
            <v>934</v>
          </cell>
          <cell r="B939">
            <v>1214.5699999999777</v>
          </cell>
          <cell r="C939">
            <v>1700.3999999999899</v>
          </cell>
          <cell r="D939">
            <v>1241.7300000000009</v>
          </cell>
          <cell r="E939">
            <v>1736.9599999999664</v>
          </cell>
          <cell r="F939">
            <v>1261.5499999999968</v>
          </cell>
          <cell r="G939">
            <v>1766.1800000000346</v>
          </cell>
          <cell r="H939">
            <v>1288.7100000000185</v>
          </cell>
          <cell r="I939">
            <v>1802.730000000013</v>
          </cell>
          <cell r="J939">
            <v>1315.8700000000094</v>
          </cell>
          <cell r="K939">
            <v>1839.29000000002</v>
          </cell>
          <cell r="L939">
            <v>1335.6899999999969</v>
          </cell>
          <cell r="M939">
            <v>1868.5</v>
          </cell>
          <cell r="N939">
            <v>1362.8500000000181</v>
          </cell>
          <cell r="O939">
            <v>1905.0599999999763</v>
          </cell>
          <cell r="P939">
            <v>1382.6700000000133</v>
          </cell>
          <cell r="Q939">
            <v>1934.2799999999841</v>
          </cell>
          <cell r="R939">
            <v>1409.8299999999933</v>
          </cell>
          <cell r="S939">
            <v>1970.829999999959</v>
          </cell>
          <cell r="T939">
            <v>1436.9899999999809</v>
          </cell>
          <cell r="U939">
            <v>2007.3900000000353</v>
          </cell>
          <cell r="V939">
            <v>1456.8099999999672</v>
          </cell>
          <cell r="W939">
            <v>2036.6000000000181</v>
          </cell>
          <cell r="X939">
            <v>1483.9699999999834</v>
          </cell>
          <cell r="Y939">
            <v>2073.1600000000171</v>
          </cell>
          <cell r="Z939">
            <v>1503.7899999999761</v>
          </cell>
          <cell r="AA939">
            <v>2102.38</v>
          </cell>
          <cell r="AB939">
            <v>1530.9500000000253</v>
          </cell>
          <cell r="AC939">
            <v>2138.9299999999748</v>
          </cell>
          <cell r="AD939">
            <v>1550.7700000000189</v>
          </cell>
          <cell r="AE939">
            <v>2175.489999999973</v>
          </cell>
          <cell r="AF939">
            <v>1577.9300000000342</v>
          </cell>
          <cell r="AG939">
            <v>2204.699999999968</v>
          </cell>
          <cell r="AH939">
            <v>1597.7500000000209</v>
          </cell>
          <cell r="AI939">
            <v>2241.2600000000411</v>
          </cell>
          <cell r="AJ939">
            <v>1624.9100000000067</v>
          </cell>
          <cell r="AK939">
            <v>2270.4800000000014</v>
          </cell>
          <cell r="AL939">
            <v>1644.7299999999934</v>
          </cell>
          <cell r="AM939">
            <v>2307.0299999999961</v>
          </cell>
          <cell r="AN939">
            <v>1671.8899999999783</v>
          </cell>
          <cell r="AO939">
            <v>2343.5900000000202</v>
          </cell>
          <cell r="AP939">
            <v>1691.7099999999648</v>
          </cell>
          <cell r="AQ939">
            <v>2372.7999999999734</v>
          </cell>
          <cell r="AR939">
            <v>1718.869999999976</v>
          </cell>
          <cell r="AS939">
            <v>2409.3599999999692</v>
          </cell>
          <cell r="AT939">
            <v>1738.6899999999662</v>
          </cell>
          <cell r="AU939">
            <v>2438.5799999999826</v>
          </cell>
          <cell r="AV939">
            <v>1765.8500000000347</v>
          </cell>
          <cell r="AW939">
            <v>2475.1300000000456</v>
          </cell>
        </row>
        <row r="940">
          <cell r="A940">
            <v>935</v>
          </cell>
          <cell r="B940">
            <v>1215.8699999999776</v>
          </cell>
          <cell r="C940">
            <v>1702.2199999999898</v>
          </cell>
          <cell r="D940">
            <v>1243.0600000000009</v>
          </cell>
          <cell r="E940">
            <v>1738.8199999999663</v>
          </cell>
          <cell r="F940">
            <v>1262.8999999999967</v>
          </cell>
          <cell r="G940">
            <v>1768.0700000000347</v>
          </cell>
          <cell r="H940">
            <v>1290.0900000000186</v>
          </cell>
          <cell r="I940">
            <v>1804.660000000013</v>
          </cell>
          <cell r="J940">
            <v>1317.2800000000095</v>
          </cell>
          <cell r="K940">
            <v>1841.26000000002</v>
          </cell>
          <cell r="L940">
            <v>1337.1199999999969</v>
          </cell>
          <cell r="M940">
            <v>1870.5</v>
          </cell>
          <cell r="N940">
            <v>1364.3100000000181</v>
          </cell>
          <cell r="O940">
            <v>1907.0999999999763</v>
          </cell>
          <cell r="P940">
            <v>1384.1500000000133</v>
          </cell>
          <cell r="Q940">
            <v>1936.349999999984</v>
          </cell>
          <cell r="R940">
            <v>1411.3399999999933</v>
          </cell>
          <cell r="S940">
            <v>1972.9399999999589</v>
          </cell>
          <cell r="T940">
            <v>1438.5299999999809</v>
          </cell>
          <cell r="U940">
            <v>2009.5400000000354</v>
          </cell>
          <cell r="V940">
            <v>1458.3699999999671</v>
          </cell>
          <cell r="W940">
            <v>2038.7800000000182</v>
          </cell>
          <cell r="X940">
            <v>1485.5599999999833</v>
          </cell>
          <cell r="Y940">
            <v>2075.3800000000169</v>
          </cell>
          <cell r="Z940">
            <v>1505.399999999976</v>
          </cell>
          <cell r="AA940">
            <v>2104.63</v>
          </cell>
          <cell r="AB940">
            <v>1532.5900000000254</v>
          </cell>
          <cell r="AC940">
            <v>2141.2199999999748</v>
          </cell>
          <cell r="AD940">
            <v>1552.4300000000189</v>
          </cell>
          <cell r="AE940">
            <v>2177.8199999999729</v>
          </cell>
          <cell r="AF940">
            <v>1579.6200000000342</v>
          </cell>
          <cell r="AG940">
            <v>2207.0599999999681</v>
          </cell>
          <cell r="AH940">
            <v>1599.460000000021</v>
          </cell>
          <cell r="AI940">
            <v>2243.6600000000412</v>
          </cell>
          <cell r="AJ940">
            <v>1626.6500000000067</v>
          </cell>
          <cell r="AK940">
            <v>2272.9100000000012</v>
          </cell>
          <cell r="AL940">
            <v>1646.4899999999934</v>
          </cell>
          <cell r="AM940">
            <v>2309.4999999999959</v>
          </cell>
          <cell r="AN940">
            <v>1673.6799999999782</v>
          </cell>
          <cell r="AO940">
            <v>2346.1000000000204</v>
          </cell>
          <cell r="AP940">
            <v>1693.5199999999647</v>
          </cell>
          <cell r="AQ940">
            <v>2375.3399999999733</v>
          </cell>
          <cell r="AR940">
            <v>1720.7099999999759</v>
          </cell>
          <cell r="AS940">
            <v>2411.9399999999691</v>
          </cell>
          <cell r="AT940">
            <v>1740.5499999999661</v>
          </cell>
          <cell r="AU940">
            <v>2441.1899999999828</v>
          </cell>
          <cell r="AV940">
            <v>1767.7400000000348</v>
          </cell>
          <cell r="AW940">
            <v>2477.7800000000457</v>
          </cell>
        </row>
        <row r="941">
          <cell r="A941">
            <v>936</v>
          </cell>
          <cell r="B941">
            <v>1217.1699999999776</v>
          </cell>
          <cell r="C941">
            <v>1704.0399999999897</v>
          </cell>
          <cell r="D941">
            <v>1244.3900000000008</v>
          </cell>
          <cell r="E941">
            <v>1740.6799999999662</v>
          </cell>
          <cell r="F941">
            <v>1264.2499999999966</v>
          </cell>
          <cell r="G941">
            <v>1769.9600000000348</v>
          </cell>
          <cell r="H941">
            <v>1291.4700000000187</v>
          </cell>
          <cell r="I941">
            <v>1806.5900000000131</v>
          </cell>
          <cell r="J941">
            <v>1318.6900000000096</v>
          </cell>
          <cell r="K941">
            <v>1843.23000000002</v>
          </cell>
          <cell r="L941">
            <v>1338.549999999997</v>
          </cell>
          <cell r="M941">
            <v>1872.5</v>
          </cell>
          <cell r="N941">
            <v>1365.7700000000182</v>
          </cell>
          <cell r="O941">
            <v>1909.1399999999762</v>
          </cell>
          <cell r="P941">
            <v>1385.6300000000133</v>
          </cell>
          <cell r="Q941">
            <v>1938.4199999999839</v>
          </cell>
          <cell r="R941">
            <v>1412.8499999999933</v>
          </cell>
          <cell r="S941">
            <v>1975.0499999999588</v>
          </cell>
          <cell r="T941">
            <v>1440.0699999999808</v>
          </cell>
          <cell r="U941">
            <v>2011.6900000000355</v>
          </cell>
          <cell r="V941">
            <v>1459.9299999999671</v>
          </cell>
          <cell r="W941">
            <v>2040.9600000000182</v>
          </cell>
          <cell r="X941">
            <v>1487.1499999999833</v>
          </cell>
          <cell r="Y941">
            <v>2077.6000000000167</v>
          </cell>
          <cell r="Z941">
            <v>1507.0099999999759</v>
          </cell>
          <cell r="AA941">
            <v>2106.88</v>
          </cell>
          <cell r="AB941">
            <v>1534.2300000000255</v>
          </cell>
          <cell r="AC941">
            <v>2143.5099999999748</v>
          </cell>
          <cell r="AD941">
            <v>1554.090000000019</v>
          </cell>
          <cell r="AE941">
            <v>2180.1499999999728</v>
          </cell>
          <cell r="AF941">
            <v>1581.3100000000343</v>
          </cell>
          <cell r="AG941">
            <v>2209.4199999999682</v>
          </cell>
          <cell r="AH941">
            <v>1601.170000000021</v>
          </cell>
          <cell r="AI941">
            <v>2246.0600000000413</v>
          </cell>
          <cell r="AJ941">
            <v>1628.3900000000067</v>
          </cell>
          <cell r="AK941">
            <v>2275.3400000000011</v>
          </cell>
          <cell r="AL941">
            <v>1648.2499999999934</v>
          </cell>
          <cell r="AM941">
            <v>2311.9699999999957</v>
          </cell>
          <cell r="AN941">
            <v>1675.4699999999782</v>
          </cell>
          <cell r="AO941">
            <v>2348.6100000000206</v>
          </cell>
          <cell r="AP941">
            <v>1695.3299999999647</v>
          </cell>
          <cell r="AQ941">
            <v>2377.8799999999733</v>
          </cell>
          <cell r="AR941">
            <v>1722.5499999999759</v>
          </cell>
          <cell r="AS941">
            <v>2414.5199999999691</v>
          </cell>
          <cell r="AT941">
            <v>1742.409999999966</v>
          </cell>
          <cell r="AU941">
            <v>2443.7999999999829</v>
          </cell>
          <cell r="AV941">
            <v>1769.6300000000349</v>
          </cell>
          <cell r="AW941">
            <v>2480.4300000000458</v>
          </cell>
        </row>
        <row r="942">
          <cell r="A942">
            <v>937</v>
          </cell>
          <cell r="B942">
            <v>1218.4699999999775</v>
          </cell>
          <cell r="C942">
            <v>1705.8599999999897</v>
          </cell>
          <cell r="D942">
            <v>1245.7200000000007</v>
          </cell>
          <cell r="E942">
            <v>1742.5399999999661</v>
          </cell>
          <cell r="F942">
            <v>1265.5999999999965</v>
          </cell>
          <cell r="G942">
            <v>1771.8500000000349</v>
          </cell>
          <cell r="H942">
            <v>1292.8500000000188</v>
          </cell>
          <cell r="I942">
            <v>1808.5200000000132</v>
          </cell>
          <cell r="J942">
            <v>1320.1000000000097</v>
          </cell>
          <cell r="K942">
            <v>1845.2000000000201</v>
          </cell>
          <cell r="L942">
            <v>1339.9799999999971</v>
          </cell>
          <cell r="M942">
            <v>1874.5</v>
          </cell>
          <cell r="N942">
            <v>1367.2300000000182</v>
          </cell>
          <cell r="O942">
            <v>1911.1799999999762</v>
          </cell>
          <cell r="P942">
            <v>1387.1100000000133</v>
          </cell>
          <cell r="Q942">
            <v>1940.4899999999839</v>
          </cell>
          <cell r="R942">
            <v>1414.3599999999933</v>
          </cell>
          <cell r="S942">
            <v>1977.1599999999587</v>
          </cell>
          <cell r="T942">
            <v>1441.6099999999808</v>
          </cell>
          <cell r="U942">
            <v>2013.8400000000356</v>
          </cell>
          <cell r="V942">
            <v>1461.489999999967</v>
          </cell>
          <cell r="W942">
            <v>2043.1400000000183</v>
          </cell>
          <cell r="X942">
            <v>1488.7399999999832</v>
          </cell>
          <cell r="Y942">
            <v>2079.8200000000165</v>
          </cell>
          <cell r="Z942">
            <v>1508.6199999999758</v>
          </cell>
          <cell r="AA942">
            <v>2109.13</v>
          </cell>
          <cell r="AB942">
            <v>1535.8700000000256</v>
          </cell>
          <cell r="AC942">
            <v>2145.7999999999747</v>
          </cell>
          <cell r="AD942">
            <v>1555.7500000000191</v>
          </cell>
          <cell r="AE942">
            <v>2182.4799999999727</v>
          </cell>
          <cell r="AF942">
            <v>1583.0000000000343</v>
          </cell>
          <cell r="AG942">
            <v>2211.7799999999684</v>
          </cell>
          <cell r="AH942">
            <v>1602.880000000021</v>
          </cell>
          <cell r="AI942">
            <v>2248.4600000000414</v>
          </cell>
          <cell r="AJ942">
            <v>1630.1300000000067</v>
          </cell>
          <cell r="AK942">
            <v>2277.7700000000009</v>
          </cell>
          <cell r="AL942">
            <v>1650.0099999999934</v>
          </cell>
          <cell r="AM942">
            <v>2314.4399999999955</v>
          </cell>
          <cell r="AN942">
            <v>1677.2599999999782</v>
          </cell>
          <cell r="AO942">
            <v>2351.1200000000208</v>
          </cell>
          <cell r="AP942">
            <v>1697.1399999999646</v>
          </cell>
          <cell r="AQ942">
            <v>2380.4199999999732</v>
          </cell>
          <cell r="AR942">
            <v>1724.3899999999758</v>
          </cell>
          <cell r="AS942">
            <v>2417.099999999969</v>
          </cell>
          <cell r="AT942">
            <v>1744.2699999999659</v>
          </cell>
          <cell r="AU942">
            <v>2446.409999999983</v>
          </cell>
          <cell r="AV942">
            <v>1771.520000000035</v>
          </cell>
          <cell r="AW942">
            <v>2483.0800000000459</v>
          </cell>
        </row>
        <row r="943">
          <cell r="A943">
            <v>938</v>
          </cell>
          <cell r="B943">
            <v>1219.7699999999775</v>
          </cell>
          <cell r="C943">
            <v>1707.6799999999896</v>
          </cell>
          <cell r="D943">
            <v>1247.0500000000006</v>
          </cell>
          <cell r="E943">
            <v>1744.399999999966</v>
          </cell>
          <cell r="F943">
            <v>1266.9499999999964</v>
          </cell>
          <cell r="G943">
            <v>1773.740000000035</v>
          </cell>
          <cell r="H943">
            <v>1294.2300000000189</v>
          </cell>
          <cell r="I943">
            <v>1810.4500000000132</v>
          </cell>
          <cell r="J943">
            <v>1321.5100000000098</v>
          </cell>
          <cell r="K943">
            <v>1847.1700000000201</v>
          </cell>
          <cell r="L943">
            <v>1341.4099999999971</v>
          </cell>
          <cell r="M943">
            <v>1876.5</v>
          </cell>
          <cell r="N943">
            <v>1368.6900000000182</v>
          </cell>
          <cell r="O943">
            <v>1913.2199999999762</v>
          </cell>
          <cell r="P943">
            <v>1388.5900000000133</v>
          </cell>
          <cell r="Q943">
            <v>1942.5599999999838</v>
          </cell>
          <cell r="R943">
            <v>1415.8699999999933</v>
          </cell>
          <cell r="S943">
            <v>1979.2699999999586</v>
          </cell>
          <cell r="T943">
            <v>1443.1499999999808</v>
          </cell>
          <cell r="U943">
            <v>2015.9900000000357</v>
          </cell>
          <cell r="V943">
            <v>1463.049999999967</v>
          </cell>
          <cell r="W943">
            <v>2045.3200000000184</v>
          </cell>
          <cell r="X943">
            <v>1490.3299999999831</v>
          </cell>
          <cell r="Y943">
            <v>2082.0400000000163</v>
          </cell>
          <cell r="Z943">
            <v>1510.2299999999757</v>
          </cell>
          <cell r="AA943">
            <v>2111.38</v>
          </cell>
          <cell r="AB943">
            <v>1537.5100000000257</v>
          </cell>
          <cell r="AC943">
            <v>2148.0899999999747</v>
          </cell>
          <cell r="AD943">
            <v>1557.4100000000192</v>
          </cell>
          <cell r="AE943">
            <v>2184.8099999999727</v>
          </cell>
          <cell r="AF943">
            <v>1584.6900000000344</v>
          </cell>
          <cell r="AG943">
            <v>2214.1399999999685</v>
          </cell>
          <cell r="AH943">
            <v>1604.5900000000211</v>
          </cell>
          <cell r="AI943">
            <v>2250.8600000000415</v>
          </cell>
          <cell r="AJ943">
            <v>1631.8700000000067</v>
          </cell>
          <cell r="AK943">
            <v>2280.2000000000007</v>
          </cell>
          <cell r="AL943">
            <v>1651.7699999999934</v>
          </cell>
          <cell r="AM943">
            <v>2316.9099999999953</v>
          </cell>
          <cell r="AN943">
            <v>1679.0499999999781</v>
          </cell>
          <cell r="AO943">
            <v>2353.630000000021</v>
          </cell>
          <cell r="AP943">
            <v>1698.9499999999646</v>
          </cell>
          <cell r="AQ943">
            <v>2382.9599999999732</v>
          </cell>
          <cell r="AR943">
            <v>1726.2299999999757</v>
          </cell>
          <cell r="AS943">
            <v>2419.6799999999689</v>
          </cell>
          <cell r="AT943">
            <v>1746.1299999999658</v>
          </cell>
          <cell r="AU943">
            <v>2449.0199999999832</v>
          </cell>
          <cell r="AV943">
            <v>1773.4100000000351</v>
          </cell>
          <cell r="AW943">
            <v>2485.7300000000459</v>
          </cell>
        </row>
        <row r="944">
          <cell r="A944">
            <v>939</v>
          </cell>
          <cell r="B944">
            <v>1221.0699999999774</v>
          </cell>
          <cell r="C944">
            <v>1709.4999999999895</v>
          </cell>
          <cell r="D944">
            <v>1248.3800000000006</v>
          </cell>
          <cell r="E944">
            <v>1746.2599999999659</v>
          </cell>
          <cell r="F944">
            <v>1268.2999999999963</v>
          </cell>
          <cell r="G944">
            <v>1775.6300000000351</v>
          </cell>
          <cell r="H944">
            <v>1295.610000000019</v>
          </cell>
          <cell r="I944">
            <v>1812.3800000000133</v>
          </cell>
          <cell r="J944">
            <v>1322.9200000000098</v>
          </cell>
          <cell r="K944">
            <v>1849.1400000000201</v>
          </cell>
          <cell r="L944">
            <v>1342.8399999999972</v>
          </cell>
          <cell r="M944">
            <v>1878.5</v>
          </cell>
          <cell r="N944">
            <v>1370.1500000000183</v>
          </cell>
          <cell r="O944">
            <v>1915.2599999999761</v>
          </cell>
          <cell r="P944">
            <v>1390.0700000000134</v>
          </cell>
          <cell r="Q944">
            <v>1944.6299999999837</v>
          </cell>
          <cell r="R944">
            <v>1417.3799999999933</v>
          </cell>
          <cell r="S944">
            <v>1981.3799999999585</v>
          </cell>
          <cell r="T944">
            <v>1444.6899999999807</v>
          </cell>
          <cell r="U944">
            <v>2018.1400000000358</v>
          </cell>
          <cell r="V944">
            <v>1464.6099999999669</v>
          </cell>
          <cell r="W944">
            <v>2047.5000000000184</v>
          </cell>
          <cell r="X944">
            <v>1491.919999999983</v>
          </cell>
          <cell r="Y944">
            <v>2084.2600000000161</v>
          </cell>
          <cell r="Z944">
            <v>1511.8399999999756</v>
          </cell>
          <cell r="AA944">
            <v>2113.63</v>
          </cell>
          <cell r="AB944">
            <v>1539.1500000000258</v>
          </cell>
          <cell r="AC944">
            <v>2150.3799999999746</v>
          </cell>
          <cell r="AD944">
            <v>1559.0700000000193</v>
          </cell>
          <cell r="AE944">
            <v>2187.1399999999726</v>
          </cell>
          <cell r="AF944">
            <v>1586.3800000000344</v>
          </cell>
          <cell r="AG944">
            <v>2216.4999999999686</v>
          </cell>
          <cell r="AH944">
            <v>1606.3000000000211</v>
          </cell>
          <cell r="AI944">
            <v>2253.2600000000416</v>
          </cell>
          <cell r="AJ944">
            <v>1633.6100000000067</v>
          </cell>
          <cell r="AK944">
            <v>2282.6300000000006</v>
          </cell>
          <cell r="AL944">
            <v>1653.5299999999934</v>
          </cell>
          <cell r="AM944">
            <v>2319.3799999999951</v>
          </cell>
          <cell r="AN944">
            <v>1680.8399999999781</v>
          </cell>
          <cell r="AO944">
            <v>2356.1400000000212</v>
          </cell>
          <cell r="AP944">
            <v>1700.7599999999645</v>
          </cell>
          <cell r="AQ944">
            <v>2385.4999999999732</v>
          </cell>
          <cell r="AR944">
            <v>1728.0699999999756</v>
          </cell>
          <cell r="AS944">
            <v>2422.2599999999688</v>
          </cell>
          <cell r="AT944">
            <v>1747.9899999999657</v>
          </cell>
          <cell r="AU944">
            <v>2451.6299999999833</v>
          </cell>
          <cell r="AV944">
            <v>1775.3000000000352</v>
          </cell>
          <cell r="AW944">
            <v>2488.380000000046</v>
          </cell>
        </row>
        <row r="945">
          <cell r="A945">
            <v>940</v>
          </cell>
          <cell r="B945">
            <v>1222.3699999999774</v>
          </cell>
          <cell r="C945">
            <v>1711.3199999999895</v>
          </cell>
          <cell r="D945">
            <v>1249.7100000000005</v>
          </cell>
          <cell r="E945">
            <v>1748.1199999999658</v>
          </cell>
          <cell r="F945">
            <v>1269.6499999999962</v>
          </cell>
          <cell r="G945">
            <v>1777.5200000000352</v>
          </cell>
          <cell r="H945">
            <v>1296.9900000000191</v>
          </cell>
          <cell r="I945">
            <v>1814.3100000000134</v>
          </cell>
          <cell r="J945">
            <v>1324.3300000000099</v>
          </cell>
          <cell r="K945">
            <v>1851.1100000000201</v>
          </cell>
          <cell r="L945">
            <v>1344.2699999999973</v>
          </cell>
          <cell r="M945">
            <v>1880.5</v>
          </cell>
          <cell r="N945">
            <v>1371.6100000000183</v>
          </cell>
          <cell r="O945">
            <v>1917.2999999999761</v>
          </cell>
          <cell r="P945">
            <v>1391.5500000000134</v>
          </cell>
          <cell r="Q945">
            <v>1946.6999999999837</v>
          </cell>
          <cell r="R945">
            <v>1418.8899999999933</v>
          </cell>
          <cell r="S945">
            <v>1983.4899999999584</v>
          </cell>
          <cell r="T945">
            <v>1446.2299999999807</v>
          </cell>
          <cell r="U945">
            <v>2020.2900000000359</v>
          </cell>
          <cell r="V945">
            <v>1466.1699999999669</v>
          </cell>
          <cell r="W945">
            <v>2049.6800000000185</v>
          </cell>
          <cell r="X945">
            <v>1493.5099999999829</v>
          </cell>
          <cell r="Y945">
            <v>2086.4800000000159</v>
          </cell>
          <cell r="Z945">
            <v>1513.4499999999755</v>
          </cell>
          <cell r="AA945">
            <v>2115.88</v>
          </cell>
          <cell r="AB945">
            <v>1540.7900000000259</v>
          </cell>
          <cell r="AC945">
            <v>2152.6699999999746</v>
          </cell>
          <cell r="AD945">
            <v>1560.7300000000193</v>
          </cell>
          <cell r="AE945">
            <v>2189.4699999999725</v>
          </cell>
          <cell r="AF945">
            <v>1588.0700000000345</v>
          </cell>
          <cell r="AG945">
            <v>2218.8599999999687</v>
          </cell>
          <cell r="AH945">
            <v>1608.0100000000211</v>
          </cell>
          <cell r="AI945">
            <v>2255.6600000000417</v>
          </cell>
          <cell r="AJ945">
            <v>1635.3500000000067</v>
          </cell>
          <cell r="AK945">
            <v>2285.0600000000004</v>
          </cell>
          <cell r="AL945">
            <v>1655.2899999999934</v>
          </cell>
          <cell r="AM945">
            <v>2321.8499999999949</v>
          </cell>
          <cell r="AN945">
            <v>1682.6299999999781</v>
          </cell>
          <cell r="AO945">
            <v>2358.6500000000215</v>
          </cell>
          <cell r="AP945">
            <v>1702.5699999999645</v>
          </cell>
          <cell r="AQ945">
            <v>2388.0399999999731</v>
          </cell>
          <cell r="AR945">
            <v>1729.9099999999755</v>
          </cell>
          <cell r="AS945">
            <v>2424.8399999999688</v>
          </cell>
          <cell r="AT945">
            <v>1749.8499999999656</v>
          </cell>
          <cell r="AU945">
            <v>2454.2399999999834</v>
          </cell>
          <cell r="AV945">
            <v>1777.1900000000353</v>
          </cell>
          <cell r="AW945">
            <v>2491.0300000000461</v>
          </cell>
        </row>
        <row r="946">
          <cell r="A946">
            <v>941</v>
          </cell>
          <cell r="B946">
            <v>1223.6699999999773</v>
          </cell>
          <cell r="C946">
            <v>1713.1399999999894</v>
          </cell>
          <cell r="D946">
            <v>1251.0400000000004</v>
          </cell>
          <cell r="E946">
            <v>1749.9799999999657</v>
          </cell>
          <cell r="F946">
            <v>1270.9999999999961</v>
          </cell>
          <cell r="G946">
            <v>1779.4100000000353</v>
          </cell>
          <cell r="H946">
            <v>1298.3700000000192</v>
          </cell>
          <cell r="I946">
            <v>1816.2400000000134</v>
          </cell>
          <cell r="J946">
            <v>1325.74000000001</v>
          </cell>
          <cell r="K946">
            <v>1853.0800000000202</v>
          </cell>
          <cell r="L946">
            <v>1345.6999999999973</v>
          </cell>
          <cell r="M946">
            <v>1882.5</v>
          </cell>
          <cell r="N946">
            <v>1373.0700000000184</v>
          </cell>
          <cell r="O946">
            <v>1919.339999999976</v>
          </cell>
          <cell r="P946">
            <v>1393.0300000000134</v>
          </cell>
          <cell r="Q946">
            <v>1948.7699999999836</v>
          </cell>
          <cell r="R946">
            <v>1420.3999999999933</v>
          </cell>
          <cell r="S946">
            <v>1985.5999999999583</v>
          </cell>
          <cell r="T946">
            <v>1447.7699999999807</v>
          </cell>
          <cell r="U946">
            <v>2022.440000000036</v>
          </cell>
          <cell r="V946">
            <v>1467.7299999999668</v>
          </cell>
          <cell r="W946">
            <v>2051.8600000000183</v>
          </cell>
          <cell r="X946">
            <v>1495.0999999999829</v>
          </cell>
          <cell r="Y946">
            <v>2088.7000000000157</v>
          </cell>
          <cell r="Z946">
            <v>1515.0599999999754</v>
          </cell>
          <cell r="AA946">
            <v>2118.13</v>
          </cell>
          <cell r="AB946">
            <v>1542.430000000026</v>
          </cell>
          <cell r="AC946">
            <v>2154.9599999999746</v>
          </cell>
          <cell r="AD946">
            <v>1562.3900000000194</v>
          </cell>
          <cell r="AE946">
            <v>2191.7999999999724</v>
          </cell>
          <cell r="AF946">
            <v>1589.7600000000346</v>
          </cell>
          <cell r="AG946">
            <v>2221.2199999999689</v>
          </cell>
          <cell r="AH946">
            <v>1609.7200000000212</v>
          </cell>
          <cell r="AI946">
            <v>2258.0600000000418</v>
          </cell>
          <cell r="AJ946">
            <v>1637.0900000000067</v>
          </cell>
          <cell r="AK946">
            <v>2287.4900000000002</v>
          </cell>
          <cell r="AL946">
            <v>1657.0499999999934</v>
          </cell>
          <cell r="AM946">
            <v>2324.3199999999947</v>
          </cell>
          <cell r="AN946">
            <v>1684.419999999978</v>
          </cell>
          <cell r="AO946">
            <v>2361.1600000000217</v>
          </cell>
          <cell r="AP946">
            <v>1704.3799999999644</v>
          </cell>
          <cell r="AQ946">
            <v>2390.5799999999731</v>
          </cell>
          <cell r="AR946">
            <v>1731.7499999999754</v>
          </cell>
          <cell r="AS946">
            <v>2427.4199999999687</v>
          </cell>
          <cell r="AT946">
            <v>1751.7099999999655</v>
          </cell>
          <cell r="AU946">
            <v>2456.8499999999835</v>
          </cell>
          <cell r="AV946">
            <v>1779.0800000000354</v>
          </cell>
          <cell r="AW946">
            <v>2493.6800000000462</v>
          </cell>
        </row>
        <row r="947">
          <cell r="A947">
            <v>942</v>
          </cell>
          <cell r="B947">
            <v>1224.9699999999773</v>
          </cell>
          <cell r="C947">
            <v>1714.9599999999893</v>
          </cell>
          <cell r="D947">
            <v>1252.3700000000003</v>
          </cell>
          <cell r="E947">
            <v>1751.8399999999656</v>
          </cell>
          <cell r="F947">
            <v>1272.349999999996</v>
          </cell>
          <cell r="G947">
            <v>1781.3000000000354</v>
          </cell>
          <cell r="H947">
            <v>1299.7500000000193</v>
          </cell>
          <cell r="I947">
            <v>1818.1700000000135</v>
          </cell>
          <cell r="J947">
            <v>1327.1500000000101</v>
          </cell>
          <cell r="K947">
            <v>1855.0500000000202</v>
          </cell>
          <cell r="L947">
            <v>1347.1299999999974</v>
          </cell>
          <cell r="M947">
            <v>1884.5</v>
          </cell>
          <cell r="N947">
            <v>1374.5300000000184</v>
          </cell>
          <cell r="O947">
            <v>1921.379999999976</v>
          </cell>
          <cell r="P947">
            <v>1394.5100000000134</v>
          </cell>
          <cell r="Q947">
            <v>1950.8399999999835</v>
          </cell>
          <cell r="R947">
            <v>1421.9099999999933</v>
          </cell>
          <cell r="S947">
            <v>1987.7099999999582</v>
          </cell>
          <cell r="T947">
            <v>1449.3099999999806</v>
          </cell>
          <cell r="U947">
            <v>2024.5900000000361</v>
          </cell>
          <cell r="V947">
            <v>1469.2899999999668</v>
          </cell>
          <cell r="W947">
            <v>2054.0400000000182</v>
          </cell>
          <cell r="X947">
            <v>1496.6899999999828</v>
          </cell>
          <cell r="Y947">
            <v>2090.9200000000155</v>
          </cell>
          <cell r="Z947">
            <v>1516.6699999999753</v>
          </cell>
          <cell r="AA947">
            <v>2120.38</v>
          </cell>
          <cell r="AB947">
            <v>1544.0700000000261</v>
          </cell>
          <cell r="AC947">
            <v>2157.2499999999745</v>
          </cell>
          <cell r="AD947">
            <v>1564.0500000000195</v>
          </cell>
          <cell r="AE947">
            <v>2194.1299999999724</v>
          </cell>
          <cell r="AF947">
            <v>1591.4500000000346</v>
          </cell>
          <cell r="AG947">
            <v>2223.579999999969</v>
          </cell>
          <cell r="AH947">
            <v>1611.4300000000212</v>
          </cell>
          <cell r="AI947">
            <v>2260.4600000000419</v>
          </cell>
          <cell r="AJ947">
            <v>1638.8300000000067</v>
          </cell>
          <cell r="AK947">
            <v>2289.92</v>
          </cell>
          <cell r="AL947">
            <v>1658.8099999999934</v>
          </cell>
          <cell r="AM947">
            <v>2326.7899999999945</v>
          </cell>
          <cell r="AN947">
            <v>1686.209999999978</v>
          </cell>
          <cell r="AO947">
            <v>2363.6700000000219</v>
          </cell>
          <cell r="AP947">
            <v>1706.1899999999644</v>
          </cell>
          <cell r="AQ947">
            <v>2393.1199999999731</v>
          </cell>
          <cell r="AR947">
            <v>1733.5899999999754</v>
          </cell>
          <cell r="AS947">
            <v>2429.9999999999686</v>
          </cell>
          <cell r="AT947">
            <v>1753.5699999999654</v>
          </cell>
          <cell r="AU947">
            <v>2459.4599999999837</v>
          </cell>
          <cell r="AV947">
            <v>1780.9700000000355</v>
          </cell>
          <cell r="AW947">
            <v>2496.3300000000463</v>
          </cell>
        </row>
        <row r="948">
          <cell r="A948">
            <v>943</v>
          </cell>
          <cell r="B948">
            <v>1226.2699999999772</v>
          </cell>
          <cell r="C948">
            <v>1716.7799999999893</v>
          </cell>
          <cell r="D948">
            <v>1253.7000000000003</v>
          </cell>
          <cell r="E948">
            <v>1753.6999999999655</v>
          </cell>
          <cell r="F948">
            <v>1273.699999999996</v>
          </cell>
          <cell r="G948">
            <v>1783.1900000000355</v>
          </cell>
          <cell r="H948">
            <v>1301.1300000000194</v>
          </cell>
          <cell r="I948">
            <v>1820.1000000000136</v>
          </cell>
          <cell r="J948">
            <v>1328.5600000000102</v>
          </cell>
          <cell r="K948">
            <v>1857.0200000000202</v>
          </cell>
          <cell r="L948">
            <v>1348.5599999999974</v>
          </cell>
          <cell r="M948">
            <v>1886.5</v>
          </cell>
          <cell r="N948">
            <v>1375.9900000000184</v>
          </cell>
          <cell r="O948">
            <v>1923.419999999976</v>
          </cell>
          <cell r="P948">
            <v>1395.9900000000134</v>
          </cell>
          <cell r="Q948">
            <v>1952.9099999999835</v>
          </cell>
          <cell r="R948">
            <v>1423.4199999999933</v>
          </cell>
          <cell r="S948">
            <v>1989.8199999999581</v>
          </cell>
          <cell r="T948">
            <v>1450.8499999999806</v>
          </cell>
          <cell r="U948">
            <v>2026.7400000000362</v>
          </cell>
          <cell r="V948">
            <v>1470.8499999999667</v>
          </cell>
          <cell r="W948">
            <v>2056.220000000018</v>
          </cell>
          <cell r="X948">
            <v>1498.2799999999827</v>
          </cell>
          <cell r="Y948">
            <v>2093.1400000000153</v>
          </cell>
          <cell r="Z948">
            <v>1518.2799999999752</v>
          </cell>
          <cell r="AA948">
            <v>2122.63</v>
          </cell>
          <cell r="AB948">
            <v>1545.7100000000262</v>
          </cell>
          <cell r="AC948">
            <v>2159.5399999999745</v>
          </cell>
          <cell r="AD948">
            <v>1565.7100000000196</v>
          </cell>
          <cell r="AE948">
            <v>2196.4599999999723</v>
          </cell>
          <cell r="AF948">
            <v>1593.1400000000347</v>
          </cell>
          <cell r="AG948">
            <v>2225.9399999999691</v>
          </cell>
          <cell r="AH948">
            <v>1613.1400000000212</v>
          </cell>
          <cell r="AI948">
            <v>2262.860000000042</v>
          </cell>
          <cell r="AJ948">
            <v>1640.5700000000068</v>
          </cell>
          <cell r="AK948">
            <v>2292.35</v>
          </cell>
          <cell r="AL948">
            <v>1660.5699999999933</v>
          </cell>
          <cell r="AM948">
            <v>2329.2599999999943</v>
          </cell>
          <cell r="AN948">
            <v>1687.9999999999779</v>
          </cell>
          <cell r="AO948">
            <v>2366.1800000000221</v>
          </cell>
          <cell r="AP948">
            <v>1707.9999999999643</v>
          </cell>
          <cell r="AQ948">
            <v>2395.659999999973</v>
          </cell>
          <cell r="AR948">
            <v>1735.4299999999753</v>
          </cell>
          <cell r="AS948">
            <v>2432.5799999999685</v>
          </cell>
          <cell r="AT948">
            <v>1755.4299999999653</v>
          </cell>
          <cell r="AU948">
            <v>2462.0699999999838</v>
          </cell>
          <cell r="AV948">
            <v>1782.8600000000356</v>
          </cell>
          <cell r="AW948">
            <v>2498.9800000000464</v>
          </cell>
        </row>
        <row r="949">
          <cell r="A949">
            <v>944</v>
          </cell>
          <cell r="B949">
            <v>1227.5699999999772</v>
          </cell>
          <cell r="C949">
            <v>1718.5999999999892</v>
          </cell>
          <cell r="D949">
            <v>1255.0300000000002</v>
          </cell>
          <cell r="E949">
            <v>1755.5599999999654</v>
          </cell>
          <cell r="F949">
            <v>1275.0499999999959</v>
          </cell>
          <cell r="G949">
            <v>1785.0800000000356</v>
          </cell>
          <cell r="H949">
            <v>1302.5100000000195</v>
          </cell>
          <cell r="I949">
            <v>1822.0300000000136</v>
          </cell>
          <cell r="J949">
            <v>1329.9700000000103</v>
          </cell>
          <cell r="K949">
            <v>1858.9900000000202</v>
          </cell>
          <cell r="L949">
            <v>1349.9899999999975</v>
          </cell>
          <cell r="M949">
            <v>1888.5</v>
          </cell>
          <cell r="N949">
            <v>1377.4500000000185</v>
          </cell>
          <cell r="O949">
            <v>1925.4599999999759</v>
          </cell>
          <cell r="P949">
            <v>1397.4700000000134</v>
          </cell>
          <cell r="Q949">
            <v>1954.9799999999834</v>
          </cell>
          <cell r="R949">
            <v>1424.9299999999932</v>
          </cell>
          <cell r="S949">
            <v>1991.929999999958</v>
          </cell>
          <cell r="T949">
            <v>1452.3899999999805</v>
          </cell>
          <cell r="U949">
            <v>2028.8900000000363</v>
          </cell>
          <cell r="V949">
            <v>1472.4099999999667</v>
          </cell>
          <cell r="W949">
            <v>2058.4000000000178</v>
          </cell>
          <cell r="X949">
            <v>1499.8699999999826</v>
          </cell>
          <cell r="Y949">
            <v>2095.3600000000151</v>
          </cell>
          <cell r="Z949">
            <v>1519.8899999999751</v>
          </cell>
          <cell r="AA949">
            <v>2124.88</v>
          </cell>
          <cell r="AB949">
            <v>1547.3500000000263</v>
          </cell>
          <cell r="AC949">
            <v>2161.8299999999745</v>
          </cell>
          <cell r="AD949">
            <v>1567.3700000000197</v>
          </cell>
          <cell r="AE949">
            <v>2198.7899999999722</v>
          </cell>
          <cell r="AF949">
            <v>1594.8300000000347</v>
          </cell>
          <cell r="AG949">
            <v>2228.2999999999693</v>
          </cell>
          <cell r="AH949">
            <v>1614.8500000000213</v>
          </cell>
          <cell r="AI949">
            <v>2265.2600000000421</v>
          </cell>
          <cell r="AJ949">
            <v>1642.3100000000068</v>
          </cell>
          <cell r="AK949">
            <v>2294.7799999999997</v>
          </cell>
          <cell r="AL949">
            <v>1662.3299999999933</v>
          </cell>
          <cell r="AM949">
            <v>2331.7299999999941</v>
          </cell>
          <cell r="AN949">
            <v>1689.7899999999779</v>
          </cell>
          <cell r="AO949">
            <v>2368.6900000000223</v>
          </cell>
          <cell r="AP949">
            <v>1709.8099999999642</v>
          </cell>
          <cell r="AQ949">
            <v>2398.199999999973</v>
          </cell>
          <cell r="AR949">
            <v>1737.2699999999752</v>
          </cell>
          <cell r="AS949">
            <v>2435.1599999999685</v>
          </cell>
          <cell r="AT949">
            <v>1757.2899999999652</v>
          </cell>
          <cell r="AU949">
            <v>2464.6799999999839</v>
          </cell>
          <cell r="AV949">
            <v>1784.7500000000357</v>
          </cell>
          <cell r="AW949">
            <v>2501.6300000000465</v>
          </cell>
        </row>
        <row r="950">
          <cell r="A950">
            <v>945</v>
          </cell>
          <cell r="B950">
            <v>1228.8699999999772</v>
          </cell>
          <cell r="C950">
            <v>1720.4199999999892</v>
          </cell>
          <cell r="D950">
            <v>1256.3600000000001</v>
          </cell>
          <cell r="E950">
            <v>1757.4199999999653</v>
          </cell>
          <cell r="F950">
            <v>1276.3999999999958</v>
          </cell>
          <cell r="G950">
            <v>1786.9700000000357</v>
          </cell>
          <cell r="H950">
            <v>1303.8900000000197</v>
          </cell>
          <cell r="I950">
            <v>1823.9600000000137</v>
          </cell>
          <cell r="J950">
            <v>1331.3800000000103</v>
          </cell>
          <cell r="K950">
            <v>1860.9600000000203</v>
          </cell>
          <cell r="L950">
            <v>1351.4199999999976</v>
          </cell>
          <cell r="M950">
            <v>1890.5</v>
          </cell>
          <cell r="N950">
            <v>1378.9100000000185</v>
          </cell>
          <cell r="O950">
            <v>1927.4999999999759</v>
          </cell>
          <cell r="P950">
            <v>1398.9500000000135</v>
          </cell>
          <cell r="Q950">
            <v>1957.0499999999834</v>
          </cell>
          <cell r="R950">
            <v>1426.4399999999932</v>
          </cell>
          <cell r="S950">
            <v>1994.0399999999579</v>
          </cell>
          <cell r="T950">
            <v>1453.9299999999805</v>
          </cell>
          <cell r="U950">
            <v>2031.0400000000363</v>
          </cell>
          <cell r="V950">
            <v>1473.9699999999666</v>
          </cell>
          <cell r="W950">
            <v>2060.5800000000177</v>
          </cell>
          <cell r="X950">
            <v>1501.4599999999825</v>
          </cell>
          <cell r="Y950">
            <v>2097.5800000000149</v>
          </cell>
          <cell r="Z950">
            <v>1521.499999999975</v>
          </cell>
          <cell r="AA950">
            <v>2127.13</v>
          </cell>
          <cell r="AB950">
            <v>1548.9900000000264</v>
          </cell>
          <cell r="AC950">
            <v>2164.1199999999744</v>
          </cell>
          <cell r="AD950">
            <v>1569.0300000000198</v>
          </cell>
          <cell r="AE950">
            <v>2201.1199999999722</v>
          </cell>
          <cell r="AF950">
            <v>1596.5200000000348</v>
          </cell>
          <cell r="AG950">
            <v>2230.6599999999694</v>
          </cell>
          <cell r="AH950">
            <v>1616.5600000000213</v>
          </cell>
          <cell r="AI950">
            <v>2267.6600000000421</v>
          </cell>
          <cell r="AJ950">
            <v>1644.0500000000068</v>
          </cell>
          <cell r="AK950">
            <v>2297.2099999999996</v>
          </cell>
          <cell r="AL950">
            <v>1664.0899999999933</v>
          </cell>
          <cell r="AM950">
            <v>2334.1999999999939</v>
          </cell>
          <cell r="AN950">
            <v>1691.5799999999779</v>
          </cell>
          <cell r="AO950">
            <v>2371.2000000000226</v>
          </cell>
          <cell r="AP950">
            <v>1711.6199999999642</v>
          </cell>
          <cell r="AQ950">
            <v>2400.739999999973</v>
          </cell>
          <cell r="AR950">
            <v>1739.1099999999751</v>
          </cell>
          <cell r="AS950">
            <v>2437.7399999999684</v>
          </cell>
          <cell r="AT950">
            <v>1759.1499999999651</v>
          </cell>
          <cell r="AU950">
            <v>2467.289999999984</v>
          </cell>
          <cell r="AV950">
            <v>1786.6400000000358</v>
          </cell>
          <cell r="AW950">
            <v>2504.2800000000466</v>
          </cell>
        </row>
        <row r="951">
          <cell r="A951">
            <v>946</v>
          </cell>
          <cell r="B951">
            <v>1230.1699999999771</v>
          </cell>
          <cell r="C951">
            <v>1722.2399999999891</v>
          </cell>
          <cell r="D951">
            <v>1257.69</v>
          </cell>
          <cell r="E951">
            <v>1759.2799999999652</v>
          </cell>
          <cell r="F951">
            <v>1277.7499999999957</v>
          </cell>
          <cell r="G951">
            <v>1788.8600000000358</v>
          </cell>
          <cell r="H951">
            <v>1305.2700000000198</v>
          </cell>
          <cell r="I951">
            <v>1825.8900000000137</v>
          </cell>
          <cell r="J951">
            <v>1332.7900000000104</v>
          </cell>
          <cell r="K951">
            <v>1862.9300000000203</v>
          </cell>
          <cell r="L951">
            <v>1352.8499999999976</v>
          </cell>
          <cell r="M951">
            <v>1892.5</v>
          </cell>
          <cell r="N951">
            <v>1380.3700000000185</v>
          </cell>
          <cell r="O951">
            <v>1929.5399999999759</v>
          </cell>
          <cell r="P951">
            <v>1400.4300000000135</v>
          </cell>
          <cell r="Q951">
            <v>1959.1199999999833</v>
          </cell>
          <cell r="R951">
            <v>1427.9499999999932</v>
          </cell>
          <cell r="S951">
            <v>1996.1499999999578</v>
          </cell>
          <cell r="T951">
            <v>1455.4699999999805</v>
          </cell>
          <cell r="U951">
            <v>2033.1900000000364</v>
          </cell>
          <cell r="V951">
            <v>1475.5299999999665</v>
          </cell>
          <cell r="W951">
            <v>2062.7600000000175</v>
          </cell>
          <cell r="X951">
            <v>1503.0499999999824</v>
          </cell>
          <cell r="Y951">
            <v>2099.8000000000147</v>
          </cell>
          <cell r="Z951">
            <v>1523.1099999999749</v>
          </cell>
          <cell r="AA951">
            <v>2129.38</v>
          </cell>
          <cell r="AB951">
            <v>1550.6300000000265</v>
          </cell>
          <cell r="AC951">
            <v>2166.4099999999744</v>
          </cell>
          <cell r="AD951">
            <v>1570.6900000000198</v>
          </cell>
          <cell r="AE951">
            <v>2203.4499999999721</v>
          </cell>
          <cell r="AF951">
            <v>1598.2100000000348</v>
          </cell>
          <cell r="AG951">
            <v>2233.0199999999695</v>
          </cell>
          <cell r="AH951">
            <v>1618.2700000000214</v>
          </cell>
          <cell r="AI951">
            <v>2270.0600000000422</v>
          </cell>
          <cell r="AJ951">
            <v>1645.7900000000068</v>
          </cell>
          <cell r="AK951">
            <v>2299.6399999999994</v>
          </cell>
          <cell r="AL951">
            <v>1665.8499999999933</v>
          </cell>
          <cell r="AM951">
            <v>2336.6699999999937</v>
          </cell>
          <cell r="AN951">
            <v>1693.3699999999778</v>
          </cell>
          <cell r="AO951">
            <v>2373.7100000000228</v>
          </cell>
          <cell r="AP951">
            <v>1713.4299999999641</v>
          </cell>
          <cell r="AQ951">
            <v>2403.2799999999729</v>
          </cell>
          <cell r="AR951">
            <v>1740.949999999975</v>
          </cell>
          <cell r="AS951">
            <v>2440.3199999999683</v>
          </cell>
          <cell r="AT951">
            <v>1761.009999999965</v>
          </cell>
          <cell r="AU951">
            <v>2469.8999999999842</v>
          </cell>
          <cell r="AV951">
            <v>1788.5300000000359</v>
          </cell>
          <cell r="AW951">
            <v>2506.9300000000467</v>
          </cell>
        </row>
        <row r="952">
          <cell r="A952">
            <v>947</v>
          </cell>
          <cell r="B952">
            <v>1231.4699999999771</v>
          </cell>
          <cell r="C952">
            <v>1724.059999999989</v>
          </cell>
          <cell r="D952">
            <v>1259.02</v>
          </cell>
          <cell r="E952">
            <v>1761.1399999999651</v>
          </cell>
          <cell r="F952">
            <v>1279.0999999999956</v>
          </cell>
          <cell r="G952">
            <v>1790.7500000000359</v>
          </cell>
          <cell r="H952">
            <v>1306.6500000000199</v>
          </cell>
          <cell r="I952">
            <v>1827.8200000000138</v>
          </cell>
          <cell r="J952">
            <v>1334.2000000000105</v>
          </cell>
          <cell r="K952">
            <v>1864.9000000000203</v>
          </cell>
          <cell r="L952">
            <v>1354.2799999999977</v>
          </cell>
          <cell r="M952">
            <v>1894.5</v>
          </cell>
          <cell r="N952">
            <v>1381.8300000000186</v>
          </cell>
          <cell r="O952">
            <v>1931.5799999999758</v>
          </cell>
          <cell r="P952">
            <v>1401.9100000000135</v>
          </cell>
          <cell r="Q952">
            <v>1961.1899999999832</v>
          </cell>
          <cell r="R952">
            <v>1429.4599999999932</v>
          </cell>
          <cell r="S952">
            <v>1998.2599999999577</v>
          </cell>
          <cell r="T952">
            <v>1457.0099999999804</v>
          </cell>
          <cell r="U952">
            <v>2035.3400000000365</v>
          </cell>
          <cell r="V952">
            <v>1477.0899999999665</v>
          </cell>
          <cell r="W952">
            <v>2064.9400000000173</v>
          </cell>
          <cell r="X952">
            <v>1504.6399999999824</v>
          </cell>
          <cell r="Y952">
            <v>2102.0200000000145</v>
          </cell>
          <cell r="Z952">
            <v>1524.7199999999748</v>
          </cell>
          <cell r="AA952">
            <v>2131.63</v>
          </cell>
          <cell r="AB952">
            <v>1552.2700000000266</v>
          </cell>
          <cell r="AC952">
            <v>2168.6999999999744</v>
          </cell>
          <cell r="AD952">
            <v>1572.3500000000199</v>
          </cell>
          <cell r="AE952">
            <v>2205.779999999972</v>
          </cell>
          <cell r="AF952">
            <v>1599.9000000000349</v>
          </cell>
          <cell r="AG952">
            <v>2235.3799999999696</v>
          </cell>
          <cell r="AH952">
            <v>1619.9800000000214</v>
          </cell>
          <cell r="AI952">
            <v>2272.4600000000423</v>
          </cell>
          <cell r="AJ952">
            <v>1647.5300000000068</v>
          </cell>
          <cell r="AK952">
            <v>2302.0699999999993</v>
          </cell>
          <cell r="AL952">
            <v>1667.6099999999933</v>
          </cell>
          <cell r="AM952">
            <v>2339.1399999999935</v>
          </cell>
          <cell r="AN952">
            <v>1695.1599999999778</v>
          </cell>
          <cell r="AO952">
            <v>2376.220000000023</v>
          </cell>
          <cell r="AP952">
            <v>1715.2399999999641</v>
          </cell>
          <cell r="AQ952">
            <v>2405.8199999999729</v>
          </cell>
          <cell r="AR952">
            <v>1742.789999999975</v>
          </cell>
          <cell r="AS952">
            <v>2442.8999999999683</v>
          </cell>
          <cell r="AT952">
            <v>1762.8699999999649</v>
          </cell>
          <cell r="AU952">
            <v>2472.5099999999843</v>
          </cell>
          <cell r="AV952">
            <v>1790.420000000036</v>
          </cell>
          <cell r="AW952">
            <v>2509.5800000000468</v>
          </cell>
        </row>
        <row r="953">
          <cell r="A953">
            <v>948</v>
          </cell>
          <cell r="B953">
            <v>1232.769999999977</v>
          </cell>
          <cell r="C953">
            <v>1725.879999999989</v>
          </cell>
          <cell r="D953">
            <v>1260.3499999999999</v>
          </cell>
          <cell r="E953">
            <v>1762.999999999965</v>
          </cell>
          <cell r="F953">
            <v>1280.4499999999955</v>
          </cell>
          <cell r="G953">
            <v>1792.640000000036</v>
          </cell>
          <cell r="H953">
            <v>1308.03000000002</v>
          </cell>
          <cell r="I953">
            <v>1829.7500000000139</v>
          </cell>
          <cell r="J953">
            <v>1335.6100000000106</v>
          </cell>
          <cell r="K953">
            <v>1866.8700000000204</v>
          </cell>
          <cell r="L953">
            <v>1355.7099999999978</v>
          </cell>
          <cell r="M953">
            <v>1896.5</v>
          </cell>
          <cell r="N953">
            <v>1383.2900000000186</v>
          </cell>
          <cell r="O953">
            <v>1933.6199999999758</v>
          </cell>
          <cell r="P953">
            <v>1403.3900000000135</v>
          </cell>
          <cell r="Q953">
            <v>1963.2599999999832</v>
          </cell>
          <cell r="R953">
            <v>1430.9699999999932</v>
          </cell>
          <cell r="S953">
            <v>2000.3699999999576</v>
          </cell>
          <cell r="T953">
            <v>1458.5499999999804</v>
          </cell>
          <cell r="U953">
            <v>2037.4900000000366</v>
          </cell>
          <cell r="V953">
            <v>1478.6499999999664</v>
          </cell>
          <cell r="W953">
            <v>2067.1200000000172</v>
          </cell>
          <cell r="X953">
            <v>1506.2299999999823</v>
          </cell>
          <cell r="Y953">
            <v>2104.2400000000143</v>
          </cell>
          <cell r="Z953">
            <v>1526.3299999999747</v>
          </cell>
          <cell r="AA953">
            <v>2133.88</v>
          </cell>
          <cell r="AB953">
            <v>1553.9100000000267</v>
          </cell>
          <cell r="AC953">
            <v>2170.9899999999743</v>
          </cell>
          <cell r="AD953">
            <v>1574.01000000002</v>
          </cell>
          <cell r="AE953">
            <v>2208.1099999999719</v>
          </cell>
          <cell r="AF953">
            <v>1601.5900000000349</v>
          </cell>
          <cell r="AG953">
            <v>2237.7399999999698</v>
          </cell>
          <cell r="AH953">
            <v>1621.6900000000214</v>
          </cell>
          <cell r="AI953">
            <v>2274.8600000000424</v>
          </cell>
          <cell r="AJ953">
            <v>1649.2700000000068</v>
          </cell>
          <cell r="AK953">
            <v>2304.4999999999991</v>
          </cell>
          <cell r="AL953">
            <v>1669.3699999999933</v>
          </cell>
          <cell r="AM953">
            <v>2341.6099999999933</v>
          </cell>
          <cell r="AN953">
            <v>1696.9499999999778</v>
          </cell>
          <cell r="AO953">
            <v>2378.7300000000232</v>
          </cell>
          <cell r="AP953">
            <v>1717.049999999964</v>
          </cell>
          <cell r="AQ953">
            <v>2408.3599999999728</v>
          </cell>
          <cell r="AR953">
            <v>1744.6299999999749</v>
          </cell>
          <cell r="AS953">
            <v>2445.4799999999682</v>
          </cell>
          <cell r="AT953">
            <v>1764.7299999999648</v>
          </cell>
          <cell r="AU953">
            <v>2475.1199999999844</v>
          </cell>
          <cell r="AV953">
            <v>1792.3100000000361</v>
          </cell>
          <cell r="AW953">
            <v>2512.2300000000469</v>
          </cell>
        </row>
        <row r="954">
          <cell r="A954">
            <v>949</v>
          </cell>
          <cell r="B954">
            <v>1234.069999999977</v>
          </cell>
          <cell r="C954">
            <v>1727.6999999999889</v>
          </cell>
          <cell r="D954">
            <v>1261.6799999999998</v>
          </cell>
          <cell r="E954">
            <v>1764.8599999999649</v>
          </cell>
          <cell r="F954">
            <v>1281.7999999999954</v>
          </cell>
          <cell r="G954">
            <v>1794.5300000000361</v>
          </cell>
          <cell r="H954">
            <v>1309.4100000000201</v>
          </cell>
          <cell r="I954">
            <v>1831.6800000000139</v>
          </cell>
          <cell r="J954">
            <v>1337.0200000000107</v>
          </cell>
          <cell r="K954">
            <v>1868.8400000000204</v>
          </cell>
          <cell r="L954">
            <v>1357.1399999999978</v>
          </cell>
          <cell r="M954">
            <v>1898.5</v>
          </cell>
          <cell r="N954">
            <v>1384.7500000000186</v>
          </cell>
          <cell r="O954">
            <v>1935.6599999999758</v>
          </cell>
          <cell r="P954">
            <v>1404.8700000000135</v>
          </cell>
          <cell r="Q954">
            <v>1965.3299999999831</v>
          </cell>
          <cell r="R954">
            <v>1432.4799999999932</v>
          </cell>
          <cell r="S954">
            <v>2002.4799999999575</v>
          </cell>
          <cell r="T954">
            <v>1460.0899999999804</v>
          </cell>
          <cell r="U954">
            <v>2039.6400000000367</v>
          </cell>
          <cell r="V954">
            <v>1480.2099999999664</v>
          </cell>
          <cell r="W954">
            <v>2069.300000000017</v>
          </cell>
          <cell r="X954">
            <v>1507.8199999999822</v>
          </cell>
          <cell r="Y954">
            <v>2106.4600000000141</v>
          </cell>
          <cell r="Z954">
            <v>1527.9399999999746</v>
          </cell>
          <cell r="AA954">
            <v>2136.13</v>
          </cell>
          <cell r="AB954">
            <v>1555.5500000000268</v>
          </cell>
          <cell r="AC954">
            <v>2173.2799999999743</v>
          </cell>
          <cell r="AD954">
            <v>1575.6700000000201</v>
          </cell>
          <cell r="AE954">
            <v>2210.4399999999719</v>
          </cell>
          <cell r="AF954">
            <v>1603.280000000035</v>
          </cell>
          <cell r="AG954">
            <v>2240.0999999999699</v>
          </cell>
          <cell r="AH954">
            <v>1623.4000000000215</v>
          </cell>
          <cell r="AI954">
            <v>2277.2600000000425</v>
          </cell>
          <cell r="AJ954">
            <v>1651.0100000000068</v>
          </cell>
          <cell r="AK954">
            <v>2306.9299999999989</v>
          </cell>
          <cell r="AL954">
            <v>1671.1299999999933</v>
          </cell>
          <cell r="AM954">
            <v>2344.0799999999931</v>
          </cell>
          <cell r="AN954">
            <v>1698.7399999999777</v>
          </cell>
          <cell r="AO954">
            <v>2381.2400000000234</v>
          </cell>
          <cell r="AP954">
            <v>1718.859999999964</v>
          </cell>
          <cell r="AQ954">
            <v>2410.8999999999728</v>
          </cell>
          <cell r="AR954">
            <v>1746.4699999999748</v>
          </cell>
          <cell r="AS954">
            <v>2448.0599999999681</v>
          </cell>
          <cell r="AT954">
            <v>1766.5899999999647</v>
          </cell>
          <cell r="AU954">
            <v>2477.7299999999846</v>
          </cell>
          <cell r="AV954">
            <v>1794.2000000000362</v>
          </cell>
          <cell r="AW954">
            <v>2514.8800000000469</v>
          </cell>
        </row>
        <row r="955">
          <cell r="A955">
            <v>950</v>
          </cell>
          <cell r="B955">
            <v>1235.3699999999769</v>
          </cell>
          <cell r="C955">
            <v>1729.5199999999888</v>
          </cell>
          <cell r="D955">
            <v>1263.0099999999998</v>
          </cell>
          <cell r="E955">
            <v>1766.7199999999648</v>
          </cell>
          <cell r="F955">
            <v>1283.1499999999953</v>
          </cell>
          <cell r="G955">
            <v>1796.4200000000362</v>
          </cell>
          <cell r="H955">
            <v>1310.7900000000202</v>
          </cell>
          <cell r="I955">
            <v>1833.610000000014</v>
          </cell>
          <cell r="J955">
            <v>1338.4300000000108</v>
          </cell>
          <cell r="K955">
            <v>1870.8100000000204</v>
          </cell>
          <cell r="L955">
            <v>1358.5699999999979</v>
          </cell>
          <cell r="M955">
            <v>1900.5</v>
          </cell>
          <cell r="N955">
            <v>1386.2100000000187</v>
          </cell>
          <cell r="O955">
            <v>1937.6999999999757</v>
          </cell>
          <cell r="P955">
            <v>1406.3500000000136</v>
          </cell>
          <cell r="Q955">
            <v>1967.399999999983</v>
          </cell>
          <cell r="R955">
            <v>1433.9899999999932</v>
          </cell>
          <cell r="S955">
            <v>2004.5899999999574</v>
          </cell>
          <cell r="T955">
            <v>1461.6299999999803</v>
          </cell>
          <cell r="U955">
            <v>2041.7900000000368</v>
          </cell>
          <cell r="V955">
            <v>1481.7699999999663</v>
          </cell>
          <cell r="W955">
            <v>2071.4800000000168</v>
          </cell>
          <cell r="X955">
            <v>1509.4099999999821</v>
          </cell>
          <cell r="Y955">
            <v>2108.6800000000139</v>
          </cell>
          <cell r="Z955">
            <v>1529.5499999999745</v>
          </cell>
          <cell r="AA955">
            <v>2138.38</v>
          </cell>
          <cell r="AB955">
            <v>1557.1900000000269</v>
          </cell>
          <cell r="AC955">
            <v>2175.5699999999742</v>
          </cell>
          <cell r="AD955">
            <v>1577.3300000000202</v>
          </cell>
          <cell r="AE955">
            <v>2212.7699999999718</v>
          </cell>
          <cell r="AF955">
            <v>1604.970000000035</v>
          </cell>
          <cell r="AG955">
            <v>2242.45999999997</v>
          </cell>
          <cell r="AH955">
            <v>1625.1100000000215</v>
          </cell>
          <cell r="AI955">
            <v>2279.6600000000426</v>
          </cell>
          <cell r="AJ955">
            <v>1652.7500000000068</v>
          </cell>
          <cell r="AK955">
            <v>2309.3599999999988</v>
          </cell>
          <cell r="AL955">
            <v>1672.8899999999933</v>
          </cell>
          <cell r="AM955">
            <v>2346.5499999999929</v>
          </cell>
          <cell r="AN955">
            <v>1700.5299999999777</v>
          </cell>
          <cell r="AO955">
            <v>2383.7500000000236</v>
          </cell>
          <cell r="AP955">
            <v>1720.6699999999639</v>
          </cell>
          <cell r="AQ955">
            <v>2413.4399999999728</v>
          </cell>
          <cell r="AR955">
            <v>1748.3099999999747</v>
          </cell>
          <cell r="AS955">
            <v>2450.639999999968</v>
          </cell>
          <cell r="AT955">
            <v>1768.4499999999646</v>
          </cell>
          <cell r="AU955">
            <v>2480.3399999999847</v>
          </cell>
          <cell r="AV955">
            <v>1796.0900000000363</v>
          </cell>
          <cell r="AW955">
            <v>2517.530000000047</v>
          </cell>
        </row>
        <row r="956">
          <cell r="A956">
            <v>951</v>
          </cell>
          <cell r="B956">
            <v>1236.6699999999769</v>
          </cell>
          <cell r="C956">
            <v>1731.3399999999888</v>
          </cell>
          <cell r="D956">
            <v>1264.3399999999997</v>
          </cell>
          <cell r="E956">
            <v>1768.5799999999647</v>
          </cell>
          <cell r="F956">
            <v>1284.4999999999952</v>
          </cell>
          <cell r="G956">
            <v>1798.3100000000363</v>
          </cell>
          <cell r="H956">
            <v>1312.1700000000203</v>
          </cell>
          <cell r="I956">
            <v>1835.5400000000141</v>
          </cell>
          <cell r="J956">
            <v>1339.8400000000108</v>
          </cell>
          <cell r="K956">
            <v>1872.7800000000204</v>
          </cell>
          <cell r="L956">
            <v>1359.999999999998</v>
          </cell>
          <cell r="M956">
            <v>1902.5</v>
          </cell>
          <cell r="N956">
            <v>1387.6700000000187</v>
          </cell>
          <cell r="O956">
            <v>1939.7399999999757</v>
          </cell>
          <cell r="P956">
            <v>1407.8300000000136</v>
          </cell>
          <cell r="Q956">
            <v>1969.469999999983</v>
          </cell>
          <cell r="R956">
            <v>1435.4999999999932</v>
          </cell>
          <cell r="S956">
            <v>2006.6999999999573</v>
          </cell>
          <cell r="T956">
            <v>1463.1699999999803</v>
          </cell>
          <cell r="U956">
            <v>2043.9400000000369</v>
          </cell>
          <cell r="V956">
            <v>1483.3299999999663</v>
          </cell>
          <cell r="W956">
            <v>2073.6600000000167</v>
          </cell>
          <cell r="X956">
            <v>1510.999999999982</v>
          </cell>
          <cell r="Y956">
            <v>2110.9000000000137</v>
          </cell>
          <cell r="Z956">
            <v>1531.1599999999744</v>
          </cell>
          <cell r="AA956">
            <v>2140.63</v>
          </cell>
          <cell r="AB956">
            <v>1558.830000000027</v>
          </cell>
          <cell r="AC956">
            <v>2177.8599999999742</v>
          </cell>
          <cell r="AD956">
            <v>1578.9900000000202</v>
          </cell>
          <cell r="AE956">
            <v>2215.0999999999717</v>
          </cell>
          <cell r="AF956">
            <v>1606.6600000000351</v>
          </cell>
          <cell r="AG956">
            <v>2244.8199999999702</v>
          </cell>
          <cell r="AH956">
            <v>1626.8200000000215</v>
          </cell>
          <cell r="AI956">
            <v>2282.0600000000427</v>
          </cell>
          <cell r="AJ956">
            <v>1654.4900000000068</v>
          </cell>
          <cell r="AK956">
            <v>2311.7899999999986</v>
          </cell>
          <cell r="AL956">
            <v>1674.6499999999933</v>
          </cell>
          <cell r="AM956">
            <v>2349.0199999999927</v>
          </cell>
          <cell r="AN956">
            <v>1702.3199999999777</v>
          </cell>
          <cell r="AO956">
            <v>2386.2600000000239</v>
          </cell>
          <cell r="AP956">
            <v>1722.4799999999639</v>
          </cell>
          <cell r="AQ956">
            <v>2415.9799999999727</v>
          </cell>
          <cell r="AR956">
            <v>1750.1499999999746</v>
          </cell>
          <cell r="AS956">
            <v>2453.219999999968</v>
          </cell>
          <cell r="AT956">
            <v>1770.3099999999645</v>
          </cell>
          <cell r="AU956">
            <v>2482.9499999999848</v>
          </cell>
          <cell r="AV956">
            <v>1797.9800000000364</v>
          </cell>
          <cell r="AW956">
            <v>2520.1800000000471</v>
          </cell>
        </row>
        <row r="957">
          <cell r="A957">
            <v>952</v>
          </cell>
          <cell r="B957">
            <v>1237.9699999999768</v>
          </cell>
          <cell r="C957">
            <v>1733.1599999999887</v>
          </cell>
          <cell r="D957">
            <v>1265.6699999999996</v>
          </cell>
          <cell r="E957">
            <v>1770.4399999999646</v>
          </cell>
          <cell r="F957">
            <v>1285.8499999999951</v>
          </cell>
          <cell r="G957">
            <v>1800.2000000000364</v>
          </cell>
          <cell r="H957">
            <v>1313.5500000000204</v>
          </cell>
          <cell r="I957">
            <v>1837.4700000000141</v>
          </cell>
          <cell r="J957">
            <v>1341.2500000000109</v>
          </cell>
          <cell r="K957">
            <v>1874.7500000000205</v>
          </cell>
          <cell r="L957">
            <v>1361.429999999998</v>
          </cell>
          <cell r="M957">
            <v>1904.5</v>
          </cell>
          <cell r="N957">
            <v>1389.1300000000188</v>
          </cell>
          <cell r="O957">
            <v>1941.7799999999756</v>
          </cell>
          <cell r="P957">
            <v>1409.3100000000136</v>
          </cell>
          <cell r="Q957">
            <v>1971.5399999999829</v>
          </cell>
          <cell r="R957">
            <v>1437.0099999999932</v>
          </cell>
          <cell r="S957">
            <v>2008.8099999999572</v>
          </cell>
          <cell r="T957">
            <v>1464.7099999999803</v>
          </cell>
          <cell r="U957">
            <v>2046.090000000037</v>
          </cell>
          <cell r="V957">
            <v>1484.8899999999662</v>
          </cell>
          <cell r="W957">
            <v>2075.8400000000165</v>
          </cell>
          <cell r="X957">
            <v>1512.589999999982</v>
          </cell>
          <cell r="Y957">
            <v>2113.1200000000135</v>
          </cell>
          <cell r="Z957">
            <v>1532.7699999999743</v>
          </cell>
          <cell r="AA957">
            <v>2142.88</v>
          </cell>
          <cell r="AB957">
            <v>1560.4700000000271</v>
          </cell>
          <cell r="AC957">
            <v>2180.1499999999742</v>
          </cell>
          <cell r="AD957">
            <v>1580.6500000000203</v>
          </cell>
          <cell r="AE957">
            <v>2217.4299999999716</v>
          </cell>
          <cell r="AF957">
            <v>1608.3500000000352</v>
          </cell>
          <cell r="AG957">
            <v>2247.1799999999703</v>
          </cell>
          <cell r="AH957">
            <v>1628.5300000000216</v>
          </cell>
          <cell r="AI957">
            <v>2284.4600000000428</v>
          </cell>
          <cell r="AJ957">
            <v>1656.2300000000068</v>
          </cell>
          <cell r="AK957">
            <v>2314.2199999999984</v>
          </cell>
          <cell r="AL957">
            <v>1676.4099999999933</v>
          </cell>
          <cell r="AM957">
            <v>2351.4899999999925</v>
          </cell>
          <cell r="AN957">
            <v>1704.1099999999776</v>
          </cell>
          <cell r="AO957">
            <v>2388.7700000000241</v>
          </cell>
          <cell r="AP957">
            <v>1724.2899999999638</v>
          </cell>
          <cell r="AQ957">
            <v>2418.5199999999727</v>
          </cell>
          <cell r="AR957">
            <v>1751.9899999999745</v>
          </cell>
          <cell r="AS957">
            <v>2455.7999999999679</v>
          </cell>
          <cell r="AT957">
            <v>1772.1699999999644</v>
          </cell>
          <cell r="AU957">
            <v>2485.5599999999849</v>
          </cell>
          <cell r="AV957">
            <v>1799.8700000000365</v>
          </cell>
          <cell r="AW957">
            <v>2522.8300000000472</v>
          </cell>
        </row>
        <row r="958">
          <cell r="A958">
            <v>953</v>
          </cell>
          <cell r="B958">
            <v>1239.2699999999768</v>
          </cell>
          <cell r="C958">
            <v>1734.9799999999886</v>
          </cell>
          <cell r="D958">
            <v>1266.9999999999995</v>
          </cell>
          <cell r="E958">
            <v>1772.2999999999645</v>
          </cell>
          <cell r="F958">
            <v>1287.199999999995</v>
          </cell>
          <cell r="G958">
            <v>1802.0900000000365</v>
          </cell>
          <cell r="H958">
            <v>1314.9300000000205</v>
          </cell>
          <cell r="I958">
            <v>1839.4000000000142</v>
          </cell>
          <cell r="J958">
            <v>1342.660000000011</v>
          </cell>
          <cell r="K958">
            <v>1876.7200000000205</v>
          </cell>
          <cell r="L958">
            <v>1362.8599999999981</v>
          </cell>
          <cell r="M958">
            <v>1906.5</v>
          </cell>
          <cell r="N958">
            <v>1390.5900000000188</v>
          </cell>
          <cell r="O958">
            <v>1943.8199999999756</v>
          </cell>
          <cell r="P958">
            <v>1410.7900000000136</v>
          </cell>
          <cell r="Q958">
            <v>1973.6099999999828</v>
          </cell>
          <cell r="R958">
            <v>1438.5199999999932</v>
          </cell>
          <cell r="S958">
            <v>2010.9199999999571</v>
          </cell>
          <cell r="T958">
            <v>1466.2499999999802</v>
          </cell>
          <cell r="U958">
            <v>2048.2400000000371</v>
          </cell>
          <cell r="V958">
            <v>1486.4499999999662</v>
          </cell>
          <cell r="W958">
            <v>2078.0200000000164</v>
          </cell>
          <cell r="X958">
            <v>1514.1799999999819</v>
          </cell>
          <cell r="Y958">
            <v>2115.3400000000133</v>
          </cell>
          <cell r="Z958">
            <v>1534.3799999999742</v>
          </cell>
          <cell r="AA958">
            <v>2145.13</v>
          </cell>
          <cell r="AB958">
            <v>1562.1100000000272</v>
          </cell>
          <cell r="AC958">
            <v>2182.4399999999741</v>
          </cell>
          <cell r="AD958">
            <v>1582.3100000000204</v>
          </cell>
          <cell r="AE958">
            <v>2219.7599999999716</v>
          </cell>
          <cell r="AF958">
            <v>1610.0400000000352</v>
          </cell>
          <cell r="AG958">
            <v>2249.5399999999704</v>
          </cell>
          <cell r="AH958">
            <v>1630.2400000000216</v>
          </cell>
          <cell r="AI958">
            <v>2286.8600000000429</v>
          </cell>
          <cell r="AJ958">
            <v>1657.9700000000068</v>
          </cell>
          <cell r="AK958">
            <v>2316.6499999999983</v>
          </cell>
          <cell r="AL958">
            <v>1678.1699999999933</v>
          </cell>
          <cell r="AM958">
            <v>2353.9599999999923</v>
          </cell>
          <cell r="AN958">
            <v>1705.8999999999776</v>
          </cell>
          <cell r="AO958">
            <v>2391.2800000000243</v>
          </cell>
          <cell r="AP958">
            <v>1726.0999999999638</v>
          </cell>
          <cell r="AQ958">
            <v>2421.0599999999727</v>
          </cell>
          <cell r="AR958">
            <v>1753.8299999999745</v>
          </cell>
          <cell r="AS958">
            <v>2458.3799999999678</v>
          </cell>
          <cell r="AT958">
            <v>1774.0299999999643</v>
          </cell>
          <cell r="AU958">
            <v>2488.1699999999851</v>
          </cell>
          <cell r="AV958">
            <v>1801.7600000000366</v>
          </cell>
          <cell r="AW958">
            <v>2525.4800000000473</v>
          </cell>
        </row>
        <row r="959">
          <cell r="A959">
            <v>954</v>
          </cell>
          <cell r="B959">
            <v>1240.5699999999767</v>
          </cell>
          <cell r="C959">
            <v>1736.7999999999886</v>
          </cell>
          <cell r="D959">
            <v>1268.3299999999995</v>
          </cell>
          <cell r="E959">
            <v>1774.1599999999644</v>
          </cell>
          <cell r="F959">
            <v>1288.549999999995</v>
          </cell>
          <cell r="G959">
            <v>1803.9800000000366</v>
          </cell>
          <cell r="H959">
            <v>1316.3100000000206</v>
          </cell>
          <cell r="I959">
            <v>1841.3300000000143</v>
          </cell>
          <cell r="J959">
            <v>1344.0700000000111</v>
          </cell>
          <cell r="K959">
            <v>1878.6900000000205</v>
          </cell>
          <cell r="L959">
            <v>1364.2899999999981</v>
          </cell>
          <cell r="M959">
            <v>1908.5</v>
          </cell>
          <cell r="N959">
            <v>1392.0500000000188</v>
          </cell>
          <cell r="O959">
            <v>1945.8599999999756</v>
          </cell>
          <cell r="P959">
            <v>1412.2700000000136</v>
          </cell>
          <cell r="Q959">
            <v>1975.6799999999828</v>
          </cell>
          <cell r="R959">
            <v>1440.0299999999932</v>
          </cell>
          <cell r="S959">
            <v>2013.029999999957</v>
          </cell>
          <cell r="T959">
            <v>1467.7899999999802</v>
          </cell>
          <cell r="U959">
            <v>2050.3900000000372</v>
          </cell>
          <cell r="V959">
            <v>1488.0099999999661</v>
          </cell>
          <cell r="W959">
            <v>2080.2000000000162</v>
          </cell>
          <cell r="X959">
            <v>1515.7699999999818</v>
          </cell>
          <cell r="Y959">
            <v>2117.5600000000131</v>
          </cell>
          <cell r="Z959">
            <v>1535.9899999999741</v>
          </cell>
          <cell r="AA959">
            <v>2147.38</v>
          </cell>
          <cell r="AB959">
            <v>1563.7500000000273</v>
          </cell>
          <cell r="AC959">
            <v>2184.7299999999741</v>
          </cell>
          <cell r="AD959">
            <v>1583.9700000000205</v>
          </cell>
          <cell r="AE959">
            <v>2222.0899999999715</v>
          </cell>
          <cell r="AF959">
            <v>1611.7300000000353</v>
          </cell>
          <cell r="AG959">
            <v>2251.8999999999705</v>
          </cell>
          <cell r="AH959">
            <v>1631.9500000000216</v>
          </cell>
          <cell r="AI959">
            <v>2289.260000000043</v>
          </cell>
          <cell r="AJ959">
            <v>1659.7100000000069</v>
          </cell>
          <cell r="AK959">
            <v>2319.0799999999981</v>
          </cell>
          <cell r="AL959">
            <v>1679.9299999999932</v>
          </cell>
          <cell r="AM959">
            <v>2356.4299999999921</v>
          </cell>
          <cell r="AN959">
            <v>1707.6899999999775</v>
          </cell>
          <cell r="AO959">
            <v>2393.7900000000245</v>
          </cell>
          <cell r="AP959">
            <v>1727.9099999999637</v>
          </cell>
          <cell r="AQ959">
            <v>2423.5999999999726</v>
          </cell>
          <cell r="AR959">
            <v>1755.6699999999744</v>
          </cell>
          <cell r="AS959">
            <v>2460.9599999999677</v>
          </cell>
          <cell r="AT959">
            <v>1775.8899999999642</v>
          </cell>
          <cell r="AU959">
            <v>2490.7799999999852</v>
          </cell>
          <cell r="AV959">
            <v>1803.6500000000367</v>
          </cell>
          <cell r="AW959">
            <v>2528.1300000000474</v>
          </cell>
        </row>
        <row r="960">
          <cell r="A960">
            <v>955</v>
          </cell>
          <cell r="B960">
            <v>1241.8699999999767</v>
          </cell>
          <cell r="C960">
            <v>1738.6199999999885</v>
          </cell>
          <cell r="D960">
            <v>1269.6599999999994</v>
          </cell>
          <cell r="E960">
            <v>1776.0199999999643</v>
          </cell>
          <cell r="F960">
            <v>1289.8999999999949</v>
          </cell>
          <cell r="G960">
            <v>1805.8700000000367</v>
          </cell>
          <cell r="H960">
            <v>1317.6900000000207</v>
          </cell>
          <cell r="I960">
            <v>1843.2600000000143</v>
          </cell>
          <cell r="J960">
            <v>1345.4800000000112</v>
          </cell>
          <cell r="K960">
            <v>1880.6600000000205</v>
          </cell>
          <cell r="L960">
            <v>1365.7199999999982</v>
          </cell>
          <cell r="M960">
            <v>1910.5</v>
          </cell>
          <cell r="N960">
            <v>1393.5100000000189</v>
          </cell>
          <cell r="O960">
            <v>1947.8999999999755</v>
          </cell>
          <cell r="P960">
            <v>1413.7500000000136</v>
          </cell>
          <cell r="Q960">
            <v>1977.7499999999827</v>
          </cell>
          <cell r="R960">
            <v>1441.5399999999931</v>
          </cell>
          <cell r="S960">
            <v>2015.1399999999569</v>
          </cell>
          <cell r="T960">
            <v>1469.3299999999801</v>
          </cell>
          <cell r="U960">
            <v>2052.5400000000373</v>
          </cell>
          <cell r="V960">
            <v>1489.5699999999661</v>
          </cell>
          <cell r="W960">
            <v>2082.380000000016</v>
          </cell>
          <cell r="X960">
            <v>1517.3599999999817</v>
          </cell>
          <cell r="Y960">
            <v>2119.7800000000129</v>
          </cell>
          <cell r="Z960">
            <v>1537.599999999974</v>
          </cell>
          <cell r="AA960">
            <v>2149.63</v>
          </cell>
          <cell r="AB960">
            <v>1565.3900000000274</v>
          </cell>
          <cell r="AC960">
            <v>2187.0199999999741</v>
          </cell>
          <cell r="AD960">
            <v>1585.6300000000206</v>
          </cell>
          <cell r="AE960">
            <v>2224.4199999999714</v>
          </cell>
          <cell r="AF960">
            <v>1613.4200000000353</v>
          </cell>
          <cell r="AG960">
            <v>2254.2599999999707</v>
          </cell>
          <cell r="AH960">
            <v>1633.6600000000217</v>
          </cell>
          <cell r="AI960">
            <v>2291.6600000000431</v>
          </cell>
          <cell r="AJ960">
            <v>1661.4500000000069</v>
          </cell>
          <cell r="AK960">
            <v>2321.5099999999979</v>
          </cell>
          <cell r="AL960">
            <v>1681.6899999999932</v>
          </cell>
          <cell r="AM960">
            <v>2358.8999999999919</v>
          </cell>
          <cell r="AN960">
            <v>1709.4799999999775</v>
          </cell>
          <cell r="AO960">
            <v>2396.3000000000247</v>
          </cell>
          <cell r="AP960">
            <v>1729.7199999999636</v>
          </cell>
          <cell r="AQ960">
            <v>2426.1399999999726</v>
          </cell>
          <cell r="AR960">
            <v>1757.5099999999743</v>
          </cell>
          <cell r="AS960">
            <v>2463.5399999999677</v>
          </cell>
          <cell r="AT960">
            <v>1777.7499999999641</v>
          </cell>
          <cell r="AU960">
            <v>2493.3899999999853</v>
          </cell>
          <cell r="AV960">
            <v>1805.5400000000368</v>
          </cell>
          <cell r="AW960">
            <v>2530.7800000000475</v>
          </cell>
        </row>
        <row r="961">
          <cell r="A961">
            <v>956</v>
          </cell>
          <cell r="B961">
            <v>1243.1699999999767</v>
          </cell>
          <cell r="C961">
            <v>1740.4399999999885</v>
          </cell>
          <cell r="D961">
            <v>1270.9899999999993</v>
          </cell>
          <cell r="E961">
            <v>1777.8799999999642</v>
          </cell>
          <cell r="F961">
            <v>1291.2499999999948</v>
          </cell>
          <cell r="G961">
            <v>1807.7600000000368</v>
          </cell>
          <cell r="H961">
            <v>1319.0700000000209</v>
          </cell>
          <cell r="I961">
            <v>1845.1900000000144</v>
          </cell>
          <cell r="J961">
            <v>1346.8900000000112</v>
          </cell>
          <cell r="K961">
            <v>1882.6300000000206</v>
          </cell>
          <cell r="L961">
            <v>1367.1499999999983</v>
          </cell>
          <cell r="M961">
            <v>1912.5</v>
          </cell>
          <cell r="N961">
            <v>1394.9700000000189</v>
          </cell>
          <cell r="O961">
            <v>1949.9399999999755</v>
          </cell>
          <cell r="P961">
            <v>1415.2300000000137</v>
          </cell>
          <cell r="Q961">
            <v>1979.8199999999827</v>
          </cell>
          <cell r="R961">
            <v>1443.0499999999931</v>
          </cell>
          <cell r="S961">
            <v>2017.2499999999568</v>
          </cell>
          <cell r="T961">
            <v>1470.8699999999801</v>
          </cell>
          <cell r="U961">
            <v>2054.6900000000373</v>
          </cell>
          <cell r="V961">
            <v>1491.129999999966</v>
          </cell>
          <cell r="W961">
            <v>2084.5600000000159</v>
          </cell>
          <cell r="X961">
            <v>1518.9499999999816</v>
          </cell>
          <cell r="Y961">
            <v>2122.0000000000127</v>
          </cell>
          <cell r="Z961">
            <v>1539.2099999999739</v>
          </cell>
          <cell r="AA961">
            <v>2151.88</v>
          </cell>
          <cell r="AB961">
            <v>1567.0300000000275</v>
          </cell>
          <cell r="AC961">
            <v>2189.309999999974</v>
          </cell>
          <cell r="AD961">
            <v>1587.2900000000207</v>
          </cell>
          <cell r="AE961">
            <v>2226.7499999999714</v>
          </cell>
          <cell r="AF961">
            <v>1615.1100000000354</v>
          </cell>
          <cell r="AG961">
            <v>2256.6199999999708</v>
          </cell>
          <cell r="AH961">
            <v>1635.3700000000217</v>
          </cell>
          <cell r="AI961">
            <v>2294.0600000000431</v>
          </cell>
          <cell r="AJ961">
            <v>1663.1900000000069</v>
          </cell>
          <cell r="AK961">
            <v>2323.9399999999978</v>
          </cell>
          <cell r="AL961">
            <v>1683.4499999999932</v>
          </cell>
          <cell r="AM961">
            <v>2361.3699999999917</v>
          </cell>
          <cell r="AN961">
            <v>1711.2699999999775</v>
          </cell>
          <cell r="AO961">
            <v>2398.810000000025</v>
          </cell>
          <cell r="AP961">
            <v>1731.5299999999636</v>
          </cell>
          <cell r="AQ961">
            <v>2428.6799999999726</v>
          </cell>
          <cell r="AR961">
            <v>1759.3499999999742</v>
          </cell>
          <cell r="AS961">
            <v>2466.1199999999676</v>
          </cell>
          <cell r="AT961">
            <v>1779.609999999964</v>
          </cell>
          <cell r="AU961">
            <v>2495.9999999999854</v>
          </cell>
          <cell r="AV961">
            <v>1807.4300000000369</v>
          </cell>
          <cell r="AW961">
            <v>2533.4300000000476</v>
          </cell>
        </row>
        <row r="962">
          <cell r="A962">
            <v>957</v>
          </cell>
          <cell r="B962">
            <v>1244.4699999999766</v>
          </cell>
          <cell r="C962">
            <v>1742.2599999999884</v>
          </cell>
          <cell r="D962">
            <v>1272.3199999999993</v>
          </cell>
          <cell r="E962">
            <v>1779.7399999999641</v>
          </cell>
          <cell r="F962">
            <v>1292.5999999999947</v>
          </cell>
          <cell r="G962">
            <v>1809.6500000000369</v>
          </cell>
          <cell r="H962">
            <v>1320.450000000021</v>
          </cell>
          <cell r="I962">
            <v>1847.1200000000144</v>
          </cell>
          <cell r="J962">
            <v>1348.3000000000113</v>
          </cell>
          <cell r="K962">
            <v>1884.6000000000206</v>
          </cell>
          <cell r="L962">
            <v>1368.5799999999983</v>
          </cell>
          <cell r="M962">
            <v>1914.5</v>
          </cell>
          <cell r="N962">
            <v>1396.4300000000189</v>
          </cell>
          <cell r="O962">
            <v>1951.9799999999755</v>
          </cell>
          <cell r="P962">
            <v>1416.7100000000137</v>
          </cell>
          <cell r="Q962">
            <v>1981.8899999999826</v>
          </cell>
          <cell r="R962">
            <v>1444.5599999999931</v>
          </cell>
          <cell r="S962">
            <v>2019.3599999999567</v>
          </cell>
          <cell r="T962">
            <v>1472.4099999999801</v>
          </cell>
          <cell r="U962">
            <v>2056.8400000000374</v>
          </cell>
          <cell r="V962">
            <v>1492.6899999999659</v>
          </cell>
          <cell r="W962">
            <v>2086.7400000000157</v>
          </cell>
          <cell r="X962">
            <v>1520.5399999999815</v>
          </cell>
          <cell r="Y962">
            <v>2124.2200000000125</v>
          </cell>
          <cell r="Z962">
            <v>1540.8199999999738</v>
          </cell>
          <cell r="AA962">
            <v>2154.13</v>
          </cell>
          <cell r="AB962">
            <v>1568.6700000000276</v>
          </cell>
          <cell r="AC962">
            <v>2191.599999999974</v>
          </cell>
          <cell r="AD962">
            <v>1588.9500000000207</v>
          </cell>
          <cell r="AE962">
            <v>2229.0799999999713</v>
          </cell>
          <cell r="AF962">
            <v>1616.8000000000354</v>
          </cell>
          <cell r="AG962">
            <v>2258.9799999999709</v>
          </cell>
          <cell r="AH962">
            <v>1637.0800000000218</v>
          </cell>
          <cell r="AI962">
            <v>2296.4600000000432</v>
          </cell>
          <cell r="AJ962">
            <v>1664.9300000000069</v>
          </cell>
          <cell r="AK962">
            <v>2326.3699999999976</v>
          </cell>
          <cell r="AL962">
            <v>1685.2099999999932</v>
          </cell>
          <cell r="AM962">
            <v>2363.8399999999915</v>
          </cell>
          <cell r="AN962">
            <v>1713.0599999999774</v>
          </cell>
          <cell r="AO962">
            <v>2401.3200000000252</v>
          </cell>
          <cell r="AP962">
            <v>1733.3399999999635</v>
          </cell>
          <cell r="AQ962">
            <v>2431.2199999999725</v>
          </cell>
          <cell r="AR962">
            <v>1761.1899999999741</v>
          </cell>
          <cell r="AS962">
            <v>2468.6999999999675</v>
          </cell>
          <cell r="AT962">
            <v>1781.4699999999639</v>
          </cell>
          <cell r="AU962">
            <v>2498.6099999999856</v>
          </cell>
          <cell r="AV962">
            <v>1809.320000000037</v>
          </cell>
          <cell r="AW962">
            <v>2536.0800000000477</v>
          </cell>
        </row>
        <row r="963">
          <cell r="A963">
            <v>958</v>
          </cell>
          <cell r="B963">
            <v>1245.7699999999766</v>
          </cell>
          <cell r="C963">
            <v>1744.0799999999883</v>
          </cell>
          <cell r="D963">
            <v>1273.6499999999992</v>
          </cell>
          <cell r="E963">
            <v>1781.599999999964</v>
          </cell>
          <cell r="F963">
            <v>1293.9499999999946</v>
          </cell>
          <cell r="G963">
            <v>1811.540000000037</v>
          </cell>
          <cell r="H963">
            <v>1321.8300000000211</v>
          </cell>
          <cell r="I963">
            <v>1849.0500000000145</v>
          </cell>
          <cell r="J963">
            <v>1349.7100000000114</v>
          </cell>
          <cell r="K963">
            <v>1886.5700000000206</v>
          </cell>
          <cell r="L963">
            <v>1370.0099999999984</v>
          </cell>
          <cell r="M963">
            <v>1916.5</v>
          </cell>
          <cell r="N963">
            <v>1397.890000000019</v>
          </cell>
          <cell r="O963">
            <v>1954.0199999999754</v>
          </cell>
          <cell r="P963">
            <v>1418.1900000000137</v>
          </cell>
          <cell r="Q963">
            <v>1983.9599999999825</v>
          </cell>
          <cell r="R963">
            <v>1446.0699999999931</v>
          </cell>
          <cell r="S963">
            <v>2021.4699999999566</v>
          </cell>
          <cell r="T963">
            <v>1473.94999999998</v>
          </cell>
          <cell r="U963">
            <v>2058.9900000000375</v>
          </cell>
          <cell r="V963">
            <v>1494.2499999999659</v>
          </cell>
          <cell r="W963">
            <v>2088.9200000000155</v>
          </cell>
          <cell r="X963">
            <v>1522.1299999999815</v>
          </cell>
          <cell r="Y963">
            <v>2126.4400000000123</v>
          </cell>
          <cell r="Z963">
            <v>1542.4299999999737</v>
          </cell>
          <cell r="AA963">
            <v>2156.38</v>
          </cell>
          <cell r="AB963">
            <v>1570.3100000000277</v>
          </cell>
          <cell r="AC963">
            <v>2193.889999999974</v>
          </cell>
          <cell r="AD963">
            <v>1590.6100000000208</v>
          </cell>
          <cell r="AE963">
            <v>2231.4099999999712</v>
          </cell>
          <cell r="AF963">
            <v>1618.4900000000355</v>
          </cell>
          <cell r="AG963">
            <v>2261.339999999971</v>
          </cell>
          <cell r="AH963">
            <v>1638.7900000000218</v>
          </cell>
          <cell r="AI963">
            <v>2298.8600000000433</v>
          </cell>
          <cell r="AJ963">
            <v>1666.6700000000069</v>
          </cell>
          <cell r="AK963">
            <v>2328.7999999999975</v>
          </cell>
          <cell r="AL963">
            <v>1686.9699999999932</v>
          </cell>
          <cell r="AM963">
            <v>2366.3099999999913</v>
          </cell>
          <cell r="AN963">
            <v>1714.8499999999774</v>
          </cell>
          <cell r="AO963">
            <v>2403.8300000000254</v>
          </cell>
          <cell r="AP963">
            <v>1735.1499999999635</v>
          </cell>
          <cell r="AQ963">
            <v>2433.7599999999725</v>
          </cell>
          <cell r="AR963">
            <v>1763.0299999999741</v>
          </cell>
          <cell r="AS963">
            <v>2471.2799999999675</v>
          </cell>
          <cell r="AT963">
            <v>1783.3299999999638</v>
          </cell>
          <cell r="AU963">
            <v>2501.2199999999857</v>
          </cell>
          <cell r="AV963">
            <v>1811.2100000000371</v>
          </cell>
          <cell r="AW963">
            <v>2538.7300000000478</v>
          </cell>
        </row>
        <row r="964">
          <cell r="A964">
            <v>959</v>
          </cell>
          <cell r="B964">
            <v>1247.0699999999765</v>
          </cell>
          <cell r="C964">
            <v>1745.8999999999883</v>
          </cell>
          <cell r="D964">
            <v>1274.9799999999991</v>
          </cell>
          <cell r="E964">
            <v>1783.4599999999639</v>
          </cell>
          <cell r="F964">
            <v>1295.2999999999945</v>
          </cell>
          <cell r="G964">
            <v>1813.4300000000371</v>
          </cell>
          <cell r="H964">
            <v>1323.2100000000212</v>
          </cell>
          <cell r="I964">
            <v>1850.9800000000146</v>
          </cell>
          <cell r="J964">
            <v>1351.1200000000115</v>
          </cell>
          <cell r="K964">
            <v>1888.5400000000207</v>
          </cell>
          <cell r="L964">
            <v>1371.4399999999985</v>
          </cell>
          <cell r="M964">
            <v>1918.5</v>
          </cell>
          <cell r="N964">
            <v>1399.350000000019</v>
          </cell>
          <cell r="O964">
            <v>1956.0599999999754</v>
          </cell>
          <cell r="P964">
            <v>1419.6700000000137</v>
          </cell>
          <cell r="Q964">
            <v>1986.0299999999825</v>
          </cell>
          <cell r="R964">
            <v>1447.5799999999931</v>
          </cell>
          <cell r="S964">
            <v>2023.5799999999565</v>
          </cell>
          <cell r="T964">
            <v>1475.48999999998</v>
          </cell>
          <cell r="U964">
            <v>2061.1400000000376</v>
          </cell>
          <cell r="V964">
            <v>1495.8099999999658</v>
          </cell>
          <cell r="W964">
            <v>2091.1000000000154</v>
          </cell>
          <cell r="X964">
            <v>1523.7199999999814</v>
          </cell>
          <cell r="Y964">
            <v>2128.6600000000121</v>
          </cell>
          <cell r="Z964">
            <v>1544.0399999999736</v>
          </cell>
          <cell r="AA964">
            <v>2158.63</v>
          </cell>
          <cell r="AB964">
            <v>1571.9500000000278</v>
          </cell>
          <cell r="AC964">
            <v>2196.1799999999739</v>
          </cell>
          <cell r="AD964">
            <v>1592.2700000000209</v>
          </cell>
          <cell r="AE964">
            <v>2233.7399999999711</v>
          </cell>
          <cell r="AF964">
            <v>1620.1800000000355</v>
          </cell>
          <cell r="AG964">
            <v>2263.6999999999712</v>
          </cell>
          <cell r="AH964">
            <v>1640.5000000000218</v>
          </cell>
          <cell r="AI964">
            <v>2301.2600000000434</v>
          </cell>
          <cell r="AJ964">
            <v>1668.4100000000069</v>
          </cell>
          <cell r="AK964">
            <v>2331.2299999999973</v>
          </cell>
          <cell r="AL964">
            <v>1688.7299999999932</v>
          </cell>
          <cell r="AM964">
            <v>2368.7799999999911</v>
          </cell>
          <cell r="AN964">
            <v>1716.6399999999774</v>
          </cell>
          <cell r="AO964">
            <v>2406.3400000000256</v>
          </cell>
          <cell r="AP964">
            <v>1736.9599999999634</v>
          </cell>
          <cell r="AQ964">
            <v>2436.2999999999724</v>
          </cell>
          <cell r="AR964">
            <v>1764.869999999974</v>
          </cell>
          <cell r="AS964">
            <v>2473.8599999999674</v>
          </cell>
          <cell r="AT964">
            <v>1785.1899999999637</v>
          </cell>
          <cell r="AU964">
            <v>2503.8299999999858</v>
          </cell>
          <cell r="AV964">
            <v>1813.1000000000372</v>
          </cell>
          <cell r="AW964">
            <v>2541.3800000000479</v>
          </cell>
        </row>
        <row r="965">
          <cell r="A965">
            <v>960</v>
          </cell>
          <cell r="B965">
            <v>1248.3699999999765</v>
          </cell>
          <cell r="C965">
            <v>1747.7199999999882</v>
          </cell>
          <cell r="D965">
            <v>1276.309999999999</v>
          </cell>
          <cell r="E965">
            <v>1785.3199999999638</v>
          </cell>
          <cell r="F965">
            <v>1296.6499999999944</v>
          </cell>
          <cell r="G965">
            <v>1815.3200000000372</v>
          </cell>
          <cell r="H965">
            <v>1324.5900000000213</v>
          </cell>
          <cell r="I965">
            <v>1852.9100000000146</v>
          </cell>
          <cell r="J965">
            <v>1352.5300000000116</v>
          </cell>
          <cell r="K965">
            <v>1890.5100000000207</v>
          </cell>
          <cell r="L965">
            <v>1372.8699999999985</v>
          </cell>
          <cell r="M965">
            <v>1920.5</v>
          </cell>
          <cell r="N965">
            <v>1400.810000000019</v>
          </cell>
          <cell r="O965">
            <v>1958.0999999999754</v>
          </cell>
          <cell r="P965">
            <v>1421.1500000000137</v>
          </cell>
          <cell r="Q965">
            <v>1988.0999999999824</v>
          </cell>
          <cell r="R965">
            <v>1449.0899999999931</v>
          </cell>
          <cell r="S965">
            <v>2025.6899999999564</v>
          </cell>
          <cell r="T965">
            <v>1477.02999999998</v>
          </cell>
          <cell r="U965">
            <v>2063.2900000000377</v>
          </cell>
          <cell r="V965">
            <v>1497.3699999999658</v>
          </cell>
          <cell r="W965">
            <v>2093.2800000000152</v>
          </cell>
          <cell r="X965">
            <v>1525.3099999999813</v>
          </cell>
          <cell r="Y965">
            <v>2130.8800000000119</v>
          </cell>
          <cell r="Z965">
            <v>1545.6499999999735</v>
          </cell>
          <cell r="AA965">
            <v>2160.88</v>
          </cell>
          <cell r="AB965">
            <v>1573.5900000000279</v>
          </cell>
          <cell r="AC965">
            <v>2198.4699999999739</v>
          </cell>
          <cell r="AD965">
            <v>1593.930000000021</v>
          </cell>
          <cell r="AE965">
            <v>2236.0699999999711</v>
          </cell>
          <cell r="AF965">
            <v>1621.8700000000356</v>
          </cell>
          <cell r="AG965">
            <v>2266.0599999999713</v>
          </cell>
          <cell r="AH965">
            <v>1642.2100000000219</v>
          </cell>
          <cell r="AI965">
            <v>2303.6600000000435</v>
          </cell>
          <cell r="AJ965">
            <v>1670.1500000000069</v>
          </cell>
          <cell r="AK965">
            <v>2333.6599999999971</v>
          </cell>
          <cell r="AL965">
            <v>1690.4899999999932</v>
          </cell>
          <cell r="AM965">
            <v>2371.2499999999909</v>
          </cell>
          <cell r="AN965">
            <v>1718.4299999999773</v>
          </cell>
          <cell r="AO965">
            <v>2408.8500000000258</v>
          </cell>
          <cell r="AP965">
            <v>1738.7699999999634</v>
          </cell>
          <cell r="AQ965">
            <v>2438.8399999999724</v>
          </cell>
          <cell r="AR965">
            <v>1766.7099999999739</v>
          </cell>
          <cell r="AS965">
            <v>2476.4399999999673</v>
          </cell>
          <cell r="AT965">
            <v>1787.0499999999636</v>
          </cell>
          <cell r="AU965">
            <v>2506.439999999986</v>
          </cell>
          <cell r="AV965">
            <v>1814.9900000000373</v>
          </cell>
          <cell r="AW965">
            <v>2544.0300000000479</v>
          </cell>
        </row>
        <row r="966">
          <cell r="A966">
            <v>961</v>
          </cell>
          <cell r="B966">
            <v>1249.6699999999764</v>
          </cell>
          <cell r="C966">
            <v>1749.5399999999881</v>
          </cell>
          <cell r="D966">
            <v>1277.639999999999</v>
          </cell>
          <cell r="E966">
            <v>1787.1799999999637</v>
          </cell>
          <cell r="F966">
            <v>1297.9999999999943</v>
          </cell>
          <cell r="G966">
            <v>1817.2100000000373</v>
          </cell>
          <cell r="H966">
            <v>1325.9700000000214</v>
          </cell>
          <cell r="I966">
            <v>1854.8400000000147</v>
          </cell>
          <cell r="J966">
            <v>1353.9400000000117</v>
          </cell>
          <cell r="K966">
            <v>1892.4800000000207</v>
          </cell>
          <cell r="L966">
            <v>1374.2999999999986</v>
          </cell>
          <cell r="M966">
            <v>1922.5</v>
          </cell>
          <cell r="N966">
            <v>1402.2700000000191</v>
          </cell>
          <cell r="O966">
            <v>1960.1399999999753</v>
          </cell>
          <cell r="P966">
            <v>1422.6300000000138</v>
          </cell>
          <cell r="Q966">
            <v>1990.1699999999823</v>
          </cell>
          <cell r="R966">
            <v>1450.5999999999931</v>
          </cell>
          <cell r="S966">
            <v>2027.7999999999563</v>
          </cell>
          <cell r="T966">
            <v>1478.5699999999799</v>
          </cell>
          <cell r="U966">
            <v>2065.4400000000378</v>
          </cell>
          <cell r="V966">
            <v>1498.9299999999657</v>
          </cell>
          <cell r="W966">
            <v>2095.460000000015</v>
          </cell>
          <cell r="X966">
            <v>1526.8999999999812</v>
          </cell>
          <cell r="Y966">
            <v>2133.1000000000117</v>
          </cell>
          <cell r="Z966">
            <v>1547.2599999999734</v>
          </cell>
          <cell r="AA966">
            <v>2163.13</v>
          </cell>
          <cell r="AB966">
            <v>1575.230000000028</v>
          </cell>
          <cell r="AC966">
            <v>2200.7599999999738</v>
          </cell>
          <cell r="AD966">
            <v>1595.5900000000211</v>
          </cell>
          <cell r="AE966">
            <v>2238.399999999971</v>
          </cell>
          <cell r="AF966">
            <v>1623.5600000000356</v>
          </cell>
          <cell r="AG966">
            <v>2268.4199999999714</v>
          </cell>
          <cell r="AH966">
            <v>1643.9200000000219</v>
          </cell>
          <cell r="AI966">
            <v>2306.0600000000436</v>
          </cell>
          <cell r="AJ966">
            <v>1671.8900000000069</v>
          </cell>
          <cell r="AK966">
            <v>2336.089999999997</v>
          </cell>
          <cell r="AL966">
            <v>1692.2499999999932</v>
          </cell>
          <cell r="AM966">
            <v>2373.7199999999907</v>
          </cell>
          <cell r="AN966">
            <v>1720.2199999999773</v>
          </cell>
          <cell r="AO966">
            <v>2411.360000000026</v>
          </cell>
          <cell r="AP966">
            <v>1740.5799999999633</v>
          </cell>
          <cell r="AQ966">
            <v>2441.3799999999724</v>
          </cell>
          <cell r="AR966">
            <v>1768.5499999999738</v>
          </cell>
          <cell r="AS966">
            <v>2479.0199999999672</v>
          </cell>
          <cell r="AT966">
            <v>1788.9099999999635</v>
          </cell>
          <cell r="AU966">
            <v>2509.0499999999861</v>
          </cell>
          <cell r="AV966">
            <v>1816.8800000000374</v>
          </cell>
          <cell r="AW966">
            <v>2546.680000000048</v>
          </cell>
        </row>
        <row r="967">
          <cell r="A967">
            <v>962</v>
          </cell>
          <cell r="B967">
            <v>1250.9699999999764</v>
          </cell>
          <cell r="C967">
            <v>1751.3599999999881</v>
          </cell>
          <cell r="D967">
            <v>1278.9699999999989</v>
          </cell>
          <cell r="E967">
            <v>1789.0399999999636</v>
          </cell>
          <cell r="F967">
            <v>1299.3499999999942</v>
          </cell>
          <cell r="G967">
            <v>1819.1000000000374</v>
          </cell>
          <cell r="H967">
            <v>1327.3500000000215</v>
          </cell>
          <cell r="I967">
            <v>1856.7700000000148</v>
          </cell>
          <cell r="J967">
            <v>1355.3500000000117</v>
          </cell>
          <cell r="K967">
            <v>1894.4500000000207</v>
          </cell>
          <cell r="L967">
            <v>1375.7299999999987</v>
          </cell>
          <cell r="M967">
            <v>1924.5</v>
          </cell>
          <cell r="N967">
            <v>1403.7300000000191</v>
          </cell>
          <cell r="O967">
            <v>1962.1799999999753</v>
          </cell>
          <cell r="P967">
            <v>1424.1100000000138</v>
          </cell>
          <cell r="Q967">
            <v>1992.2399999999823</v>
          </cell>
          <cell r="R967">
            <v>1452.1099999999931</v>
          </cell>
          <cell r="S967">
            <v>2029.9099999999562</v>
          </cell>
          <cell r="T967">
            <v>1480.1099999999799</v>
          </cell>
          <cell r="U967">
            <v>2067.5900000000379</v>
          </cell>
          <cell r="V967">
            <v>1500.4899999999657</v>
          </cell>
          <cell r="W967">
            <v>2097.6400000000149</v>
          </cell>
          <cell r="X967">
            <v>1528.4899999999811</v>
          </cell>
          <cell r="Y967">
            <v>2135.3200000000115</v>
          </cell>
          <cell r="Z967">
            <v>1548.8699999999733</v>
          </cell>
          <cell r="AA967">
            <v>2165.38</v>
          </cell>
          <cell r="AB967">
            <v>1576.8700000000281</v>
          </cell>
          <cell r="AC967">
            <v>2203.0499999999738</v>
          </cell>
          <cell r="AD967">
            <v>1597.2500000000211</v>
          </cell>
          <cell r="AE967">
            <v>2240.7299999999709</v>
          </cell>
          <cell r="AF967">
            <v>1625.2500000000357</v>
          </cell>
          <cell r="AG967">
            <v>2270.7799999999716</v>
          </cell>
          <cell r="AH967">
            <v>1645.6300000000219</v>
          </cell>
          <cell r="AI967">
            <v>2308.4600000000437</v>
          </cell>
          <cell r="AJ967">
            <v>1673.6300000000069</v>
          </cell>
          <cell r="AK967">
            <v>2338.5199999999968</v>
          </cell>
          <cell r="AL967">
            <v>1694.0099999999932</v>
          </cell>
          <cell r="AM967">
            <v>2376.1899999999905</v>
          </cell>
          <cell r="AN967">
            <v>1722.0099999999773</v>
          </cell>
          <cell r="AO967">
            <v>2413.8700000000263</v>
          </cell>
          <cell r="AP967">
            <v>1742.3899999999633</v>
          </cell>
          <cell r="AQ967">
            <v>2443.9199999999723</v>
          </cell>
          <cell r="AR967">
            <v>1770.3899999999737</v>
          </cell>
          <cell r="AS967">
            <v>2481.5999999999672</v>
          </cell>
          <cell r="AT967">
            <v>1790.7699999999634</v>
          </cell>
          <cell r="AU967">
            <v>2511.6599999999862</v>
          </cell>
          <cell r="AV967">
            <v>1818.7700000000375</v>
          </cell>
          <cell r="AW967">
            <v>2549.3300000000481</v>
          </cell>
        </row>
        <row r="968">
          <cell r="A968">
            <v>963</v>
          </cell>
          <cell r="B968">
            <v>1252.2699999999763</v>
          </cell>
          <cell r="C968">
            <v>1753.179999999988</v>
          </cell>
          <cell r="D968">
            <v>1280.2999999999988</v>
          </cell>
          <cell r="E968">
            <v>1790.8999999999635</v>
          </cell>
          <cell r="F968">
            <v>1300.6999999999941</v>
          </cell>
          <cell r="G968">
            <v>1820.9900000000375</v>
          </cell>
          <cell r="H968">
            <v>1328.7300000000216</v>
          </cell>
          <cell r="I968">
            <v>1858.7000000000148</v>
          </cell>
          <cell r="J968">
            <v>1356.7600000000118</v>
          </cell>
          <cell r="K968">
            <v>1896.4200000000208</v>
          </cell>
          <cell r="L968">
            <v>1377.1599999999987</v>
          </cell>
          <cell r="M968">
            <v>1926.5</v>
          </cell>
          <cell r="N968">
            <v>1405.1900000000192</v>
          </cell>
          <cell r="O968">
            <v>1964.2199999999752</v>
          </cell>
          <cell r="P968">
            <v>1425.5900000000138</v>
          </cell>
          <cell r="Q968">
            <v>1994.3099999999822</v>
          </cell>
          <cell r="R968">
            <v>1453.6199999999931</v>
          </cell>
          <cell r="S968">
            <v>2032.0199999999561</v>
          </cell>
          <cell r="T968">
            <v>1481.6499999999799</v>
          </cell>
          <cell r="U968">
            <v>2069.740000000038</v>
          </cell>
          <cell r="V968">
            <v>1502.0499999999656</v>
          </cell>
          <cell r="W968">
            <v>2099.8200000000147</v>
          </cell>
          <cell r="X968">
            <v>1530.0799999999811</v>
          </cell>
          <cell r="Y968">
            <v>2137.5400000000113</v>
          </cell>
          <cell r="Z968">
            <v>1550.4799999999732</v>
          </cell>
          <cell r="AA968">
            <v>2167.63</v>
          </cell>
          <cell r="AB968">
            <v>1578.5100000000282</v>
          </cell>
          <cell r="AC968">
            <v>2205.3399999999738</v>
          </cell>
          <cell r="AD968">
            <v>1598.9100000000212</v>
          </cell>
          <cell r="AE968">
            <v>2243.0599999999708</v>
          </cell>
          <cell r="AF968">
            <v>1626.9400000000358</v>
          </cell>
          <cell r="AG968">
            <v>2273.1399999999717</v>
          </cell>
          <cell r="AH968">
            <v>1647.340000000022</v>
          </cell>
          <cell r="AI968">
            <v>2310.8600000000438</v>
          </cell>
          <cell r="AJ968">
            <v>1675.3700000000069</v>
          </cell>
          <cell r="AK968">
            <v>2340.9499999999966</v>
          </cell>
          <cell r="AL968">
            <v>1695.7699999999932</v>
          </cell>
          <cell r="AM968">
            <v>2378.6599999999903</v>
          </cell>
          <cell r="AN968">
            <v>1723.7999999999772</v>
          </cell>
          <cell r="AO968">
            <v>2416.3800000000265</v>
          </cell>
          <cell r="AP968">
            <v>1744.1999999999632</v>
          </cell>
          <cell r="AQ968">
            <v>2446.4599999999723</v>
          </cell>
          <cell r="AR968">
            <v>1772.2299999999736</v>
          </cell>
          <cell r="AS968">
            <v>2484.1799999999671</v>
          </cell>
          <cell r="AT968">
            <v>1792.6299999999633</v>
          </cell>
          <cell r="AU968">
            <v>2514.2699999999863</v>
          </cell>
          <cell r="AV968">
            <v>1820.6600000000376</v>
          </cell>
          <cell r="AW968">
            <v>2551.9800000000482</v>
          </cell>
        </row>
        <row r="969">
          <cell r="A969">
            <v>964</v>
          </cell>
          <cell r="B969">
            <v>1253.5699999999763</v>
          </cell>
          <cell r="C969">
            <v>1754.9999999999879</v>
          </cell>
          <cell r="D969">
            <v>1281.6299999999987</v>
          </cell>
          <cell r="E969">
            <v>1792.7599999999634</v>
          </cell>
          <cell r="F969">
            <v>1302.049999999994</v>
          </cell>
          <cell r="G969">
            <v>1822.8800000000376</v>
          </cell>
          <cell r="H969">
            <v>1330.1100000000217</v>
          </cell>
          <cell r="I969">
            <v>1860.6300000000149</v>
          </cell>
          <cell r="J969">
            <v>1358.1700000000119</v>
          </cell>
          <cell r="K969">
            <v>1898.3900000000208</v>
          </cell>
          <cell r="L969">
            <v>1378.5899999999988</v>
          </cell>
          <cell r="M969">
            <v>1928.5</v>
          </cell>
          <cell r="N969">
            <v>1406.6500000000192</v>
          </cell>
          <cell r="O969">
            <v>1966.2599999999752</v>
          </cell>
          <cell r="P969">
            <v>1427.0700000000138</v>
          </cell>
          <cell r="Q969">
            <v>1996.3799999999821</v>
          </cell>
          <cell r="R969">
            <v>1455.1299999999931</v>
          </cell>
          <cell r="S969">
            <v>2034.129999999956</v>
          </cell>
          <cell r="T969">
            <v>1483.1899999999798</v>
          </cell>
          <cell r="U969">
            <v>2071.8900000000381</v>
          </cell>
          <cell r="V969">
            <v>1503.6099999999656</v>
          </cell>
          <cell r="W969">
            <v>2102.0000000000146</v>
          </cell>
          <cell r="X969">
            <v>1531.669999999981</v>
          </cell>
          <cell r="Y969">
            <v>2139.7600000000111</v>
          </cell>
          <cell r="Z969">
            <v>1552.0899999999731</v>
          </cell>
          <cell r="AA969">
            <v>2169.88</v>
          </cell>
          <cell r="AB969">
            <v>1580.1500000000283</v>
          </cell>
          <cell r="AC969">
            <v>2207.6299999999737</v>
          </cell>
          <cell r="AD969">
            <v>1600.5700000000213</v>
          </cell>
          <cell r="AE969">
            <v>2245.3899999999708</v>
          </cell>
          <cell r="AF969">
            <v>1628.6300000000358</v>
          </cell>
          <cell r="AG969">
            <v>2275.4999999999718</v>
          </cell>
          <cell r="AH969">
            <v>1649.050000000022</v>
          </cell>
          <cell r="AI969">
            <v>2313.2600000000439</v>
          </cell>
          <cell r="AJ969">
            <v>1677.1100000000069</v>
          </cell>
          <cell r="AK969">
            <v>2343.3799999999965</v>
          </cell>
          <cell r="AL969">
            <v>1697.5299999999932</v>
          </cell>
          <cell r="AM969">
            <v>2381.1299999999901</v>
          </cell>
          <cell r="AN969">
            <v>1725.5899999999772</v>
          </cell>
          <cell r="AO969">
            <v>2418.8900000000267</v>
          </cell>
          <cell r="AP969">
            <v>1746.0099999999632</v>
          </cell>
          <cell r="AQ969">
            <v>2448.9999999999723</v>
          </cell>
          <cell r="AR969">
            <v>1774.0699999999736</v>
          </cell>
          <cell r="AS969">
            <v>2486.759999999967</v>
          </cell>
          <cell r="AT969">
            <v>1794.4899999999632</v>
          </cell>
          <cell r="AU969">
            <v>2516.8799999999865</v>
          </cell>
          <cell r="AV969">
            <v>1822.5500000000377</v>
          </cell>
          <cell r="AW969">
            <v>2554.6300000000483</v>
          </cell>
        </row>
        <row r="970">
          <cell r="A970">
            <v>965</v>
          </cell>
          <cell r="B970">
            <v>1254.8699999999762</v>
          </cell>
          <cell r="C970">
            <v>1756.8199999999879</v>
          </cell>
          <cell r="D970">
            <v>1282.9599999999987</v>
          </cell>
          <cell r="E970">
            <v>1794.6199999999633</v>
          </cell>
          <cell r="F970">
            <v>1303.399999999994</v>
          </cell>
          <cell r="G970">
            <v>1824.7700000000377</v>
          </cell>
          <cell r="H970">
            <v>1331.4900000000218</v>
          </cell>
          <cell r="I970">
            <v>1862.560000000015</v>
          </cell>
          <cell r="J970">
            <v>1359.580000000012</v>
          </cell>
          <cell r="K970">
            <v>1900.3600000000208</v>
          </cell>
          <cell r="L970">
            <v>1380.0199999999988</v>
          </cell>
          <cell r="M970">
            <v>1930.5</v>
          </cell>
          <cell r="N970">
            <v>1408.1100000000192</v>
          </cell>
          <cell r="O970">
            <v>1968.2999999999752</v>
          </cell>
          <cell r="P970">
            <v>1428.5500000000138</v>
          </cell>
          <cell r="Q970">
            <v>1998.4499999999821</v>
          </cell>
          <cell r="R970">
            <v>1456.6399999999931</v>
          </cell>
          <cell r="S970">
            <v>2036.2399999999559</v>
          </cell>
          <cell r="T970">
            <v>1484.7299999999798</v>
          </cell>
          <cell r="U970">
            <v>2074.0400000000382</v>
          </cell>
          <cell r="V970">
            <v>1505.1699999999655</v>
          </cell>
          <cell r="W970">
            <v>2104.1800000000144</v>
          </cell>
          <cell r="X970">
            <v>1533.2599999999809</v>
          </cell>
          <cell r="Y970">
            <v>2141.9800000000109</v>
          </cell>
          <cell r="Z970">
            <v>1553.699999999973</v>
          </cell>
          <cell r="AA970">
            <v>2172.13</v>
          </cell>
          <cell r="AB970">
            <v>1581.7900000000284</v>
          </cell>
          <cell r="AC970">
            <v>2209.9199999999737</v>
          </cell>
          <cell r="AD970">
            <v>1602.2300000000214</v>
          </cell>
          <cell r="AE970">
            <v>2247.7199999999707</v>
          </cell>
          <cell r="AF970">
            <v>1630.3200000000359</v>
          </cell>
          <cell r="AG970">
            <v>2277.8599999999719</v>
          </cell>
          <cell r="AH970">
            <v>1650.760000000022</v>
          </cell>
          <cell r="AI970">
            <v>2315.660000000044</v>
          </cell>
          <cell r="AJ970">
            <v>1678.850000000007</v>
          </cell>
          <cell r="AK970">
            <v>2345.8099999999963</v>
          </cell>
          <cell r="AL970">
            <v>1699.2899999999931</v>
          </cell>
          <cell r="AM970">
            <v>2383.5999999999899</v>
          </cell>
          <cell r="AN970">
            <v>1727.3799999999771</v>
          </cell>
          <cell r="AO970">
            <v>2421.4000000000269</v>
          </cell>
          <cell r="AP970">
            <v>1747.8199999999631</v>
          </cell>
          <cell r="AQ970">
            <v>2451.5399999999722</v>
          </cell>
          <cell r="AR970">
            <v>1775.9099999999735</v>
          </cell>
          <cell r="AS970">
            <v>2489.3399999999669</v>
          </cell>
          <cell r="AT970">
            <v>1796.3499999999631</v>
          </cell>
          <cell r="AU970">
            <v>2519.4899999999866</v>
          </cell>
          <cell r="AV970">
            <v>1824.4400000000378</v>
          </cell>
          <cell r="AW970">
            <v>2557.2800000000484</v>
          </cell>
        </row>
        <row r="971">
          <cell r="A971">
            <v>966</v>
          </cell>
          <cell r="B971">
            <v>1256.1699999999762</v>
          </cell>
          <cell r="C971">
            <v>1758.6399999999878</v>
          </cell>
          <cell r="D971">
            <v>1284.2899999999986</v>
          </cell>
          <cell r="E971">
            <v>1796.4799999999632</v>
          </cell>
          <cell r="F971">
            <v>1304.7499999999939</v>
          </cell>
          <cell r="G971">
            <v>1826.6600000000378</v>
          </cell>
          <cell r="H971">
            <v>1332.8700000000219</v>
          </cell>
          <cell r="I971">
            <v>1864.490000000015</v>
          </cell>
          <cell r="J971">
            <v>1360.9900000000121</v>
          </cell>
          <cell r="K971">
            <v>1902.3300000000208</v>
          </cell>
          <cell r="L971">
            <v>1381.4499999999989</v>
          </cell>
          <cell r="M971">
            <v>1932.5</v>
          </cell>
          <cell r="N971">
            <v>1409.5700000000193</v>
          </cell>
          <cell r="O971">
            <v>1970.3399999999751</v>
          </cell>
          <cell r="P971">
            <v>1430.0300000000138</v>
          </cell>
          <cell r="Q971">
            <v>2000.519999999982</v>
          </cell>
          <cell r="R971">
            <v>1458.149999999993</v>
          </cell>
          <cell r="S971">
            <v>2038.3499999999558</v>
          </cell>
          <cell r="T971">
            <v>1486.2699999999797</v>
          </cell>
          <cell r="U971">
            <v>2076.1900000000383</v>
          </cell>
          <cell r="V971">
            <v>1506.7299999999655</v>
          </cell>
          <cell r="W971">
            <v>2106.3600000000142</v>
          </cell>
          <cell r="X971">
            <v>1534.8499999999808</v>
          </cell>
          <cell r="Y971">
            <v>2144.2000000000107</v>
          </cell>
          <cell r="Z971">
            <v>1555.3099999999729</v>
          </cell>
          <cell r="AA971">
            <v>2174.38</v>
          </cell>
          <cell r="AB971">
            <v>1583.4300000000285</v>
          </cell>
          <cell r="AC971">
            <v>2212.2099999999737</v>
          </cell>
          <cell r="AD971">
            <v>1603.8900000000215</v>
          </cell>
          <cell r="AE971">
            <v>2250.0499999999706</v>
          </cell>
          <cell r="AF971">
            <v>1632.0100000000359</v>
          </cell>
          <cell r="AG971">
            <v>2280.2199999999721</v>
          </cell>
          <cell r="AH971">
            <v>1652.4700000000221</v>
          </cell>
          <cell r="AI971">
            <v>2318.0600000000441</v>
          </cell>
          <cell r="AJ971">
            <v>1680.590000000007</v>
          </cell>
          <cell r="AK971">
            <v>2348.2399999999961</v>
          </cell>
          <cell r="AL971">
            <v>1701.0499999999931</v>
          </cell>
          <cell r="AM971">
            <v>2386.0699999999897</v>
          </cell>
          <cell r="AN971">
            <v>1729.1699999999771</v>
          </cell>
          <cell r="AO971">
            <v>2423.9100000000271</v>
          </cell>
          <cell r="AP971">
            <v>1749.629999999963</v>
          </cell>
          <cell r="AQ971">
            <v>2454.0799999999722</v>
          </cell>
          <cell r="AR971">
            <v>1777.7499999999734</v>
          </cell>
          <cell r="AS971">
            <v>2491.9199999999669</v>
          </cell>
          <cell r="AT971">
            <v>1798.209999999963</v>
          </cell>
          <cell r="AU971">
            <v>2522.0999999999867</v>
          </cell>
          <cell r="AV971">
            <v>1826.3300000000379</v>
          </cell>
          <cell r="AW971">
            <v>2559.9300000000485</v>
          </cell>
        </row>
        <row r="972">
          <cell r="A972">
            <v>967</v>
          </cell>
          <cell r="B972">
            <v>1257.4699999999762</v>
          </cell>
          <cell r="C972">
            <v>1760.4599999999878</v>
          </cell>
          <cell r="D972">
            <v>1285.6199999999985</v>
          </cell>
          <cell r="E972">
            <v>1798.3399999999631</v>
          </cell>
          <cell r="F972">
            <v>1306.0999999999938</v>
          </cell>
          <cell r="G972">
            <v>1828.5500000000379</v>
          </cell>
          <cell r="H972">
            <v>1334.2500000000221</v>
          </cell>
          <cell r="I972">
            <v>1866.4200000000151</v>
          </cell>
          <cell r="J972">
            <v>1362.4000000000121</v>
          </cell>
          <cell r="K972">
            <v>1904.3000000000209</v>
          </cell>
          <cell r="L972">
            <v>1382.879999999999</v>
          </cell>
          <cell r="M972">
            <v>1934.5</v>
          </cell>
          <cell r="N972">
            <v>1411.0300000000193</v>
          </cell>
          <cell r="O972">
            <v>1972.3799999999751</v>
          </cell>
          <cell r="P972">
            <v>1431.5100000000139</v>
          </cell>
          <cell r="Q972">
            <v>2002.589999999982</v>
          </cell>
          <cell r="R972">
            <v>1459.659999999993</v>
          </cell>
          <cell r="S972">
            <v>2040.4599999999557</v>
          </cell>
          <cell r="T972">
            <v>1487.8099999999797</v>
          </cell>
          <cell r="U972">
            <v>2078.3400000000383</v>
          </cell>
          <cell r="V972">
            <v>1508.2899999999654</v>
          </cell>
          <cell r="W972">
            <v>2108.5400000000141</v>
          </cell>
          <cell r="X972">
            <v>1536.4399999999807</v>
          </cell>
          <cell r="Y972">
            <v>2146.4200000000105</v>
          </cell>
          <cell r="Z972">
            <v>1556.9199999999728</v>
          </cell>
          <cell r="AA972">
            <v>2176.63</v>
          </cell>
          <cell r="AB972">
            <v>1585.0700000000286</v>
          </cell>
          <cell r="AC972">
            <v>2214.4999999999736</v>
          </cell>
          <cell r="AD972">
            <v>1605.5500000000216</v>
          </cell>
          <cell r="AE972">
            <v>2252.3799999999706</v>
          </cell>
          <cell r="AF972">
            <v>1633.700000000036</v>
          </cell>
          <cell r="AG972">
            <v>2282.5799999999722</v>
          </cell>
          <cell r="AH972">
            <v>1654.1800000000221</v>
          </cell>
          <cell r="AI972">
            <v>2320.4600000000441</v>
          </cell>
          <cell r="AJ972">
            <v>1682.330000000007</v>
          </cell>
          <cell r="AK972">
            <v>2350.669999999996</v>
          </cell>
          <cell r="AL972">
            <v>1702.8099999999931</v>
          </cell>
          <cell r="AM972">
            <v>2388.5399999999895</v>
          </cell>
          <cell r="AN972">
            <v>1730.9599999999771</v>
          </cell>
          <cell r="AO972">
            <v>2426.4200000000274</v>
          </cell>
          <cell r="AP972">
            <v>1751.439999999963</v>
          </cell>
          <cell r="AQ972">
            <v>2456.6199999999722</v>
          </cell>
          <cell r="AR972">
            <v>1779.5899999999733</v>
          </cell>
          <cell r="AS972">
            <v>2494.4999999999668</v>
          </cell>
          <cell r="AT972">
            <v>1800.0699999999629</v>
          </cell>
          <cell r="AU972">
            <v>2524.7099999999868</v>
          </cell>
          <cell r="AV972">
            <v>1828.220000000038</v>
          </cell>
          <cell r="AW972">
            <v>2562.5800000000486</v>
          </cell>
        </row>
        <row r="973">
          <cell r="A973">
            <v>968</v>
          </cell>
          <cell r="B973">
            <v>1258.7699999999761</v>
          </cell>
          <cell r="C973">
            <v>1762.2799999999877</v>
          </cell>
          <cell r="D973">
            <v>1286.9499999999985</v>
          </cell>
          <cell r="E973">
            <v>1800.199999999963</v>
          </cell>
          <cell r="F973">
            <v>1307.4499999999937</v>
          </cell>
          <cell r="G973">
            <v>1830.440000000038</v>
          </cell>
          <cell r="H973">
            <v>1335.6300000000222</v>
          </cell>
          <cell r="I973">
            <v>1868.3500000000151</v>
          </cell>
          <cell r="J973">
            <v>1363.8100000000122</v>
          </cell>
          <cell r="K973">
            <v>1906.2700000000209</v>
          </cell>
          <cell r="L973">
            <v>1384.309999999999</v>
          </cell>
          <cell r="M973">
            <v>1936.5</v>
          </cell>
          <cell r="N973">
            <v>1412.4900000000193</v>
          </cell>
          <cell r="O973">
            <v>1974.4199999999751</v>
          </cell>
          <cell r="P973">
            <v>1432.9900000000139</v>
          </cell>
          <cell r="Q973">
            <v>2004.6599999999819</v>
          </cell>
          <cell r="R973">
            <v>1461.169999999993</v>
          </cell>
          <cell r="S973">
            <v>2042.5699999999556</v>
          </cell>
          <cell r="T973">
            <v>1489.3499999999797</v>
          </cell>
          <cell r="U973">
            <v>2080.4900000000384</v>
          </cell>
          <cell r="V973">
            <v>1509.8499999999653</v>
          </cell>
          <cell r="W973">
            <v>2110.7200000000139</v>
          </cell>
          <cell r="X973">
            <v>1538.0299999999806</v>
          </cell>
          <cell r="Y973">
            <v>2148.6400000000103</v>
          </cell>
          <cell r="Z973">
            <v>1558.5299999999727</v>
          </cell>
          <cell r="AA973">
            <v>2178.88</v>
          </cell>
          <cell r="AB973">
            <v>1586.7100000000287</v>
          </cell>
          <cell r="AC973">
            <v>2216.7899999999736</v>
          </cell>
          <cell r="AD973">
            <v>1607.2100000000216</v>
          </cell>
          <cell r="AE973">
            <v>2254.7099999999705</v>
          </cell>
          <cell r="AF973">
            <v>1635.390000000036</v>
          </cell>
          <cell r="AG973">
            <v>2284.9399999999723</v>
          </cell>
          <cell r="AH973">
            <v>1655.8900000000222</v>
          </cell>
          <cell r="AI973">
            <v>2322.8600000000442</v>
          </cell>
          <cell r="AJ973">
            <v>1684.070000000007</v>
          </cell>
          <cell r="AK973">
            <v>2353.0999999999958</v>
          </cell>
          <cell r="AL973">
            <v>1704.5699999999931</v>
          </cell>
          <cell r="AM973">
            <v>2391.0099999999893</v>
          </cell>
          <cell r="AN973">
            <v>1732.749999999977</v>
          </cell>
          <cell r="AO973">
            <v>2428.9300000000276</v>
          </cell>
          <cell r="AP973">
            <v>1753.2499999999629</v>
          </cell>
          <cell r="AQ973">
            <v>2459.1599999999721</v>
          </cell>
          <cell r="AR973">
            <v>1781.4299999999732</v>
          </cell>
          <cell r="AS973">
            <v>2497.0799999999667</v>
          </cell>
          <cell r="AT973">
            <v>1801.9299999999628</v>
          </cell>
          <cell r="AU973">
            <v>2527.319999999987</v>
          </cell>
          <cell r="AV973">
            <v>1830.1100000000381</v>
          </cell>
          <cell r="AW973">
            <v>2565.2300000000487</v>
          </cell>
        </row>
        <row r="974">
          <cell r="A974">
            <v>969</v>
          </cell>
          <cell r="B974">
            <v>1260.0699999999761</v>
          </cell>
          <cell r="C974">
            <v>1764.0999999999876</v>
          </cell>
          <cell r="D974">
            <v>1288.2799999999984</v>
          </cell>
          <cell r="E974">
            <v>1802.0599999999629</v>
          </cell>
          <cell r="F974">
            <v>1308.7999999999936</v>
          </cell>
          <cell r="G974">
            <v>1832.3300000000381</v>
          </cell>
          <cell r="H974">
            <v>1337.0100000000223</v>
          </cell>
          <cell r="I974">
            <v>1870.2800000000152</v>
          </cell>
          <cell r="J974">
            <v>1365.2200000000123</v>
          </cell>
          <cell r="K974">
            <v>1908.2400000000209</v>
          </cell>
          <cell r="L974">
            <v>1385.7399999999991</v>
          </cell>
          <cell r="M974">
            <v>1938.5</v>
          </cell>
          <cell r="N974">
            <v>1413.9500000000194</v>
          </cell>
          <cell r="O974">
            <v>1976.459999999975</v>
          </cell>
          <cell r="P974">
            <v>1434.4700000000139</v>
          </cell>
          <cell r="Q974">
            <v>2006.7299999999818</v>
          </cell>
          <cell r="R974">
            <v>1462.679999999993</v>
          </cell>
          <cell r="S974">
            <v>2044.6799999999555</v>
          </cell>
          <cell r="T974">
            <v>1490.8899999999796</v>
          </cell>
          <cell r="U974">
            <v>2082.6400000000385</v>
          </cell>
          <cell r="V974">
            <v>1511.4099999999653</v>
          </cell>
          <cell r="W974">
            <v>2112.9000000000137</v>
          </cell>
          <cell r="X974">
            <v>1539.6199999999806</v>
          </cell>
          <cell r="Y974">
            <v>2150.8600000000101</v>
          </cell>
          <cell r="Z974">
            <v>1560.1399999999726</v>
          </cell>
          <cell r="AA974">
            <v>2181.13</v>
          </cell>
          <cell r="AB974">
            <v>1588.3500000000288</v>
          </cell>
          <cell r="AC974">
            <v>2219.0799999999736</v>
          </cell>
          <cell r="AD974">
            <v>1608.8700000000217</v>
          </cell>
          <cell r="AE974">
            <v>2257.0399999999704</v>
          </cell>
          <cell r="AF974">
            <v>1637.0800000000361</v>
          </cell>
          <cell r="AG974">
            <v>2287.2999999999724</v>
          </cell>
          <cell r="AH974">
            <v>1657.6000000000222</v>
          </cell>
          <cell r="AI974">
            <v>2325.2600000000443</v>
          </cell>
          <cell r="AJ974">
            <v>1685.810000000007</v>
          </cell>
          <cell r="AK974">
            <v>2355.5299999999957</v>
          </cell>
          <cell r="AL974">
            <v>1706.3299999999931</v>
          </cell>
          <cell r="AM974">
            <v>2393.4799999999891</v>
          </cell>
          <cell r="AN974">
            <v>1734.539999999977</v>
          </cell>
          <cell r="AO974">
            <v>2431.4400000000278</v>
          </cell>
          <cell r="AP974">
            <v>1755.0599999999629</v>
          </cell>
          <cell r="AQ974">
            <v>2461.6999999999721</v>
          </cell>
          <cell r="AR974">
            <v>1783.2699999999732</v>
          </cell>
          <cell r="AS974">
            <v>2499.6599999999667</v>
          </cell>
          <cell r="AT974">
            <v>1803.7899999999627</v>
          </cell>
          <cell r="AU974">
            <v>2529.9299999999871</v>
          </cell>
          <cell r="AV974">
            <v>1832.0000000000382</v>
          </cell>
          <cell r="AW974">
            <v>2567.8800000000488</v>
          </cell>
        </row>
        <row r="975">
          <cell r="A975">
            <v>970</v>
          </cell>
          <cell r="B975">
            <v>1261.369999999976</v>
          </cell>
          <cell r="C975">
            <v>1765.9199999999876</v>
          </cell>
          <cell r="D975">
            <v>1289.6099999999983</v>
          </cell>
          <cell r="E975">
            <v>1803.9199999999628</v>
          </cell>
          <cell r="F975">
            <v>1310.1499999999935</v>
          </cell>
          <cell r="G975">
            <v>1834.2200000000382</v>
          </cell>
          <cell r="H975">
            <v>1338.3900000000224</v>
          </cell>
          <cell r="I975">
            <v>1872.2100000000153</v>
          </cell>
          <cell r="J975">
            <v>1366.6300000000124</v>
          </cell>
          <cell r="K975">
            <v>1910.210000000021</v>
          </cell>
          <cell r="L975">
            <v>1387.1699999999992</v>
          </cell>
          <cell r="M975">
            <v>1940.5</v>
          </cell>
          <cell r="N975">
            <v>1415.4100000000194</v>
          </cell>
          <cell r="O975">
            <v>1978.499999999975</v>
          </cell>
          <cell r="P975">
            <v>1435.9500000000139</v>
          </cell>
          <cell r="Q975">
            <v>2008.7999999999818</v>
          </cell>
          <cell r="R975">
            <v>1464.189999999993</v>
          </cell>
          <cell r="S975">
            <v>2046.7899999999554</v>
          </cell>
          <cell r="T975">
            <v>1492.4299999999796</v>
          </cell>
          <cell r="U975">
            <v>2084.7900000000386</v>
          </cell>
          <cell r="V975">
            <v>1512.9699999999652</v>
          </cell>
          <cell r="W975">
            <v>2115.0800000000136</v>
          </cell>
          <cell r="X975">
            <v>1541.2099999999805</v>
          </cell>
          <cell r="Y975">
            <v>2153.0800000000099</v>
          </cell>
          <cell r="Z975">
            <v>1561.7499999999725</v>
          </cell>
          <cell r="AA975">
            <v>2183.38</v>
          </cell>
          <cell r="AB975">
            <v>1589.9900000000289</v>
          </cell>
          <cell r="AC975">
            <v>2221.3699999999735</v>
          </cell>
          <cell r="AD975">
            <v>1610.5300000000218</v>
          </cell>
          <cell r="AE975">
            <v>2259.3699999999703</v>
          </cell>
          <cell r="AF975">
            <v>1638.7700000000361</v>
          </cell>
          <cell r="AG975">
            <v>2289.6599999999726</v>
          </cell>
          <cell r="AH975">
            <v>1659.3100000000222</v>
          </cell>
          <cell r="AI975">
            <v>2327.6600000000444</v>
          </cell>
          <cell r="AJ975">
            <v>1687.550000000007</v>
          </cell>
          <cell r="AK975">
            <v>2357.9599999999955</v>
          </cell>
          <cell r="AL975">
            <v>1708.0899999999931</v>
          </cell>
          <cell r="AM975">
            <v>2395.9499999999889</v>
          </cell>
          <cell r="AN975">
            <v>1736.329999999977</v>
          </cell>
          <cell r="AO975">
            <v>2433.950000000028</v>
          </cell>
          <cell r="AP975">
            <v>1756.8699999999628</v>
          </cell>
          <cell r="AQ975">
            <v>2464.239999999972</v>
          </cell>
          <cell r="AR975">
            <v>1785.1099999999731</v>
          </cell>
          <cell r="AS975">
            <v>2502.2399999999666</v>
          </cell>
          <cell r="AT975">
            <v>1805.6499999999626</v>
          </cell>
          <cell r="AU975">
            <v>2532.5399999999872</v>
          </cell>
          <cell r="AV975">
            <v>1833.8900000000383</v>
          </cell>
          <cell r="AW975">
            <v>2570.5300000000489</v>
          </cell>
        </row>
        <row r="976">
          <cell r="A976">
            <v>971</v>
          </cell>
          <cell r="B976">
            <v>1262.669999999976</v>
          </cell>
          <cell r="C976">
            <v>1767.7399999999875</v>
          </cell>
          <cell r="D976">
            <v>1290.9399999999982</v>
          </cell>
          <cell r="E976">
            <v>1805.7799999999627</v>
          </cell>
          <cell r="F976">
            <v>1311.4999999999934</v>
          </cell>
          <cell r="G976">
            <v>1836.1100000000383</v>
          </cell>
          <cell r="H976">
            <v>1339.7700000000225</v>
          </cell>
          <cell r="I976">
            <v>1874.1400000000153</v>
          </cell>
          <cell r="J976">
            <v>1368.0400000000125</v>
          </cell>
          <cell r="K976">
            <v>1912.180000000021</v>
          </cell>
          <cell r="L976">
            <v>1388.5999999999992</v>
          </cell>
          <cell r="M976">
            <v>1942.5</v>
          </cell>
          <cell r="N976">
            <v>1416.8700000000194</v>
          </cell>
          <cell r="O976">
            <v>1980.539999999975</v>
          </cell>
          <cell r="P976">
            <v>1437.4300000000139</v>
          </cell>
          <cell r="Q976">
            <v>2010.8699999999817</v>
          </cell>
          <cell r="R976">
            <v>1465.699999999993</v>
          </cell>
          <cell r="S976">
            <v>2048.8999999999555</v>
          </cell>
          <cell r="T976">
            <v>1493.9699999999796</v>
          </cell>
          <cell r="U976">
            <v>2086.9400000000387</v>
          </cell>
          <cell r="V976">
            <v>1514.5299999999652</v>
          </cell>
          <cell r="W976">
            <v>2117.2600000000134</v>
          </cell>
          <cell r="X976">
            <v>1542.7999999999804</v>
          </cell>
          <cell r="Y976">
            <v>2155.3000000000097</v>
          </cell>
          <cell r="Z976">
            <v>1563.3599999999724</v>
          </cell>
          <cell r="AA976">
            <v>2185.63</v>
          </cell>
          <cell r="AB976">
            <v>1591.630000000029</v>
          </cell>
          <cell r="AC976">
            <v>2223.6599999999735</v>
          </cell>
          <cell r="AD976">
            <v>1612.1900000000219</v>
          </cell>
          <cell r="AE976">
            <v>2261.6999999999703</v>
          </cell>
          <cell r="AF976">
            <v>1640.4600000000362</v>
          </cell>
          <cell r="AG976">
            <v>2292.0199999999727</v>
          </cell>
          <cell r="AH976">
            <v>1661.0200000000223</v>
          </cell>
          <cell r="AI976">
            <v>2330.0600000000445</v>
          </cell>
          <cell r="AJ976">
            <v>1689.290000000007</v>
          </cell>
          <cell r="AK976">
            <v>2360.3899999999953</v>
          </cell>
          <cell r="AL976">
            <v>1709.8499999999931</v>
          </cell>
          <cell r="AM976">
            <v>2398.4199999999887</v>
          </cell>
          <cell r="AN976">
            <v>1738.1199999999769</v>
          </cell>
          <cell r="AO976">
            <v>2436.4600000000282</v>
          </cell>
          <cell r="AP976">
            <v>1758.6799999999628</v>
          </cell>
          <cell r="AQ976">
            <v>2466.779999999972</v>
          </cell>
          <cell r="AR976">
            <v>1786.949999999973</v>
          </cell>
          <cell r="AS976">
            <v>2504.8199999999665</v>
          </cell>
          <cell r="AT976">
            <v>1807.5099999999625</v>
          </cell>
          <cell r="AU976">
            <v>2535.1499999999874</v>
          </cell>
          <cell r="AV976">
            <v>1835.7800000000384</v>
          </cell>
          <cell r="AW976">
            <v>2573.1800000000489</v>
          </cell>
        </row>
        <row r="977">
          <cell r="A977">
            <v>972</v>
          </cell>
          <cell r="B977">
            <v>1263.9699999999759</v>
          </cell>
          <cell r="C977">
            <v>1769.5599999999874</v>
          </cell>
          <cell r="D977">
            <v>1292.2699999999982</v>
          </cell>
          <cell r="E977">
            <v>1807.6399999999626</v>
          </cell>
          <cell r="F977">
            <v>1312.8499999999933</v>
          </cell>
          <cell r="G977">
            <v>1838.0000000000384</v>
          </cell>
          <cell r="H977">
            <v>1341.1500000000226</v>
          </cell>
          <cell r="I977">
            <v>1876.0700000000154</v>
          </cell>
          <cell r="J977">
            <v>1369.4500000000126</v>
          </cell>
          <cell r="K977">
            <v>1914.150000000021</v>
          </cell>
          <cell r="L977">
            <v>1390.0299999999993</v>
          </cell>
          <cell r="M977">
            <v>1944.5</v>
          </cell>
          <cell r="N977">
            <v>1418.3300000000195</v>
          </cell>
          <cell r="O977">
            <v>1982.5799999999749</v>
          </cell>
          <cell r="P977">
            <v>1438.910000000014</v>
          </cell>
          <cell r="Q977">
            <v>2012.9399999999816</v>
          </cell>
          <cell r="R977">
            <v>1467.209999999993</v>
          </cell>
          <cell r="S977">
            <v>2051.0099999999557</v>
          </cell>
          <cell r="T977">
            <v>1495.5099999999795</v>
          </cell>
          <cell r="U977">
            <v>2089.0900000000388</v>
          </cell>
          <cell r="V977">
            <v>1516.0899999999651</v>
          </cell>
          <cell r="W977">
            <v>2119.4400000000132</v>
          </cell>
          <cell r="X977">
            <v>1544.3899999999803</v>
          </cell>
          <cell r="Y977">
            <v>2157.5200000000095</v>
          </cell>
          <cell r="Z977">
            <v>1564.9699999999723</v>
          </cell>
          <cell r="AA977">
            <v>2187.88</v>
          </cell>
          <cell r="AB977">
            <v>1593.2700000000291</v>
          </cell>
          <cell r="AC977">
            <v>2225.9499999999734</v>
          </cell>
          <cell r="AD977">
            <v>1613.850000000022</v>
          </cell>
          <cell r="AE977">
            <v>2264.0299999999702</v>
          </cell>
          <cell r="AF977">
            <v>1642.1500000000362</v>
          </cell>
          <cell r="AG977">
            <v>2294.3799999999728</v>
          </cell>
          <cell r="AH977">
            <v>1662.7300000000223</v>
          </cell>
          <cell r="AI977">
            <v>2332.4600000000446</v>
          </cell>
          <cell r="AJ977">
            <v>1691.030000000007</v>
          </cell>
          <cell r="AK977">
            <v>2362.8199999999952</v>
          </cell>
          <cell r="AL977">
            <v>1711.6099999999931</v>
          </cell>
          <cell r="AM977">
            <v>2400.8899999999885</v>
          </cell>
          <cell r="AN977">
            <v>1739.9099999999769</v>
          </cell>
          <cell r="AO977">
            <v>2438.9700000000284</v>
          </cell>
          <cell r="AP977">
            <v>1760.4899999999627</v>
          </cell>
          <cell r="AQ977">
            <v>2469.319999999972</v>
          </cell>
          <cell r="AR977">
            <v>1788.7899999999729</v>
          </cell>
          <cell r="AS977">
            <v>2507.3999999999664</v>
          </cell>
          <cell r="AT977">
            <v>1809.3699999999624</v>
          </cell>
          <cell r="AU977">
            <v>2537.7599999999875</v>
          </cell>
          <cell r="AV977">
            <v>1837.6700000000385</v>
          </cell>
          <cell r="AW977">
            <v>2575.830000000049</v>
          </cell>
        </row>
        <row r="978">
          <cell r="A978">
            <v>973</v>
          </cell>
          <cell r="B978">
            <v>1265.2699999999759</v>
          </cell>
          <cell r="C978">
            <v>1771.3799999999874</v>
          </cell>
          <cell r="D978">
            <v>1293.5999999999981</v>
          </cell>
          <cell r="E978">
            <v>1809.4999999999625</v>
          </cell>
          <cell r="F978">
            <v>1314.1999999999932</v>
          </cell>
          <cell r="G978">
            <v>1839.8900000000385</v>
          </cell>
          <cell r="H978">
            <v>1342.5300000000227</v>
          </cell>
          <cell r="I978">
            <v>1878.0000000000155</v>
          </cell>
          <cell r="J978">
            <v>1370.8600000000126</v>
          </cell>
          <cell r="K978">
            <v>1916.120000000021</v>
          </cell>
          <cell r="L978">
            <v>1391.4599999999994</v>
          </cell>
          <cell r="M978">
            <v>1946.5</v>
          </cell>
          <cell r="N978">
            <v>1419.7900000000195</v>
          </cell>
          <cell r="O978">
            <v>1984.6199999999749</v>
          </cell>
          <cell r="P978">
            <v>1440.390000000014</v>
          </cell>
          <cell r="Q978">
            <v>2015.0099999999816</v>
          </cell>
          <cell r="R978">
            <v>1468.719999999993</v>
          </cell>
          <cell r="S978">
            <v>2053.1199999999558</v>
          </cell>
          <cell r="T978">
            <v>1497.0499999999795</v>
          </cell>
          <cell r="U978">
            <v>2091.2400000000389</v>
          </cell>
          <cell r="V978">
            <v>1517.6499999999651</v>
          </cell>
          <cell r="W978">
            <v>2121.6200000000131</v>
          </cell>
          <cell r="X978">
            <v>1545.9799999999802</v>
          </cell>
          <cell r="Y978">
            <v>2159.7400000000093</v>
          </cell>
          <cell r="Z978">
            <v>1566.5799999999722</v>
          </cell>
          <cell r="AA978">
            <v>2190.13</v>
          </cell>
          <cell r="AB978">
            <v>1594.9100000000292</v>
          </cell>
          <cell r="AC978">
            <v>2228.2399999999734</v>
          </cell>
          <cell r="AD978">
            <v>1615.510000000022</v>
          </cell>
          <cell r="AE978">
            <v>2266.3599999999701</v>
          </cell>
          <cell r="AF978">
            <v>1643.8400000000363</v>
          </cell>
          <cell r="AG978">
            <v>2296.739999999973</v>
          </cell>
          <cell r="AH978">
            <v>1664.4400000000223</v>
          </cell>
          <cell r="AI978">
            <v>2334.8600000000447</v>
          </cell>
          <cell r="AJ978">
            <v>1692.770000000007</v>
          </cell>
          <cell r="AK978">
            <v>2365.249999999995</v>
          </cell>
          <cell r="AL978">
            <v>1713.3699999999931</v>
          </cell>
          <cell r="AM978">
            <v>2403.3599999999883</v>
          </cell>
          <cell r="AN978">
            <v>1741.6999999999769</v>
          </cell>
          <cell r="AO978">
            <v>2441.4800000000287</v>
          </cell>
          <cell r="AP978">
            <v>1762.2999999999627</v>
          </cell>
          <cell r="AQ978">
            <v>2471.8599999999719</v>
          </cell>
          <cell r="AR978">
            <v>1790.6299999999728</v>
          </cell>
          <cell r="AS978">
            <v>2509.9799999999664</v>
          </cell>
          <cell r="AT978">
            <v>1811.2299999999623</v>
          </cell>
          <cell r="AU978">
            <v>2540.3699999999876</v>
          </cell>
          <cell r="AV978">
            <v>1839.5600000000386</v>
          </cell>
          <cell r="AW978">
            <v>2578.4800000000491</v>
          </cell>
        </row>
        <row r="979">
          <cell r="A979">
            <v>974</v>
          </cell>
          <cell r="B979">
            <v>1266.5699999999758</v>
          </cell>
          <cell r="C979">
            <v>1773.1999999999873</v>
          </cell>
          <cell r="D979">
            <v>1294.929999999998</v>
          </cell>
          <cell r="E979">
            <v>1811.3599999999624</v>
          </cell>
          <cell r="F979">
            <v>1315.5499999999931</v>
          </cell>
          <cell r="G979">
            <v>1841.7800000000386</v>
          </cell>
          <cell r="H979">
            <v>1343.9100000000228</v>
          </cell>
          <cell r="I979">
            <v>1879.9300000000155</v>
          </cell>
          <cell r="J979">
            <v>1372.2700000000127</v>
          </cell>
          <cell r="K979">
            <v>1918.0900000000211</v>
          </cell>
          <cell r="L979">
            <v>1392.8899999999994</v>
          </cell>
          <cell r="M979">
            <v>1948.5</v>
          </cell>
          <cell r="N979">
            <v>1421.2500000000196</v>
          </cell>
          <cell r="O979">
            <v>1986.6599999999748</v>
          </cell>
          <cell r="P979">
            <v>1441.870000000014</v>
          </cell>
          <cell r="Q979">
            <v>2017.0799999999815</v>
          </cell>
          <cell r="R979">
            <v>1470.229999999993</v>
          </cell>
          <cell r="S979">
            <v>2055.2299999999559</v>
          </cell>
          <cell r="T979">
            <v>1498.5899999999795</v>
          </cell>
          <cell r="U979">
            <v>2093.390000000039</v>
          </cell>
          <cell r="V979">
            <v>1519.209999999965</v>
          </cell>
          <cell r="W979">
            <v>2123.8000000000129</v>
          </cell>
          <cell r="X979">
            <v>1547.5699999999802</v>
          </cell>
          <cell r="Y979">
            <v>2161.9600000000091</v>
          </cell>
          <cell r="Z979">
            <v>1568.1899999999721</v>
          </cell>
          <cell r="AA979">
            <v>2192.38</v>
          </cell>
          <cell r="AB979">
            <v>1596.5500000000293</v>
          </cell>
          <cell r="AC979">
            <v>2230.5299999999734</v>
          </cell>
          <cell r="AD979">
            <v>1617.1700000000221</v>
          </cell>
          <cell r="AE979">
            <v>2268.68999999997</v>
          </cell>
          <cell r="AF979">
            <v>1645.5300000000364</v>
          </cell>
          <cell r="AG979">
            <v>2299.0999999999731</v>
          </cell>
          <cell r="AH979">
            <v>1666.1500000000224</v>
          </cell>
          <cell r="AI979">
            <v>2337.2600000000448</v>
          </cell>
          <cell r="AJ979">
            <v>1694.510000000007</v>
          </cell>
          <cell r="AK979">
            <v>2367.6799999999948</v>
          </cell>
          <cell r="AL979">
            <v>1715.1299999999931</v>
          </cell>
          <cell r="AM979">
            <v>2405.8299999999881</v>
          </cell>
          <cell r="AN979">
            <v>1743.4899999999768</v>
          </cell>
          <cell r="AO979">
            <v>2443.9900000000289</v>
          </cell>
          <cell r="AP979">
            <v>1764.1099999999626</v>
          </cell>
          <cell r="AQ979">
            <v>2474.3999999999719</v>
          </cell>
          <cell r="AR979">
            <v>1792.4699999999727</v>
          </cell>
          <cell r="AS979">
            <v>2512.5599999999663</v>
          </cell>
          <cell r="AT979">
            <v>1813.0899999999622</v>
          </cell>
          <cell r="AU979">
            <v>2542.9799999999877</v>
          </cell>
          <cell r="AV979">
            <v>1841.4500000000387</v>
          </cell>
          <cell r="AW979">
            <v>2581.1300000000492</v>
          </cell>
        </row>
        <row r="980">
          <cell r="A980">
            <v>975</v>
          </cell>
          <cell r="B980">
            <v>1267.8699999999758</v>
          </cell>
          <cell r="C980">
            <v>1775.0199999999872</v>
          </cell>
          <cell r="D980">
            <v>1296.2599999999979</v>
          </cell>
          <cell r="E980">
            <v>1813.2199999999623</v>
          </cell>
          <cell r="F980">
            <v>1316.899999999993</v>
          </cell>
          <cell r="G980">
            <v>1843.6700000000387</v>
          </cell>
          <cell r="H980">
            <v>1345.2900000000229</v>
          </cell>
          <cell r="I980">
            <v>1881.8600000000156</v>
          </cell>
          <cell r="J980">
            <v>1373.6800000000128</v>
          </cell>
          <cell r="K980">
            <v>1920.0600000000211</v>
          </cell>
          <cell r="L980">
            <v>1394.3199999999995</v>
          </cell>
          <cell r="M980">
            <v>1950.5</v>
          </cell>
          <cell r="N980">
            <v>1422.7100000000196</v>
          </cell>
          <cell r="O980">
            <v>1988.6999999999748</v>
          </cell>
          <cell r="P980">
            <v>1443.350000000014</v>
          </cell>
          <cell r="Q980">
            <v>2019.1499999999814</v>
          </cell>
          <cell r="R980">
            <v>1471.739999999993</v>
          </cell>
          <cell r="S980">
            <v>2057.339999999956</v>
          </cell>
          <cell r="T980">
            <v>1500.1299999999794</v>
          </cell>
          <cell r="U980">
            <v>2095.5400000000391</v>
          </cell>
          <cell r="V980">
            <v>1520.769999999965</v>
          </cell>
          <cell r="W980">
            <v>2125.9800000000128</v>
          </cell>
          <cell r="X980">
            <v>1549.1599999999801</v>
          </cell>
          <cell r="Y980">
            <v>2164.1800000000089</v>
          </cell>
          <cell r="Z980">
            <v>1569.799999999972</v>
          </cell>
          <cell r="AA980">
            <v>2194.63</v>
          </cell>
          <cell r="AB980">
            <v>1598.1900000000294</v>
          </cell>
          <cell r="AC980">
            <v>2232.8199999999733</v>
          </cell>
          <cell r="AD980">
            <v>1618.8300000000222</v>
          </cell>
          <cell r="AE980">
            <v>2271.01999999997</v>
          </cell>
          <cell r="AF980">
            <v>1647.2200000000364</v>
          </cell>
          <cell r="AG980">
            <v>2301.4599999999732</v>
          </cell>
          <cell r="AH980">
            <v>1667.8600000000224</v>
          </cell>
          <cell r="AI980">
            <v>2339.6600000000449</v>
          </cell>
          <cell r="AJ980">
            <v>1696.250000000007</v>
          </cell>
          <cell r="AK980">
            <v>2370.1099999999947</v>
          </cell>
          <cell r="AL980">
            <v>1716.8899999999931</v>
          </cell>
          <cell r="AM980">
            <v>2408.2999999999879</v>
          </cell>
          <cell r="AN980">
            <v>1745.2799999999768</v>
          </cell>
          <cell r="AO980">
            <v>2446.5000000000291</v>
          </cell>
          <cell r="AP980">
            <v>1765.9199999999626</v>
          </cell>
          <cell r="AQ980">
            <v>2476.9399999999719</v>
          </cell>
          <cell r="AR980">
            <v>1794.3099999999727</v>
          </cell>
          <cell r="AS980">
            <v>2515.1399999999662</v>
          </cell>
          <cell r="AT980">
            <v>1814.9499999999621</v>
          </cell>
          <cell r="AU980">
            <v>2545.5899999999879</v>
          </cell>
          <cell r="AV980">
            <v>1843.3400000000388</v>
          </cell>
          <cell r="AW980">
            <v>2583.7800000000493</v>
          </cell>
        </row>
        <row r="981">
          <cell r="A981">
            <v>976</v>
          </cell>
          <cell r="B981">
            <v>1269.1699999999757</v>
          </cell>
          <cell r="C981">
            <v>1776.8399999999872</v>
          </cell>
          <cell r="D981">
            <v>1297.5899999999979</v>
          </cell>
          <cell r="E981">
            <v>1815.0799999999622</v>
          </cell>
          <cell r="F981">
            <v>1318.249999999993</v>
          </cell>
          <cell r="G981">
            <v>1845.5600000000388</v>
          </cell>
          <cell r="H981">
            <v>1346.670000000023</v>
          </cell>
          <cell r="I981">
            <v>1883.7900000000157</v>
          </cell>
          <cell r="J981">
            <v>1375.0900000000129</v>
          </cell>
          <cell r="K981">
            <v>1922.0300000000211</v>
          </cell>
          <cell r="L981">
            <v>1395.7499999999995</v>
          </cell>
          <cell r="M981">
            <v>1952.5</v>
          </cell>
          <cell r="N981">
            <v>1424.1700000000196</v>
          </cell>
          <cell r="O981">
            <v>1990.7399999999748</v>
          </cell>
          <cell r="P981">
            <v>1444.830000000014</v>
          </cell>
          <cell r="Q981">
            <v>2021.2199999999814</v>
          </cell>
          <cell r="R981">
            <v>1473.249999999993</v>
          </cell>
          <cell r="S981">
            <v>2059.4499999999562</v>
          </cell>
          <cell r="T981">
            <v>1501.6699999999794</v>
          </cell>
          <cell r="U981">
            <v>2097.6900000000392</v>
          </cell>
          <cell r="V981">
            <v>1522.3299999999649</v>
          </cell>
          <cell r="W981">
            <v>2128.1600000000126</v>
          </cell>
          <cell r="X981">
            <v>1550.74999999998</v>
          </cell>
          <cell r="Y981">
            <v>2166.4000000000087</v>
          </cell>
          <cell r="Z981">
            <v>1571.4099999999719</v>
          </cell>
          <cell r="AA981">
            <v>2196.88</v>
          </cell>
          <cell r="AB981">
            <v>1599.8300000000295</v>
          </cell>
          <cell r="AC981">
            <v>2235.1099999999733</v>
          </cell>
          <cell r="AD981">
            <v>1620.4900000000223</v>
          </cell>
          <cell r="AE981">
            <v>2273.3499999999699</v>
          </cell>
          <cell r="AF981">
            <v>1648.9100000000365</v>
          </cell>
          <cell r="AG981">
            <v>2303.8199999999733</v>
          </cell>
          <cell r="AH981">
            <v>1669.5700000000224</v>
          </cell>
          <cell r="AI981">
            <v>2342.060000000045</v>
          </cell>
          <cell r="AJ981">
            <v>1697.9900000000071</v>
          </cell>
          <cell r="AK981">
            <v>2372.5399999999945</v>
          </cell>
          <cell r="AL981">
            <v>1718.649999999993</v>
          </cell>
          <cell r="AM981">
            <v>2410.7699999999877</v>
          </cell>
          <cell r="AN981">
            <v>1747.0699999999767</v>
          </cell>
          <cell r="AO981">
            <v>2449.0100000000293</v>
          </cell>
          <cell r="AP981">
            <v>1767.7299999999625</v>
          </cell>
          <cell r="AQ981">
            <v>2479.4799999999718</v>
          </cell>
          <cell r="AR981">
            <v>1796.1499999999726</v>
          </cell>
          <cell r="AS981">
            <v>2517.7199999999661</v>
          </cell>
          <cell r="AT981">
            <v>1816.809999999962</v>
          </cell>
          <cell r="AU981">
            <v>2548.199999999988</v>
          </cell>
          <cell r="AV981">
            <v>1845.2300000000389</v>
          </cell>
          <cell r="AW981">
            <v>2586.4300000000494</v>
          </cell>
        </row>
        <row r="982">
          <cell r="A982">
            <v>977</v>
          </cell>
          <cell r="B982">
            <v>1270.4699999999757</v>
          </cell>
          <cell r="C982">
            <v>1778.6599999999871</v>
          </cell>
          <cell r="D982">
            <v>1298.9199999999978</v>
          </cell>
          <cell r="E982">
            <v>1816.9399999999621</v>
          </cell>
          <cell r="F982">
            <v>1319.5999999999929</v>
          </cell>
          <cell r="G982">
            <v>1847.4500000000389</v>
          </cell>
          <cell r="H982">
            <v>1348.0500000000231</v>
          </cell>
          <cell r="I982">
            <v>1885.7200000000157</v>
          </cell>
          <cell r="J982">
            <v>1376.500000000013</v>
          </cell>
          <cell r="K982">
            <v>1924.0000000000211</v>
          </cell>
          <cell r="L982">
            <v>1397.1799999999996</v>
          </cell>
          <cell r="M982">
            <v>1954.5</v>
          </cell>
          <cell r="N982">
            <v>1425.6300000000197</v>
          </cell>
          <cell r="O982">
            <v>1992.7799999999747</v>
          </cell>
          <cell r="P982">
            <v>1446.310000000014</v>
          </cell>
          <cell r="Q982">
            <v>2023.2899999999813</v>
          </cell>
          <cell r="R982">
            <v>1474.7599999999929</v>
          </cell>
          <cell r="S982">
            <v>2061.5599999999563</v>
          </cell>
          <cell r="T982">
            <v>1503.2099999999793</v>
          </cell>
          <cell r="U982">
            <v>2099.8400000000393</v>
          </cell>
          <cell r="V982">
            <v>1523.8899999999649</v>
          </cell>
          <cell r="W982">
            <v>2130.3400000000124</v>
          </cell>
          <cell r="X982">
            <v>1552.3399999999799</v>
          </cell>
          <cell r="Y982">
            <v>2168.6200000000085</v>
          </cell>
          <cell r="Z982">
            <v>1573.0199999999718</v>
          </cell>
          <cell r="AA982">
            <v>2199.13</v>
          </cell>
          <cell r="AB982">
            <v>1601.4700000000296</v>
          </cell>
          <cell r="AC982">
            <v>2237.3999999999733</v>
          </cell>
          <cell r="AD982">
            <v>1622.1500000000224</v>
          </cell>
          <cell r="AE982">
            <v>2275.6799999999698</v>
          </cell>
          <cell r="AF982">
            <v>1650.6000000000365</v>
          </cell>
          <cell r="AG982">
            <v>2306.1799999999735</v>
          </cell>
          <cell r="AH982">
            <v>1671.2800000000225</v>
          </cell>
          <cell r="AI982">
            <v>2344.4600000000451</v>
          </cell>
          <cell r="AJ982">
            <v>1699.7300000000071</v>
          </cell>
          <cell r="AK982">
            <v>2374.9699999999943</v>
          </cell>
          <cell r="AL982">
            <v>1720.409999999993</v>
          </cell>
          <cell r="AM982">
            <v>2413.2399999999875</v>
          </cell>
          <cell r="AN982">
            <v>1748.8599999999767</v>
          </cell>
          <cell r="AO982">
            <v>2451.5200000000295</v>
          </cell>
          <cell r="AP982">
            <v>1769.5399999999624</v>
          </cell>
          <cell r="AQ982">
            <v>2482.0199999999718</v>
          </cell>
          <cell r="AR982">
            <v>1797.9899999999725</v>
          </cell>
          <cell r="AS982">
            <v>2520.2999999999661</v>
          </cell>
          <cell r="AT982">
            <v>1818.6699999999619</v>
          </cell>
          <cell r="AU982">
            <v>2550.8099999999881</v>
          </cell>
          <cell r="AV982">
            <v>1847.120000000039</v>
          </cell>
          <cell r="AW982">
            <v>2589.0800000000495</v>
          </cell>
        </row>
        <row r="983">
          <cell r="A983">
            <v>978</v>
          </cell>
          <cell r="B983">
            <v>1271.7699999999757</v>
          </cell>
          <cell r="C983">
            <v>1780.4799999999871</v>
          </cell>
          <cell r="D983">
            <v>1300.2499999999977</v>
          </cell>
          <cell r="E983">
            <v>1818.799999999962</v>
          </cell>
          <cell r="F983">
            <v>1320.9499999999928</v>
          </cell>
          <cell r="G983">
            <v>1849.340000000039</v>
          </cell>
          <cell r="H983">
            <v>1349.4300000000233</v>
          </cell>
          <cell r="I983">
            <v>1887.6500000000158</v>
          </cell>
          <cell r="J983">
            <v>1377.910000000013</v>
          </cell>
          <cell r="K983">
            <v>1925.9700000000212</v>
          </cell>
          <cell r="L983">
            <v>1398.6099999999997</v>
          </cell>
          <cell r="M983">
            <v>1956.5</v>
          </cell>
          <cell r="N983">
            <v>1427.0900000000197</v>
          </cell>
          <cell r="O983">
            <v>1994.8199999999747</v>
          </cell>
          <cell r="P983">
            <v>1447.7900000000141</v>
          </cell>
          <cell r="Q983">
            <v>2025.3599999999813</v>
          </cell>
          <cell r="R983">
            <v>1476.2699999999929</v>
          </cell>
          <cell r="S983">
            <v>2063.6699999999564</v>
          </cell>
          <cell r="T983">
            <v>1504.7499999999793</v>
          </cell>
          <cell r="U983">
            <v>2101.9900000000393</v>
          </cell>
          <cell r="V983">
            <v>1525.4499999999648</v>
          </cell>
          <cell r="W983">
            <v>2132.5200000000123</v>
          </cell>
          <cell r="X983">
            <v>1553.9299999999798</v>
          </cell>
          <cell r="Y983">
            <v>2170.8400000000083</v>
          </cell>
          <cell r="Z983">
            <v>1574.6299999999717</v>
          </cell>
          <cell r="AA983">
            <v>2201.38</v>
          </cell>
          <cell r="AB983">
            <v>1603.1100000000297</v>
          </cell>
          <cell r="AC983">
            <v>2239.6899999999732</v>
          </cell>
          <cell r="AD983">
            <v>1623.8100000000225</v>
          </cell>
          <cell r="AE983">
            <v>2278.0099999999698</v>
          </cell>
          <cell r="AF983">
            <v>1652.2900000000366</v>
          </cell>
          <cell r="AG983">
            <v>2308.5399999999736</v>
          </cell>
          <cell r="AH983">
            <v>1672.9900000000225</v>
          </cell>
          <cell r="AI983">
            <v>2346.8600000000451</v>
          </cell>
          <cell r="AJ983">
            <v>1701.4700000000071</v>
          </cell>
          <cell r="AK983">
            <v>2377.3999999999942</v>
          </cell>
          <cell r="AL983">
            <v>1722.169999999993</v>
          </cell>
          <cell r="AM983">
            <v>2415.7099999999873</v>
          </cell>
          <cell r="AN983">
            <v>1750.6499999999767</v>
          </cell>
          <cell r="AO983">
            <v>2454.0300000000298</v>
          </cell>
          <cell r="AP983">
            <v>1771.3499999999624</v>
          </cell>
          <cell r="AQ983">
            <v>2484.5599999999718</v>
          </cell>
          <cell r="AR983">
            <v>1799.8299999999724</v>
          </cell>
          <cell r="AS983">
            <v>2522.879999999966</v>
          </cell>
          <cell r="AT983">
            <v>1820.5299999999618</v>
          </cell>
          <cell r="AU983">
            <v>2553.4199999999882</v>
          </cell>
          <cell r="AV983">
            <v>1849.0100000000391</v>
          </cell>
          <cell r="AW983">
            <v>2591.7300000000496</v>
          </cell>
        </row>
        <row r="984">
          <cell r="A984">
            <v>979</v>
          </cell>
          <cell r="B984">
            <v>1273.0699999999756</v>
          </cell>
          <cell r="C984">
            <v>1782.299999999987</v>
          </cell>
          <cell r="D984">
            <v>1301.5799999999977</v>
          </cell>
          <cell r="E984">
            <v>1820.6599999999619</v>
          </cell>
          <cell r="F984">
            <v>1322.2999999999927</v>
          </cell>
          <cell r="G984">
            <v>1851.2300000000391</v>
          </cell>
          <cell r="H984">
            <v>1350.8100000000234</v>
          </cell>
          <cell r="I984">
            <v>1889.5800000000158</v>
          </cell>
          <cell r="J984">
            <v>1379.3200000000131</v>
          </cell>
          <cell r="K984">
            <v>1927.9400000000212</v>
          </cell>
          <cell r="L984">
            <v>1400.0399999999997</v>
          </cell>
          <cell r="M984">
            <v>1958.5</v>
          </cell>
          <cell r="N984">
            <v>1428.5500000000197</v>
          </cell>
          <cell r="O984">
            <v>1996.8599999999747</v>
          </cell>
          <cell r="P984">
            <v>1449.2700000000141</v>
          </cell>
          <cell r="Q984">
            <v>2027.4299999999812</v>
          </cell>
          <cell r="R984">
            <v>1477.7799999999929</v>
          </cell>
          <cell r="S984">
            <v>2065.7799999999565</v>
          </cell>
          <cell r="T984">
            <v>1506.2899999999793</v>
          </cell>
          <cell r="U984">
            <v>2104.1400000000394</v>
          </cell>
          <cell r="V984">
            <v>1527.0099999999647</v>
          </cell>
          <cell r="W984">
            <v>2134.7000000000121</v>
          </cell>
          <cell r="X984">
            <v>1555.5199999999797</v>
          </cell>
          <cell r="Y984">
            <v>2173.0600000000081</v>
          </cell>
          <cell r="Z984">
            <v>1576.2399999999716</v>
          </cell>
          <cell r="AA984">
            <v>2203.63</v>
          </cell>
          <cell r="AB984">
            <v>1604.7500000000298</v>
          </cell>
          <cell r="AC984">
            <v>2241.9799999999732</v>
          </cell>
          <cell r="AD984">
            <v>1625.4700000000225</v>
          </cell>
          <cell r="AE984">
            <v>2280.3399999999697</v>
          </cell>
          <cell r="AF984">
            <v>1653.9800000000366</v>
          </cell>
          <cell r="AG984">
            <v>2310.8999999999737</v>
          </cell>
          <cell r="AH984">
            <v>1674.7000000000226</v>
          </cell>
          <cell r="AI984">
            <v>2349.2600000000452</v>
          </cell>
          <cell r="AJ984">
            <v>1703.2100000000071</v>
          </cell>
          <cell r="AK984">
            <v>2379.829999999994</v>
          </cell>
          <cell r="AL984">
            <v>1723.929999999993</v>
          </cell>
          <cell r="AM984">
            <v>2418.1799999999871</v>
          </cell>
          <cell r="AN984">
            <v>1752.4399999999766</v>
          </cell>
          <cell r="AO984">
            <v>2456.54000000003</v>
          </cell>
          <cell r="AP984">
            <v>1773.1599999999623</v>
          </cell>
          <cell r="AQ984">
            <v>2487.0999999999717</v>
          </cell>
          <cell r="AR984">
            <v>1801.6699999999723</v>
          </cell>
          <cell r="AS984">
            <v>2525.4599999999659</v>
          </cell>
          <cell r="AT984">
            <v>1822.3899999999617</v>
          </cell>
          <cell r="AU984">
            <v>2556.0299999999884</v>
          </cell>
          <cell r="AV984">
            <v>1850.9000000000392</v>
          </cell>
          <cell r="AW984">
            <v>2594.3800000000497</v>
          </cell>
        </row>
        <row r="985">
          <cell r="A985">
            <v>980</v>
          </cell>
          <cell r="B985">
            <v>1274.3699999999756</v>
          </cell>
          <cell r="C985">
            <v>1784.1199999999869</v>
          </cell>
          <cell r="D985">
            <v>1302.9099999999976</v>
          </cell>
          <cell r="E985">
            <v>1822.5199999999618</v>
          </cell>
          <cell r="F985">
            <v>1323.6499999999926</v>
          </cell>
          <cell r="G985">
            <v>1853.1200000000392</v>
          </cell>
          <cell r="H985">
            <v>1352.1900000000235</v>
          </cell>
          <cell r="I985">
            <v>1891.5100000000159</v>
          </cell>
          <cell r="J985">
            <v>1380.7300000000132</v>
          </cell>
          <cell r="K985">
            <v>1929.9100000000212</v>
          </cell>
          <cell r="L985">
            <v>1401.4699999999998</v>
          </cell>
          <cell r="M985">
            <v>1960.5</v>
          </cell>
          <cell r="N985">
            <v>1430.0100000000198</v>
          </cell>
          <cell r="O985">
            <v>1998.8999999999746</v>
          </cell>
          <cell r="P985">
            <v>1450.7500000000141</v>
          </cell>
          <cell r="Q985">
            <v>2029.4999999999811</v>
          </cell>
          <cell r="R985">
            <v>1479.2899999999929</v>
          </cell>
          <cell r="S985">
            <v>2067.8899999999567</v>
          </cell>
          <cell r="T985">
            <v>1507.8299999999792</v>
          </cell>
          <cell r="U985">
            <v>2106.2900000000395</v>
          </cell>
          <cell r="V985">
            <v>1528.5699999999647</v>
          </cell>
          <cell r="W985">
            <v>2136.8800000000119</v>
          </cell>
          <cell r="X985">
            <v>1557.1099999999797</v>
          </cell>
          <cell r="Y985">
            <v>2175.2800000000079</v>
          </cell>
          <cell r="Z985">
            <v>1577.8499999999715</v>
          </cell>
          <cell r="AA985">
            <v>2205.88</v>
          </cell>
          <cell r="AB985">
            <v>1606.3900000000299</v>
          </cell>
          <cell r="AC985">
            <v>2244.2699999999732</v>
          </cell>
          <cell r="AD985">
            <v>1627.1300000000226</v>
          </cell>
          <cell r="AE985">
            <v>2282.6699999999696</v>
          </cell>
          <cell r="AF985">
            <v>1655.6700000000367</v>
          </cell>
          <cell r="AG985">
            <v>2313.2599999999738</v>
          </cell>
          <cell r="AH985">
            <v>1676.4100000000226</v>
          </cell>
          <cell r="AI985">
            <v>2351.6600000000453</v>
          </cell>
          <cell r="AJ985">
            <v>1704.9500000000071</v>
          </cell>
          <cell r="AK985">
            <v>2382.2599999999939</v>
          </cell>
          <cell r="AL985">
            <v>1725.689999999993</v>
          </cell>
          <cell r="AM985">
            <v>2420.6499999999869</v>
          </cell>
          <cell r="AN985">
            <v>1754.2299999999766</v>
          </cell>
          <cell r="AO985">
            <v>2459.0500000000302</v>
          </cell>
          <cell r="AP985">
            <v>1774.9699999999623</v>
          </cell>
          <cell r="AQ985">
            <v>2489.6399999999717</v>
          </cell>
          <cell r="AR985">
            <v>1803.5099999999723</v>
          </cell>
          <cell r="AS985">
            <v>2528.0399999999659</v>
          </cell>
          <cell r="AT985">
            <v>1824.2499999999616</v>
          </cell>
          <cell r="AU985">
            <v>2558.6399999999885</v>
          </cell>
          <cell r="AV985">
            <v>1852.7900000000393</v>
          </cell>
          <cell r="AW985">
            <v>2597.0300000000498</v>
          </cell>
        </row>
        <row r="986">
          <cell r="A986">
            <v>981</v>
          </cell>
          <cell r="B986">
            <v>1275.6699999999755</v>
          </cell>
          <cell r="C986">
            <v>1785.9399999999869</v>
          </cell>
          <cell r="D986">
            <v>1304.2399999999975</v>
          </cell>
          <cell r="E986">
            <v>1824.3799999999617</v>
          </cell>
          <cell r="F986">
            <v>1324.9999999999925</v>
          </cell>
          <cell r="G986">
            <v>1855.0100000000393</v>
          </cell>
          <cell r="H986">
            <v>1353.5700000000236</v>
          </cell>
          <cell r="I986">
            <v>1893.440000000016</v>
          </cell>
          <cell r="J986">
            <v>1382.1400000000133</v>
          </cell>
          <cell r="K986">
            <v>1931.8800000000213</v>
          </cell>
          <cell r="L986">
            <v>1402.8999999999999</v>
          </cell>
          <cell r="M986">
            <v>1962.5</v>
          </cell>
          <cell r="N986">
            <v>1431.4700000000198</v>
          </cell>
          <cell r="O986">
            <v>2000.9399999999746</v>
          </cell>
          <cell r="P986">
            <v>1452.2300000000141</v>
          </cell>
          <cell r="Q986">
            <v>2031.5699999999811</v>
          </cell>
          <cell r="R986">
            <v>1480.7999999999929</v>
          </cell>
          <cell r="S986">
            <v>2069.9999999999568</v>
          </cell>
          <cell r="T986">
            <v>1509.3699999999792</v>
          </cell>
          <cell r="U986">
            <v>2108.4400000000396</v>
          </cell>
          <cell r="V986">
            <v>1530.1299999999646</v>
          </cell>
          <cell r="W986">
            <v>2139.0600000000118</v>
          </cell>
          <cell r="X986">
            <v>1558.6999999999796</v>
          </cell>
          <cell r="Y986">
            <v>2177.5000000000077</v>
          </cell>
          <cell r="Z986">
            <v>1579.4599999999714</v>
          </cell>
          <cell r="AA986">
            <v>2208.13</v>
          </cell>
          <cell r="AB986">
            <v>1608.03000000003</v>
          </cell>
          <cell r="AC986">
            <v>2246.5599999999731</v>
          </cell>
          <cell r="AD986">
            <v>1628.7900000000227</v>
          </cell>
          <cell r="AE986">
            <v>2284.9999999999695</v>
          </cell>
          <cell r="AF986">
            <v>1657.3600000000367</v>
          </cell>
          <cell r="AG986">
            <v>2315.619999999974</v>
          </cell>
          <cell r="AH986">
            <v>1678.1200000000226</v>
          </cell>
          <cell r="AI986">
            <v>2354.0600000000454</v>
          </cell>
          <cell r="AJ986">
            <v>1706.6900000000071</v>
          </cell>
          <cell r="AK986">
            <v>2384.6899999999937</v>
          </cell>
          <cell r="AL986">
            <v>1727.449999999993</v>
          </cell>
          <cell r="AM986">
            <v>2423.1199999999867</v>
          </cell>
          <cell r="AN986">
            <v>1756.0199999999766</v>
          </cell>
          <cell r="AO986">
            <v>2461.5600000000304</v>
          </cell>
          <cell r="AP986">
            <v>1776.7799999999622</v>
          </cell>
          <cell r="AQ986">
            <v>2492.1799999999716</v>
          </cell>
          <cell r="AR986">
            <v>1805.3499999999722</v>
          </cell>
          <cell r="AS986">
            <v>2530.6199999999658</v>
          </cell>
          <cell r="AT986">
            <v>1826.1099999999615</v>
          </cell>
          <cell r="AU986">
            <v>2561.2499999999886</v>
          </cell>
          <cell r="AV986">
            <v>1854.6800000000394</v>
          </cell>
          <cell r="AW986">
            <v>2599.6800000000499</v>
          </cell>
        </row>
        <row r="987">
          <cell r="A987">
            <v>982</v>
          </cell>
          <cell r="B987">
            <v>1276.9699999999755</v>
          </cell>
          <cell r="C987">
            <v>1787.7599999999868</v>
          </cell>
          <cell r="D987">
            <v>1305.5699999999974</v>
          </cell>
          <cell r="E987">
            <v>1826.2399999999616</v>
          </cell>
          <cell r="F987">
            <v>1326.3499999999924</v>
          </cell>
          <cell r="G987">
            <v>1856.9000000000394</v>
          </cell>
          <cell r="H987">
            <v>1354.9500000000237</v>
          </cell>
          <cell r="I987">
            <v>1895.370000000016</v>
          </cell>
          <cell r="J987">
            <v>1383.5500000000134</v>
          </cell>
          <cell r="K987">
            <v>1933.8500000000213</v>
          </cell>
          <cell r="L987">
            <v>1404.33</v>
          </cell>
          <cell r="M987">
            <v>1964.5</v>
          </cell>
          <cell r="N987">
            <v>1432.9300000000198</v>
          </cell>
          <cell r="O987">
            <v>2002.9799999999746</v>
          </cell>
          <cell r="P987">
            <v>1453.7100000000141</v>
          </cell>
          <cell r="Q987">
            <v>2033.639999999981</v>
          </cell>
          <cell r="R987">
            <v>1482.3099999999929</v>
          </cell>
          <cell r="S987">
            <v>2072.1099999999569</v>
          </cell>
          <cell r="T987">
            <v>1510.9099999999792</v>
          </cell>
          <cell r="U987">
            <v>2110.5900000000397</v>
          </cell>
          <cell r="V987">
            <v>1531.6899999999646</v>
          </cell>
          <cell r="W987">
            <v>2141.2400000000116</v>
          </cell>
          <cell r="X987">
            <v>1560.2899999999795</v>
          </cell>
          <cell r="Y987">
            <v>2179.7200000000075</v>
          </cell>
          <cell r="Z987">
            <v>1581.0699999999713</v>
          </cell>
          <cell r="AA987">
            <v>2210.38</v>
          </cell>
          <cell r="AB987">
            <v>1609.6700000000301</v>
          </cell>
          <cell r="AC987">
            <v>2248.8499999999731</v>
          </cell>
          <cell r="AD987">
            <v>1630.4500000000228</v>
          </cell>
          <cell r="AE987">
            <v>2287.3299999999695</v>
          </cell>
          <cell r="AF987">
            <v>1659.0500000000368</v>
          </cell>
          <cell r="AG987">
            <v>2317.9799999999741</v>
          </cell>
          <cell r="AH987">
            <v>1679.8300000000227</v>
          </cell>
          <cell r="AI987">
            <v>2356.4600000000455</v>
          </cell>
          <cell r="AJ987">
            <v>1708.4300000000071</v>
          </cell>
          <cell r="AK987">
            <v>2387.1199999999935</v>
          </cell>
          <cell r="AL987">
            <v>1729.209999999993</v>
          </cell>
          <cell r="AM987">
            <v>2425.5899999999865</v>
          </cell>
          <cell r="AN987">
            <v>1757.8099999999765</v>
          </cell>
          <cell r="AO987">
            <v>2464.0700000000306</v>
          </cell>
          <cell r="AP987">
            <v>1778.5899999999622</v>
          </cell>
          <cell r="AQ987">
            <v>2494.7199999999716</v>
          </cell>
          <cell r="AR987">
            <v>1807.1899999999721</v>
          </cell>
          <cell r="AS987">
            <v>2533.1999999999657</v>
          </cell>
          <cell r="AT987">
            <v>1827.9699999999614</v>
          </cell>
          <cell r="AU987">
            <v>2563.8599999999888</v>
          </cell>
          <cell r="AV987">
            <v>1856.5700000000395</v>
          </cell>
          <cell r="AW987">
            <v>2602.3300000000499</v>
          </cell>
        </row>
        <row r="988">
          <cell r="A988">
            <v>983</v>
          </cell>
          <cell r="B988">
            <v>1278.2699999999754</v>
          </cell>
          <cell r="C988">
            <v>1789.5799999999867</v>
          </cell>
          <cell r="D988">
            <v>1306.8999999999974</v>
          </cell>
          <cell r="E988">
            <v>1828.0999999999615</v>
          </cell>
          <cell r="F988">
            <v>1327.6999999999923</v>
          </cell>
          <cell r="G988">
            <v>1858.7900000000395</v>
          </cell>
          <cell r="H988">
            <v>1356.3300000000238</v>
          </cell>
          <cell r="I988">
            <v>1897.3000000000161</v>
          </cell>
          <cell r="J988">
            <v>1384.9600000000135</v>
          </cell>
          <cell r="K988">
            <v>1935.8200000000213</v>
          </cell>
          <cell r="L988">
            <v>1405.76</v>
          </cell>
          <cell r="M988">
            <v>1966.5</v>
          </cell>
          <cell r="N988">
            <v>1434.3900000000199</v>
          </cell>
          <cell r="O988">
            <v>2005.0199999999745</v>
          </cell>
          <cell r="P988">
            <v>1455.1900000000142</v>
          </cell>
          <cell r="Q988">
            <v>2035.7099999999809</v>
          </cell>
          <cell r="R988">
            <v>1483.8199999999929</v>
          </cell>
          <cell r="S988">
            <v>2074.2199999999571</v>
          </cell>
          <cell r="T988">
            <v>1512.4499999999791</v>
          </cell>
          <cell r="U988">
            <v>2112.7400000000398</v>
          </cell>
          <cell r="V988">
            <v>1533.2499999999645</v>
          </cell>
          <cell r="W988">
            <v>2143.4200000000114</v>
          </cell>
          <cell r="X988">
            <v>1561.8799999999794</v>
          </cell>
          <cell r="Y988">
            <v>2181.9400000000073</v>
          </cell>
          <cell r="Z988">
            <v>1582.6799999999712</v>
          </cell>
          <cell r="AA988">
            <v>2212.63</v>
          </cell>
          <cell r="AB988">
            <v>1611.3100000000302</v>
          </cell>
          <cell r="AC988">
            <v>2251.139999999973</v>
          </cell>
          <cell r="AD988">
            <v>1632.1100000000229</v>
          </cell>
          <cell r="AE988">
            <v>2289.6599999999694</v>
          </cell>
          <cell r="AF988">
            <v>1660.7400000000368</v>
          </cell>
          <cell r="AG988">
            <v>2320.3399999999742</v>
          </cell>
          <cell r="AH988">
            <v>1681.5400000000227</v>
          </cell>
          <cell r="AI988">
            <v>2358.8600000000456</v>
          </cell>
          <cell r="AJ988">
            <v>1710.1700000000071</v>
          </cell>
          <cell r="AK988">
            <v>2389.5499999999934</v>
          </cell>
          <cell r="AL988">
            <v>1730.969999999993</v>
          </cell>
          <cell r="AM988">
            <v>2428.0599999999863</v>
          </cell>
          <cell r="AN988">
            <v>1759.5999999999765</v>
          </cell>
          <cell r="AO988">
            <v>2466.5800000000309</v>
          </cell>
          <cell r="AP988">
            <v>1780.3999999999621</v>
          </cell>
          <cell r="AQ988">
            <v>2497.2599999999716</v>
          </cell>
          <cell r="AR988">
            <v>1809.029999999972</v>
          </cell>
          <cell r="AS988">
            <v>2535.7799999999656</v>
          </cell>
          <cell r="AT988">
            <v>1829.8299999999613</v>
          </cell>
          <cell r="AU988">
            <v>2566.4699999999889</v>
          </cell>
          <cell r="AV988">
            <v>1858.4600000000396</v>
          </cell>
          <cell r="AW988">
            <v>2604.98000000005</v>
          </cell>
        </row>
        <row r="989">
          <cell r="A989">
            <v>984</v>
          </cell>
          <cell r="B989">
            <v>1279.5699999999754</v>
          </cell>
          <cell r="C989">
            <v>1791.3999999999867</v>
          </cell>
          <cell r="D989">
            <v>1308.2299999999973</v>
          </cell>
          <cell r="E989">
            <v>1829.9599999999614</v>
          </cell>
          <cell r="F989">
            <v>1329.0499999999922</v>
          </cell>
          <cell r="G989">
            <v>1860.6800000000396</v>
          </cell>
          <cell r="H989">
            <v>1357.7100000000239</v>
          </cell>
          <cell r="I989">
            <v>1899.2300000000162</v>
          </cell>
          <cell r="J989">
            <v>1386.3700000000135</v>
          </cell>
          <cell r="K989">
            <v>1937.7900000000213</v>
          </cell>
          <cell r="L989">
            <v>1407.19</v>
          </cell>
          <cell r="M989">
            <v>1968.5</v>
          </cell>
          <cell r="N989">
            <v>1435.8500000000199</v>
          </cell>
          <cell r="O989">
            <v>2007.0599999999745</v>
          </cell>
          <cell r="P989">
            <v>1456.6700000000142</v>
          </cell>
          <cell r="Q989">
            <v>2037.7799999999809</v>
          </cell>
          <cell r="R989">
            <v>1485.3299999999929</v>
          </cell>
          <cell r="S989">
            <v>2076.3299999999572</v>
          </cell>
          <cell r="T989">
            <v>1513.9899999999791</v>
          </cell>
          <cell r="U989">
            <v>2114.8900000000399</v>
          </cell>
          <cell r="V989">
            <v>1534.8099999999645</v>
          </cell>
          <cell r="W989">
            <v>2145.6000000000113</v>
          </cell>
          <cell r="X989">
            <v>1563.4699999999793</v>
          </cell>
          <cell r="Y989">
            <v>2184.1600000000071</v>
          </cell>
          <cell r="Z989">
            <v>1584.2899999999711</v>
          </cell>
          <cell r="AA989">
            <v>2214.88</v>
          </cell>
          <cell r="AB989">
            <v>1612.9500000000303</v>
          </cell>
          <cell r="AC989">
            <v>2253.429999999973</v>
          </cell>
          <cell r="AD989">
            <v>1633.7700000000229</v>
          </cell>
          <cell r="AE989">
            <v>2291.9899999999693</v>
          </cell>
          <cell r="AF989">
            <v>1662.4300000000369</v>
          </cell>
          <cell r="AG989">
            <v>2322.6999999999744</v>
          </cell>
          <cell r="AH989">
            <v>1683.2500000000227</v>
          </cell>
          <cell r="AI989">
            <v>2361.2600000000457</v>
          </cell>
          <cell r="AJ989">
            <v>1711.9100000000071</v>
          </cell>
          <cell r="AK989">
            <v>2391.9799999999932</v>
          </cell>
          <cell r="AL989">
            <v>1732.729999999993</v>
          </cell>
          <cell r="AM989">
            <v>2430.5299999999861</v>
          </cell>
          <cell r="AN989">
            <v>1761.3899999999765</v>
          </cell>
          <cell r="AO989">
            <v>2469.0900000000311</v>
          </cell>
          <cell r="AP989">
            <v>1782.2099999999621</v>
          </cell>
          <cell r="AQ989">
            <v>2499.7999999999715</v>
          </cell>
          <cell r="AR989">
            <v>1810.8699999999719</v>
          </cell>
          <cell r="AS989">
            <v>2538.3599999999656</v>
          </cell>
          <cell r="AT989">
            <v>1831.6899999999612</v>
          </cell>
          <cell r="AU989">
            <v>2569.079999999989</v>
          </cell>
          <cell r="AV989">
            <v>1860.3500000000397</v>
          </cell>
          <cell r="AW989">
            <v>2607.6300000000501</v>
          </cell>
        </row>
        <row r="990">
          <cell r="A990">
            <v>985</v>
          </cell>
          <cell r="B990">
            <v>1280.8699999999753</v>
          </cell>
          <cell r="C990">
            <v>1793.2199999999866</v>
          </cell>
          <cell r="D990">
            <v>1309.5599999999972</v>
          </cell>
          <cell r="E990">
            <v>1831.8199999999613</v>
          </cell>
          <cell r="F990">
            <v>1330.3999999999921</v>
          </cell>
          <cell r="G990">
            <v>1862.5700000000397</v>
          </cell>
          <cell r="H990">
            <v>1359.090000000024</v>
          </cell>
          <cell r="I990">
            <v>1901.1600000000162</v>
          </cell>
          <cell r="J990">
            <v>1387.7800000000136</v>
          </cell>
          <cell r="K990">
            <v>1939.7600000000214</v>
          </cell>
          <cell r="L990">
            <v>1408.6200000000001</v>
          </cell>
          <cell r="M990">
            <v>1970.5</v>
          </cell>
          <cell r="N990">
            <v>1437.31000000002</v>
          </cell>
          <cell r="O990">
            <v>2009.0999999999744</v>
          </cell>
          <cell r="P990">
            <v>1458.1500000000142</v>
          </cell>
          <cell r="Q990">
            <v>2039.8499999999808</v>
          </cell>
          <cell r="R990">
            <v>1486.8399999999929</v>
          </cell>
          <cell r="S990">
            <v>2078.4399999999573</v>
          </cell>
          <cell r="T990">
            <v>1515.5299999999791</v>
          </cell>
          <cell r="U990">
            <v>2117.04000000004</v>
          </cell>
          <cell r="V990">
            <v>1536.3699999999644</v>
          </cell>
          <cell r="W990">
            <v>2147.7800000000111</v>
          </cell>
          <cell r="X990">
            <v>1565.0599999999793</v>
          </cell>
          <cell r="Y990">
            <v>2186.3800000000069</v>
          </cell>
          <cell r="Z990">
            <v>1585.899999999971</v>
          </cell>
          <cell r="AA990">
            <v>2217.13</v>
          </cell>
          <cell r="AB990">
            <v>1614.5900000000304</v>
          </cell>
          <cell r="AC990">
            <v>2255.719999999973</v>
          </cell>
          <cell r="AD990">
            <v>1635.430000000023</v>
          </cell>
          <cell r="AE990">
            <v>2294.3199999999692</v>
          </cell>
          <cell r="AF990">
            <v>1664.120000000037</v>
          </cell>
          <cell r="AG990">
            <v>2325.0599999999745</v>
          </cell>
          <cell r="AH990">
            <v>1684.9600000000228</v>
          </cell>
          <cell r="AI990">
            <v>2363.6600000000458</v>
          </cell>
          <cell r="AJ990">
            <v>1713.6500000000071</v>
          </cell>
          <cell r="AK990">
            <v>2394.409999999993</v>
          </cell>
          <cell r="AL990">
            <v>1734.489999999993</v>
          </cell>
          <cell r="AM990">
            <v>2432.9999999999859</v>
          </cell>
          <cell r="AN990">
            <v>1763.1799999999764</v>
          </cell>
          <cell r="AO990">
            <v>2471.6000000000313</v>
          </cell>
          <cell r="AP990">
            <v>1784.019999999962</v>
          </cell>
          <cell r="AQ990">
            <v>2502.3399999999715</v>
          </cell>
          <cell r="AR990">
            <v>1812.7099999999718</v>
          </cell>
          <cell r="AS990">
            <v>2540.9399999999655</v>
          </cell>
          <cell r="AT990">
            <v>1833.5499999999611</v>
          </cell>
          <cell r="AU990">
            <v>2571.6899999999891</v>
          </cell>
          <cell r="AV990">
            <v>1862.2400000000398</v>
          </cell>
          <cell r="AW990">
            <v>2610.2800000000502</v>
          </cell>
        </row>
        <row r="991">
          <cell r="A991">
            <v>986</v>
          </cell>
          <cell r="B991">
            <v>1282.1699999999753</v>
          </cell>
          <cell r="C991">
            <v>1795.0399999999865</v>
          </cell>
          <cell r="D991">
            <v>1310.8899999999971</v>
          </cell>
          <cell r="E991">
            <v>1833.6799999999612</v>
          </cell>
          <cell r="F991">
            <v>1331.749999999992</v>
          </cell>
          <cell r="G991">
            <v>1864.4600000000398</v>
          </cell>
          <cell r="H991">
            <v>1360.4700000000241</v>
          </cell>
          <cell r="I991">
            <v>1903.0900000000163</v>
          </cell>
          <cell r="J991">
            <v>1389.1900000000137</v>
          </cell>
          <cell r="K991">
            <v>1941.7300000000214</v>
          </cell>
          <cell r="L991">
            <v>1410.0500000000002</v>
          </cell>
          <cell r="M991">
            <v>1972.5</v>
          </cell>
          <cell r="N991">
            <v>1438.77000000002</v>
          </cell>
          <cell r="O991">
            <v>2011.1399999999744</v>
          </cell>
          <cell r="P991">
            <v>1459.6300000000142</v>
          </cell>
          <cell r="Q991">
            <v>2041.9199999999807</v>
          </cell>
          <cell r="R991">
            <v>1488.3499999999929</v>
          </cell>
          <cell r="S991">
            <v>2080.5499999999574</v>
          </cell>
          <cell r="T991">
            <v>1517.069999999979</v>
          </cell>
          <cell r="U991">
            <v>2119.1900000000401</v>
          </cell>
          <cell r="V991">
            <v>1537.9299999999644</v>
          </cell>
          <cell r="W991">
            <v>2149.960000000011</v>
          </cell>
          <cell r="X991">
            <v>1566.6499999999792</v>
          </cell>
          <cell r="Y991">
            <v>2188.6000000000067</v>
          </cell>
          <cell r="Z991">
            <v>1587.5099999999709</v>
          </cell>
          <cell r="AA991">
            <v>2219.38</v>
          </cell>
          <cell r="AB991">
            <v>1616.2300000000305</v>
          </cell>
          <cell r="AC991">
            <v>2258.0099999999729</v>
          </cell>
          <cell r="AD991">
            <v>1637.0900000000231</v>
          </cell>
          <cell r="AE991">
            <v>2296.6499999999692</v>
          </cell>
          <cell r="AF991">
            <v>1665.810000000037</v>
          </cell>
          <cell r="AG991">
            <v>2327.4199999999746</v>
          </cell>
          <cell r="AH991">
            <v>1686.6700000000228</v>
          </cell>
          <cell r="AI991">
            <v>2366.0600000000459</v>
          </cell>
          <cell r="AJ991">
            <v>1715.3900000000071</v>
          </cell>
          <cell r="AK991">
            <v>2396.8399999999929</v>
          </cell>
          <cell r="AL991">
            <v>1736.249999999993</v>
          </cell>
          <cell r="AM991">
            <v>2435.4699999999857</v>
          </cell>
          <cell r="AN991">
            <v>1764.9699999999764</v>
          </cell>
          <cell r="AO991">
            <v>2474.1100000000315</v>
          </cell>
          <cell r="AP991">
            <v>1785.829999999962</v>
          </cell>
          <cell r="AQ991">
            <v>2504.8799999999715</v>
          </cell>
          <cell r="AR991">
            <v>1814.5499999999718</v>
          </cell>
          <cell r="AS991">
            <v>2543.5199999999654</v>
          </cell>
          <cell r="AT991">
            <v>1835.409999999961</v>
          </cell>
          <cell r="AU991">
            <v>2574.2999999999893</v>
          </cell>
          <cell r="AV991">
            <v>1864.1300000000399</v>
          </cell>
          <cell r="AW991">
            <v>2612.9300000000503</v>
          </cell>
        </row>
        <row r="992">
          <cell r="A992">
            <v>987</v>
          </cell>
          <cell r="B992">
            <v>1283.4699999999752</v>
          </cell>
          <cell r="C992">
            <v>1796.8599999999865</v>
          </cell>
          <cell r="D992">
            <v>1312.2199999999971</v>
          </cell>
          <cell r="E992">
            <v>1835.5399999999611</v>
          </cell>
          <cell r="F992">
            <v>1333.099999999992</v>
          </cell>
          <cell r="G992">
            <v>1866.3500000000399</v>
          </cell>
          <cell r="H992">
            <v>1361.8500000000242</v>
          </cell>
          <cell r="I992">
            <v>1905.0200000000164</v>
          </cell>
          <cell r="J992">
            <v>1390.6000000000138</v>
          </cell>
          <cell r="K992">
            <v>1943.7000000000214</v>
          </cell>
          <cell r="L992">
            <v>1411.4800000000002</v>
          </cell>
          <cell r="M992">
            <v>1974.5</v>
          </cell>
          <cell r="N992">
            <v>1440.23000000002</v>
          </cell>
          <cell r="O992">
            <v>2013.1799999999744</v>
          </cell>
          <cell r="P992">
            <v>1461.1100000000142</v>
          </cell>
          <cell r="Q992">
            <v>2043.9899999999807</v>
          </cell>
          <cell r="R992">
            <v>1489.8599999999929</v>
          </cell>
          <cell r="S992">
            <v>2082.6599999999576</v>
          </cell>
          <cell r="T992">
            <v>1518.609999999979</v>
          </cell>
          <cell r="U992">
            <v>2121.3400000000402</v>
          </cell>
          <cell r="V992">
            <v>1539.4899999999643</v>
          </cell>
          <cell r="W992">
            <v>2152.1400000000108</v>
          </cell>
          <cell r="X992">
            <v>1568.2399999999791</v>
          </cell>
          <cell r="Y992">
            <v>2190.8200000000065</v>
          </cell>
          <cell r="Z992">
            <v>1589.1199999999708</v>
          </cell>
          <cell r="AA992">
            <v>2221.63</v>
          </cell>
          <cell r="AB992">
            <v>1617.8700000000306</v>
          </cell>
          <cell r="AC992">
            <v>2260.2999999999729</v>
          </cell>
          <cell r="AD992">
            <v>1638.7500000000232</v>
          </cell>
          <cell r="AE992">
            <v>2298.9799999999691</v>
          </cell>
          <cell r="AF992">
            <v>1667.5000000000371</v>
          </cell>
          <cell r="AG992">
            <v>2329.7799999999747</v>
          </cell>
          <cell r="AH992">
            <v>1688.3800000000228</v>
          </cell>
          <cell r="AI992">
            <v>2368.460000000046</v>
          </cell>
          <cell r="AJ992">
            <v>1717.1300000000072</v>
          </cell>
          <cell r="AK992">
            <v>2399.2699999999927</v>
          </cell>
          <cell r="AL992">
            <v>1738.0099999999929</v>
          </cell>
          <cell r="AM992">
            <v>2437.9399999999855</v>
          </cell>
          <cell r="AN992">
            <v>1766.7599999999763</v>
          </cell>
          <cell r="AO992">
            <v>2476.6200000000317</v>
          </cell>
          <cell r="AP992">
            <v>1787.6399999999619</v>
          </cell>
          <cell r="AQ992">
            <v>2507.4199999999714</v>
          </cell>
          <cell r="AR992">
            <v>1816.3899999999717</v>
          </cell>
          <cell r="AS992">
            <v>2546.0999999999653</v>
          </cell>
          <cell r="AT992">
            <v>1837.2699999999609</v>
          </cell>
          <cell r="AU992">
            <v>2576.9099999999894</v>
          </cell>
          <cell r="AV992">
            <v>1866.02000000004</v>
          </cell>
          <cell r="AW992">
            <v>2615.5800000000504</v>
          </cell>
        </row>
        <row r="993">
          <cell r="A993">
            <v>988</v>
          </cell>
          <cell r="B993">
            <v>1284.7699999999752</v>
          </cell>
          <cell r="C993">
            <v>1798.6799999999864</v>
          </cell>
          <cell r="D993">
            <v>1313.549999999997</v>
          </cell>
          <cell r="E993">
            <v>1837.399999999961</v>
          </cell>
          <cell r="F993">
            <v>1334.4499999999919</v>
          </cell>
          <cell r="G993">
            <v>1868.24000000004</v>
          </cell>
          <cell r="H993">
            <v>1363.2300000000243</v>
          </cell>
          <cell r="I993">
            <v>1906.9500000000164</v>
          </cell>
          <cell r="J993">
            <v>1392.0100000000139</v>
          </cell>
          <cell r="K993">
            <v>1945.6700000000214</v>
          </cell>
          <cell r="L993">
            <v>1412.9100000000003</v>
          </cell>
          <cell r="M993">
            <v>1976.5</v>
          </cell>
          <cell r="N993">
            <v>1441.6900000000201</v>
          </cell>
          <cell r="O993">
            <v>2015.2199999999743</v>
          </cell>
          <cell r="P993">
            <v>1462.5900000000142</v>
          </cell>
          <cell r="Q993">
            <v>2046.0599999999806</v>
          </cell>
          <cell r="R993">
            <v>1491.3699999999928</v>
          </cell>
          <cell r="S993">
            <v>2084.7699999999577</v>
          </cell>
          <cell r="T993">
            <v>1520.1499999999789</v>
          </cell>
          <cell r="U993">
            <v>2123.4900000000403</v>
          </cell>
          <cell r="V993">
            <v>1541.0499999999643</v>
          </cell>
          <cell r="W993">
            <v>2154.3200000000106</v>
          </cell>
          <cell r="X993">
            <v>1569.829999999979</v>
          </cell>
          <cell r="Y993">
            <v>2193.0400000000063</v>
          </cell>
          <cell r="Z993">
            <v>1590.7299999999707</v>
          </cell>
          <cell r="AA993">
            <v>2223.88</v>
          </cell>
          <cell r="AB993">
            <v>1619.5100000000307</v>
          </cell>
          <cell r="AC993">
            <v>2262.5899999999729</v>
          </cell>
          <cell r="AD993">
            <v>1640.4100000000233</v>
          </cell>
          <cell r="AE993">
            <v>2301.309999999969</v>
          </cell>
          <cell r="AF993">
            <v>1669.1900000000371</v>
          </cell>
          <cell r="AG993">
            <v>2332.1399999999749</v>
          </cell>
          <cell r="AH993">
            <v>1690.0900000000229</v>
          </cell>
          <cell r="AI993">
            <v>2370.8600000000461</v>
          </cell>
          <cell r="AJ993">
            <v>1718.8700000000072</v>
          </cell>
          <cell r="AK993">
            <v>2401.6999999999925</v>
          </cell>
          <cell r="AL993">
            <v>1739.7699999999929</v>
          </cell>
          <cell r="AM993">
            <v>2440.4099999999853</v>
          </cell>
          <cell r="AN993">
            <v>1768.5499999999763</v>
          </cell>
          <cell r="AO993">
            <v>2479.1300000000319</v>
          </cell>
          <cell r="AP993">
            <v>1789.4499999999618</v>
          </cell>
          <cell r="AQ993">
            <v>2509.9599999999714</v>
          </cell>
          <cell r="AR993">
            <v>1818.2299999999716</v>
          </cell>
          <cell r="AS993">
            <v>2548.6799999999653</v>
          </cell>
          <cell r="AT993">
            <v>1839.1299999999608</v>
          </cell>
          <cell r="AU993">
            <v>2579.5199999999895</v>
          </cell>
          <cell r="AV993">
            <v>1867.9100000000401</v>
          </cell>
          <cell r="AW993">
            <v>2618.2300000000505</v>
          </cell>
        </row>
        <row r="994">
          <cell r="A994">
            <v>989</v>
          </cell>
          <cell r="B994">
            <v>1286.0699999999752</v>
          </cell>
          <cell r="C994">
            <v>1800.4999999999864</v>
          </cell>
          <cell r="D994">
            <v>1314.8799999999969</v>
          </cell>
          <cell r="E994">
            <v>1839.2599999999609</v>
          </cell>
          <cell r="F994">
            <v>1335.7999999999918</v>
          </cell>
          <cell r="G994">
            <v>1870.1300000000401</v>
          </cell>
          <cell r="H994">
            <v>1364.6100000000245</v>
          </cell>
          <cell r="I994">
            <v>1908.8800000000165</v>
          </cell>
          <cell r="J994">
            <v>1393.4200000000139</v>
          </cell>
          <cell r="K994">
            <v>1947.6400000000215</v>
          </cell>
          <cell r="L994">
            <v>1414.3400000000004</v>
          </cell>
          <cell r="M994">
            <v>1978.5</v>
          </cell>
          <cell r="N994">
            <v>1443.1500000000201</v>
          </cell>
          <cell r="O994">
            <v>2017.2599999999743</v>
          </cell>
          <cell r="P994">
            <v>1464.0700000000143</v>
          </cell>
          <cell r="Q994">
            <v>2048.1299999999806</v>
          </cell>
          <cell r="R994">
            <v>1492.8799999999928</v>
          </cell>
          <cell r="S994">
            <v>2086.8799999999578</v>
          </cell>
          <cell r="T994">
            <v>1521.6899999999789</v>
          </cell>
          <cell r="U994">
            <v>2125.6400000000403</v>
          </cell>
          <cell r="V994">
            <v>1542.6099999999642</v>
          </cell>
          <cell r="W994">
            <v>2156.5000000000105</v>
          </cell>
          <cell r="X994">
            <v>1571.4199999999789</v>
          </cell>
          <cell r="Y994">
            <v>2195.2600000000061</v>
          </cell>
          <cell r="Z994">
            <v>1592.3399999999706</v>
          </cell>
          <cell r="AA994">
            <v>2226.13</v>
          </cell>
          <cell r="AB994">
            <v>1621.1500000000308</v>
          </cell>
          <cell r="AC994">
            <v>2264.8799999999728</v>
          </cell>
          <cell r="AD994">
            <v>1642.0700000000234</v>
          </cell>
          <cell r="AE994">
            <v>2303.6399999999689</v>
          </cell>
          <cell r="AF994">
            <v>1670.8800000000372</v>
          </cell>
          <cell r="AG994">
            <v>2334.499999999975</v>
          </cell>
          <cell r="AH994">
            <v>1691.8000000000229</v>
          </cell>
          <cell r="AI994">
            <v>2373.2600000000461</v>
          </cell>
          <cell r="AJ994">
            <v>1720.6100000000072</v>
          </cell>
          <cell r="AK994">
            <v>2404.1299999999924</v>
          </cell>
          <cell r="AL994">
            <v>1741.5299999999929</v>
          </cell>
          <cell r="AM994">
            <v>2442.8799999999851</v>
          </cell>
          <cell r="AN994">
            <v>1770.3399999999763</v>
          </cell>
          <cell r="AO994">
            <v>2481.6400000000322</v>
          </cell>
          <cell r="AP994">
            <v>1791.2599999999618</v>
          </cell>
          <cell r="AQ994">
            <v>2512.4999999999714</v>
          </cell>
          <cell r="AR994">
            <v>1820.0699999999715</v>
          </cell>
          <cell r="AS994">
            <v>2551.2599999999652</v>
          </cell>
          <cell r="AT994">
            <v>1840.9899999999607</v>
          </cell>
          <cell r="AU994">
            <v>2582.1299999999896</v>
          </cell>
          <cell r="AV994">
            <v>1869.8000000000402</v>
          </cell>
          <cell r="AW994">
            <v>2620.8800000000506</v>
          </cell>
        </row>
        <row r="995">
          <cell r="A995">
            <v>990</v>
          </cell>
          <cell r="B995">
            <v>1287.3699999999751</v>
          </cell>
          <cell r="C995">
            <v>1802.3199999999863</v>
          </cell>
          <cell r="D995">
            <v>1316.2099999999969</v>
          </cell>
          <cell r="E995">
            <v>1841.1199999999608</v>
          </cell>
          <cell r="F995">
            <v>1337.1499999999917</v>
          </cell>
          <cell r="G995">
            <v>1872.0200000000402</v>
          </cell>
          <cell r="H995">
            <v>1365.9900000000246</v>
          </cell>
          <cell r="I995">
            <v>1910.8100000000165</v>
          </cell>
          <cell r="J995">
            <v>1394.830000000014</v>
          </cell>
          <cell r="K995">
            <v>1949.6100000000215</v>
          </cell>
          <cell r="L995">
            <v>1415.7700000000004</v>
          </cell>
          <cell r="M995">
            <v>1980.5</v>
          </cell>
          <cell r="N995">
            <v>1444.6100000000201</v>
          </cell>
          <cell r="O995">
            <v>2019.2999999999743</v>
          </cell>
          <cell r="P995">
            <v>1465.5500000000143</v>
          </cell>
          <cell r="Q995">
            <v>2050.1999999999807</v>
          </cell>
          <cell r="R995">
            <v>1494.3899999999928</v>
          </cell>
          <cell r="S995">
            <v>2088.9899999999579</v>
          </cell>
          <cell r="T995">
            <v>1523.2299999999789</v>
          </cell>
          <cell r="U995">
            <v>2127.7900000000404</v>
          </cell>
          <cell r="V995">
            <v>1544.1699999999641</v>
          </cell>
          <cell r="W995">
            <v>2158.6800000000103</v>
          </cell>
          <cell r="X995">
            <v>1573.0099999999788</v>
          </cell>
          <cell r="Y995">
            <v>2197.4800000000059</v>
          </cell>
          <cell r="Z995">
            <v>1593.9499999999705</v>
          </cell>
          <cell r="AA995">
            <v>2228.38</v>
          </cell>
          <cell r="AB995">
            <v>1622.7900000000309</v>
          </cell>
          <cell r="AC995">
            <v>2267.1699999999728</v>
          </cell>
          <cell r="AD995">
            <v>1643.7300000000234</v>
          </cell>
          <cell r="AE995">
            <v>2305.9699999999689</v>
          </cell>
          <cell r="AF995">
            <v>1672.5700000000372</v>
          </cell>
          <cell r="AG995">
            <v>2336.8599999999751</v>
          </cell>
          <cell r="AH995">
            <v>1693.510000000023</v>
          </cell>
          <cell r="AI995">
            <v>2375.6600000000462</v>
          </cell>
          <cell r="AJ995">
            <v>1722.3500000000072</v>
          </cell>
          <cell r="AK995">
            <v>2406.5599999999922</v>
          </cell>
          <cell r="AL995">
            <v>1743.2899999999929</v>
          </cell>
          <cell r="AM995">
            <v>2445.3499999999849</v>
          </cell>
          <cell r="AN995">
            <v>1772.1299999999762</v>
          </cell>
          <cell r="AO995">
            <v>2484.1500000000324</v>
          </cell>
          <cell r="AP995">
            <v>1793.0699999999617</v>
          </cell>
          <cell r="AQ995">
            <v>2515.0399999999713</v>
          </cell>
          <cell r="AR995">
            <v>1821.9099999999714</v>
          </cell>
          <cell r="AS995">
            <v>2553.8399999999651</v>
          </cell>
          <cell r="AT995">
            <v>1842.8499999999606</v>
          </cell>
          <cell r="AU995">
            <v>2584.7399999999898</v>
          </cell>
          <cell r="AV995">
            <v>1871.6900000000403</v>
          </cell>
          <cell r="AW995">
            <v>2623.5300000000507</v>
          </cell>
        </row>
        <row r="996">
          <cell r="A996">
            <v>991</v>
          </cell>
          <cell r="B996">
            <v>1288.6699999999751</v>
          </cell>
          <cell r="C996">
            <v>1804.1399999999862</v>
          </cell>
          <cell r="D996">
            <v>1317.5399999999968</v>
          </cell>
          <cell r="E996">
            <v>1842.9799999999607</v>
          </cell>
          <cell r="F996">
            <v>1338.4999999999916</v>
          </cell>
          <cell r="G996">
            <v>1873.9100000000403</v>
          </cell>
          <cell r="H996">
            <v>1367.3700000000247</v>
          </cell>
          <cell r="I996">
            <v>1912.7400000000166</v>
          </cell>
          <cell r="J996">
            <v>1396.2400000000141</v>
          </cell>
          <cell r="K996">
            <v>1951.5800000000215</v>
          </cell>
          <cell r="L996">
            <v>1417.2000000000005</v>
          </cell>
          <cell r="M996">
            <v>1982.5</v>
          </cell>
          <cell r="N996">
            <v>1446.0700000000202</v>
          </cell>
          <cell r="O996">
            <v>2021.3399999999742</v>
          </cell>
          <cell r="P996">
            <v>1467.0300000000143</v>
          </cell>
          <cell r="Q996">
            <v>2052.2699999999809</v>
          </cell>
          <cell r="R996">
            <v>1495.8999999999928</v>
          </cell>
          <cell r="S996">
            <v>2091.0999999999581</v>
          </cell>
          <cell r="T996">
            <v>1524.7699999999788</v>
          </cell>
          <cell r="U996">
            <v>2129.9400000000405</v>
          </cell>
          <cell r="V996">
            <v>1545.7299999999641</v>
          </cell>
          <cell r="W996">
            <v>2160.8600000000101</v>
          </cell>
          <cell r="X996">
            <v>1574.5999999999788</v>
          </cell>
          <cell r="Y996">
            <v>2199.7000000000057</v>
          </cell>
          <cell r="Z996">
            <v>1595.5599999999704</v>
          </cell>
          <cell r="AA996">
            <v>2230.63</v>
          </cell>
          <cell r="AB996">
            <v>1624.430000000031</v>
          </cell>
          <cell r="AC996">
            <v>2269.4599999999728</v>
          </cell>
          <cell r="AD996">
            <v>1645.3900000000235</v>
          </cell>
          <cell r="AE996">
            <v>2308.2999999999688</v>
          </cell>
          <cell r="AF996">
            <v>1674.2600000000373</v>
          </cell>
          <cell r="AG996">
            <v>2339.2199999999752</v>
          </cell>
          <cell r="AH996">
            <v>1695.220000000023</v>
          </cell>
          <cell r="AI996">
            <v>2378.0600000000463</v>
          </cell>
          <cell r="AJ996">
            <v>1724.0900000000072</v>
          </cell>
          <cell r="AK996">
            <v>2408.9899999999921</v>
          </cell>
          <cell r="AL996">
            <v>1745.0499999999929</v>
          </cell>
          <cell r="AM996">
            <v>2447.8199999999847</v>
          </cell>
          <cell r="AN996">
            <v>1773.9199999999762</v>
          </cell>
          <cell r="AO996">
            <v>2486.6600000000326</v>
          </cell>
          <cell r="AP996">
            <v>1794.8799999999617</v>
          </cell>
          <cell r="AQ996">
            <v>2517.5799999999713</v>
          </cell>
          <cell r="AR996">
            <v>1823.7499999999714</v>
          </cell>
          <cell r="AS996">
            <v>2556.4199999999651</v>
          </cell>
          <cell r="AT996">
            <v>1844.7099999999605</v>
          </cell>
          <cell r="AU996">
            <v>2587.3499999999899</v>
          </cell>
          <cell r="AV996">
            <v>1873.5800000000404</v>
          </cell>
          <cell r="AW996">
            <v>2626.1800000000508</v>
          </cell>
        </row>
        <row r="997">
          <cell r="A997">
            <v>992</v>
          </cell>
          <cell r="B997">
            <v>1289.969999999975</v>
          </cell>
          <cell r="C997">
            <v>1805.9599999999862</v>
          </cell>
          <cell r="D997">
            <v>1318.8699999999967</v>
          </cell>
          <cell r="E997">
            <v>1844.8399999999606</v>
          </cell>
          <cell r="F997">
            <v>1339.8499999999915</v>
          </cell>
          <cell r="G997">
            <v>1875.8000000000404</v>
          </cell>
          <cell r="H997">
            <v>1368.7500000000248</v>
          </cell>
          <cell r="I997">
            <v>1914.6700000000167</v>
          </cell>
          <cell r="J997">
            <v>1397.6500000000142</v>
          </cell>
          <cell r="K997">
            <v>1953.5500000000216</v>
          </cell>
          <cell r="L997">
            <v>1418.6300000000006</v>
          </cell>
          <cell r="M997">
            <v>1984.5</v>
          </cell>
          <cell r="N997">
            <v>1447.5300000000202</v>
          </cell>
          <cell r="O997">
            <v>2023.3799999999742</v>
          </cell>
          <cell r="P997">
            <v>1468.5100000000143</v>
          </cell>
          <cell r="Q997">
            <v>2054.339999999981</v>
          </cell>
          <cell r="R997">
            <v>1497.4099999999928</v>
          </cell>
          <cell r="S997">
            <v>2093.2099999999582</v>
          </cell>
          <cell r="T997">
            <v>1526.3099999999788</v>
          </cell>
          <cell r="U997">
            <v>2132.0900000000406</v>
          </cell>
          <cell r="V997">
            <v>1547.289999999964</v>
          </cell>
          <cell r="W997">
            <v>2163.04000000001</v>
          </cell>
          <cell r="X997">
            <v>1576.1899999999787</v>
          </cell>
          <cell r="Y997">
            <v>2201.9200000000055</v>
          </cell>
          <cell r="Z997">
            <v>1597.1699999999703</v>
          </cell>
          <cell r="AA997">
            <v>2232.88</v>
          </cell>
          <cell r="AB997">
            <v>1626.0700000000311</v>
          </cell>
          <cell r="AC997">
            <v>2271.7499999999727</v>
          </cell>
          <cell r="AD997">
            <v>1647.0500000000236</v>
          </cell>
          <cell r="AE997">
            <v>2310.6299999999687</v>
          </cell>
          <cell r="AF997">
            <v>1675.9500000000373</v>
          </cell>
          <cell r="AG997">
            <v>2341.5799999999754</v>
          </cell>
          <cell r="AH997">
            <v>1696.930000000023</v>
          </cell>
          <cell r="AI997">
            <v>2380.4600000000464</v>
          </cell>
          <cell r="AJ997">
            <v>1725.8300000000072</v>
          </cell>
          <cell r="AK997">
            <v>2411.4199999999919</v>
          </cell>
          <cell r="AL997">
            <v>1746.8099999999929</v>
          </cell>
          <cell r="AM997">
            <v>2450.2899999999845</v>
          </cell>
          <cell r="AN997">
            <v>1775.7099999999762</v>
          </cell>
          <cell r="AO997">
            <v>2489.1700000000328</v>
          </cell>
          <cell r="AP997">
            <v>1796.6899999999616</v>
          </cell>
          <cell r="AQ997">
            <v>2520.1199999999712</v>
          </cell>
          <cell r="AR997">
            <v>1825.5899999999713</v>
          </cell>
          <cell r="AS997">
            <v>2558.999999999965</v>
          </cell>
          <cell r="AT997">
            <v>1846.5699999999604</v>
          </cell>
          <cell r="AU997">
            <v>2589.95999999999</v>
          </cell>
          <cell r="AV997">
            <v>1875.4700000000405</v>
          </cell>
          <cell r="AW997">
            <v>2628.8300000000509</v>
          </cell>
        </row>
        <row r="998">
          <cell r="A998">
            <v>993</v>
          </cell>
          <cell r="B998">
            <v>1291.269999999975</v>
          </cell>
          <cell r="C998">
            <v>1807.7799999999861</v>
          </cell>
          <cell r="D998">
            <v>1320.1999999999966</v>
          </cell>
          <cell r="E998">
            <v>1846.6999999999605</v>
          </cell>
          <cell r="F998">
            <v>1341.1999999999914</v>
          </cell>
          <cell r="G998">
            <v>1877.6900000000405</v>
          </cell>
          <cell r="H998">
            <v>1370.1300000000249</v>
          </cell>
          <cell r="I998">
            <v>1916.6000000000167</v>
          </cell>
          <cell r="J998">
            <v>1399.0600000000143</v>
          </cell>
          <cell r="K998">
            <v>1955.5200000000216</v>
          </cell>
          <cell r="L998">
            <v>1420.0600000000006</v>
          </cell>
          <cell r="M998">
            <v>1986.5</v>
          </cell>
          <cell r="N998">
            <v>1448.9900000000202</v>
          </cell>
          <cell r="O998">
            <v>2025.4199999999742</v>
          </cell>
          <cell r="P998">
            <v>1469.9900000000143</v>
          </cell>
          <cell r="Q998">
            <v>2056.4099999999812</v>
          </cell>
          <cell r="R998">
            <v>1498.9199999999928</v>
          </cell>
          <cell r="S998">
            <v>2095.3199999999583</v>
          </cell>
          <cell r="T998">
            <v>1527.8499999999788</v>
          </cell>
          <cell r="U998">
            <v>2134.2400000000407</v>
          </cell>
          <cell r="V998">
            <v>1548.849999999964</v>
          </cell>
          <cell r="W998">
            <v>2165.2200000000098</v>
          </cell>
          <cell r="X998">
            <v>1577.7799999999786</v>
          </cell>
          <cell r="Y998">
            <v>2204.1400000000053</v>
          </cell>
          <cell r="Z998">
            <v>1598.7799999999702</v>
          </cell>
          <cell r="AA998">
            <v>2235.13</v>
          </cell>
          <cell r="AB998">
            <v>1627.7100000000312</v>
          </cell>
          <cell r="AC998">
            <v>2274.0399999999727</v>
          </cell>
          <cell r="AD998">
            <v>1648.7100000000237</v>
          </cell>
          <cell r="AE998">
            <v>2312.9599999999687</v>
          </cell>
          <cell r="AF998">
            <v>1677.6400000000374</v>
          </cell>
          <cell r="AG998">
            <v>2343.9399999999755</v>
          </cell>
          <cell r="AH998">
            <v>1698.6400000000231</v>
          </cell>
          <cell r="AI998">
            <v>2382.8600000000465</v>
          </cell>
          <cell r="AJ998">
            <v>1727.5700000000072</v>
          </cell>
          <cell r="AK998">
            <v>2413.8499999999917</v>
          </cell>
          <cell r="AL998">
            <v>1748.5699999999929</v>
          </cell>
          <cell r="AM998">
            <v>2452.7599999999843</v>
          </cell>
          <cell r="AN998">
            <v>1777.4999999999761</v>
          </cell>
          <cell r="AO998">
            <v>2491.680000000033</v>
          </cell>
          <cell r="AP998">
            <v>1798.4999999999616</v>
          </cell>
          <cell r="AQ998">
            <v>2522.6599999999712</v>
          </cell>
          <cell r="AR998">
            <v>1827.4299999999712</v>
          </cell>
          <cell r="AS998">
            <v>2561.5799999999649</v>
          </cell>
          <cell r="AT998">
            <v>1848.4299999999603</v>
          </cell>
          <cell r="AU998">
            <v>2592.5699999999902</v>
          </cell>
          <cell r="AV998">
            <v>1877.3600000000406</v>
          </cell>
          <cell r="AW998">
            <v>2631.4800000000509</v>
          </cell>
        </row>
        <row r="999">
          <cell r="A999">
            <v>994</v>
          </cell>
          <cell r="B999">
            <v>1292.5699999999749</v>
          </cell>
          <cell r="C999">
            <v>1809.599999999986</v>
          </cell>
          <cell r="D999">
            <v>1321.5299999999966</v>
          </cell>
          <cell r="E999">
            <v>1848.5599999999604</v>
          </cell>
          <cell r="F999">
            <v>1342.5499999999913</v>
          </cell>
          <cell r="G999">
            <v>1879.5800000000406</v>
          </cell>
          <cell r="H999">
            <v>1371.510000000025</v>
          </cell>
          <cell r="I999">
            <v>1918.5300000000168</v>
          </cell>
          <cell r="J999">
            <v>1400.4700000000144</v>
          </cell>
          <cell r="K999">
            <v>1957.4900000000216</v>
          </cell>
          <cell r="L999">
            <v>1421.4900000000007</v>
          </cell>
          <cell r="M999">
            <v>1988.5</v>
          </cell>
          <cell r="N999">
            <v>1450.4500000000203</v>
          </cell>
          <cell r="O999">
            <v>2027.4599999999741</v>
          </cell>
          <cell r="P999">
            <v>1471.4700000000144</v>
          </cell>
          <cell r="Q999">
            <v>2058.4799999999814</v>
          </cell>
          <cell r="R999">
            <v>1500.4299999999928</v>
          </cell>
          <cell r="S999">
            <v>2097.4299999999585</v>
          </cell>
          <cell r="T999">
            <v>1529.3899999999787</v>
          </cell>
          <cell r="U999">
            <v>2136.3900000000408</v>
          </cell>
          <cell r="V999">
            <v>1550.4099999999639</v>
          </cell>
          <cell r="W999">
            <v>2167.4000000000096</v>
          </cell>
          <cell r="X999">
            <v>1579.3699999999785</v>
          </cell>
          <cell r="Y999">
            <v>2206.3600000000051</v>
          </cell>
          <cell r="Z999">
            <v>1600.3899999999701</v>
          </cell>
          <cell r="AA999">
            <v>2237.38</v>
          </cell>
          <cell r="AB999">
            <v>1629.3500000000313</v>
          </cell>
          <cell r="AC999">
            <v>2276.3299999999726</v>
          </cell>
          <cell r="AD999">
            <v>1650.3700000000238</v>
          </cell>
          <cell r="AE999">
            <v>2315.2899999999686</v>
          </cell>
          <cell r="AF999">
            <v>1679.3300000000374</v>
          </cell>
          <cell r="AG999">
            <v>2346.2999999999756</v>
          </cell>
          <cell r="AH999">
            <v>1700.3500000000231</v>
          </cell>
          <cell r="AI999">
            <v>2385.2600000000466</v>
          </cell>
          <cell r="AJ999">
            <v>1729.3100000000072</v>
          </cell>
          <cell r="AK999">
            <v>2416.2799999999916</v>
          </cell>
          <cell r="AL999">
            <v>1750.3299999999929</v>
          </cell>
          <cell r="AM999">
            <v>2455.2299999999841</v>
          </cell>
          <cell r="AN999">
            <v>1779.2899999999761</v>
          </cell>
          <cell r="AO999">
            <v>2494.1900000000333</v>
          </cell>
          <cell r="AP999">
            <v>1800.3099999999615</v>
          </cell>
          <cell r="AQ999">
            <v>2525.1999999999712</v>
          </cell>
          <cell r="AR999">
            <v>1829.2699999999711</v>
          </cell>
          <cell r="AS999">
            <v>2564.1599999999648</v>
          </cell>
          <cell r="AT999">
            <v>1850.2899999999602</v>
          </cell>
          <cell r="AU999">
            <v>2595.1799999999903</v>
          </cell>
          <cell r="AV999">
            <v>1879.2500000000407</v>
          </cell>
          <cell r="AW999">
            <v>2634.130000000051</v>
          </cell>
        </row>
        <row r="1000">
          <cell r="A1000">
            <v>995</v>
          </cell>
          <cell r="B1000">
            <v>1293.8699999999749</v>
          </cell>
          <cell r="C1000">
            <v>1811.419999999986</v>
          </cell>
          <cell r="D1000">
            <v>1322.8599999999965</v>
          </cell>
          <cell r="E1000">
            <v>1850.4199999999603</v>
          </cell>
          <cell r="F1000">
            <v>1343.8999999999912</v>
          </cell>
          <cell r="G1000">
            <v>1881.4700000000407</v>
          </cell>
          <cell r="H1000">
            <v>1372.8900000000251</v>
          </cell>
          <cell r="I1000">
            <v>1920.4600000000169</v>
          </cell>
          <cell r="J1000">
            <v>1401.8800000000144</v>
          </cell>
          <cell r="K1000">
            <v>1959.4600000000216</v>
          </cell>
          <cell r="L1000">
            <v>1422.9200000000008</v>
          </cell>
          <cell r="M1000">
            <v>1990.5</v>
          </cell>
          <cell r="N1000">
            <v>1451.9100000000203</v>
          </cell>
          <cell r="O1000">
            <v>2029.4999999999741</v>
          </cell>
          <cell r="P1000">
            <v>1472.9500000000144</v>
          </cell>
          <cell r="Q1000">
            <v>2060.5499999999815</v>
          </cell>
          <cell r="R1000">
            <v>1501.9399999999928</v>
          </cell>
          <cell r="S1000">
            <v>2099.5399999999586</v>
          </cell>
          <cell r="T1000">
            <v>1530.9299999999787</v>
          </cell>
          <cell r="U1000">
            <v>2138.5400000000409</v>
          </cell>
          <cell r="V1000">
            <v>1551.9699999999639</v>
          </cell>
          <cell r="W1000">
            <v>2169.5800000000095</v>
          </cell>
          <cell r="X1000">
            <v>1580.9599999999784</v>
          </cell>
          <cell r="Y1000">
            <v>2208.5800000000049</v>
          </cell>
          <cell r="Z1000">
            <v>1601.99999999997</v>
          </cell>
          <cell r="AA1000">
            <v>2239.63</v>
          </cell>
          <cell r="AB1000">
            <v>1630.9900000000314</v>
          </cell>
          <cell r="AC1000">
            <v>2278.6199999999726</v>
          </cell>
          <cell r="AD1000">
            <v>1652.0300000000238</v>
          </cell>
          <cell r="AE1000">
            <v>2317.6199999999685</v>
          </cell>
          <cell r="AF1000">
            <v>1681.0200000000375</v>
          </cell>
          <cell r="AG1000">
            <v>2348.6599999999758</v>
          </cell>
          <cell r="AH1000">
            <v>1702.0600000000231</v>
          </cell>
          <cell r="AI1000">
            <v>2387.6600000000467</v>
          </cell>
          <cell r="AJ1000">
            <v>1731.0500000000072</v>
          </cell>
          <cell r="AK1000">
            <v>2418.7099999999914</v>
          </cell>
          <cell r="AL1000">
            <v>1752.0899999999929</v>
          </cell>
          <cell r="AM1000">
            <v>2457.6999999999839</v>
          </cell>
          <cell r="AN1000">
            <v>1781.0799999999761</v>
          </cell>
          <cell r="AO1000">
            <v>2496.7000000000335</v>
          </cell>
          <cell r="AP1000">
            <v>1802.1199999999615</v>
          </cell>
          <cell r="AQ1000">
            <v>2527.7399999999711</v>
          </cell>
          <cell r="AR1000">
            <v>1831.109999999971</v>
          </cell>
          <cell r="AS1000">
            <v>2566.7399999999648</v>
          </cell>
          <cell r="AT1000">
            <v>1852.1499999999601</v>
          </cell>
          <cell r="AU1000">
            <v>2597.7899999999904</v>
          </cell>
          <cell r="AV1000">
            <v>1881.1400000000408</v>
          </cell>
          <cell r="AW1000">
            <v>2636.7800000000511</v>
          </cell>
        </row>
        <row r="1001">
          <cell r="A1001">
            <v>996</v>
          </cell>
          <cell r="B1001">
            <v>1295.1699999999748</v>
          </cell>
          <cell r="C1001">
            <v>1813.2399999999859</v>
          </cell>
          <cell r="D1001">
            <v>1324.1899999999964</v>
          </cell>
          <cell r="E1001">
            <v>1852.2799999999602</v>
          </cell>
          <cell r="F1001">
            <v>1345.2499999999911</v>
          </cell>
          <cell r="G1001">
            <v>1883.3600000000408</v>
          </cell>
          <cell r="H1001">
            <v>1374.2700000000252</v>
          </cell>
          <cell r="I1001">
            <v>1922.3900000000169</v>
          </cell>
          <cell r="J1001">
            <v>1403.2900000000145</v>
          </cell>
          <cell r="K1001">
            <v>1961.4300000000217</v>
          </cell>
          <cell r="L1001">
            <v>1424.3500000000008</v>
          </cell>
          <cell r="M1001">
            <v>1992.5</v>
          </cell>
          <cell r="N1001">
            <v>1453.3700000000204</v>
          </cell>
          <cell r="O1001">
            <v>2031.539999999974</v>
          </cell>
          <cell r="P1001">
            <v>1474.4300000000144</v>
          </cell>
          <cell r="Q1001">
            <v>2062.6199999999817</v>
          </cell>
          <cell r="R1001">
            <v>1503.4499999999928</v>
          </cell>
          <cell r="S1001">
            <v>2101.6499999999587</v>
          </cell>
          <cell r="T1001">
            <v>1532.4699999999787</v>
          </cell>
          <cell r="U1001">
            <v>2140.690000000041</v>
          </cell>
          <cell r="V1001">
            <v>1553.5299999999638</v>
          </cell>
          <cell r="W1001">
            <v>2171.7600000000093</v>
          </cell>
          <cell r="X1001">
            <v>1582.5499999999784</v>
          </cell>
          <cell r="Y1001">
            <v>2210.8000000000047</v>
          </cell>
          <cell r="Z1001">
            <v>1603.6099999999699</v>
          </cell>
          <cell r="AA1001">
            <v>2241.88</v>
          </cell>
          <cell r="AB1001">
            <v>1632.6300000000315</v>
          </cell>
          <cell r="AC1001">
            <v>2280.9099999999726</v>
          </cell>
          <cell r="AD1001">
            <v>1653.6900000000239</v>
          </cell>
          <cell r="AE1001">
            <v>2319.9499999999684</v>
          </cell>
          <cell r="AF1001">
            <v>1682.7100000000376</v>
          </cell>
          <cell r="AG1001">
            <v>2351.0199999999759</v>
          </cell>
          <cell r="AH1001">
            <v>1703.7700000000232</v>
          </cell>
          <cell r="AI1001">
            <v>2390.0600000000468</v>
          </cell>
          <cell r="AJ1001">
            <v>1732.7900000000072</v>
          </cell>
          <cell r="AK1001">
            <v>2421.1399999999912</v>
          </cell>
          <cell r="AL1001">
            <v>1753.8499999999929</v>
          </cell>
          <cell r="AM1001">
            <v>2460.1699999999837</v>
          </cell>
          <cell r="AN1001">
            <v>1782.869999999976</v>
          </cell>
          <cell r="AO1001">
            <v>2499.2100000000337</v>
          </cell>
          <cell r="AP1001">
            <v>1803.9299999999614</v>
          </cell>
          <cell r="AQ1001">
            <v>2530.2799999999711</v>
          </cell>
          <cell r="AR1001">
            <v>1832.9499999999709</v>
          </cell>
          <cell r="AS1001">
            <v>2569.3199999999647</v>
          </cell>
          <cell r="AT1001">
            <v>1854.00999999996</v>
          </cell>
          <cell r="AU1001">
            <v>2600.3999999999905</v>
          </cell>
          <cell r="AV1001">
            <v>1883.0300000000409</v>
          </cell>
          <cell r="AW1001">
            <v>2639.4300000000512</v>
          </cell>
        </row>
        <row r="1002">
          <cell r="A1002">
            <v>997</v>
          </cell>
          <cell r="B1002">
            <v>1296.4699999999748</v>
          </cell>
          <cell r="C1002">
            <v>1815.0599999999858</v>
          </cell>
          <cell r="D1002">
            <v>1325.5199999999963</v>
          </cell>
          <cell r="E1002">
            <v>1854.1399999999601</v>
          </cell>
          <cell r="F1002">
            <v>1346.599999999991</v>
          </cell>
          <cell r="G1002">
            <v>1885.2500000000409</v>
          </cell>
          <cell r="H1002">
            <v>1375.6500000000253</v>
          </cell>
          <cell r="I1002">
            <v>1924.320000000017</v>
          </cell>
          <cell r="J1002">
            <v>1404.7000000000146</v>
          </cell>
          <cell r="K1002">
            <v>1963.4000000000217</v>
          </cell>
          <cell r="L1002">
            <v>1425.7800000000009</v>
          </cell>
          <cell r="M1002">
            <v>1994.5</v>
          </cell>
          <cell r="N1002">
            <v>1454.8300000000204</v>
          </cell>
          <cell r="O1002">
            <v>2033.579999999974</v>
          </cell>
          <cell r="P1002">
            <v>1475.9100000000144</v>
          </cell>
          <cell r="Q1002">
            <v>2064.6899999999819</v>
          </cell>
          <cell r="R1002">
            <v>1504.9599999999928</v>
          </cell>
          <cell r="S1002">
            <v>2103.7599999999588</v>
          </cell>
          <cell r="T1002">
            <v>1534.0099999999786</v>
          </cell>
          <cell r="U1002">
            <v>2142.8400000000411</v>
          </cell>
          <cell r="V1002">
            <v>1555.0899999999638</v>
          </cell>
          <cell r="W1002">
            <v>2173.9400000000091</v>
          </cell>
          <cell r="X1002">
            <v>1584.1399999999783</v>
          </cell>
          <cell r="Y1002">
            <v>2213.0200000000045</v>
          </cell>
          <cell r="Z1002">
            <v>1605.2199999999698</v>
          </cell>
          <cell r="AA1002">
            <v>2244.13</v>
          </cell>
          <cell r="AB1002">
            <v>1634.2700000000316</v>
          </cell>
          <cell r="AC1002">
            <v>2283.1999999999725</v>
          </cell>
          <cell r="AD1002">
            <v>1655.350000000024</v>
          </cell>
          <cell r="AE1002">
            <v>2322.2799999999684</v>
          </cell>
          <cell r="AF1002">
            <v>1684.4000000000376</v>
          </cell>
          <cell r="AG1002">
            <v>2353.379999999976</v>
          </cell>
          <cell r="AH1002">
            <v>1705.4800000000232</v>
          </cell>
          <cell r="AI1002">
            <v>2392.4600000000469</v>
          </cell>
          <cell r="AJ1002">
            <v>1734.5300000000072</v>
          </cell>
          <cell r="AK1002">
            <v>2423.5699999999911</v>
          </cell>
          <cell r="AL1002">
            <v>1755.6099999999929</v>
          </cell>
          <cell r="AM1002">
            <v>2462.6399999999835</v>
          </cell>
          <cell r="AN1002">
            <v>1784.659999999976</v>
          </cell>
          <cell r="AO1002">
            <v>2501.7200000000339</v>
          </cell>
          <cell r="AP1002">
            <v>1805.7399999999614</v>
          </cell>
          <cell r="AQ1002">
            <v>2532.8199999999711</v>
          </cell>
          <cell r="AR1002">
            <v>1834.7899999999709</v>
          </cell>
          <cell r="AS1002">
            <v>2571.8999999999646</v>
          </cell>
          <cell r="AT1002">
            <v>1855.8699999999599</v>
          </cell>
          <cell r="AU1002">
            <v>2603.0099999999907</v>
          </cell>
          <cell r="AV1002">
            <v>1884.920000000041</v>
          </cell>
          <cell r="AW1002">
            <v>2642.0800000000513</v>
          </cell>
        </row>
        <row r="1003">
          <cell r="A1003">
            <v>998</v>
          </cell>
          <cell r="B1003">
            <v>1297.7699999999747</v>
          </cell>
          <cell r="C1003">
            <v>1816.8799999999858</v>
          </cell>
          <cell r="D1003">
            <v>1326.8499999999963</v>
          </cell>
          <cell r="E1003">
            <v>1855.99999999996</v>
          </cell>
          <cell r="F1003">
            <v>1347.949999999991</v>
          </cell>
          <cell r="G1003">
            <v>1887.140000000041</v>
          </cell>
          <cell r="H1003">
            <v>1377.0300000000254</v>
          </cell>
          <cell r="I1003">
            <v>1926.2500000000171</v>
          </cell>
          <cell r="J1003">
            <v>1406.1100000000147</v>
          </cell>
          <cell r="K1003">
            <v>1965.3700000000217</v>
          </cell>
          <cell r="L1003">
            <v>1427.2100000000009</v>
          </cell>
          <cell r="M1003">
            <v>1996.5</v>
          </cell>
          <cell r="N1003">
            <v>1456.2900000000204</v>
          </cell>
          <cell r="O1003">
            <v>2035.619999999974</v>
          </cell>
          <cell r="P1003">
            <v>1477.3900000000144</v>
          </cell>
          <cell r="Q1003">
            <v>2066.759999999982</v>
          </cell>
          <cell r="R1003">
            <v>1506.4699999999928</v>
          </cell>
          <cell r="S1003">
            <v>2105.869999999959</v>
          </cell>
          <cell r="T1003">
            <v>1535.5499999999786</v>
          </cell>
          <cell r="U1003">
            <v>2144.9900000000412</v>
          </cell>
          <cell r="V1003">
            <v>1556.6499999999637</v>
          </cell>
          <cell r="W1003">
            <v>2176.120000000009</v>
          </cell>
          <cell r="X1003">
            <v>1585.7299999999782</v>
          </cell>
          <cell r="Y1003">
            <v>2215.2400000000043</v>
          </cell>
          <cell r="Z1003">
            <v>1606.8299999999697</v>
          </cell>
          <cell r="AA1003">
            <v>2246.38</v>
          </cell>
          <cell r="AB1003">
            <v>1635.9100000000317</v>
          </cell>
          <cell r="AC1003">
            <v>2285.4899999999725</v>
          </cell>
          <cell r="AD1003">
            <v>1657.0100000000241</v>
          </cell>
          <cell r="AE1003">
            <v>2324.6099999999683</v>
          </cell>
          <cell r="AF1003">
            <v>1686.0900000000377</v>
          </cell>
          <cell r="AG1003">
            <v>2355.7399999999761</v>
          </cell>
          <cell r="AH1003">
            <v>1707.1900000000232</v>
          </cell>
          <cell r="AI1003">
            <v>2394.860000000047</v>
          </cell>
          <cell r="AJ1003">
            <v>1736.2700000000073</v>
          </cell>
          <cell r="AK1003">
            <v>2425.9999999999909</v>
          </cell>
          <cell r="AL1003">
            <v>1757.3699999999928</v>
          </cell>
          <cell r="AM1003">
            <v>2465.1099999999833</v>
          </cell>
          <cell r="AN1003">
            <v>1786.4499999999759</v>
          </cell>
          <cell r="AO1003">
            <v>2504.2300000000341</v>
          </cell>
          <cell r="AP1003">
            <v>1807.5499999999613</v>
          </cell>
          <cell r="AQ1003">
            <v>2535.359999999971</v>
          </cell>
          <cell r="AR1003">
            <v>1836.6299999999708</v>
          </cell>
          <cell r="AS1003">
            <v>2574.4799999999645</v>
          </cell>
          <cell r="AT1003">
            <v>1857.7299999999598</v>
          </cell>
          <cell r="AU1003">
            <v>2605.6199999999908</v>
          </cell>
          <cell r="AV1003">
            <v>1886.8100000000411</v>
          </cell>
          <cell r="AW1003">
            <v>2644.7300000000514</v>
          </cell>
        </row>
        <row r="1004">
          <cell r="A1004">
            <v>999</v>
          </cell>
          <cell r="B1004">
            <v>1299.0699999999747</v>
          </cell>
          <cell r="C1004">
            <v>1818.6999999999857</v>
          </cell>
          <cell r="D1004">
            <v>1328.1799999999962</v>
          </cell>
          <cell r="E1004">
            <v>1857.8599999999599</v>
          </cell>
          <cell r="F1004">
            <v>1349.2999999999909</v>
          </cell>
          <cell r="G1004">
            <v>1889.0300000000411</v>
          </cell>
          <cell r="H1004">
            <v>1378.4100000000255</v>
          </cell>
          <cell r="I1004">
            <v>1928.1800000000171</v>
          </cell>
          <cell r="J1004">
            <v>1407.5200000000148</v>
          </cell>
          <cell r="K1004">
            <v>1967.3400000000217</v>
          </cell>
          <cell r="L1004">
            <v>1428.640000000001</v>
          </cell>
          <cell r="M1004">
            <v>1998.5</v>
          </cell>
          <cell r="N1004">
            <v>1457.7500000000205</v>
          </cell>
          <cell r="O1004">
            <v>2037.6599999999739</v>
          </cell>
          <cell r="P1004">
            <v>1478.8700000000144</v>
          </cell>
          <cell r="Q1004">
            <v>2068.8299999999822</v>
          </cell>
          <cell r="R1004">
            <v>1507.9799999999927</v>
          </cell>
          <cell r="S1004">
            <v>2107.9799999999591</v>
          </cell>
          <cell r="T1004">
            <v>1537.0899999999785</v>
          </cell>
          <cell r="U1004">
            <v>2147.1400000000413</v>
          </cell>
          <cell r="V1004">
            <v>1558.2099999999637</v>
          </cell>
          <cell r="W1004">
            <v>2178.3000000000088</v>
          </cell>
          <cell r="X1004">
            <v>1587.3199999999781</v>
          </cell>
          <cell r="Y1004">
            <v>2217.4600000000041</v>
          </cell>
          <cell r="Z1004">
            <v>1608.4399999999696</v>
          </cell>
          <cell r="AA1004">
            <v>2248.63</v>
          </cell>
          <cell r="AB1004">
            <v>1637.5500000000318</v>
          </cell>
          <cell r="AC1004">
            <v>2287.7799999999725</v>
          </cell>
          <cell r="AD1004">
            <v>1658.6700000000242</v>
          </cell>
          <cell r="AE1004">
            <v>2326.9399999999682</v>
          </cell>
          <cell r="AF1004">
            <v>1687.7800000000377</v>
          </cell>
          <cell r="AG1004">
            <v>2358.0999999999763</v>
          </cell>
          <cell r="AH1004">
            <v>1708.9000000000233</v>
          </cell>
          <cell r="AI1004">
            <v>2397.2600000000471</v>
          </cell>
          <cell r="AJ1004">
            <v>1738.0100000000073</v>
          </cell>
          <cell r="AK1004">
            <v>2428.4299999999907</v>
          </cell>
          <cell r="AL1004">
            <v>1759.1299999999928</v>
          </cell>
          <cell r="AM1004">
            <v>2467.5799999999831</v>
          </cell>
          <cell r="AN1004">
            <v>1788.2399999999759</v>
          </cell>
          <cell r="AO1004">
            <v>2506.7400000000343</v>
          </cell>
          <cell r="AP1004">
            <v>1809.3599999999612</v>
          </cell>
          <cell r="AQ1004">
            <v>2537.899999999971</v>
          </cell>
          <cell r="AR1004">
            <v>1838.4699999999707</v>
          </cell>
          <cell r="AS1004">
            <v>2577.0599999999645</v>
          </cell>
          <cell r="AT1004">
            <v>1859.5899999999597</v>
          </cell>
          <cell r="AU1004">
            <v>2608.2299999999909</v>
          </cell>
          <cell r="AV1004">
            <v>1888.7000000000412</v>
          </cell>
          <cell r="AW1004">
            <v>2647.3800000000515</v>
          </cell>
        </row>
        <row r="1005">
          <cell r="A1005">
            <v>1000</v>
          </cell>
          <cell r="B1005">
            <v>1300.3699999999747</v>
          </cell>
          <cell r="C1005">
            <v>1820.5199999999857</v>
          </cell>
          <cell r="D1005">
            <v>1329.5099999999961</v>
          </cell>
          <cell r="E1005">
            <v>1859.7199999999598</v>
          </cell>
          <cell r="F1005">
            <v>1350.6499999999908</v>
          </cell>
          <cell r="G1005">
            <v>1890.9200000000412</v>
          </cell>
          <cell r="H1005">
            <v>1379.7900000000257</v>
          </cell>
          <cell r="I1005">
            <v>1930.1100000000172</v>
          </cell>
          <cell r="J1005">
            <v>1408.9300000000148</v>
          </cell>
          <cell r="K1005">
            <v>1969.3100000000218</v>
          </cell>
          <cell r="L1005">
            <v>1430.0700000000011</v>
          </cell>
          <cell r="M1005">
            <v>2000.5</v>
          </cell>
          <cell r="N1005">
            <v>1459.2100000000205</v>
          </cell>
          <cell r="O1005">
            <v>2039.6999999999739</v>
          </cell>
          <cell r="P1005">
            <v>1480.3500000000145</v>
          </cell>
          <cell r="Q1005">
            <v>2070.8999999999824</v>
          </cell>
          <cell r="R1005">
            <v>1509.4899999999927</v>
          </cell>
          <cell r="S1005">
            <v>2110.0899999999592</v>
          </cell>
          <cell r="T1005">
            <v>1538.6299999999785</v>
          </cell>
          <cell r="U1005">
            <v>2149.2900000000413</v>
          </cell>
          <cell r="V1005">
            <v>1559.7699999999636</v>
          </cell>
          <cell r="W1005">
            <v>2180.4800000000087</v>
          </cell>
          <cell r="X1005">
            <v>1588.909999999978</v>
          </cell>
          <cell r="Y1005">
            <v>2219.6800000000039</v>
          </cell>
          <cell r="Z1005">
            <v>1610.0499999999695</v>
          </cell>
          <cell r="AA1005">
            <v>2250.88</v>
          </cell>
          <cell r="AB1005">
            <v>1639.1900000000319</v>
          </cell>
          <cell r="AC1005">
            <v>2290.0699999999724</v>
          </cell>
          <cell r="AD1005">
            <v>1660.3300000000243</v>
          </cell>
          <cell r="AE1005">
            <v>2329.2699999999681</v>
          </cell>
          <cell r="AF1005">
            <v>1689.4700000000378</v>
          </cell>
          <cell r="AG1005">
            <v>2360.4599999999764</v>
          </cell>
          <cell r="AH1005">
            <v>1710.6100000000233</v>
          </cell>
          <cell r="AI1005">
            <v>2399.6600000000471</v>
          </cell>
          <cell r="AJ1005">
            <v>1739.7500000000073</v>
          </cell>
          <cell r="AK1005">
            <v>2430.8599999999906</v>
          </cell>
          <cell r="AL1005">
            <v>1760.8899999999928</v>
          </cell>
          <cell r="AM1005">
            <v>2470.0499999999829</v>
          </cell>
          <cell r="AN1005">
            <v>1790.0299999999759</v>
          </cell>
          <cell r="AO1005">
            <v>2509.2500000000346</v>
          </cell>
          <cell r="AP1005">
            <v>1811.1699999999612</v>
          </cell>
          <cell r="AQ1005">
            <v>2540.439999999971</v>
          </cell>
          <cell r="AR1005">
            <v>1840.3099999999706</v>
          </cell>
          <cell r="AS1005">
            <v>2579.6399999999644</v>
          </cell>
          <cell r="AT1005">
            <v>1861.4499999999596</v>
          </cell>
          <cell r="AU1005">
            <v>2610.8399999999911</v>
          </cell>
          <cell r="AV1005">
            <v>1890.5900000000413</v>
          </cell>
          <cell r="AW1005">
            <v>2650.0300000000516</v>
          </cell>
        </row>
      </sheetData>
      <sheetData sheetId="70">
        <row r="8"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</row>
        <row r="9">
          <cell r="J9">
            <v>1.1200000000000001</v>
          </cell>
          <cell r="K9">
            <v>1.28</v>
          </cell>
          <cell r="L9">
            <v>1.44</v>
          </cell>
          <cell r="M9">
            <v>1.6</v>
          </cell>
          <cell r="N9">
            <v>1.76</v>
          </cell>
          <cell r="O9">
            <v>1.92</v>
          </cell>
          <cell r="P9">
            <v>2.08</v>
          </cell>
          <cell r="Q9">
            <v>2.2400000000000002</v>
          </cell>
          <cell r="R9">
            <v>2.4</v>
          </cell>
          <cell r="S9">
            <v>2.56</v>
          </cell>
          <cell r="T9">
            <v>2.72</v>
          </cell>
          <cell r="U9">
            <v>2.88</v>
          </cell>
          <cell r="V9">
            <v>3.04</v>
          </cell>
          <cell r="W9">
            <v>3.2</v>
          </cell>
        </row>
        <row r="10">
          <cell r="J10">
            <v>8.6999999999999993</v>
          </cell>
          <cell r="K10">
            <v>9.9</v>
          </cell>
          <cell r="L10">
            <v>11.1</v>
          </cell>
          <cell r="M10">
            <v>12.3</v>
          </cell>
          <cell r="N10">
            <v>13.5</v>
          </cell>
          <cell r="O10">
            <v>14.7</v>
          </cell>
          <cell r="P10">
            <v>15.9</v>
          </cell>
          <cell r="Q10">
            <v>17.100000000000001</v>
          </cell>
          <cell r="R10">
            <v>18.3</v>
          </cell>
          <cell r="S10">
            <v>19.5</v>
          </cell>
          <cell r="T10">
            <v>20.7</v>
          </cell>
          <cell r="U10">
            <v>21.9</v>
          </cell>
          <cell r="V10">
            <v>23.1</v>
          </cell>
          <cell r="W10">
            <v>24.3</v>
          </cell>
        </row>
        <row r="11">
          <cell r="J11">
            <v>319</v>
          </cell>
          <cell r="K11">
            <v>355</v>
          </cell>
          <cell r="L11">
            <v>392</v>
          </cell>
          <cell r="M11">
            <v>429</v>
          </cell>
          <cell r="N11">
            <v>466</v>
          </cell>
          <cell r="O11">
            <v>502</v>
          </cell>
          <cell r="P11">
            <v>539</v>
          </cell>
          <cell r="Q11">
            <v>575</v>
          </cell>
          <cell r="R11">
            <v>611</v>
          </cell>
          <cell r="S11">
            <v>648</v>
          </cell>
          <cell r="T11">
            <v>685</v>
          </cell>
          <cell r="U11">
            <v>722</v>
          </cell>
          <cell r="V11">
            <v>758</v>
          </cell>
          <cell r="W11">
            <v>795</v>
          </cell>
        </row>
        <row r="12">
          <cell r="J12">
            <v>51</v>
          </cell>
          <cell r="K12">
            <v>53</v>
          </cell>
          <cell r="L12">
            <v>56</v>
          </cell>
          <cell r="M12">
            <v>59</v>
          </cell>
          <cell r="N12">
            <v>62</v>
          </cell>
          <cell r="O12">
            <v>64</v>
          </cell>
          <cell r="P12">
            <v>67</v>
          </cell>
          <cell r="Q12">
            <v>70</v>
          </cell>
          <cell r="R12">
            <v>72</v>
          </cell>
          <cell r="S12">
            <v>75</v>
          </cell>
          <cell r="T12">
            <v>78</v>
          </cell>
          <cell r="U12">
            <v>81</v>
          </cell>
          <cell r="V12">
            <v>83</v>
          </cell>
          <cell r="W12">
            <v>86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J14">
            <v>35</v>
          </cell>
          <cell r="K14">
            <v>35</v>
          </cell>
          <cell r="L14">
            <v>35</v>
          </cell>
          <cell r="M14">
            <v>35</v>
          </cell>
          <cell r="N14">
            <v>35</v>
          </cell>
          <cell r="O14">
            <v>35</v>
          </cell>
          <cell r="P14">
            <v>35</v>
          </cell>
          <cell r="Q14">
            <v>35</v>
          </cell>
          <cell r="R14">
            <v>35</v>
          </cell>
          <cell r="S14">
            <v>35</v>
          </cell>
          <cell r="T14">
            <v>35</v>
          </cell>
          <cell r="U14">
            <v>35</v>
          </cell>
          <cell r="V14">
            <v>35</v>
          </cell>
          <cell r="W14">
            <v>35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J17">
            <v>233</v>
          </cell>
          <cell r="K17">
            <v>267</v>
          </cell>
          <cell r="L17">
            <v>301</v>
          </cell>
          <cell r="M17">
            <v>335</v>
          </cell>
          <cell r="N17">
            <v>369</v>
          </cell>
          <cell r="O17">
            <v>403</v>
          </cell>
          <cell r="P17">
            <v>437</v>
          </cell>
          <cell r="Q17">
            <v>470</v>
          </cell>
          <cell r="R17">
            <v>504</v>
          </cell>
          <cell r="S17">
            <v>538</v>
          </cell>
          <cell r="T17">
            <v>572</v>
          </cell>
          <cell r="U17">
            <v>606</v>
          </cell>
          <cell r="V17">
            <v>640</v>
          </cell>
          <cell r="W17">
            <v>674</v>
          </cell>
        </row>
        <row r="18">
          <cell r="J18">
            <v>7.9</v>
          </cell>
          <cell r="K18">
            <v>8.8000000000000007</v>
          </cell>
          <cell r="L18">
            <v>9.8000000000000007</v>
          </cell>
          <cell r="M18">
            <v>10.7</v>
          </cell>
          <cell r="N18">
            <v>11.6</v>
          </cell>
          <cell r="O18">
            <v>12.5</v>
          </cell>
          <cell r="P18">
            <v>13.4</v>
          </cell>
          <cell r="Q18">
            <v>14.3</v>
          </cell>
          <cell r="R18">
            <v>15.2</v>
          </cell>
          <cell r="S18">
            <v>16.2</v>
          </cell>
          <cell r="T18">
            <v>17.100000000000001</v>
          </cell>
          <cell r="U18">
            <v>18</v>
          </cell>
          <cell r="V18">
            <v>18.899999999999999</v>
          </cell>
          <cell r="W18">
            <v>19.8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  <cell r="P20">
            <v>1</v>
          </cell>
          <cell r="Q20">
            <v>1</v>
          </cell>
          <cell r="R20">
            <v>2</v>
          </cell>
          <cell r="S20">
            <v>2</v>
          </cell>
          <cell r="T20">
            <v>2</v>
          </cell>
          <cell r="U20">
            <v>2</v>
          </cell>
          <cell r="V20">
            <v>2</v>
          </cell>
          <cell r="W20">
            <v>2</v>
          </cell>
        </row>
        <row r="21"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1</v>
          </cell>
          <cell r="O26">
            <v>1</v>
          </cell>
          <cell r="P26">
            <v>1</v>
          </cell>
          <cell r="Q26">
            <v>1</v>
          </cell>
          <cell r="R26">
            <v>1</v>
          </cell>
          <cell r="S26">
            <v>1</v>
          </cell>
          <cell r="T26">
            <v>1</v>
          </cell>
          <cell r="U26">
            <v>1</v>
          </cell>
          <cell r="V26">
            <v>1</v>
          </cell>
          <cell r="W26">
            <v>1</v>
          </cell>
        </row>
        <row r="36"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</row>
        <row r="37">
          <cell r="J37">
            <v>1.1200000000000001</v>
          </cell>
          <cell r="K37">
            <v>1.28</v>
          </cell>
          <cell r="L37">
            <v>1.44</v>
          </cell>
          <cell r="M37">
            <v>1.6</v>
          </cell>
          <cell r="N37">
            <v>1.76</v>
          </cell>
          <cell r="O37">
            <v>1.92</v>
          </cell>
          <cell r="P37">
            <v>2.08</v>
          </cell>
          <cell r="Q37">
            <v>2.2400000000000002</v>
          </cell>
          <cell r="R37">
            <v>2.4</v>
          </cell>
          <cell r="S37">
            <v>2.56</v>
          </cell>
          <cell r="T37">
            <v>2.72</v>
          </cell>
          <cell r="U37">
            <v>2.88</v>
          </cell>
          <cell r="V37">
            <v>3.04</v>
          </cell>
          <cell r="W37">
            <v>3.2</v>
          </cell>
        </row>
        <row r="38">
          <cell r="J38">
            <v>8.6999999999999993</v>
          </cell>
          <cell r="K38">
            <v>9.9</v>
          </cell>
          <cell r="L38">
            <v>11.1</v>
          </cell>
          <cell r="M38">
            <v>12.3</v>
          </cell>
          <cell r="N38">
            <v>13.5</v>
          </cell>
          <cell r="O38">
            <v>14.7</v>
          </cell>
          <cell r="P38">
            <v>15.9</v>
          </cell>
          <cell r="Q38">
            <v>17.100000000000001</v>
          </cell>
          <cell r="R38">
            <v>18.3</v>
          </cell>
          <cell r="S38">
            <v>19.5</v>
          </cell>
          <cell r="T38">
            <v>20.7</v>
          </cell>
          <cell r="U38">
            <v>21.9</v>
          </cell>
          <cell r="V38">
            <v>23.1</v>
          </cell>
          <cell r="W38">
            <v>24.3</v>
          </cell>
        </row>
        <row r="39">
          <cell r="J39">
            <v>316</v>
          </cell>
          <cell r="K39">
            <v>353</v>
          </cell>
          <cell r="L39">
            <v>390</v>
          </cell>
          <cell r="M39">
            <v>427</v>
          </cell>
          <cell r="N39">
            <v>462</v>
          </cell>
          <cell r="O39">
            <v>499</v>
          </cell>
          <cell r="P39">
            <v>536</v>
          </cell>
          <cell r="Q39">
            <v>573</v>
          </cell>
          <cell r="R39">
            <v>609</v>
          </cell>
          <cell r="S39">
            <v>646</v>
          </cell>
          <cell r="T39">
            <v>683</v>
          </cell>
          <cell r="U39">
            <v>719</v>
          </cell>
          <cell r="V39">
            <v>755</v>
          </cell>
          <cell r="W39">
            <v>792</v>
          </cell>
        </row>
        <row r="40">
          <cell r="J40">
            <v>51</v>
          </cell>
          <cell r="K40">
            <v>54</v>
          </cell>
          <cell r="L40">
            <v>57</v>
          </cell>
          <cell r="M40">
            <v>60</v>
          </cell>
          <cell r="N40">
            <v>62</v>
          </cell>
          <cell r="O40">
            <v>65</v>
          </cell>
          <cell r="P40">
            <v>68</v>
          </cell>
          <cell r="Q40">
            <v>71</v>
          </cell>
          <cell r="R40">
            <v>73</v>
          </cell>
          <cell r="S40">
            <v>76</v>
          </cell>
          <cell r="T40">
            <v>79</v>
          </cell>
          <cell r="U40">
            <v>81</v>
          </cell>
          <cell r="V40">
            <v>84</v>
          </cell>
          <cell r="W40">
            <v>87</v>
          </cell>
        </row>
        <row r="41"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J42">
            <v>35</v>
          </cell>
          <cell r="K42">
            <v>35</v>
          </cell>
          <cell r="L42">
            <v>35</v>
          </cell>
          <cell r="M42">
            <v>35</v>
          </cell>
          <cell r="N42">
            <v>35</v>
          </cell>
          <cell r="O42">
            <v>35</v>
          </cell>
          <cell r="P42">
            <v>35</v>
          </cell>
          <cell r="Q42">
            <v>35</v>
          </cell>
          <cell r="R42">
            <v>35</v>
          </cell>
          <cell r="S42">
            <v>35</v>
          </cell>
          <cell r="T42">
            <v>35</v>
          </cell>
          <cell r="U42">
            <v>35</v>
          </cell>
          <cell r="V42">
            <v>35</v>
          </cell>
          <cell r="W42">
            <v>35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J45">
            <v>230</v>
          </cell>
          <cell r="K45">
            <v>264</v>
          </cell>
          <cell r="L45">
            <v>298</v>
          </cell>
          <cell r="M45">
            <v>332</v>
          </cell>
          <cell r="N45">
            <v>365</v>
          </cell>
          <cell r="O45">
            <v>399</v>
          </cell>
          <cell r="P45">
            <v>433</v>
          </cell>
          <cell r="Q45">
            <v>467</v>
          </cell>
          <cell r="R45">
            <v>501</v>
          </cell>
          <cell r="S45">
            <v>535</v>
          </cell>
          <cell r="T45">
            <v>569</v>
          </cell>
          <cell r="U45">
            <v>603</v>
          </cell>
          <cell r="V45">
            <v>636</v>
          </cell>
          <cell r="W45">
            <v>670</v>
          </cell>
        </row>
        <row r="46">
          <cell r="J46">
            <v>7.9</v>
          </cell>
          <cell r="K46">
            <v>8.8000000000000007</v>
          </cell>
          <cell r="L46">
            <v>9.6999999999999993</v>
          </cell>
          <cell r="M46">
            <v>10.6</v>
          </cell>
          <cell r="N46">
            <v>11.5</v>
          </cell>
          <cell r="O46">
            <v>12.4</v>
          </cell>
          <cell r="P46">
            <v>13.4</v>
          </cell>
          <cell r="Q46">
            <v>14.3</v>
          </cell>
          <cell r="R46">
            <v>15.2</v>
          </cell>
          <cell r="S46">
            <v>16.100000000000001</v>
          </cell>
          <cell r="T46">
            <v>17</v>
          </cell>
          <cell r="U46">
            <v>17.899999999999999</v>
          </cell>
          <cell r="V46">
            <v>18.8</v>
          </cell>
          <cell r="W46">
            <v>19.8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  <cell r="Q48">
            <v>1</v>
          </cell>
          <cell r="R48">
            <v>2</v>
          </cell>
          <cell r="S48">
            <v>2</v>
          </cell>
          <cell r="T48">
            <v>2</v>
          </cell>
          <cell r="U48">
            <v>2</v>
          </cell>
          <cell r="V48">
            <v>2</v>
          </cell>
          <cell r="W48">
            <v>2</v>
          </cell>
        </row>
        <row r="49">
          <cell r="J49">
            <v>1</v>
          </cell>
          <cell r="K49">
            <v>1</v>
          </cell>
          <cell r="L49">
            <v>1</v>
          </cell>
          <cell r="M49">
            <v>1</v>
          </cell>
          <cell r="N49">
            <v>1</v>
          </cell>
          <cell r="O49">
            <v>1</v>
          </cell>
          <cell r="P49">
            <v>1</v>
          </cell>
          <cell r="Q49">
            <v>1</v>
          </cell>
          <cell r="R49">
            <v>1</v>
          </cell>
          <cell r="S49">
            <v>1</v>
          </cell>
          <cell r="T49">
            <v>1</v>
          </cell>
          <cell r="U49">
            <v>1</v>
          </cell>
          <cell r="V49">
            <v>1</v>
          </cell>
          <cell r="W49">
            <v>1</v>
          </cell>
        </row>
        <row r="50"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  <cell r="Q54">
            <v>1</v>
          </cell>
          <cell r="R54">
            <v>1</v>
          </cell>
          <cell r="S54">
            <v>1</v>
          </cell>
          <cell r="T54">
            <v>1</v>
          </cell>
          <cell r="U54">
            <v>1</v>
          </cell>
          <cell r="V54">
            <v>1</v>
          </cell>
          <cell r="W54">
            <v>1</v>
          </cell>
        </row>
        <row r="68">
          <cell r="J68">
            <v>7</v>
          </cell>
          <cell r="K68">
            <v>8</v>
          </cell>
          <cell r="L68">
            <v>9</v>
          </cell>
          <cell r="M68">
            <v>10</v>
          </cell>
          <cell r="N68">
            <v>11</v>
          </cell>
          <cell r="O68">
            <v>12</v>
          </cell>
          <cell r="P68">
            <v>13</v>
          </cell>
          <cell r="Q68">
            <v>14</v>
          </cell>
          <cell r="R68">
            <v>15</v>
          </cell>
          <cell r="S68">
            <v>16</v>
          </cell>
          <cell r="T68">
            <v>17</v>
          </cell>
          <cell r="U68">
            <v>18</v>
          </cell>
          <cell r="V68">
            <v>19</v>
          </cell>
          <cell r="W68">
            <v>20</v>
          </cell>
        </row>
        <row r="69">
          <cell r="J69">
            <v>1.1200000000000001</v>
          </cell>
          <cell r="K69">
            <v>1.28</v>
          </cell>
          <cell r="L69">
            <v>1.44</v>
          </cell>
          <cell r="M69">
            <v>1.6</v>
          </cell>
          <cell r="N69">
            <v>1.76</v>
          </cell>
          <cell r="O69">
            <v>1.92</v>
          </cell>
          <cell r="P69">
            <v>2.08</v>
          </cell>
          <cell r="Q69">
            <v>2.2400000000000002</v>
          </cell>
          <cell r="R69">
            <v>2.4</v>
          </cell>
          <cell r="S69">
            <v>2.56</v>
          </cell>
          <cell r="T69">
            <v>2.72</v>
          </cell>
          <cell r="U69">
            <v>2.88</v>
          </cell>
          <cell r="V69">
            <v>3.04</v>
          </cell>
          <cell r="W69">
            <v>3.2</v>
          </cell>
        </row>
        <row r="70">
          <cell r="J70">
            <v>8.6999999999999993</v>
          </cell>
          <cell r="K70">
            <v>9.9</v>
          </cell>
          <cell r="L70">
            <v>11.1</v>
          </cell>
          <cell r="M70">
            <v>12.3</v>
          </cell>
          <cell r="N70">
            <v>13.5</v>
          </cell>
          <cell r="O70">
            <v>14.7</v>
          </cell>
          <cell r="P70">
            <v>15.9</v>
          </cell>
          <cell r="Q70">
            <v>17.100000000000001</v>
          </cell>
          <cell r="R70">
            <v>18.3</v>
          </cell>
          <cell r="S70">
            <v>19.5</v>
          </cell>
          <cell r="T70">
            <v>20.7</v>
          </cell>
          <cell r="U70">
            <v>21.9</v>
          </cell>
          <cell r="V70">
            <v>23.1</v>
          </cell>
          <cell r="W70">
            <v>24.3</v>
          </cell>
        </row>
        <row r="71">
          <cell r="J71">
            <v>121</v>
          </cell>
          <cell r="K71">
            <v>134</v>
          </cell>
          <cell r="L71">
            <v>147</v>
          </cell>
          <cell r="M71">
            <v>150</v>
          </cell>
          <cell r="N71">
            <v>174</v>
          </cell>
          <cell r="O71">
            <v>187</v>
          </cell>
          <cell r="P71">
            <v>200</v>
          </cell>
          <cell r="Q71">
            <v>214</v>
          </cell>
          <cell r="R71">
            <v>227</v>
          </cell>
          <cell r="S71">
            <v>240</v>
          </cell>
          <cell r="T71">
            <v>253</v>
          </cell>
          <cell r="U71">
            <v>267</v>
          </cell>
          <cell r="V71">
            <v>280</v>
          </cell>
          <cell r="W71">
            <v>293</v>
          </cell>
        </row>
        <row r="72">
          <cell r="J72">
            <v>23</v>
          </cell>
          <cell r="K72">
            <v>25</v>
          </cell>
          <cell r="L72">
            <v>27</v>
          </cell>
          <cell r="M72">
            <v>29</v>
          </cell>
          <cell r="N72">
            <v>31</v>
          </cell>
          <cell r="O72">
            <v>33</v>
          </cell>
          <cell r="P72">
            <v>35</v>
          </cell>
          <cell r="Q72">
            <v>37</v>
          </cell>
          <cell r="R72">
            <v>39</v>
          </cell>
          <cell r="S72">
            <v>41</v>
          </cell>
          <cell r="T72">
            <v>43</v>
          </cell>
          <cell r="U72">
            <v>45</v>
          </cell>
          <cell r="V72">
            <v>47</v>
          </cell>
          <cell r="W72">
            <v>49</v>
          </cell>
        </row>
        <row r="73"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J74">
            <v>13</v>
          </cell>
          <cell r="K74">
            <v>13</v>
          </cell>
          <cell r="L74">
            <v>13</v>
          </cell>
          <cell r="M74">
            <v>13</v>
          </cell>
          <cell r="N74">
            <v>13</v>
          </cell>
          <cell r="O74">
            <v>13</v>
          </cell>
          <cell r="P74">
            <v>13</v>
          </cell>
          <cell r="Q74">
            <v>13</v>
          </cell>
          <cell r="R74">
            <v>13</v>
          </cell>
          <cell r="S74">
            <v>13</v>
          </cell>
          <cell r="T74">
            <v>13</v>
          </cell>
          <cell r="U74">
            <v>13</v>
          </cell>
          <cell r="V74">
            <v>13</v>
          </cell>
          <cell r="W74">
            <v>13</v>
          </cell>
        </row>
        <row r="75">
          <cell r="J75">
            <v>6</v>
          </cell>
          <cell r="K75">
            <v>6</v>
          </cell>
          <cell r="L75">
            <v>6</v>
          </cell>
          <cell r="M75">
            <v>6</v>
          </cell>
          <cell r="N75">
            <v>6</v>
          </cell>
          <cell r="O75">
            <v>6</v>
          </cell>
          <cell r="P75">
            <v>6</v>
          </cell>
          <cell r="Q75">
            <v>6</v>
          </cell>
          <cell r="R75">
            <v>6</v>
          </cell>
          <cell r="S75">
            <v>6</v>
          </cell>
          <cell r="T75">
            <v>6</v>
          </cell>
          <cell r="U75">
            <v>6</v>
          </cell>
          <cell r="V75">
            <v>6</v>
          </cell>
          <cell r="W75">
            <v>6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J77">
            <v>79</v>
          </cell>
          <cell r="K77">
            <v>90</v>
          </cell>
          <cell r="L77">
            <v>101</v>
          </cell>
          <cell r="M77">
            <v>102</v>
          </cell>
          <cell r="N77">
            <v>124</v>
          </cell>
          <cell r="O77">
            <v>135</v>
          </cell>
          <cell r="P77">
            <v>146</v>
          </cell>
          <cell r="Q77">
            <v>158</v>
          </cell>
          <cell r="R77">
            <v>169</v>
          </cell>
          <cell r="S77">
            <v>180</v>
          </cell>
          <cell r="T77">
            <v>191</v>
          </cell>
          <cell r="U77">
            <v>203</v>
          </cell>
          <cell r="V77">
            <v>214</v>
          </cell>
          <cell r="W77">
            <v>225</v>
          </cell>
        </row>
        <row r="78">
          <cell r="J78">
            <v>3</v>
          </cell>
          <cell r="K78">
            <v>3.3</v>
          </cell>
          <cell r="L78">
            <v>3.6</v>
          </cell>
          <cell r="M78">
            <v>3.7</v>
          </cell>
          <cell r="N78">
            <v>4.3</v>
          </cell>
          <cell r="O78">
            <v>4.5999999999999996</v>
          </cell>
          <cell r="P78">
            <v>5</v>
          </cell>
          <cell r="Q78">
            <v>5.3</v>
          </cell>
          <cell r="R78">
            <v>5.6</v>
          </cell>
          <cell r="S78">
            <v>6</v>
          </cell>
          <cell r="T78">
            <v>6.3</v>
          </cell>
          <cell r="U78">
            <v>6.6</v>
          </cell>
          <cell r="V78">
            <v>7</v>
          </cell>
          <cell r="W78">
            <v>7.3</v>
          </cell>
        </row>
        <row r="80"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</row>
        <row r="81"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145.1</v>
          </cell>
          <cell r="W81">
            <v>152</v>
          </cell>
        </row>
        <row r="82"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J83">
            <v>22.1</v>
          </cell>
          <cell r="K83">
            <v>24.6</v>
          </cell>
          <cell r="L83">
            <v>27.1</v>
          </cell>
          <cell r="M83">
            <v>29.5</v>
          </cell>
          <cell r="N83">
            <v>32</v>
          </cell>
          <cell r="O83">
            <v>34.4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72.400000000000006</v>
          </cell>
          <cell r="Q84">
            <v>77.3</v>
          </cell>
          <cell r="R84">
            <v>82.1</v>
          </cell>
          <cell r="S84">
            <v>86.9</v>
          </cell>
          <cell r="T84">
            <v>91.8</v>
          </cell>
          <cell r="U84">
            <v>96.6</v>
          </cell>
          <cell r="V84">
            <v>0</v>
          </cell>
          <cell r="W84">
            <v>0</v>
          </cell>
        </row>
        <row r="86">
          <cell r="J86">
            <v>1</v>
          </cell>
          <cell r="K86">
            <v>1</v>
          </cell>
          <cell r="L86">
            <v>1</v>
          </cell>
          <cell r="M86">
            <v>1</v>
          </cell>
          <cell r="N86">
            <v>1</v>
          </cell>
          <cell r="O86">
            <v>1</v>
          </cell>
          <cell r="P86">
            <v>1</v>
          </cell>
          <cell r="Q86">
            <v>1</v>
          </cell>
          <cell r="R86">
            <v>2</v>
          </cell>
          <cell r="S86">
            <v>2</v>
          </cell>
          <cell r="T86">
            <v>2</v>
          </cell>
          <cell r="U86">
            <v>2</v>
          </cell>
          <cell r="V86">
            <v>2</v>
          </cell>
          <cell r="W86">
            <v>2</v>
          </cell>
        </row>
        <row r="87"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9"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J92">
            <v>1</v>
          </cell>
          <cell r="K92">
            <v>1</v>
          </cell>
          <cell r="L92">
            <v>1</v>
          </cell>
          <cell r="M92">
            <v>1</v>
          </cell>
          <cell r="N92">
            <v>1</v>
          </cell>
          <cell r="O92">
            <v>1</v>
          </cell>
          <cell r="P92">
            <v>1</v>
          </cell>
          <cell r="Q92">
            <v>1</v>
          </cell>
          <cell r="R92">
            <v>1</v>
          </cell>
          <cell r="S92">
            <v>1</v>
          </cell>
          <cell r="T92">
            <v>1</v>
          </cell>
          <cell r="U92">
            <v>1</v>
          </cell>
          <cell r="V92">
            <v>1</v>
          </cell>
          <cell r="W92">
            <v>1</v>
          </cell>
        </row>
        <row r="100">
          <cell r="J100">
            <v>7</v>
          </cell>
          <cell r="K100">
            <v>8</v>
          </cell>
          <cell r="L100">
            <v>9</v>
          </cell>
          <cell r="M100">
            <v>10</v>
          </cell>
          <cell r="N100">
            <v>11</v>
          </cell>
          <cell r="O100">
            <v>12</v>
          </cell>
          <cell r="P100">
            <v>13</v>
          </cell>
          <cell r="Q100">
            <v>14</v>
          </cell>
          <cell r="R100">
            <v>15</v>
          </cell>
          <cell r="S100">
            <v>16</v>
          </cell>
          <cell r="T100">
            <v>17</v>
          </cell>
          <cell r="U100">
            <v>18</v>
          </cell>
          <cell r="V100">
            <v>19</v>
          </cell>
          <cell r="W100">
            <v>20</v>
          </cell>
        </row>
        <row r="101">
          <cell r="J101">
            <v>1.1200000000000001</v>
          </cell>
          <cell r="K101">
            <v>1.28</v>
          </cell>
          <cell r="L101">
            <v>1.44</v>
          </cell>
          <cell r="M101">
            <v>1.6</v>
          </cell>
          <cell r="N101">
            <v>1.76</v>
          </cell>
          <cell r="O101">
            <v>1.92</v>
          </cell>
          <cell r="P101">
            <v>2.08</v>
          </cell>
          <cell r="Q101">
            <v>2.2400000000000002</v>
          </cell>
          <cell r="R101">
            <v>2.4</v>
          </cell>
          <cell r="S101">
            <v>2.56</v>
          </cell>
          <cell r="T101">
            <v>2.72</v>
          </cell>
          <cell r="U101">
            <v>2.88</v>
          </cell>
          <cell r="V101">
            <v>3.04</v>
          </cell>
          <cell r="W101">
            <v>3.2</v>
          </cell>
        </row>
        <row r="102">
          <cell r="J102">
            <v>8.6999999999999993</v>
          </cell>
          <cell r="K102">
            <v>9.9</v>
          </cell>
          <cell r="L102">
            <v>11.1</v>
          </cell>
          <cell r="M102">
            <v>12.3</v>
          </cell>
          <cell r="N102">
            <v>13.5</v>
          </cell>
          <cell r="O102">
            <v>14.7</v>
          </cell>
          <cell r="P102">
            <v>15.9</v>
          </cell>
          <cell r="Q102">
            <v>17.100000000000001</v>
          </cell>
          <cell r="R102">
            <v>18.3</v>
          </cell>
          <cell r="S102">
            <v>19.5</v>
          </cell>
          <cell r="T102">
            <v>20.7</v>
          </cell>
          <cell r="U102">
            <v>21.9</v>
          </cell>
          <cell r="V102">
            <v>23.1</v>
          </cell>
          <cell r="W102">
            <v>24.3</v>
          </cell>
        </row>
        <row r="103">
          <cell r="J103">
            <v>121</v>
          </cell>
          <cell r="K103">
            <v>134</v>
          </cell>
          <cell r="L103">
            <v>147</v>
          </cell>
          <cell r="M103">
            <v>150</v>
          </cell>
          <cell r="N103">
            <v>174</v>
          </cell>
          <cell r="O103">
            <v>187</v>
          </cell>
          <cell r="P103">
            <v>200</v>
          </cell>
          <cell r="Q103">
            <v>214</v>
          </cell>
          <cell r="R103">
            <v>227</v>
          </cell>
          <cell r="S103">
            <v>240</v>
          </cell>
          <cell r="T103">
            <v>253</v>
          </cell>
          <cell r="U103">
            <v>267</v>
          </cell>
          <cell r="V103">
            <v>280</v>
          </cell>
          <cell r="W103">
            <v>293</v>
          </cell>
        </row>
        <row r="104">
          <cell r="J104">
            <v>23</v>
          </cell>
          <cell r="K104">
            <v>25</v>
          </cell>
          <cell r="L104">
            <v>27</v>
          </cell>
          <cell r="M104">
            <v>29</v>
          </cell>
          <cell r="N104">
            <v>31</v>
          </cell>
          <cell r="O104">
            <v>33</v>
          </cell>
          <cell r="P104">
            <v>35</v>
          </cell>
          <cell r="Q104">
            <v>37</v>
          </cell>
          <cell r="R104">
            <v>39</v>
          </cell>
          <cell r="S104">
            <v>41</v>
          </cell>
          <cell r="T104">
            <v>43</v>
          </cell>
          <cell r="U104">
            <v>45</v>
          </cell>
          <cell r="V104">
            <v>47</v>
          </cell>
          <cell r="W104">
            <v>49</v>
          </cell>
        </row>
        <row r="105"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J106">
            <v>13</v>
          </cell>
          <cell r="K106">
            <v>13</v>
          </cell>
          <cell r="L106">
            <v>13</v>
          </cell>
          <cell r="M106">
            <v>13</v>
          </cell>
          <cell r="N106">
            <v>13</v>
          </cell>
          <cell r="O106">
            <v>13</v>
          </cell>
          <cell r="P106">
            <v>13</v>
          </cell>
          <cell r="Q106">
            <v>13</v>
          </cell>
          <cell r="R106">
            <v>13</v>
          </cell>
          <cell r="S106">
            <v>13</v>
          </cell>
          <cell r="T106">
            <v>13</v>
          </cell>
          <cell r="U106">
            <v>13</v>
          </cell>
          <cell r="V106">
            <v>13</v>
          </cell>
          <cell r="W106">
            <v>13</v>
          </cell>
        </row>
        <row r="107">
          <cell r="J107">
            <v>6</v>
          </cell>
          <cell r="K107">
            <v>6</v>
          </cell>
          <cell r="L107">
            <v>6</v>
          </cell>
          <cell r="M107">
            <v>6</v>
          </cell>
          <cell r="N107">
            <v>6</v>
          </cell>
          <cell r="O107">
            <v>6</v>
          </cell>
          <cell r="P107">
            <v>6</v>
          </cell>
          <cell r="Q107">
            <v>6</v>
          </cell>
          <cell r="R107">
            <v>6</v>
          </cell>
          <cell r="S107">
            <v>6</v>
          </cell>
          <cell r="T107">
            <v>6</v>
          </cell>
          <cell r="U107">
            <v>6</v>
          </cell>
          <cell r="V107">
            <v>6</v>
          </cell>
          <cell r="W107">
            <v>6</v>
          </cell>
        </row>
        <row r="108"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</row>
        <row r="109">
          <cell r="J109">
            <v>79</v>
          </cell>
          <cell r="K109">
            <v>90</v>
          </cell>
          <cell r="L109">
            <v>101</v>
          </cell>
          <cell r="M109">
            <v>102</v>
          </cell>
          <cell r="N109">
            <v>124</v>
          </cell>
          <cell r="O109">
            <v>135</v>
          </cell>
          <cell r="P109">
            <v>146</v>
          </cell>
          <cell r="Q109">
            <v>158</v>
          </cell>
          <cell r="R109">
            <v>169</v>
          </cell>
          <cell r="S109">
            <v>180</v>
          </cell>
          <cell r="T109">
            <v>191</v>
          </cell>
          <cell r="U109">
            <v>203</v>
          </cell>
          <cell r="V109">
            <v>214</v>
          </cell>
          <cell r="W109">
            <v>225</v>
          </cell>
        </row>
        <row r="110">
          <cell r="J110">
            <v>3</v>
          </cell>
          <cell r="K110">
            <v>3.3</v>
          </cell>
          <cell r="L110">
            <v>3.6</v>
          </cell>
          <cell r="M110">
            <v>3.7</v>
          </cell>
          <cell r="N110">
            <v>4.3</v>
          </cell>
          <cell r="O110">
            <v>4.5999999999999996</v>
          </cell>
          <cell r="P110">
            <v>5</v>
          </cell>
          <cell r="Q110">
            <v>5.3</v>
          </cell>
          <cell r="R110">
            <v>5.6</v>
          </cell>
          <cell r="S110">
            <v>6</v>
          </cell>
          <cell r="T110">
            <v>6.3</v>
          </cell>
          <cell r="U110">
            <v>6.6</v>
          </cell>
          <cell r="V110">
            <v>7</v>
          </cell>
          <cell r="W110">
            <v>7.3</v>
          </cell>
        </row>
        <row r="112"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</row>
        <row r="113"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145.1</v>
          </cell>
          <cell r="W113">
            <v>152</v>
          </cell>
        </row>
        <row r="114"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J115">
            <v>22.1</v>
          </cell>
          <cell r="K115">
            <v>24.6</v>
          </cell>
          <cell r="L115">
            <v>27.1</v>
          </cell>
          <cell r="M115">
            <v>29.5</v>
          </cell>
          <cell r="N115">
            <v>32</v>
          </cell>
          <cell r="O115">
            <v>34.4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72.400000000000006</v>
          </cell>
          <cell r="Q116">
            <v>77.3</v>
          </cell>
          <cell r="R116">
            <v>82.1</v>
          </cell>
          <cell r="S116">
            <v>86.9</v>
          </cell>
          <cell r="T116">
            <v>91.8</v>
          </cell>
          <cell r="U116">
            <v>96.6</v>
          </cell>
          <cell r="V116">
            <v>0</v>
          </cell>
          <cell r="W116">
            <v>0</v>
          </cell>
        </row>
        <row r="118">
          <cell r="J118">
            <v>1</v>
          </cell>
          <cell r="K118">
            <v>1</v>
          </cell>
          <cell r="L118">
            <v>1</v>
          </cell>
          <cell r="M118">
            <v>1</v>
          </cell>
          <cell r="N118">
            <v>1</v>
          </cell>
          <cell r="O118">
            <v>1</v>
          </cell>
          <cell r="P118">
            <v>1</v>
          </cell>
          <cell r="Q118">
            <v>1</v>
          </cell>
          <cell r="R118">
            <v>2</v>
          </cell>
          <cell r="S118">
            <v>2</v>
          </cell>
          <cell r="T118">
            <v>2</v>
          </cell>
          <cell r="U118">
            <v>2</v>
          </cell>
          <cell r="V118">
            <v>2</v>
          </cell>
          <cell r="W118">
            <v>2</v>
          </cell>
        </row>
        <row r="119">
          <cell r="J119">
            <v>1</v>
          </cell>
          <cell r="K119">
            <v>1</v>
          </cell>
          <cell r="L119">
            <v>1</v>
          </cell>
          <cell r="M119">
            <v>1</v>
          </cell>
          <cell r="N119">
            <v>1</v>
          </cell>
          <cell r="O119">
            <v>1</v>
          </cell>
          <cell r="P119">
            <v>1</v>
          </cell>
          <cell r="Q119">
            <v>1</v>
          </cell>
          <cell r="R119">
            <v>1</v>
          </cell>
          <cell r="S119">
            <v>1</v>
          </cell>
          <cell r="T119">
            <v>1</v>
          </cell>
          <cell r="U119">
            <v>1</v>
          </cell>
          <cell r="V119">
            <v>1</v>
          </cell>
          <cell r="W119">
            <v>1</v>
          </cell>
        </row>
        <row r="121"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</row>
        <row r="124">
          <cell r="J124">
            <v>1</v>
          </cell>
          <cell r="K124">
            <v>1</v>
          </cell>
          <cell r="L124">
            <v>1</v>
          </cell>
          <cell r="M124">
            <v>1</v>
          </cell>
          <cell r="N124">
            <v>1</v>
          </cell>
          <cell r="O124">
            <v>1</v>
          </cell>
          <cell r="P124">
            <v>1</v>
          </cell>
          <cell r="Q124">
            <v>1</v>
          </cell>
          <cell r="R124">
            <v>1</v>
          </cell>
          <cell r="S124">
            <v>1</v>
          </cell>
          <cell r="T124">
            <v>1</v>
          </cell>
          <cell r="U124">
            <v>1</v>
          </cell>
          <cell r="V124">
            <v>1</v>
          </cell>
          <cell r="W124">
            <v>1</v>
          </cell>
        </row>
        <row r="132">
          <cell r="J132">
            <v>7</v>
          </cell>
          <cell r="K132">
            <v>8</v>
          </cell>
          <cell r="L132">
            <v>9</v>
          </cell>
          <cell r="M132">
            <v>10</v>
          </cell>
          <cell r="N132">
            <v>11</v>
          </cell>
          <cell r="O132">
            <v>12</v>
          </cell>
          <cell r="P132">
            <v>13</v>
          </cell>
          <cell r="Q132">
            <v>14</v>
          </cell>
          <cell r="R132">
            <v>15</v>
          </cell>
          <cell r="S132">
            <v>16</v>
          </cell>
          <cell r="T132">
            <v>17</v>
          </cell>
          <cell r="U132">
            <v>18</v>
          </cell>
          <cell r="V132">
            <v>19</v>
          </cell>
          <cell r="W132">
            <v>20</v>
          </cell>
        </row>
        <row r="133">
          <cell r="J133">
            <v>1.1200000000000001</v>
          </cell>
          <cell r="K133">
            <v>1.28</v>
          </cell>
          <cell r="L133">
            <v>1.44</v>
          </cell>
          <cell r="M133">
            <v>1.6</v>
          </cell>
          <cell r="N133">
            <v>1.76</v>
          </cell>
          <cell r="O133">
            <v>1.92</v>
          </cell>
          <cell r="P133">
            <v>2.08</v>
          </cell>
          <cell r="Q133">
            <v>2.2400000000000002</v>
          </cell>
          <cell r="R133">
            <v>2.4</v>
          </cell>
          <cell r="S133">
            <v>2.56</v>
          </cell>
          <cell r="T133">
            <v>2.72</v>
          </cell>
          <cell r="U133">
            <v>2.88</v>
          </cell>
          <cell r="V133">
            <v>3.04</v>
          </cell>
          <cell r="W133">
            <v>3.2</v>
          </cell>
        </row>
        <row r="134">
          <cell r="J134">
            <v>8.6999999999999993</v>
          </cell>
          <cell r="K134">
            <v>9.9</v>
          </cell>
          <cell r="L134">
            <v>11.1</v>
          </cell>
          <cell r="M134">
            <v>12.3</v>
          </cell>
          <cell r="N134">
            <v>13.5</v>
          </cell>
          <cell r="O134">
            <v>14.7</v>
          </cell>
          <cell r="P134">
            <v>15.9</v>
          </cell>
          <cell r="Q134">
            <v>17.100000000000001</v>
          </cell>
          <cell r="R134">
            <v>18.3</v>
          </cell>
          <cell r="S134">
            <v>19.5</v>
          </cell>
          <cell r="T134">
            <v>20.7</v>
          </cell>
          <cell r="U134">
            <v>21.9</v>
          </cell>
          <cell r="V134">
            <v>23.1</v>
          </cell>
          <cell r="W134">
            <v>24.3</v>
          </cell>
        </row>
        <row r="135">
          <cell r="J135">
            <v>195</v>
          </cell>
          <cell r="K135">
            <v>215</v>
          </cell>
          <cell r="L135">
            <v>234</v>
          </cell>
          <cell r="M135">
            <v>254</v>
          </cell>
          <cell r="N135">
            <v>274</v>
          </cell>
          <cell r="O135">
            <v>293</v>
          </cell>
          <cell r="P135">
            <v>313</v>
          </cell>
          <cell r="Q135">
            <v>333</v>
          </cell>
          <cell r="R135">
            <v>353</v>
          </cell>
          <cell r="S135">
            <v>372</v>
          </cell>
          <cell r="T135">
            <v>392</v>
          </cell>
          <cell r="U135">
            <v>412</v>
          </cell>
          <cell r="V135">
            <v>431</v>
          </cell>
          <cell r="W135">
            <v>451</v>
          </cell>
        </row>
        <row r="136">
          <cell r="J136">
            <v>51</v>
          </cell>
          <cell r="K136">
            <v>54</v>
          </cell>
          <cell r="L136">
            <v>56</v>
          </cell>
          <cell r="M136">
            <v>59</v>
          </cell>
          <cell r="N136">
            <v>62</v>
          </cell>
          <cell r="O136">
            <v>64</v>
          </cell>
          <cell r="P136">
            <v>67</v>
          </cell>
          <cell r="Q136">
            <v>70</v>
          </cell>
          <cell r="R136">
            <v>73</v>
          </cell>
          <cell r="S136">
            <v>75</v>
          </cell>
          <cell r="T136">
            <v>78</v>
          </cell>
          <cell r="U136">
            <v>81</v>
          </cell>
          <cell r="V136">
            <v>83</v>
          </cell>
          <cell r="W136">
            <v>86</v>
          </cell>
        </row>
        <row r="137"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</row>
        <row r="138">
          <cell r="J138">
            <v>28</v>
          </cell>
          <cell r="K138">
            <v>28</v>
          </cell>
          <cell r="L138">
            <v>28</v>
          </cell>
          <cell r="M138">
            <v>28</v>
          </cell>
          <cell r="N138">
            <v>28</v>
          </cell>
          <cell r="O138">
            <v>28</v>
          </cell>
          <cell r="P138">
            <v>28</v>
          </cell>
          <cell r="Q138">
            <v>28</v>
          </cell>
          <cell r="R138">
            <v>28</v>
          </cell>
          <cell r="S138">
            <v>28</v>
          </cell>
          <cell r="T138">
            <v>28</v>
          </cell>
          <cell r="U138">
            <v>28</v>
          </cell>
          <cell r="V138">
            <v>28</v>
          </cell>
          <cell r="W138">
            <v>28</v>
          </cell>
        </row>
        <row r="139"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J141">
            <v>116</v>
          </cell>
          <cell r="K141">
            <v>133</v>
          </cell>
          <cell r="L141">
            <v>150</v>
          </cell>
          <cell r="M141">
            <v>167</v>
          </cell>
          <cell r="N141">
            <v>184</v>
          </cell>
          <cell r="O141">
            <v>201</v>
          </cell>
          <cell r="P141">
            <v>218</v>
          </cell>
          <cell r="Q141">
            <v>235</v>
          </cell>
          <cell r="R141">
            <v>252</v>
          </cell>
          <cell r="S141">
            <v>269</v>
          </cell>
          <cell r="T141">
            <v>286</v>
          </cell>
          <cell r="U141">
            <v>303</v>
          </cell>
          <cell r="V141">
            <v>320</v>
          </cell>
          <cell r="W141">
            <v>337</v>
          </cell>
        </row>
        <row r="142">
          <cell r="J142">
            <v>4.8</v>
          </cell>
          <cell r="K142">
            <v>5.3</v>
          </cell>
          <cell r="L142">
            <v>5.8</v>
          </cell>
          <cell r="M142">
            <v>6.3</v>
          </cell>
          <cell r="N142">
            <v>6.8</v>
          </cell>
          <cell r="O142">
            <v>7.3</v>
          </cell>
          <cell r="P142">
            <v>7.8</v>
          </cell>
          <cell r="Q142">
            <v>8.3000000000000007</v>
          </cell>
          <cell r="R142">
            <v>8.8000000000000007</v>
          </cell>
          <cell r="S142">
            <v>9.3000000000000007</v>
          </cell>
          <cell r="T142">
            <v>9.8000000000000007</v>
          </cell>
          <cell r="U142">
            <v>10.3</v>
          </cell>
          <cell r="V142">
            <v>10.7</v>
          </cell>
          <cell r="W142">
            <v>11.2</v>
          </cell>
        </row>
        <row r="144">
          <cell r="J144">
            <v>1</v>
          </cell>
          <cell r="K144">
            <v>1</v>
          </cell>
          <cell r="L144">
            <v>1</v>
          </cell>
          <cell r="M144">
            <v>1</v>
          </cell>
          <cell r="N144">
            <v>1</v>
          </cell>
          <cell r="O144">
            <v>1</v>
          </cell>
          <cell r="P144">
            <v>1</v>
          </cell>
          <cell r="Q144">
            <v>1</v>
          </cell>
          <cell r="R144">
            <v>2</v>
          </cell>
          <cell r="S144">
            <v>2</v>
          </cell>
          <cell r="T144">
            <v>2</v>
          </cell>
          <cell r="U144">
            <v>2</v>
          </cell>
          <cell r="V144">
            <v>2</v>
          </cell>
          <cell r="W144">
            <v>2</v>
          </cell>
        </row>
        <row r="145"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</row>
        <row r="147"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</row>
        <row r="150">
          <cell r="J150">
            <v>1</v>
          </cell>
          <cell r="K150">
            <v>1</v>
          </cell>
          <cell r="L150">
            <v>1</v>
          </cell>
          <cell r="M150">
            <v>1</v>
          </cell>
          <cell r="N150">
            <v>1</v>
          </cell>
          <cell r="O150">
            <v>1</v>
          </cell>
          <cell r="P150">
            <v>1</v>
          </cell>
          <cell r="Q150">
            <v>1</v>
          </cell>
          <cell r="R150">
            <v>1</v>
          </cell>
          <cell r="S150">
            <v>1</v>
          </cell>
          <cell r="T150">
            <v>1</v>
          </cell>
          <cell r="U150">
            <v>1</v>
          </cell>
          <cell r="V150">
            <v>1</v>
          </cell>
          <cell r="W150">
            <v>1</v>
          </cell>
        </row>
        <row r="164">
          <cell r="J164">
            <v>7</v>
          </cell>
          <cell r="K164">
            <v>8</v>
          </cell>
          <cell r="L164">
            <v>9</v>
          </cell>
          <cell r="M164">
            <v>10</v>
          </cell>
          <cell r="N164">
            <v>11</v>
          </cell>
          <cell r="O164">
            <v>12</v>
          </cell>
          <cell r="P164">
            <v>13</v>
          </cell>
          <cell r="Q164">
            <v>14</v>
          </cell>
          <cell r="R164">
            <v>15</v>
          </cell>
          <cell r="S164">
            <v>16</v>
          </cell>
          <cell r="T164">
            <v>17</v>
          </cell>
          <cell r="U164">
            <v>18</v>
          </cell>
          <cell r="V164">
            <v>19</v>
          </cell>
          <cell r="W164">
            <v>20</v>
          </cell>
        </row>
        <row r="165">
          <cell r="J165">
            <v>1.1200000000000001</v>
          </cell>
          <cell r="K165">
            <v>1.28</v>
          </cell>
          <cell r="L165">
            <v>1.44</v>
          </cell>
          <cell r="M165">
            <v>1.6</v>
          </cell>
          <cell r="N165">
            <v>1.76</v>
          </cell>
          <cell r="O165">
            <v>1.92</v>
          </cell>
          <cell r="P165">
            <v>2.08</v>
          </cell>
          <cell r="Q165">
            <v>2.2400000000000002</v>
          </cell>
          <cell r="R165">
            <v>2.4</v>
          </cell>
          <cell r="S165">
            <v>2.56</v>
          </cell>
          <cell r="T165">
            <v>2.72</v>
          </cell>
          <cell r="U165">
            <v>2.88</v>
          </cell>
          <cell r="V165">
            <v>3.04</v>
          </cell>
          <cell r="W165">
            <v>3.2</v>
          </cell>
        </row>
        <row r="166">
          <cell r="J166">
            <v>8.6999999999999993</v>
          </cell>
          <cell r="K166">
            <v>9.9</v>
          </cell>
          <cell r="L166">
            <v>11.1</v>
          </cell>
          <cell r="M166">
            <v>12.3</v>
          </cell>
          <cell r="N166">
            <v>13.5</v>
          </cell>
          <cell r="O166">
            <v>14.7</v>
          </cell>
          <cell r="P166">
            <v>15.9</v>
          </cell>
          <cell r="Q166">
            <v>17.100000000000001</v>
          </cell>
          <cell r="R166">
            <v>18.3</v>
          </cell>
          <cell r="S166">
            <v>19.5</v>
          </cell>
          <cell r="T166">
            <v>20.7</v>
          </cell>
          <cell r="U166">
            <v>21.9</v>
          </cell>
          <cell r="V166">
            <v>23.1</v>
          </cell>
          <cell r="W166">
            <v>24.3</v>
          </cell>
        </row>
        <row r="167">
          <cell r="J167">
            <v>167</v>
          </cell>
          <cell r="K167">
            <v>186</v>
          </cell>
          <cell r="L167">
            <v>205</v>
          </cell>
          <cell r="M167">
            <v>224</v>
          </cell>
          <cell r="N167">
            <v>242</v>
          </cell>
          <cell r="O167">
            <v>261</v>
          </cell>
          <cell r="P167">
            <v>280</v>
          </cell>
          <cell r="Q167">
            <v>299</v>
          </cell>
          <cell r="R167">
            <v>318</v>
          </cell>
          <cell r="S167">
            <v>337</v>
          </cell>
          <cell r="T167">
            <v>356</v>
          </cell>
          <cell r="U167">
            <v>375</v>
          </cell>
          <cell r="V167">
            <v>394</v>
          </cell>
          <cell r="W167">
            <v>413</v>
          </cell>
        </row>
        <row r="168">
          <cell r="J168">
            <v>24</v>
          </cell>
          <cell r="K168">
            <v>26</v>
          </cell>
          <cell r="L168">
            <v>28</v>
          </cell>
          <cell r="M168">
            <v>30</v>
          </cell>
          <cell r="N168">
            <v>32</v>
          </cell>
          <cell r="O168">
            <v>34</v>
          </cell>
          <cell r="P168">
            <v>36</v>
          </cell>
          <cell r="Q168">
            <v>38</v>
          </cell>
          <cell r="R168">
            <v>40</v>
          </cell>
          <cell r="S168">
            <v>42</v>
          </cell>
          <cell r="T168">
            <v>44</v>
          </cell>
          <cell r="U168">
            <v>46</v>
          </cell>
          <cell r="V168">
            <v>48</v>
          </cell>
          <cell r="W168">
            <v>50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J170">
            <v>28</v>
          </cell>
          <cell r="K170">
            <v>28</v>
          </cell>
          <cell r="L170">
            <v>28</v>
          </cell>
          <cell r="M170">
            <v>28</v>
          </cell>
          <cell r="N170">
            <v>28</v>
          </cell>
          <cell r="O170">
            <v>28</v>
          </cell>
          <cell r="P170">
            <v>28</v>
          </cell>
          <cell r="Q170">
            <v>28</v>
          </cell>
          <cell r="R170">
            <v>28</v>
          </cell>
          <cell r="S170">
            <v>28</v>
          </cell>
          <cell r="T170">
            <v>28</v>
          </cell>
          <cell r="U170">
            <v>28</v>
          </cell>
          <cell r="V170">
            <v>28</v>
          </cell>
          <cell r="W170">
            <v>28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</row>
        <row r="173">
          <cell r="J173">
            <v>115</v>
          </cell>
          <cell r="K173">
            <v>132</v>
          </cell>
          <cell r="L173">
            <v>149</v>
          </cell>
          <cell r="M173">
            <v>166</v>
          </cell>
          <cell r="N173">
            <v>182</v>
          </cell>
          <cell r="O173">
            <v>199</v>
          </cell>
          <cell r="P173">
            <v>216</v>
          </cell>
          <cell r="Q173">
            <v>233</v>
          </cell>
          <cell r="R173">
            <v>250</v>
          </cell>
          <cell r="S173">
            <v>267</v>
          </cell>
          <cell r="T173">
            <v>284</v>
          </cell>
          <cell r="U173">
            <v>301</v>
          </cell>
          <cell r="V173">
            <v>318</v>
          </cell>
          <cell r="W173">
            <v>335</v>
          </cell>
        </row>
        <row r="174">
          <cell r="J174">
            <v>4.0999999999999996</v>
          </cell>
          <cell r="K174">
            <v>4.5999999999999996</v>
          </cell>
          <cell r="L174">
            <v>5.0999999999999996</v>
          </cell>
          <cell r="M174">
            <v>5.6</v>
          </cell>
          <cell r="N174">
            <v>6</v>
          </cell>
          <cell r="O174">
            <v>6.5</v>
          </cell>
          <cell r="P174">
            <v>7</v>
          </cell>
          <cell r="Q174">
            <v>7.4</v>
          </cell>
          <cell r="R174">
            <v>7.9</v>
          </cell>
          <cell r="S174">
            <v>8.4</v>
          </cell>
          <cell r="T174">
            <v>8.9</v>
          </cell>
          <cell r="U174">
            <v>9.3000000000000007</v>
          </cell>
          <cell r="V174">
            <v>9.8000000000000007</v>
          </cell>
          <cell r="W174">
            <v>10.3</v>
          </cell>
        </row>
        <row r="176">
          <cell r="J176">
            <v>1</v>
          </cell>
          <cell r="K176">
            <v>1</v>
          </cell>
          <cell r="L176">
            <v>1</v>
          </cell>
          <cell r="M176">
            <v>1</v>
          </cell>
          <cell r="N176">
            <v>1</v>
          </cell>
          <cell r="O176">
            <v>1</v>
          </cell>
          <cell r="P176">
            <v>1</v>
          </cell>
          <cell r="Q176">
            <v>1</v>
          </cell>
          <cell r="R176">
            <v>2</v>
          </cell>
          <cell r="S176">
            <v>2</v>
          </cell>
          <cell r="T176">
            <v>2</v>
          </cell>
          <cell r="U176">
            <v>2</v>
          </cell>
          <cell r="V176">
            <v>2</v>
          </cell>
          <cell r="W176">
            <v>2</v>
          </cell>
        </row>
        <row r="177">
          <cell r="J177">
            <v>1</v>
          </cell>
          <cell r="K177">
            <v>1</v>
          </cell>
          <cell r="L177">
            <v>1</v>
          </cell>
          <cell r="M177">
            <v>1</v>
          </cell>
          <cell r="N177">
            <v>1</v>
          </cell>
          <cell r="O177">
            <v>1</v>
          </cell>
          <cell r="P177">
            <v>1</v>
          </cell>
          <cell r="Q177">
            <v>1</v>
          </cell>
          <cell r="R177">
            <v>1</v>
          </cell>
          <cell r="S177">
            <v>1</v>
          </cell>
          <cell r="T177">
            <v>1</v>
          </cell>
          <cell r="U177">
            <v>1</v>
          </cell>
          <cell r="V177">
            <v>1</v>
          </cell>
          <cell r="W177">
            <v>1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</row>
        <row r="181"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</row>
        <row r="182">
          <cell r="J182">
            <v>1</v>
          </cell>
          <cell r="K182">
            <v>1</v>
          </cell>
          <cell r="L182">
            <v>1</v>
          </cell>
          <cell r="M182">
            <v>1</v>
          </cell>
          <cell r="N182">
            <v>1</v>
          </cell>
          <cell r="O182">
            <v>1</v>
          </cell>
          <cell r="P182">
            <v>1</v>
          </cell>
          <cell r="Q182">
            <v>1</v>
          </cell>
          <cell r="R182">
            <v>1</v>
          </cell>
          <cell r="S182">
            <v>1</v>
          </cell>
          <cell r="T182">
            <v>1</v>
          </cell>
          <cell r="U182">
            <v>1</v>
          </cell>
          <cell r="V182">
            <v>1</v>
          </cell>
          <cell r="W182">
            <v>1</v>
          </cell>
        </row>
        <row r="196">
          <cell r="J196">
            <v>7</v>
          </cell>
          <cell r="K196">
            <v>8</v>
          </cell>
          <cell r="L196">
            <v>9</v>
          </cell>
          <cell r="M196">
            <v>10</v>
          </cell>
          <cell r="N196">
            <v>11</v>
          </cell>
          <cell r="O196">
            <v>12</v>
          </cell>
          <cell r="P196">
            <v>13</v>
          </cell>
          <cell r="Q196">
            <v>14</v>
          </cell>
          <cell r="R196">
            <v>15</v>
          </cell>
          <cell r="S196">
            <v>16</v>
          </cell>
          <cell r="T196">
            <v>17</v>
          </cell>
          <cell r="U196">
            <v>18</v>
          </cell>
          <cell r="V196">
            <v>19</v>
          </cell>
          <cell r="W196">
            <v>20</v>
          </cell>
        </row>
        <row r="197">
          <cell r="J197">
            <v>1.1200000000000001</v>
          </cell>
          <cell r="K197">
            <v>1.28</v>
          </cell>
          <cell r="L197">
            <v>1.44</v>
          </cell>
          <cell r="M197">
            <v>1.6</v>
          </cell>
          <cell r="N197">
            <v>1.76</v>
          </cell>
          <cell r="O197">
            <v>1.92</v>
          </cell>
          <cell r="P197">
            <v>2.08</v>
          </cell>
          <cell r="Q197">
            <v>2.2400000000000002</v>
          </cell>
          <cell r="R197">
            <v>2.4</v>
          </cell>
          <cell r="S197">
            <v>2.56</v>
          </cell>
          <cell r="T197">
            <v>2.72</v>
          </cell>
          <cell r="U197">
            <v>2.88</v>
          </cell>
          <cell r="V197">
            <v>3.04</v>
          </cell>
          <cell r="W197">
            <v>3.2</v>
          </cell>
        </row>
        <row r="198">
          <cell r="J198">
            <v>8.6999999999999993</v>
          </cell>
          <cell r="K198">
            <v>9.9</v>
          </cell>
          <cell r="L198">
            <v>11.1</v>
          </cell>
          <cell r="M198">
            <v>12.3</v>
          </cell>
          <cell r="N198">
            <v>13.5</v>
          </cell>
          <cell r="O198">
            <v>14.7</v>
          </cell>
          <cell r="P198">
            <v>15.9</v>
          </cell>
          <cell r="Q198">
            <v>17.100000000000001</v>
          </cell>
          <cell r="R198">
            <v>18.3</v>
          </cell>
          <cell r="S198">
            <v>19.5</v>
          </cell>
          <cell r="T198">
            <v>20.7</v>
          </cell>
          <cell r="U198">
            <v>21.9</v>
          </cell>
          <cell r="V198">
            <v>23.1</v>
          </cell>
          <cell r="W198">
            <v>24.3</v>
          </cell>
        </row>
        <row r="199">
          <cell r="J199">
            <v>81</v>
          </cell>
          <cell r="K199">
            <v>89</v>
          </cell>
          <cell r="L199">
            <v>96</v>
          </cell>
          <cell r="M199">
            <v>99</v>
          </cell>
          <cell r="N199">
            <v>112</v>
          </cell>
          <cell r="O199">
            <v>119</v>
          </cell>
          <cell r="P199">
            <v>127</v>
          </cell>
          <cell r="Q199">
            <v>135</v>
          </cell>
          <cell r="R199">
            <v>142</v>
          </cell>
          <cell r="S199">
            <v>150</v>
          </cell>
          <cell r="T199">
            <v>158</v>
          </cell>
          <cell r="U199">
            <v>165</v>
          </cell>
          <cell r="V199">
            <v>173</v>
          </cell>
          <cell r="W199">
            <v>180</v>
          </cell>
        </row>
        <row r="200">
          <cell r="J200">
            <v>23</v>
          </cell>
          <cell r="K200">
            <v>25</v>
          </cell>
          <cell r="L200">
            <v>27</v>
          </cell>
          <cell r="M200">
            <v>29</v>
          </cell>
          <cell r="N200">
            <v>31</v>
          </cell>
          <cell r="O200">
            <v>33</v>
          </cell>
          <cell r="P200">
            <v>35</v>
          </cell>
          <cell r="Q200">
            <v>37</v>
          </cell>
          <cell r="R200">
            <v>39</v>
          </cell>
          <cell r="S200">
            <v>41</v>
          </cell>
          <cell r="T200">
            <v>43</v>
          </cell>
          <cell r="U200">
            <v>45</v>
          </cell>
          <cell r="V200">
            <v>47</v>
          </cell>
          <cell r="W200">
            <v>49</v>
          </cell>
        </row>
        <row r="201"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J202">
            <v>13</v>
          </cell>
          <cell r="K202">
            <v>13</v>
          </cell>
          <cell r="L202">
            <v>13</v>
          </cell>
          <cell r="M202">
            <v>13</v>
          </cell>
          <cell r="N202">
            <v>13</v>
          </cell>
          <cell r="O202">
            <v>13</v>
          </cell>
          <cell r="P202">
            <v>13</v>
          </cell>
          <cell r="Q202">
            <v>13</v>
          </cell>
          <cell r="R202">
            <v>13</v>
          </cell>
          <cell r="S202">
            <v>13</v>
          </cell>
          <cell r="T202">
            <v>13</v>
          </cell>
          <cell r="U202">
            <v>13</v>
          </cell>
          <cell r="V202">
            <v>13</v>
          </cell>
          <cell r="W202">
            <v>13</v>
          </cell>
        </row>
        <row r="203">
          <cell r="J203">
            <v>6</v>
          </cell>
          <cell r="K203">
            <v>6</v>
          </cell>
          <cell r="L203">
            <v>6</v>
          </cell>
          <cell r="M203">
            <v>6</v>
          </cell>
          <cell r="N203">
            <v>6</v>
          </cell>
          <cell r="O203">
            <v>6</v>
          </cell>
          <cell r="P203">
            <v>6</v>
          </cell>
          <cell r="Q203">
            <v>6</v>
          </cell>
          <cell r="R203">
            <v>6</v>
          </cell>
          <cell r="S203">
            <v>6</v>
          </cell>
          <cell r="T203">
            <v>6</v>
          </cell>
          <cell r="U203">
            <v>6</v>
          </cell>
          <cell r="V203">
            <v>6</v>
          </cell>
          <cell r="W203">
            <v>6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J205">
            <v>39</v>
          </cell>
          <cell r="K205">
            <v>45</v>
          </cell>
          <cell r="L205">
            <v>50</v>
          </cell>
          <cell r="M205">
            <v>51</v>
          </cell>
          <cell r="N205">
            <v>62</v>
          </cell>
          <cell r="O205">
            <v>67</v>
          </cell>
          <cell r="P205">
            <v>73</v>
          </cell>
          <cell r="Q205">
            <v>79</v>
          </cell>
          <cell r="R205">
            <v>84</v>
          </cell>
          <cell r="S205">
            <v>90</v>
          </cell>
          <cell r="T205">
            <v>96</v>
          </cell>
          <cell r="U205">
            <v>101</v>
          </cell>
          <cell r="V205">
            <v>107</v>
          </cell>
          <cell r="W205">
            <v>112</v>
          </cell>
        </row>
        <row r="206">
          <cell r="J206">
            <v>2</v>
          </cell>
          <cell r="K206">
            <v>2.2000000000000002</v>
          </cell>
          <cell r="L206">
            <v>2.4</v>
          </cell>
          <cell r="M206">
            <v>2.4</v>
          </cell>
          <cell r="N206">
            <v>2.8</v>
          </cell>
          <cell r="O206">
            <v>2.9</v>
          </cell>
          <cell r="P206">
            <v>3.1</v>
          </cell>
          <cell r="Q206">
            <v>3.3</v>
          </cell>
          <cell r="R206">
            <v>3.5</v>
          </cell>
          <cell r="S206">
            <v>3.7</v>
          </cell>
          <cell r="T206">
            <v>3.9</v>
          </cell>
          <cell r="U206">
            <v>4.0999999999999996</v>
          </cell>
          <cell r="V206">
            <v>4.3</v>
          </cell>
          <cell r="W206">
            <v>4.5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145.1</v>
          </cell>
          <cell r="W209">
            <v>152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J211">
            <v>22.1</v>
          </cell>
          <cell r="K211">
            <v>24.6</v>
          </cell>
          <cell r="L211">
            <v>27.1</v>
          </cell>
          <cell r="M211">
            <v>29.5</v>
          </cell>
          <cell r="N211">
            <v>32</v>
          </cell>
          <cell r="O211">
            <v>34.4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72.400000000000006</v>
          </cell>
          <cell r="Q212">
            <v>77.3</v>
          </cell>
          <cell r="R212">
            <v>82.1</v>
          </cell>
          <cell r="S212">
            <v>86.9</v>
          </cell>
          <cell r="T212">
            <v>91.8</v>
          </cell>
          <cell r="U212">
            <v>96.6</v>
          </cell>
          <cell r="V212">
            <v>0</v>
          </cell>
          <cell r="W212">
            <v>0</v>
          </cell>
        </row>
        <row r="214">
          <cell r="J214">
            <v>1</v>
          </cell>
          <cell r="K214">
            <v>1</v>
          </cell>
          <cell r="L214">
            <v>1</v>
          </cell>
          <cell r="M214">
            <v>1</v>
          </cell>
          <cell r="N214">
            <v>1</v>
          </cell>
          <cell r="O214">
            <v>1</v>
          </cell>
          <cell r="P214">
            <v>1</v>
          </cell>
          <cell r="Q214">
            <v>1</v>
          </cell>
          <cell r="R214">
            <v>2</v>
          </cell>
          <cell r="S214">
            <v>2</v>
          </cell>
          <cell r="T214">
            <v>2</v>
          </cell>
          <cell r="U214">
            <v>2</v>
          </cell>
          <cell r="V214">
            <v>2</v>
          </cell>
          <cell r="W214">
            <v>2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</row>
        <row r="220">
          <cell r="J220">
            <v>1</v>
          </cell>
          <cell r="K220">
            <v>1</v>
          </cell>
          <cell r="L220">
            <v>1</v>
          </cell>
          <cell r="M220">
            <v>1</v>
          </cell>
          <cell r="N220">
            <v>1</v>
          </cell>
          <cell r="O220">
            <v>1</v>
          </cell>
          <cell r="P220">
            <v>1</v>
          </cell>
          <cell r="Q220">
            <v>1</v>
          </cell>
          <cell r="R220">
            <v>1</v>
          </cell>
          <cell r="S220">
            <v>1</v>
          </cell>
          <cell r="T220">
            <v>1</v>
          </cell>
          <cell r="U220">
            <v>1</v>
          </cell>
          <cell r="V220">
            <v>1</v>
          </cell>
          <cell r="W220">
            <v>1</v>
          </cell>
        </row>
        <row r="228">
          <cell r="J228">
            <v>7</v>
          </cell>
          <cell r="K228">
            <v>8</v>
          </cell>
          <cell r="L228">
            <v>9</v>
          </cell>
          <cell r="M228">
            <v>10</v>
          </cell>
          <cell r="N228">
            <v>11</v>
          </cell>
          <cell r="O228">
            <v>12</v>
          </cell>
          <cell r="P228">
            <v>13</v>
          </cell>
          <cell r="Q228">
            <v>14</v>
          </cell>
          <cell r="R228">
            <v>15</v>
          </cell>
          <cell r="S228">
            <v>16</v>
          </cell>
          <cell r="T228">
            <v>17</v>
          </cell>
          <cell r="U228">
            <v>18</v>
          </cell>
          <cell r="V228">
            <v>19</v>
          </cell>
          <cell r="W228">
            <v>20</v>
          </cell>
        </row>
        <row r="229">
          <cell r="J229">
            <v>1.1200000000000001</v>
          </cell>
          <cell r="K229">
            <v>1.28</v>
          </cell>
          <cell r="L229">
            <v>1.44</v>
          </cell>
          <cell r="M229">
            <v>1.6</v>
          </cell>
          <cell r="N229">
            <v>1.76</v>
          </cell>
          <cell r="O229">
            <v>1.92</v>
          </cell>
          <cell r="P229">
            <v>2.08</v>
          </cell>
          <cell r="Q229">
            <v>2.2400000000000002</v>
          </cell>
          <cell r="R229">
            <v>2.4</v>
          </cell>
          <cell r="S229">
            <v>2.56</v>
          </cell>
          <cell r="T229">
            <v>2.72</v>
          </cell>
          <cell r="U229">
            <v>2.88</v>
          </cell>
          <cell r="V229">
            <v>3.04</v>
          </cell>
          <cell r="W229">
            <v>3.2</v>
          </cell>
        </row>
        <row r="230">
          <cell r="J230">
            <v>8.6999999999999993</v>
          </cell>
          <cell r="K230">
            <v>9.9</v>
          </cell>
          <cell r="L230">
            <v>11.1</v>
          </cell>
          <cell r="M230">
            <v>12.3</v>
          </cell>
          <cell r="N230">
            <v>13.5</v>
          </cell>
          <cell r="O230">
            <v>14.7</v>
          </cell>
          <cell r="P230">
            <v>15.9</v>
          </cell>
          <cell r="Q230">
            <v>17.100000000000001</v>
          </cell>
          <cell r="R230">
            <v>18.3</v>
          </cell>
          <cell r="S230">
            <v>19.5</v>
          </cell>
          <cell r="T230">
            <v>20.7</v>
          </cell>
          <cell r="U230">
            <v>21.9</v>
          </cell>
          <cell r="V230">
            <v>23.1</v>
          </cell>
          <cell r="W230">
            <v>24.3</v>
          </cell>
        </row>
        <row r="231">
          <cell r="J231">
            <v>81</v>
          </cell>
          <cell r="K231">
            <v>89</v>
          </cell>
          <cell r="L231">
            <v>96</v>
          </cell>
          <cell r="M231">
            <v>99</v>
          </cell>
          <cell r="N231">
            <v>112</v>
          </cell>
          <cell r="O231">
            <v>119</v>
          </cell>
          <cell r="P231">
            <v>127</v>
          </cell>
          <cell r="Q231">
            <v>135</v>
          </cell>
          <cell r="R231">
            <v>142</v>
          </cell>
          <cell r="S231">
            <v>150</v>
          </cell>
          <cell r="T231">
            <v>158</v>
          </cell>
          <cell r="U231">
            <v>165</v>
          </cell>
          <cell r="V231">
            <v>173</v>
          </cell>
          <cell r="W231">
            <v>180</v>
          </cell>
        </row>
        <row r="232">
          <cell r="J232">
            <v>23</v>
          </cell>
          <cell r="K232">
            <v>25</v>
          </cell>
          <cell r="L232">
            <v>27</v>
          </cell>
          <cell r="M232">
            <v>29</v>
          </cell>
          <cell r="N232">
            <v>31</v>
          </cell>
          <cell r="O232">
            <v>33</v>
          </cell>
          <cell r="P232">
            <v>35</v>
          </cell>
          <cell r="Q232">
            <v>37</v>
          </cell>
          <cell r="R232">
            <v>39</v>
          </cell>
          <cell r="S232">
            <v>41</v>
          </cell>
          <cell r="T232">
            <v>43</v>
          </cell>
          <cell r="U232">
            <v>45</v>
          </cell>
          <cell r="V232">
            <v>47</v>
          </cell>
          <cell r="W232">
            <v>49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</row>
        <row r="234">
          <cell r="J234">
            <v>13</v>
          </cell>
          <cell r="K234">
            <v>13</v>
          </cell>
          <cell r="L234">
            <v>13</v>
          </cell>
          <cell r="M234">
            <v>13</v>
          </cell>
          <cell r="N234">
            <v>13</v>
          </cell>
          <cell r="O234">
            <v>13</v>
          </cell>
          <cell r="P234">
            <v>13</v>
          </cell>
          <cell r="Q234">
            <v>13</v>
          </cell>
          <cell r="R234">
            <v>13</v>
          </cell>
          <cell r="S234">
            <v>13</v>
          </cell>
          <cell r="T234">
            <v>13</v>
          </cell>
          <cell r="U234">
            <v>13</v>
          </cell>
          <cell r="V234">
            <v>13</v>
          </cell>
          <cell r="W234">
            <v>13</v>
          </cell>
        </row>
        <row r="235">
          <cell r="J235">
            <v>6</v>
          </cell>
          <cell r="K235">
            <v>6</v>
          </cell>
          <cell r="L235">
            <v>6</v>
          </cell>
          <cell r="M235">
            <v>6</v>
          </cell>
          <cell r="N235">
            <v>6</v>
          </cell>
          <cell r="O235">
            <v>6</v>
          </cell>
          <cell r="P235">
            <v>6</v>
          </cell>
          <cell r="Q235">
            <v>6</v>
          </cell>
          <cell r="R235">
            <v>6</v>
          </cell>
          <cell r="S235">
            <v>6</v>
          </cell>
          <cell r="T235">
            <v>6</v>
          </cell>
          <cell r="U235">
            <v>6</v>
          </cell>
          <cell r="V235">
            <v>6</v>
          </cell>
          <cell r="W235">
            <v>6</v>
          </cell>
        </row>
        <row r="236"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J237">
            <v>39</v>
          </cell>
          <cell r="K237">
            <v>45</v>
          </cell>
          <cell r="L237">
            <v>50</v>
          </cell>
          <cell r="M237">
            <v>51</v>
          </cell>
          <cell r="N237">
            <v>62</v>
          </cell>
          <cell r="O237">
            <v>67</v>
          </cell>
          <cell r="P237">
            <v>73</v>
          </cell>
          <cell r="Q237">
            <v>79</v>
          </cell>
          <cell r="R237">
            <v>84</v>
          </cell>
          <cell r="S237">
            <v>90</v>
          </cell>
          <cell r="T237">
            <v>96</v>
          </cell>
          <cell r="U237">
            <v>101</v>
          </cell>
          <cell r="V237">
            <v>107</v>
          </cell>
          <cell r="W237">
            <v>112</v>
          </cell>
        </row>
        <row r="238">
          <cell r="J238">
            <v>2</v>
          </cell>
          <cell r="K238">
            <v>2.2000000000000002</v>
          </cell>
          <cell r="L238">
            <v>2.4</v>
          </cell>
          <cell r="M238">
            <v>2.4</v>
          </cell>
          <cell r="N238">
            <v>2.8</v>
          </cell>
          <cell r="O238">
            <v>2.9</v>
          </cell>
          <cell r="P238">
            <v>3.1</v>
          </cell>
          <cell r="Q238">
            <v>3.3</v>
          </cell>
          <cell r="R238">
            <v>3.5</v>
          </cell>
          <cell r="S238">
            <v>3.7</v>
          </cell>
          <cell r="T238">
            <v>3.9</v>
          </cell>
          <cell r="U238">
            <v>4.0999999999999996</v>
          </cell>
          <cell r="V238">
            <v>4.3</v>
          </cell>
          <cell r="W238">
            <v>4.5</v>
          </cell>
        </row>
        <row r="240"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</row>
        <row r="241"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145.1</v>
          </cell>
          <cell r="W241">
            <v>152</v>
          </cell>
        </row>
        <row r="242"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</row>
        <row r="243">
          <cell r="J243">
            <v>22.1</v>
          </cell>
          <cell r="K243">
            <v>24.6</v>
          </cell>
          <cell r="L243">
            <v>27.1</v>
          </cell>
          <cell r="M243">
            <v>29.5</v>
          </cell>
          <cell r="N243">
            <v>32</v>
          </cell>
          <cell r="O243">
            <v>34.4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</row>
        <row r="244"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72.400000000000006</v>
          </cell>
          <cell r="Q244">
            <v>77.3</v>
          </cell>
          <cell r="R244">
            <v>82.1</v>
          </cell>
          <cell r="S244">
            <v>86.9</v>
          </cell>
          <cell r="T244">
            <v>91.8</v>
          </cell>
          <cell r="U244">
            <v>96.6</v>
          </cell>
          <cell r="V244">
            <v>0</v>
          </cell>
          <cell r="W244">
            <v>0</v>
          </cell>
        </row>
        <row r="246">
          <cell r="J246">
            <v>1</v>
          </cell>
          <cell r="K246">
            <v>1</v>
          </cell>
          <cell r="L246">
            <v>1</v>
          </cell>
          <cell r="M246">
            <v>1</v>
          </cell>
          <cell r="N246">
            <v>1</v>
          </cell>
          <cell r="O246">
            <v>1</v>
          </cell>
          <cell r="P246">
            <v>1</v>
          </cell>
          <cell r="Q246">
            <v>1</v>
          </cell>
          <cell r="R246">
            <v>2</v>
          </cell>
          <cell r="S246">
            <v>2</v>
          </cell>
          <cell r="T246">
            <v>2</v>
          </cell>
          <cell r="U246">
            <v>2</v>
          </cell>
          <cell r="V246">
            <v>2</v>
          </cell>
          <cell r="W246">
            <v>2</v>
          </cell>
        </row>
        <row r="247">
          <cell r="J247">
            <v>1</v>
          </cell>
          <cell r="K247">
            <v>1</v>
          </cell>
          <cell r="L247">
            <v>1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1</v>
          </cell>
          <cell r="U247">
            <v>1</v>
          </cell>
          <cell r="V247">
            <v>1</v>
          </cell>
          <cell r="W247">
            <v>1</v>
          </cell>
        </row>
        <row r="249"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</row>
        <row r="250"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</row>
        <row r="251"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</row>
        <row r="252">
          <cell r="J252">
            <v>1</v>
          </cell>
          <cell r="K252">
            <v>1</v>
          </cell>
          <cell r="L252">
            <v>1</v>
          </cell>
          <cell r="M252">
            <v>1</v>
          </cell>
          <cell r="N252">
            <v>1</v>
          </cell>
          <cell r="O252">
            <v>1</v>
          </cell>
          <cell r="P252">
            <v>1</v>
          </cell>
          <cell r="Q252">
            <v>1</v>
          </cell>
          <cell r="R252">
            <v>1</v>
          </cell>
          <cell r="S252">
            <v>1</v>
          </cell>
          <cell r="T252">
            <v>1</v>
          </cell>
          <cell r="U252">
            <v>1</v>
          </cell>
          <cell r="V252">
            <v>1</v>
          </cell>
          <cell r="W252">
            <v>1</v>
          </cell>
        </row>
      </sheetData>
      <sheetData sheetId="71"/>
      <sheetData sheetId="72">
        <row r="196">
          <cell r="T196">
            <v>0</v>
          </cell>
          <cell r="U196">
            <v>5</v>
          </cell>
          <cell r="V196">
            <v>10</v>
          </cell>
          <cell r="W196">
            <v>15</v>
          </cell>
          <cell r="X196">
            <v>20</v>
          </cell>
          <cell r="Y196">
            <v>25</v>
          </cell>
          <cell r="Z196">
            <v>30</v>
          </cell>
        </row>
        <row r="197">
          <cell r="T197">
            <v>45</v>
          </cell>
          <cell r="U197">
            <v>47.5</v>
          </cell>
          <cell r="V197">
            <v>50</v>
          </cell>
          <cell r="W197">
            <v>52.5</v>
          </cell>
          <cell r="X197">
            <v>55</v>
          </cell>
          <cell r="Y197">
            <v>57.5</v>
          </cell>
          <cell r="Z197">
            <v>60</v>
          </cell>
        </row>
        <row r="198">
          <cell r="T198">
            <v>45</v>
          </cell>
          <cell r="U198">
            <v>42.5</v>
          </cell>
          <cell r="V198">
            <v>40</v>
          </cell>
          <cell r="W198">
            <v>37.5</v>
          </cell>
          <cell r="X198">
            <v>35</v>
          </cell>
          <cell r="Y198">
            <v>32.5</v>
          </cell>
          <cell r="Z198">
            <v>30</v>
          </cell>
        </row>
        <row r="199">
          <cell r="T199">
            <v>1.9989022459542427</v>
          </cell>
          <cell r="U199">
            <v>1.9172066750155285</v>
          </cell>
          <cell r="V199">
            <v>1.8452980122306888</v>
          </cell>
          <cell r="W199">
            <v>1.7818544291084024</v>
          </cell>
          <cell r="X199">
            <v>1.7258011248938914</v>
          </cell>
          <cell r="Y199">
            <v>1.6762572962579216</v>
          </cell>
          <cell r="Z199">
            <v>1.6324964335414767</v>
          </cell>
        </row>
        <row r="200">
          <cell r="T200">
            <v>0.70682540521720039</v>
          </cell>
          <cell r="U200">
            <v>0.6779372966815872</v>
          </cell>
          <cell r="V200">
            <v>0.65250990531495356</v>
          </cell>
          <cell r="W200">
            <v>0.63007582358854397</v>
          </cell>
          <cell r="X200">
            <v>0.6102549946583774</v>
          </cell>
          <cell r="Y200">
            <v>0.59273596048724253</v>
          </cell>
          <cell r="Z200">
            <v>0.57726182232725487</v>
          </cell>
        </row>
        <row r="201">
          <cell r="T201">
            <v>1.9989022459542427</v>
          </cell>
          <cell r="U201">
            <v>2.0920254057600451</v>
          </cell>
          <cell r="V201">
            <v>2.198634506481786</v>
          </cell>
          <cell r="W201">
            <v>2.3213439558857063</v>
          </cell>
          <cell r="X201">
            <v>2.4635219133595179</v>
          </cell>
          <cell r="Y201">
            <v>2.6295791796906443</v>
          </cell>
          <cell r="Z201">
            <v>2.8254023871577303</v>
          </cell>
        </row>
        <row r="202">
          <cell r="T202">
            <v>0.70682540521720039</v>
          </cell>
          <cell r="U202">
            <v>0.73975438676097782</v>
          </cell>
          <cell r="V202">
            <v>0.77745208857206016</v>
          </cell>
          <cell r="W202">
            <v>0.82084298298645919</v>
          </cell>
          <cell r="X202">
            <v>0.87111807403094699</v>
          </cell>
          <cell r="Y202">
            <v>0.92983705080998746</v>
          </cell>
          <cell r="Z202">
            <v>0.99908146646312956</v>
          </cell>
        </row>
        <row r="203">
          <cell r="T203">
            <v>1.2920768407370424</v>
          </cell>
          <cell r="U203">
            <v>1.2392693783339412</v>
          </cell>
          <cell r="V203">
            <v>1.1927881069157351</v>
          </cell>
          <cell r="W203">
            <v>1.1517786055198584</v>
          </cell>
          <cell r="X203">
            <v>1.1155461302355141</v>
          </cell>
          <cell r="Y203">
            <v>1.083521335770679</v>
          </cell>
          <cell r="Z203">
            <v>1.0552346112142219</v>
          </cell>
        </row>
        <row r="204">
          <cell r="T204">
            <v>1.2920768407370424</v>
          </cell>
          <cell r="U204">
            <v>1.3522710189990672</v>
          </cell>
          <cell r="V204">
            <v>1.4211824179097259</v>
          </cell>
          <cell r="W204">
            <v>1.5005009728992471</v>
          </cell>
          <cell r="X204">
            <v>1.5924038393285709</v>
          </cell>
          <cell r="Y204">
            <v>1.6997421288806569</v>
          </cell>
          <cell r="Z204">
            <v>1.8263209206946007</v>
          </cell>
        </row>
        <row r="205">
          <cell r="T205">
            <v>1.5</v>
          </cell>
          <cell r="U205">
            <v>1.5</v>
          </cell>
          <cell r="V205">
            <v>1.5</v>
          </cell>
          <cell r="W205">
            <v>1.5</v>
          </cell>
          <cell r="X205">
            <v>1.5</v>
          </cell>
          <cell r="Y205">
            <v>1.5</v>
          </cell>
          <cell r="Z205">
            <v>1.5</v>
          </cell>
        </row>
        <row r="206">
          <cell r="J206">
            <v>5</v>
          </cell>
          <cell r="K206">
            <v>6</v>
          </cell>
          <cell r="L206">
            <v>7</v>
          </cell>
          <cell r="M206">
            <v>8</v>
          </cell>
          <cell r="N206">
            <v>9</v>
          </cell>
          <cell r="O206">
            <v>10</v>
          </cell>
          <cell r="T206">
            <v>1.5</v>
          </cell>
          <cell r="U206">
            <v>1.5</v>
          </cell>
          <cell r="V206">
            <v>1.5</v>
          </cell>
          <cell r="W206">
            <v>1.5</v>
          </cell>
          <cell r="X206">
            <v>1.5</v>
          </cell>
          <cell r="Y206">
            <v>1.5</v>
          </cell>
          <cell r="Z206">
            <v>1.5</v>
          </cell>
        </row>
        <row r="207">
          <cell r="J207">
            <v>8.34</v>
          </cell>
          <cell r="K207">
            <v>9.06</v>
          </cell>
          <cell r="L207">
            <v>8.9600000000000009</v>
          </cell>
          <cell r="M207">
            <v>8.8699999999999992</v>
          </cell>
          <cell r="N207">
            <v>8.77</v>
          </cell>
          <cell r="O207">
            <v>8.77</v>
          </cell>
          <cell r="T207">
            <v>2.2611344712898243</v>
          </cell>
          <cell r="U207">
            <v>2.1687214120843974</v>
          </cell>
          <cell r="V207">
            <v>2.0873791871025364</v>
          </cell>
          <cell r="W207">
            <v>2.0156125596597523</v>
          </cell>
          <cell r="X207">
            <v>1.9522057279121496</v>
          </cell>
          <cell r="Y207">
            <v>1.8961623375986882</v>
          </cell>
          <cell r="Z207">
            <v>1.8466605696248883</v>
          </cell>
        </row>
        <row r="208">
          <cell r="J208">
            <v>51.8</v>
          </cell>
          <cell r="K208">
            <v>51.9</v>
          </cell>
          <cell r="L208">
            <v>51.4</v>
          </cell>
          <cell r="M208">
            <v>50.8</v>
          </cell>
          <cell r="N208">
            <v>50.2</v>
          </cell>
          <cell r="O208">
            <v>50.2</v>
          </cell>
          <cell r="T208">
            <v>0.14829999999999999</v>
          </cell>
          <cell r="U208">
            <v>0.14449999999999999</v>
          </cell>
          <cell r="V208">
            <v>0.14050000000000001</v>
          </cell>
          <cell r="W208">
            <v>0.1391</v>
          </cell>
          <cell r="X208">
            <v>0.13739999999999999</v>
          </cell>
          <cell r="Y208">
            <v>0.1356</v>
          </cell>
          <cell r="Z208">
            <v>0.1366</v>
          </cell>
        </row>
        <row r="209">
          <cell r="J209">
            <v>899</v>
          </cell>
          <cell r="K209">
            <v>899</v>
          </cell>
          <cell r="L209">
            <v>897</v>
          </cell>
          <cell r="M209">
            <v>876</v>
          </cell>
          <cell r="N209">
            <v>874</v>
          </cell>
          <cell r="O209">
            <v>874</v>
          </cell>
          <cell r="T209">
            <v>2.6800000000000001E-2</v>
          </cell>
          <cell r="U209">
            <v>2.3099999999999999E-2</v>
          </cell>
          <cell r="V209">
            <v>1.95E-2</v>
          </cell>
          <cell r="W209">
            <v>1.6199999999999999E-2</v>
          </cell>
          <cell r="X209">
            <v>1.29E-2</v>
          </cell>
          <cell r="Y209">
            <v>9.7000000000000003E-3</v>
          </cell>
          <cell r="Z209">
            <v>6.8999999999999999E-3</v>
          </cell>
        </row>
        <row r="210">
          <cell r="J210">
            <v>19</v>
          </cell>
          <cell r="K210">
            <v>19</v>
          </cell>
          <cell r="L210">
            <v>19</v>
          </cell>
          <cell r="M210">
            <v>19</v>
          </cell>
          <cell r="N210">
            <v>19</v>
          </cell>
          <cell r="O210">
            <v>19</v>
          </cell>
          <cell r="T210">
            <v>0.25800000000000001</v>
          </cell>
          <cell r="U210">
            <v>0.248</v>
          </cell>
          <cell r="V210">
            <v>0.24</v>
          </cell>
          <cell r="W210">
            <v>0.23</v>
          </cell>
          <cell r="X210">
            <v>0.224</v>
          </cell>
          <cell r="Y210">
            <v>0.218</v>
          </cell>
          <cell r="Z210">
            <v>0.21</v>
          </cell>
        </row>
        <row r="211">
          <cell r="J211">
            <v>161</v>
          </cell>
          <cell r="K211">
            <v>161</v>
          </cell>
          <cell r="L211">
            <v>159</v>
          </cell>
          <cell r="M211">
            <v>158</v>
          </cell>
          <cell r="N211">
            <v>156</v>
          </cell>
          <cell r="O211">
            <v>156</v>
          </cell>
          <cell r="T211">
            <v>0.17509999999999998</v>
          </cell>
          <cell r="U211">
            <v>0.1676</v>
          </cell>
          <cell r="V211">
            <v>0.16</v>
          </cell>
          <cell r="W211">
            <v>0.15529999999999999</v>
          </cell>
          <cell r="X211">
            <v>0.15029999999999999</v>
          </cell>
          <cell r="Y211">
            <v>0.14529999999999998</v>
          </cell>
          <cell r="Z211">
            <v>0.14349999999999999</v>
          </cell>
        </row>
        <row r="212">
          <cell r="J212">
            <v>306</v>
          </cell>
          <cell r="K212">
            <v>306</v>
          </cell>
          <cell r="L212">
            <v>306</v>
          </cell>
          <cell r="M212">
            <v>286</v>
          </cell>
          <cell r="N212">
            <v>286</v>
          </cell>
          <cell r="O212">
            <v>286</v>
          </cell>
          <cell r="T212">
            <v>0.34920000000000001</v>
          </cell>
          <cell r="U212">
            <v>0.31169999999999998</v>
          </cell>
          <cell r="V212">
            <v>0.2752</v>
          </cell>
          <cell r="W212">
            <v>0.24</v>
          </cell>
          <cell r="X212">
            <v>0.20519999999999999</v>
          </cell>
          <cell r="Y212">
            <v>0.1709</v>
          </cell>
          <cell r="Z212">
            <v>0.13700000000000001</v>
          </cell>
        </row>
        <row r="213">
          <cell r="J213">
            <v>24</v>
          </cell>
          <cell r="K213">
            <v>24</v>
          </cell>
          <cell r="L213">
            <v>24</v>
          </cell>
          <cell r="M213">
            <v>24</v>
          </cell>
          <cell r="N213">
            <v>24</v>
          </cell>
          <cell r="O213">
            <v>24</v>
          </cell>
          <cell r="T213">
            <v>0.41970000000000002</v>
          </cell>
          <cell r="U213">
            <v>0.41199999999999998</v>
          </cell>
          <cell r="V213">
            <v>0.40339999999999998</v>
          </cell>
          <cell r="W213">
            <v>0.40310000000000001</v>
          </cell>
          <cell r="X213">
            <v>0.40229999999999999</v>
          </cell>
          <cell r="Y213">
            <v>0.40100000000000002</v>
          </cell>
          <cell r="Z213">
            <v>0.4088</v>
          </cell>
        </row>
        <row r="214"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T214">
            <v>0.45222689425796486</v>
          </cell>
          <cell r="U214">
            <v>0.43374428241687951</v>
          </cell>
          <cell r="V214">
            <v>0.41747583742050731</v>
          </cell>
          <cell r="W214">
            <v>0.40312251193195048</v>
          </cell>
          <cell r="X214">
            <v>0.39044114558242993</v>
          </cell>
          <cell r="Y214">
            <v>0.37923246751973766</v>
          </cell>
          <cell r="Z214">
            <v>0.36933211392497767</v>
          </cell>
        </row>
        <row r="215">
          <cell r="J215">
            <v>389</v>
          </cell>
          <cell r="K215">
            <v>389</v>
          </cell>
          <cell r="L215">
            <v>389</v>
          </cell>
          <cell r="M215">
            <v>389</v>
          </cell>
          <cell r="N215">
            <v>389</v>
          </cell>
          <cell r="O215">
            <v>389</v>
          </cell>
          <cell r="T215">
            <v>0.29659999999999997</v>
          </cell>
          <cell r="U215">
            <v>0.28899999999999998</v>
          </cell>
          <cell r="V215">
            <v>0.28100000000000003</v>
          </cell>
          <cell r="W215">
            <v>0.2782</v>
          </cell>
          <cell r="X215">
            <v>0.27479999999999999</v>
          </cell>
          <cell r="Y215">
            <v>0.2712</v>
          </cell>
          <cell r="Z215">
            <v>0.2732</v>
          </cell>
        </row>
        <row r="216">
          <cell r="J216">
            <v>22.4</v>
          </cell>
          <cell r="K216">
            <v>22.4</v>
          </cell>
          <cell r="L216">
            <v>22.4</v>
          </cell>
          <cell r="M216">
            <v>21.9</v>
          </cell>
          <cell r="N216">
            <v>21.8</v>
          </cell>
          <cell r="O216">
            <v>21.8</v>
          </cell>
          <cell r="T216">
            <v>2.4085999999999999</v>
          </cell>
          <cell r="U216">
            <v>2.3214000000000001</v>
          </cell>
          <cell r="V216">
            <v>2.2391999999999999</v>
          </cell>
          <cell r="W216">
            <v>2.1577999999999999</v>
          </cell>
          <cell r="X216">
            <v>2.097</v>
          </cell>
          <cell r="Y216">
            <v>2.0367999999999999</v>
          </cell>
          <cell r="Z216">
            <v>1.9772000000000001</v>
          </cell>
        </row>
        <row r="217">
          <cell r="T217">
            <v>2.3803000000000001</v>
          </cell>
          <cell r="U217">
            <v>2.2799999999999998</v>
          </cell>
          <cell r="V217">
            <v>2.1846000000000001</v>
          </cell>
          <cell r="W217">
            <v>2.1080999999999999</v>
          </cell>
          <cell r="X217">
            <v>2.0350000000000001</v>
          </cell>
          <cell r="Y217">
            <v>1.9649000000000001</v>
          </cell>
          <cell r="Z217">
            <v>1.9119999999999999</v>
          </cell>
        </row>
        <row r="218">
          <cell r="T218">
            <v>2.5586000000000002</v>
          </cell>
          <cell r="U218">
            <v>2.484</v>
          </cell>
          <cell r="V218">
            <v>2.4133</v>
          </cell>
          <cell r="W218">
            <v>2.3426999999999998</v>
          </cell>
          <cell r="X218">
            <v>2.2919999999999998</v>
          </cell>
          <cell r="Y218">
            <v>2.2412999999999998</v>
          </cell>
          <cell r="Z218">
            <v>2.1905999999999999</v>
          </cell>
        </row>
        <row r="219">
          <cell r="T219">
            <v>4.26</v>
          </cell>
          <cell r="U219">
            <v>4.26</v>
          </cell>
          <cell r="V219">
            <v>4.26</v>
          </cell>
          <cell r="W219">
            <v>4.26</v>
          </cell>
          <cell r="X219">
            <v>4.26</v>
          </cell>
          <cell r="Y219">
            <v>4.26</v>
          </cell>
          <cell r="Z219">
            <v>4.26</v>
          </cell>
        </row>
        <row r="220">
          <cell r="T220">
            <v>2.2611344712898243</v>
          </cell>
          <cell r="U220">
            <v>2.3664742832483676</v>
          </cell>
          <cell r="V220">
            <v>2.4870692313420202</v>
          </cell>
          <cell r="W220">
            <v>2.6258767025736827</v>
          </cell>
          <cell r="X220">
            <v>2.7867067188249992</v>
          </cell>
          <cell r="Y220">
            <v>2.9745487255411494</v>
          </cell>
          <cell r="Z220">
            <v>3.1960616112155513</v>
          </cell>
        </row>
        <row r="221">
          <cell r="T221">
            <v>0.14829999999999999</v>
          </cell>
          <cell r="U221">
            <v>0.1517</v>
          </cell>
          <cell r="V221">
            <v>0.1575</v>
          </cell>
          <cell r="W221">
            <v>0.16600000000000001</v>
          </cell>
          <cell r="X221">
            <v>0.17030000000000001</v>
          </cell>
          <cell r="Y221">
            <v>0.1799</v>
          </cell>
          <cell r="Z221">
            <v>0.19120000000000001</v>
          </cell>
        </row>
        <row r="222">
          <cell r="T222">
            <v>2.6800000000000001E-2</v>
          </cell>
          <cell r="U222">
            <v>3.0499999999999999E-2</v>
          </cell>
          <cell r="V222">
            <v>3.4299999999999997E-2</v>
          </cell>
          <cell r="W222">
            <v>3.8100000000000002E-2</v>
          </cell>
          <cell r="X222">
            <v>4.2000000000000003E-2</v>
          </cell>
          <cell r="Y222">
            <v>4.5900000000000003E-2</v>
          </cell>
          <cell r="Z222">
            <v>0.05</v>
          </cell>
        </row>
        <row r="223">
          <cell r="T223">
            <v>0.25800000000000001</v>
          </cell>
          <cell r="U223">
            <v>0.27</v>
          </cell>
          <cell r="V223">
            <v>0.28399999999999997</v>
          </cell>
          <cell r="W223">
            <v>0.3</v>
          </cell>
          <cell r="X223">
            <v>0.318</v>
          </cell>
          <cell r="Y223">
            <v>0.34</v>
          </cell>
          <cell r="Z223">
            <v>0.36599999999999999</v>
          </cell>
        </row>
        <row r="224">
          <cell r="T224">
            <v>0.17509999999999998</v>
          </cell>
          <cell r="U224">
            <v>0.1822</v>
          </cell>
          <cell r="V224">
            <v>0.1918</v>
          </cell>
          <cell r="W224">
            <v>0.2041</v>
          </cell>
          <cell r="X224">
            <v>0.21230000000000002</v>
          </cell>
          <cell r="Y224">
            <v>0.2258</v>
          </cell>
          <cell r="Z224">
            <v>0.24120000000000003</v>
          </cell>
        </row>
        <row r="225">
          <cell r="T225">
            <v>0.34920000000000001</v>
          </cell>
          <cell r="U225">
            <v>0.38779999999999998</v>
          </cell>
          <cell r="V225">
            <v>0.42859999999999998</v>
          </cell>
          <cell r="W225">
            <v>0.45300000000000001</v>
          </cell>
          <cell r="X225">
            <v>0.4788</v>
          </cell>
          <cell r="Y225">
            <v>0.50800000000000001</v>
          </cell>
          <cell r="Z225">
            <v>0.54200000000000004</v>
          </cell>
        </row>
        <row r="226">
          <cell r="T226">
            <v>0.41970000000000002</v>
          </cell>
          <cell r="U226">
            <v>0.42630000000000001</v>
          </cell>
          <cell r="V226">
            <v>0.44030000000000002</v>
          </cell>
          <cell r="W226">
            <v>0.4708</v>
          </cell>
          <cell r="X226">
            <v>0.50949999999999995</v>
          </cell>
          <cell r="Y226">
            <v>0.55469999999999997</v>
          </cell>
          <cell r="Z226">
            <v>0.60489999999999999</v>
          </cell>
        </row>
        <row r="227">
          <cell r="T227">
            <v>0.45222689425796486</v>
          </cell>
          <cell r="U227">
            <v>0.47329485664967352</v>
          </cell>
          <cell r="V227">
            <v>0.49741384626840407</v>
          </cell>
          <cell r="W227">
            <v>0.52517534051473658</v>
          </cell>
          <cell r="X227">
            <v>0.55734134376499989</v>
          </cell>
          <cell r="Y227">
            <v>0.59490974510822991</v>
          </cell>
          <cell r="Z227">
            <v>0.63921232224311031</v>
          </cell>
        </row>
        <row r="228">
          <cell r="T228">
            <v>0.29659999999999997</v>
          </cell>
          <cell r="U228">
            <v>0.3034</v>
          </cell>
          <cell r="V228">
            <v>0.315</v>
          </cell>
          <cell r="W228">
            <v>0.33200000000000002</v>
          </cell>
          <cell r="X228">
            <v>0.34060000000000001</v>
          </cell>
          <cell r="Y228">
            <v>0.35980000000000001</v>
          </cell>
          <cell r="Z228">
            <v>0.38240000000000002</v>
          </cell>
        </row>
        <row r="229">
          <cell r="T229">
            <v>2.4085999999999999</v>
          </cell>
          <cell r="U229">
            <v>2.5190000000000001</v>
          </cell>
          <cell r="V229">
            <v>2.6446999999999998</v>
          </cell>
          <cell r="W229">
            <v>2.782</v>
          </cell>
          <cell r="X229">
            <v>2.9413</v>
          </cell>
          <cell r="Y229">
            <v>3.1332</v>
          </cell>
          <cell r="Z229">
            <v>3.3580999999999999</v>
          </cell>
        </row>
        <row r="230">
          <cell r="T230">
            <v>2.3803000000000001</v>
          </cell>
          <cell r="U230">
            <v>2.4862000000000002</v>
          </cell>
          <cell r="V230">
            <v>2.6143000000000001</v>
          </cell>
          <cell r="W230">
            <v>2.7505999999999999</v>
          </cell>
          <cell r="X230">
            <v>2.9129999999999998</v>
          </cell>
          <cell r="Y230">
            <v>3.1044999999999998</v>
          </cell>
          <cell r="Z230">
            <v>3.3289</v>
          </cell>
        </row>
        <row r="231">
          <cell r="T231">
            <v>2.5586000000000002</v>
          </cell>
          <cell r="U231">
            <v>2.6553</v>
          </cell>
          <cell r="V231">
            <v>2.7658999999999998</v>
          </cell>
          <cell r="W231">
            <v>2.8864999999999998</v>
          </cell>
          <cell r="X231">
            <v>3.0270999999999999</v>
          </cell>
          <cell r="Y231">
            <v>3.1977000000000002</v>
          </cell>
          <cell r="Z231">
            <v>3.3982999999999999</v>
          </cell>
        </row>
        <row r="232">
          <cell r="T232">
            <v>4.26</v>
          </cell>
          <cell r="U232">
            <v>4.26</v>
          </cell>
          <cell r="V232">
            <v>4.26</v>
          </cell>
          <cell r="W232">
            <v>4.26</v>
          </cell>
          <cell r="X232">
            <v>4.26</v>
          </cell>
          <cell r="Y232">
            <v>4.26</v>
          </cell>
          <cell r="Z232">
            <v>4.26</v>
          </cell>
        </row>
      </sheetData>
      <sheetData sheetId="73">
        <row r="45">
          <cell r="AL45">
            <v>5</v>
          </cell>
          <cell r="AM45">
            <v>6</v>
          </cell>
          <cell r="AN45">
            <v>7</v>
          </cell>
          <cell r="AO45">
            <v>8</v>
          </cell>
          <cell r="AP45">
            <v>9</v>
          </cell>
          <cell r="AQ45">
            <v>10</v>
          </cell>
          <cell r="AR45">
            <v>12</v>
          </cell>
          <cell r="AW45">
            <v>5</v>
          </cell>
          <cell r="AX45">
            <v>6</v>
          </cell>
          <cell r="AY45">
            <v>7</v>
          </cell>
          <cell r="AZ45">
            <v>8</v>
          </cell>
          <cell r="BA45">
            <v>9</v>
          </cell>
          <cell r="BB45">
            <v>10</v>
          </cell>
          <cell r="BC45">
            <v>12</v>
          </cell>
        </row>
        <row r="46">
          <cell r="AL46">
            <v>0.35</v>
          </cell>
          <cell r="AM46">
            <v>0.35</v>
          </cell>
          <cell r="AN46">
            <v>0.4</v>
          </cell>
          <cell r="AO46">
            <v>0.45</v>
          </cell>
          <cell r="AP46">
            <v>0.5</v>
          </cell>
          <cell r="AQ46">
            <v>0.5</v>
          </cell>
          <cell r="AR46">
            <v>0.55000000000000004</v>
          </cell>
          <cell r="AW46">
            <v>0.35</v>
          </cell>
          <cell r="AX46">
            <v>0.35</v>
          </cell>
          <cell r="AY46">
            <v>0.4</v>
          </cell>
          <cell r="AZ46">
            <v>0.45</v>
          </cell>
          <cell r="BA46">
            <v>0.5</v>
          </cell>
          <cell r="BB46">
            <v>0.5</v>
          </cell>
          <cell r="BC46">
            <v>0.55000000000000004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>
        <row r="6">
          <cell r="E6">
            <v>1.5</v>
          </cell>
          <cell r="F6">
            <v>1.6</v>
          </cell>
          <cell r="G6">
            <v>1.7</v>
          </cell>
          <cell r="H6">
            <v>1.8</v>
          </cell>
          <cell r="I6">
            <v>1.9</v>
          </cell>
          <cell r="J6">
            <v>2</v>
          </cell>
          <cell r="K6">
            <v>2.1</v>
          </cell>
          <cell r="L6">
            <v>2.2000000000000002</v>
          </cell>
          <cell r="M6">
            <v>2.2999999999999998</v>
          </cell>
          <cell r="N6">
            <v>2.4</v>
          </cell>
          <cell r="O6">
            <v>2.5</v>
          </cell>
          <cell r="P6">
            <v>2.6</v>
          </cell>
          <cell r="Q6">
            <v>2.7</v>
          </cell>
          <cell r="R6">
            <v>2.8</v>
          </cell>
          <cell r="S6">
            <v>2.9</v>
          </cell>
          <cell r="T6">
            <v>3</v>
          </cell>
        </row>
        <row r="7">
          <cell r="E7">
            <v>7</v>
          </cell>
          <cell r="F7">
            <v>7.6999999999999993</v>
          </cell>
          <cell r="G7">
            <v>8.3000000000000007</v>
          </cell>
          <cell r="H7">
            <v>8.8000000000000007</v>
          </cell>
          <cell r="I7">
            <v>9.5</v>
          </cell>
          <cell r="J7">
            <v>10.199999999999999</v>
          </cell>
          <cell r="K7">
            <v>10.799999999999999</v>
          </cell>
          <cell r="L7">
            <v>11.500000000000002</v>
          </cell>
          <cell r="M7">
            <v>12.200000000000001</v>
          </cell>
          <cell r="N7">
            <v>12.9</v>
          </cell>
          <cell r="O7">
            <v>13.600000000000001</v>
          </cell>
          <cell r="P7">
            <v>14.4</v>
          </cell>
          <cell r="Q7">
            <v>15.1</v>
          </cell>
          <cell r="R7">
            <v>15.900000000000002</v>
          </cell>
          <cell r="S7">
            <v>16.600000000000001</v>
          </cell>
          <cell r="T7">
            <v>17.400000000000002</v>
          </cell>
        </row>
        <row r="8">
          <cell r="E8">
            <v>55.9</v>
          </cell>
          <cell r="F8">
            <v>57.5</v>
          </cell>
          <cell r="G8">
            <v>59.1</v>
          </cell>
          <cell r="H8">
            <v>60.6</v>
          </cell>
          <cell r="I8">
            <v>62.2</v>
          </cell>
          <cell r="J8">
            <v>63.8</v>
          </cell>
          <cell r="K8">
            <v>65.400000000000006</v>
          </cell>
          <cell r="L8">
            <v>66.900000000000006</v>
          </cell>
          <cell r="M8">
            <v>68.5</v>
          </cell>
          <cell r="N8">
            <v>70.099999999999994</v>
          </cell>
          <cell r="O8">
            <v>71.7</v>
          </cell>
          <cell r="P8">
            <v>73.2</v>
          </cell>
          <cell r="Q8">
            <v>74.8</v>
          </cell>
          <cell r="R8">
            <v>76.400000000000006</v>
          </cell>
          <cell r="S8">
            <v>77.900000000000006</v>
          </cell>
          <cell r="T8">
            <v>79.5</v>
          </cell>
        </row>
        <row r="9">
          <cell r="E9">
            <v>259</v>
          </cell>
          <cell r="F9">
            <v>270</v>
          </cell>
          <cell r="G9">
            <v>280</v>
          </cell>
          <cell r="H9">
            <v>288</v>
          </cell>
          <cell r="I9">
            <v>298</v>
          </cell>
          <cell r="J9">
            <v>308</v>
          </cell>
          <cell r="K9">
            <v>319</v>
          </cell>
          <cell r="L9">
            <v>327</v>
          </cell>
          <cell r="M9">
            <v>337</v>
          </cell>
          <cell r="N9">
            <v>348</v>
          </cell>
          <cell r="O9">
            <v>358</v>
          </cell>
          <cell r="P9">
            <v>368</v>
          </cell>
          <cell r="Q9">
            <v>378</v>
          </cell>
          <cell r="R9">
            <v>389</v>
          </cell>
          <cell r="S9">
            <v>399</v>
          </cell>
          <cell r="T9">
            <v>410</v>
          </cell>
        </row>
        <row r="11">
          <cell r="E11">
            <v>259</v>
          </cell>
          <cell r="F11">
            <v>270</v>
          </cell>
          <cell r="G11">
            <v>280</v>
          </cell>
          <cell r="H11">
            <v>288</v>
          </cell>
          <cell r="I11">
            <v>298</v>
          </cell>
          <cell r="J11">
            <v>308</v>
          </cell>
          <cell r="K11">
            <v>319</v>
          </cell>
          <cell r="L11">
            <v>327</v>
          </cell>
          <cell r="M11">
            <v>337</v>
          </cell>
          <cell r="N11">
            <v>348</v>
          </cell>
          <cell r="O11">
            <v>358</v>
          </cell>
          <cell r="P11">
            <v>368</v>
          </cell>
          <cell r="Q11">
            <v>378</v>
          </cell>
          <cell r="R11">
            <v>389</v>
          </cell>
          <cell r="S11">
            <v>399</v>
          </cell>
          <cell r="T11">
            <v>410</v>
          </cell>
        </row>
        <row r="16">
          <cell r="E16">
            <v>6.4</v>
          </cell>
          <cell r="F16">
            <v>6.7</v>
          </cell>
          <cell r="G16">
            <v>7</v>
          </cell>
          <cell r="H16">
            <v>7.2</v>
          </cell>
          <cell r="I16">
            <v>7.4</v>
          </cell>
          <cell r="J16">
            <v>7.7</v>
          </cell>
          <cell r="K16">
            <v>7.9</v>
          </cell>
          <cell r="L16">
            <v>8.1</v>
          </cell>
          <cell r="M16">
            <v>8.4</v>
          </cell>
          <cell r="N16">
            <v>8.6999999999999993</v>
          </cell>
          <cell r="O16">
            <v>8.9</v>
          </cell>
          <cell r="P16">
            <v>9.1999999999999993</v>
          </cell>
          <cell r="Q16">
            <v>9.4</v>
          </cell>
          <cell r="R16">
            <v>9.6999999999999993</v>
          </cell>
          <cell r="S16">
            <v>9.9</v>
          </cell>
          <cell r="T16">
            <v>10.199999999999999</v>
          </cell>
        </row>
        <row r="17">
          <cell r="E17">
            <v>0.6</v>
          </cell>
          <cell r="F17">
            <v>1</v>
          </cell>
          <cell r="G17">
            <v>1</v>
          </cell>
          <cell r="H17">
            <v>1</v>
          </cell>
          <cell r="I17">
            <v>1.1000000000000001</v>
          </cell>
          <cell r="J17">
            <v>1.1000000000000001</v>
          </cell>
          <cell r="K17">
            <v>1.1000000000000001</v>
          </cell>
          <cell r="L17">
            <v>1.1000000000000001</v>
          </cell>
          <cell r="M17">
            <v>1.1000000000000001</v>
          </cell>
          <cell r="N17">
            <v>1.1000000000000001</v>
          </cell>
          <cell r="O17">
            <v>1.1000000000000001</v>
          </cell>
          <cell r="P17">
            <v>1.1000000000000001</v>
          </cell>
          <cell r="Q17">
            <v>1.1000000000000001</v>
          </cell>
          <cell r="R17">
            <v>1.1000000000000001</v>
          </cell>
          <cell r="S17">
            <v>1.1000000000000001</v>
          </cell>
          <cell r="T17">
            <v>1.1000000000000001</v>
          </cell>
        </row>
        <row r="18">
          <cell r="E18">
            <v>2.6999999999999997</v>
          </cell>
          <cell r="F18">
            <v>4.5</v>
          </cell>
          <cell r="G18">
            <v>4.5</v>
          </cell>
          <cell r="H18">
            <v>4.5</v>
          </cell>
          <cell r="I18">
            <v>5.0999999999999996</v>
          </cell>
          <cell r="J18">
            <v>5.0999999999999996</v>
          </cell>
          <cell r="K18">
            <v>5.0999999999999996</v>
          </cell>
          <cell r="L18">
            <v>5.0999999999999996</v>
          </cell>
          <cell r="M18">
            <v>5.0999999999999996</v>
          </cell>
          <cell r="N18">
            <v>5.0999999999999996</v>
          </cell>
          <cell r="O18">
            <v>5.0999999999999996</v>
          </cell>
          <cell r="P18">
            <v>5.0999999999999996</v>
          </cell>
          <cell r="Q18">
            <v>5.0999999999999996</v>
          </cell>
          <cell r="R18">
            <v>5.0999999999999996</v>
          </cell>
          <cell r="S18">
            <v>5.0999999999999996</v>
          </cell>
          <cell r="T18">
            <v>5.0999999999999996</v>
          </cell>
        </row>
        <row r="19">
          <cell r="E19">
            <v>57.6</v>
          </cell>
          <cell r="F19">
            <v>68.900000000000006</v>
          </cell>
          <cell r="G19">
            <v>72.8</v>
          </cell>
          <cell r="H19">
            <v>76.599999999999994</v>
          </cell>
          <cell r="I19">
            <v>86.4</v>
          </cell>
          <cell r="J19">
            <v>90.2</v>
          </cell>
          <cell r="K19">
            <v>94.1</v>
          </cell>
          <cell r="L19">
            <v>97.9</v>
          </cell>
          <cell r="M19">
            <v>101.8</v>
          </cell>
          <cell r="N19">
            <v>105.6</v>
          </cell>
          <cell r="O19">
            <v>109.4</v>
          </cell>
          <cell r="P19">
            <v>113.2</v>
          </cell>
          <cell r="Q19">
            <v>117</v>
          </cell>
          <cell r="R19">
            <v>120.9</v>
          </cell>
          <cell r="S19">
            <v>124.7</v>
          </cell>
          <cell r="T19">
            <v>128.6</v>
          </cell>
        </row>
        <row r="20">
          <cell r="E20">
            <v>2.6</v>
          </cell>
          <cell r="F20">
            <v>3.8</v>
          </cell>
          <cell r="G20">
            <v>5.3</v>
          </cell>
          <cell r="H20">
            <v>6.9</v>
          </cell>
          <cell r="I20">
            <v>8.8000000000000007</v>
          </cell>
          <cell r="J20">
            <v>10.9</v>
          </cell>
          <cell r="K20">
            <v>13.1</v>
          </cell>
          <cell r="L20">
            <v>15.6</v>
          </cell>
          <cell r="M20">
            <v>18.2</v>
          </cell>
          <cell r="N20">
            <v>21.1</v>
          </cell>
          <cell r="O20">
            <v>24.1</v>
          </cell>
          <cell r="P20">
            <v>27.4</v>
          </cell>
          <cell r="Q20">
            <v>30.8</v>
          </cell>
          <cell r="R20">
            <v>34.5</v>
          </cell>
          <cell r="S20">
            <v>38.4</v>
          </cell>
          <cell r="T20">
            <v>42.4</v>
          </cell>
        </row>
      </sheetData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>
        <row r="5">
          <cell r="V5">
            <v>1.5</v>
          </cell>
        </row>
        <row r="6">
          <cell r="E6">
            <v>1.5</v>
          </cell>
          <cell r="F6">
            <v>1.6</v>
          </cell>
          <cell r="G6">
            <v>1.7000000000000002</v>
          </cell>
          <cell r="H6">
            <v>1.8000000000000003</v>
          </cell>
          <cell r="I6">
            <v>1.9000000000000004</v>
          </cell>
          <cell r="J6">
            <v>2.0000000000000004</v>
          </cell>
          <cell r="K6">
            <v>2.1000000000000005</v>
          </cell>
          <cell r="L6">
            <v>2.2000000000000006</v>
          </cell>
          <cell r="M6">
            <v>2.3000000000000007</v>
          </cell>
          <cell r="N6">
            <v>2.4000000000000008</v>
          </cell>
          <cell r="O6">
            <v>2.5000000000000009</v>
          </cell>
          <cell r="P6">
            <v>2.600000000000001</v>
          </cell>
          <cell r="Q6">
            <v>2.7000000000000011</v>
          </cell>
          <cell r="R6">
            <v>2.8000000000000012</v>
          </cell>
          <cell r="S6">
            <v>2.9000000000000012</v>
          </cell>
          <cell r="T6">
            <v>3.0000000000000013</v>
          </cell>
          <cell r="V6" t="e">
            <v>#N/A</v>
          </cell>
        </row>
        <row r="7">
          <cell r="E7">
            <v>5</v>
          </cell>
          <cell r="F7">
            <v>6.3999999999999995</v>
          </cell>
          <cell r="G7">
            <v>6.8</v>
          </cell>
          <cell r="H7">
            <v>7.3</v>
          </cell>
          <cell r="I7">
            <v>7.7</v>
          </cell>
          <cell r="J7">
            <v>8.3000000000000007</v>
          </cell>
          <cell r="K7">
            <v>8.7000000000000011</v>
          </cell>
          <cell r="L7">
            <v>9.1999999999999993</v>
          </cell>
          <cell r="M7">
            <v>9.6999999999999993</v>
          </cell>
          <cell r="N7">
            <v>10.299999999999999</v>
          </cell>
          <cell r="O7">
            <v>10.7</v>
          </cell>
          <cell r="P7">
            <v>11.299999999999999</v>
          </cell>
          <cell r="Q7">
            <v>11.799999999999999</v>
          </cell>
          <cell r="R7">
            <v>12.4</v>
          </cell>
          <cell r="S7">
            <v>13.000000000000002</v>
          </cell>
          <cell r="T7">
            <v>13.600000000000001</v>
          </cell>
          <cell r="V7" t="e">
            <v>#N/A</v>
          </cell>
        </row>
        <row r="8">
          <cell r="E8">
            <v>47.3</v>
          </cell>
          <cell r="F8">
            <v>52.9</v>
          </cell>
          <cell r="G8">
            <v>54.1</v>
          </cell>
          <cell r="H8">
            <v>55.4</v>
          </cell>
          <cell r="I8">
            <v>56.7</v>
          </cell>
          <cell r="J8">
            <v>57.9</v>
          </cell>
          <cell r="K8">
            <v>59.2</v>
          </cell>
          <cell r="L8">
            <v>60.5</v>
          </cell>
          <cell r="M8">
            <v>61.8</v>
          </cell>
          <cell r="N8">
            <v>63</v>
          </cell>
          <cell r="O8">
            <v>64.3</v>
          </cell>
          <cell r="P8">
            <v>65.599999999999994</v>
          </cell>
          <cell r="Q8">
            <v>66.8</v>
          </cell>
          <cell r="R8">
            <v>68.099999999999994</v>
          </cell>
          <cell r="S8">
            <v>69.400000000000006</v>
          </cell>
          <cell r="T8">
            <v>70.7</v>
          </cell>
          <cell r="V8" t="e">
            <v>#N/A</v>
          </cell>
        </row>
        <row r="9">
          <cell r="E9">
            <v>217</v>
          </cell>
          <cell r="F9">
            <v>244</v>
          </cell>
          <cell r="G9">
            <v>251</v>
          </cell>
          <cell r="H9">
            <v>260</v>
          </cell>
          <cell r="I9">
            <v>267</v>
          </cell>
          <cell r="J9">
            <v>275</v>
          </cell>
          <cell r="K9">
            <v>282</v>
          </cell>
          <cell r="L9">
            <v>290</v>
          </cell>
          <cell r="M9">
            <v>299</v>
          </cell>
          <cell r="N9">
            <v>306</v>
          </cell>
          <cell r="O9">
            <v>314</v>
          </cell>
          <cell r="P9">
            <v>321</v>
          </cell>
          <cell r="Q9">
            <v>330</v>
          </cell>
          <cell r="R9">
            <v>338</v>
          </cell>
          <cell r="S9">
            <v>346</v>
          </cell>
          <cell r="T9">
            <v>354</v>
          </cell>
          <cell r="V9" t="e">
            <v>#N/A</v>
          </cell>
        </row>
        <row r="10">
          <cell r="V10" t="e">
            <v>#N/A</v>
          </cell>
        </row>
        <row r="11">
          <cell r="E11">
            <v>217</v>
          </cell>
          <cell r="F11">
            <v>244</v>
          </cell>
          <cell r="G11">
            <v>251</v>
          </cell>
          <cell r="H11">
            <v>260</v>
          </cell>
          <cell r="I11">
            <v>267</v>
          </cell>
          <cell r="J11">
            <v>275</v>
          </cell>
          <cell r="K11">
            <v>282</v>
          </cell>
          <cell r="L11">
            <v>290</v>
          </cell>
          <cell r="M11">
            <v>299</v>
          </cell>
          <cell r="N11">
            <v>306</v>
          </cell>
          <cell r="O11">
            <v>314</v>
          </cell>
          <cell r="P11">
            <v>321</v>
          </cell>
          <cell r="Q11">
            <v>330</v>
          </cell>
          <cell r="R11">
            <v>338</v>
          </cell>
          <cell r="S11">
            <v>346</v>
          </cell>
          <cell r="T11">
            <v>354</v>
          </cell>
          <cell r="V11" t="e">
            <v>#N/A</v>
          </cell>
        </row>
        <row r="12">
          <cell r="V12" t="e">
            <v>#N/A</v>
          </cell>
        </row>
        <row r="13">
          <cell r="V13" t="e">
            <v>#N/A</v>
          </cell>
        </row>
        <row r="14">
          <cell r="V14" t="e">
            <v>#N/A</v>
          </cell>
        </row>
        <row r="15">
          <cell r="V15" t="e">
            <v>#N/A</v>
          </cell>
        </row>
        <row r="16">
          <cell r="E16">
            <v>5.4</v>
          </cell>
          <cell r="F16">
            <v>6.1</v>
          </cell>
          <cell r="G16">
            <v>6.2</v>
          </cell>
          <cell r="H16">
            <v>6.5</v>
          </cell>
          <cell r="I16">
            <v>6.6</v>
          </cell>
          <cell r="J16">
            <v>6.8</v>
          </cell>
          <cell r="K16">
            <v>7</v>
          </cell>
          <cell r="L16">
            <v>7.2</v>
          </cell>
          <cell r="M16">
            <v>7.4</v>
          </cell>
          <cell r="N16">
            <v>7.6</v>
          </cell>
          <cell r="O16">
            <v>7.8</v>
          </cell>
          <cell r="P16">
            <v>8</v>
          </cell>
          <cell r="Q16">
            <v>8.1999999999999993</v>
          </cell>
          <cell r="R16">
            <v>8.4</v>
          </cell>
          <cell r="S16">
            <v>8.6</v>
          </cell>
          <cell r="T16">
            <v>8.8000000000000007</v>
          </cell>
          <cell r="V16" t="e">
            <v>#N/A</v>
          </cell>
        </row>
        <row r="17">
          <cell r="E17">
            <v>0.6</v>
          </cell>
          <cell r="F17">
            <v>0.6</v>
          </cell>
          <cell r="G17">
            <v>0.6</v>
          </cell>
          <cell r="H17">
            <v>0.6</v>
          </cell>
          <cell r="I17">
            <v>1</v>
          </cell>
          <cell r="J17">
            <v>1.1000000000000001</v>
          </cell>
          <cell r="K17">
            <v>1.1000000000000001</v>
          </cell>
          <cell r="L17">
            <v>1.1000000000000001</v>
          </cell>
          <cell r="M17">
            <v>1.1000000000000001</v>
          </cell>
          <cell r="N17">
            <v>1.1000000000000001</v>
          </cell>
          <cell r="O17">
            <v>1.1000000000000001</v>
          </cell>
          <cell r="P17">
            <v>1.1000000000000001</v>
          </cell>
          <cell r="Q17">
            <v>1.1000000000000001</v>
          </cell>
          <cell r="R17">
            <v>1.1000000000000001</v>
          </cell>
          <cell r="S17">
            <v>1.1000000000000001</v>
          </cell>
          <cell r="T17">
            <v>1.1000000000000001</v>
          </cell>
          <cell r="V17" t="e">
            <v>#N/A</v>
          </cell>
        </row>
        <row r="18">
          <cell r="E18">
            <v>2.6999999999999997</v>
          </cell>
          <cell r="F18">
            <v>2.6999999999999997</v>
          </cell>
          <cell r="G18">
            <v>2.6999999999999997</v>
          </cell>
          <cell r="H18">
            <v>2.6999999999999997</v>
          </cell>
          <cell r="I18">
            <v>4.5</v>
          </cell>
          <cell r="J18">
            <v>5.0999999999999996</v>
          </cell>
          <cell r="K18">
            <v>5.0999999999999996</v>
          </cell>
          <cell r="L18">
            <v>5.0999999999999996</v>
          </cell>
          <cell r="M18">
            <v>5.0999999999999996</v>
          </cell>
          <cell r="N18">
            <v>5.0999999999999996</v>
          </cell>
          <cell r="O18">
            <v>5.0999999999999996</v>
          </cell>
          <cell r="P18">
            <v>5.0999999999999996</v>
          </cell>
          <cell r="Q18">
            <v>5.0999999999999996</v>
          </cell>
          <cell r="R18">
            <v>5.0999999999999996</v>
          </cell>
          <cell r="S18">
            <v>5.0999999999999996</v>
          </cell>
          <cell r="T18">
            <v>5.0999999999999996</v>
          </cell>
          <cell r="V18" t="e">
            <v>#N/A</v>
          </cell>
        </row>
        <row r="19">
          <cell r="E19">
            <v>49.3</v>
          </cell>
          <cell r="F19">
            <v>54.5</v>
          </cell>
          <cell r="G19">
            <v>56.5</v>
          </cell>
          <cell r="H19">
            <v>58.5</v>
          </cell>
          <cell r="I19">
            <v>69</v>
          </cell>
          <cell r="J19">
            <v>78.099999999999994</v>
          </cell>
          <cell r="K19">
            <v>81.2</v>
          </cell>
          <cell r="L19">
            <v>84.3</v>
          </cell>
          <cell r="M19">
            <v>87.4</v>
          </cell>
          <cell r="N19">
            <v>90.5</v>
          </cell>
          <cell r="O19">
            <v>93.5</v>
          </cell>
          <cell r="P19">
            <v>96.7</v>
          </cell>
          <cell r="Q19">
            <v>99.8</v>
          </cell>
          <cell r="R19">
            <v>102.9</v>
          </cell>
          <cell r="S19">
            <v>105.9</v>
          </cell>
          <cell r="T19">
            <v>109</v>
          </cell>
          <cell r="V19" t="e">
            <v>#N/A</v>
          </cell>
        </row>
        <row r="20">
          <cell r="E20">
            <v>2.2000000000000002</v>
          </cell>
          <cell r="F20">
            <v>3.2</v>
          </cell>
          <cell r="G20">
            <v>4.4000000000000004</v>
          </cell>
          <cell r="H20">
            <v>5.7</v>
          </cell>
          <cell r="I20">
            <v>7.2</v>
          </cell>
          <cell r="J20">
            <v>8.8000000000000007</v>
          </cell>
          <cell r="K20">
            <v>10.6</v>
          </cell>
          <cell r="L20">
            <v>12.5</v>
          </cell>
          <cell r="M20">
            <v>14.6</v>
          </cell>
          <cell r="N20">
            <v>16.8</v>
          </cell>
          <cell r="O20">
            <v>19.2</v>
          </cell>
          <cell r="P20">
            <v>21.8</v>
          </cell>
          <cell r="Q20">
            <v>24.4</v>
          </cell>
          <cell r="R20">
            <v>27.3</v>
          </cell>
          <cell r="S20">
            <v>30.2</v>
          </cell>
          <cell r="T20">
            <v>33.4</v>
          </cell>
          <cell r="V20" t="e">
            <v>#N/A</v>
          </cell>
        </row>
      </sheetData>
      <sheetData sheetId="120"/>
      <sheetData sheetId="121">
        <row r="17">
          <cell r="Z17">
            <v>1</v>
          </cell>
        </row>
        <row r="55">
          <cell r="J55">
            <v>5</v>
          </cell>
          <cell r="K55">
            <v>6</v>
          </cell>
          <cell r="L55">
            <v>7</v>
          </cell>
          <cell r="M55">
            <v>8</v>
          </cell>
          <cell r="N55">
            <v>9</v>
          </cell>
          <cell r="O55">
            <v>10</v>
          </cell>
          <cell r="Q55" t="e">
            <v>#N/A</v>
          </cell>
        </row>
        <row r="56">
          <cell r="J56">
            <v>1.03</v>
          </cell>
          <cell r="K56">
            <v>1.35</v>
          </cell>
          <cell r="L56">
            <v>1.71</v>
          </cell>
          <cell r="M56">
            <v>2.11</v>
          </cell>
          <cell r="N56">
            <v>2.5499999999999998</v>
          </cell>
          <cell r="O56">
            <v>3.03</v>
          </cell>
        </row>
        <row r="57">
          <cell r="J57">
            <v>2.2000000000000002</v>
          </cell>
          <cell r="K57">
            <v>2.8</v>
          </cell>
          <cell r="L57">
            <v>3.6</v>
          </cell>
          <cell r="M57">
            <v>4.4000000000000004</v>
          </cell>
          <cell r="N57">
            <v>5.3</v>
          </cell>
          <cell r="O57">
            <v>6.3</v>
          </cell>
        </row>
        <row r="58">
          <cell r="J58">
            <v>113</v>
          </cell>
          <cell r="K58">
            <v>176</v>
          </cell>
          <cell r="L58">
            <v>156</v>
          </cell>
          <cell r="M58">
            <v>231</v>
          </cell>
          <cell r="N58">
            <v>311</v>
          </cell>
          <cell r="O58">
            <v>454</v>
          </cell>
        </row>
        <row r="59"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J61">
            <v>33</v>
          </cell>
          <cell r="K61">
            <v>47</v>
          </cell>
          <cell r="L61">
            <v>43</v>
          </cell>
          <cell r="M61">
            <v>59</v>
          </cell>
          <cell r="N61">
            <v>13</v>
          </cell>
          <cell r="O61">
            <v>13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71</v>
          </cell>
          <cell r="O62">
            <v>104</v>
          </cell>
        </row>
        <row r="63">
          <cell r="J63">
            <v>80</v>
          </cell>
          <cell r="K63">
            <v>129</v>
          </cell>
          <cell r="L63">
            <v>113</v>
          </cell>
          <cell r="M63">
            <v>172</v>
          </cell>
          <cell r="N63">
            <v>0</v>
          </cell>
          <cell r="O63">
            <v>0</v>
          </cell>
        </row>
        <row r="64"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227</v>
          </cell>
          <cell r="O64">
            <v>337</v>
          </cell>
        </row>
        <row r="65">
          <cell r="J65">
            <v>2.8</v>
          </cell>
          <cell r="K65">
            <v>4.4000000000000004</v>
          </cell>
          <cell r="L65">
            <v>3.9</v>
          </cell>
          <cell r="M65">
            <v>5.7</v>
          </cell>
          <cell r="N65">
            <v>7.7</v>
          </cell>
          <cell r="O65">
            <v>11.3</v>
          </cell>
        </row>
        <row r="66">
          <cell r="J66">
            <v>0.4</v>
          </cell>
          <cell r="K66">
            <v>0.4</v>
          </cell>
          <cell r="L66">
            <v>0.4</v>
          </cell>
          <cell r="M66">
            <v>0.4</v>
          </cell>
          <cell r="N66">
            <v>0.4</v>
          </cell>
          <cell r="O66">
            <v>0.4</v>
          </cell>
        </row>
        <row r="67">
          <cell r="J67">
            <v>0.4</v>
          </cell>
          <cell r="K67">
            <v>0.4</v>
          </cell>
          <cell r="L67">
            <v>0.4</v>
          </cell>
          <cell r="M67">
            <v>0.4</v>
          </cell>
          <cell r="N67">
            <v>0.4</v>
          </cell>
          <cell r="O67">
            <v>0.4</v>
          </cell>
        </row>
        <row r="68">
          <cell r="J68">
            <v>6.6</v>
          </cell>
          <cell r="K68">
            <v>6.6</v>
          </cell>
          <cell r="L68">
            <v>6.8</v>
          </cell>
          <cell r="M68">
            <v>7.1</v>
          </cell>
          <cell r="N68">
            <v>7.3</v>
          </cell>
          <cell r="O68">
            <v>7.3</v>
          </cell>
        </row>
        <row r="69">
          <cell r="J69">
            <v>5.2</v>
          </cell>
          <cell r="K69">
            <v>5.2</v>
          </cell>
          <cell r="L69">
            <v>5.4</v>
          </cell>
          <cell r="M69">
            <v>5.6</v>
          </cell>
          <cell r="N69">
            <v>5.8</v>
          </cell>
          <cell r="O69">
            <v>5.8</v>
          </cell>
        </row>
        <row r="70">
          <cell r="J70">
            <v>1</v>
          </cell>
          <cell r="K70">
            <v>1</v>
          </cell>
          <cell r="L70">
            <v>1</v>
          </cell>
          <cell r="M70">
            <v>1</v>
          </cell>
          <cell r="N70">
            <v>1</v>
          </cell>
          <cell r="O70">
            <v>1</v>
          </cell>
        </row>
        <row r="71">
          <cell r="J71">
            <v>2.5</v>
          </cell>
          <cell r="K71">
            <v>2.5</v>
          </cell>
          <cell r="L71">
            <v>2.5</v>
          </cell>
          <cell r="M71">
            <v>2.5</v>
          </cell>
          <cell r="N71">
            <v>2.5</v>
          </cell>
          <cell r="O71">
            <v>2.5</v>
          </cell>
        </row>
        <row r="72">
          <cell r="J72">
            <v>0.3</v>
          </cell>
          <cell r="K72">
            <v>0.4</v>
          </cell>
          <cell r="L72">
            <v>0.5</v>
          </cell>
          <cell r="M72">
            <v>0.6</v>
          </cell>
          <cell r="N72">
            <v>0.7</v>
          </cell>
          <cell r="O72">
            <v>0.8</v>
          </cell>
        </row>
        <row r="73">
          <cell r="J73">
            <v>5</v>
          </cell>
          <cell r="K73">
            <v>6</v>
          </cell>
          <cell r="L73">
            <v>7</v>
          </cell>
          <cell r="M73">
            <v>8</v>
          </cell>
          <cell r="N73">
            <v>9</v>
          </cell>
          <cell r="O73">
            <v>10</v>
          </cell>
        </row>
        <row r="74">
          <cell r="J74">
            <v>5</v>
          </cell>
          <cell r="K74">
            <v>6</v>
          </cell>
          <cell r="L74">
            <v>7</v>
          </cell>
          <cell r="M74">
            <v>8</v>
          </cell>
          <cell r="N74">
            <v>9</v>
          </cell>
          <cell r="O74">
            <v>10</v>
          </cell>
        </row>
        <row r="75">
          <cell r="J75">
            <v>6</v>
          </cell>
          <cell r="K75">
            <v>7</v>
          </cell>
          <cell r="L75">
            <v>8</v>
          </cell>
          <cell r="M75">
            <v>9</v>
          </cell>
          <cell r="N75">
            <v>10</v>
          </cell>
          <cell r="O75">
            <v>11</v>
          </cell>
        </row>
        <row r="76">
          <cell r="J76">
            <v>2.1</v>
          </cell>
          <cell r="K76">
            <v>2.6</v>
          </cell>
          <cell r="L76">
            <v>3.2</v>
          </cell>
          <cell r="M76">
            <v>3.7</v>
          </cell>
          <cell r="N76">
            <v>4.4000000000000004</v>
          </cell>
          <cell r="O76">
            <v>5</v>
          </cell>
        </row>
        <row r="77">
          <cell r="J77">
            <v>0.2</v>
          </cell>
          <cell r="K77">
            <v>0.22</v>
          </cell>
          <cell r="L77">
            <v>0.24</v>
          </cell>
          <cell r="M77">
            <v>0.26</v>
          </cell>
          <cell r="N77">
            <v>0.28000000000000003</v>
          </cell>
          <cell r="O77">
            <v>0.3</v>
          </cell>
          <cell r="Q77" t="e">
            <v>#N/A</v>
          </cell>
        </row>
        <row r="78">
          <cell r="J78">
            <v>2</v>
          </cell>
          <cell r="K78">
            <v>2</v>
          </cell>
          <cell r="L78">
            <v>3</v>
          </cell>
          <cell r="M78">
            <v>3</v>
          </cell>
          <cell r="N78">
            <v>4</v>
          </cell>
          <cell r="O78">
            <v>5</v>
          </cell>
        </row>
      </sheetData>
      <sheetData sheetId="122">
        <row r="55">
          <cell r="J55">
            <v>5</v>
          </cell>
          <cell r="K55">
            <v>6</v>
          </cell>
          <cell r="L55">
            <v>7</v>
          </cell>
          <cell r="M55">
            <v>8</v>
          </cell>
          <cell r="N55">
            <v>9</v>
          </cell>
          <cell r="O55">
            <v>10</v>
          </cell>
        </row>
        <row r="56">
          <cell r="J56">
            <v>1.03</v>
          </cell>
          <cell r="K56">
            <v>1.35</v>
          </cell>
          <cell r="L56">
            <v>1.71</v>
          </cell>
          <cell r="M56">
            <v>2.11</v>
          </cell>
          <cell r="N56">
            <v>2.5499999999999998</v>
          </cell>
          <cell r="O56">
            <v>3.03</v>
          </cell>
        </row>
        <row r="57">
          <cell r="J57">
            <v>2.2000000000000002</v>
          </cell>
          <cell r="K57">
            <v>2.8</v>
          </cell>
          <cell r="L57">
            <v>3.6</v>
          </cell>
          <cell r="M57">
            <v>4.4000000000000004</v>
          </cell>
          <cell r="N57">
            <v>5.3</v>
          </cell>
          <cell r="O57">
            <v>6.3</v>
          </cell>
        </row>
        <row r="58">
          <cell r="J58">
            <v>113</v>
          </cell>
          <cell r="K58">
            <v>176</v>
          </cell>
          <cell r="L58">
            <v>156</v>
          </cell>
          <cell r="M58">
            <v>231</v>
          </cell>
          <cell r="N58">
            <v>311</v>
          </cell>
          <cell r="O58">
            <v>454</v>
          </cell>
        </row>
        <row r="59"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J61">
            <v>33</v>
          </cell>
          <cell r="K61">
            <v>47</v>
          </cell>
          <cell r="L61">
            <v>43</v>
          </cell>
          <cell r="M61">
            <v>59</v>
          </cell>
          <cell r="N61">
            <v>13</v>
          </cell>
          <cell r="O61">
            <v>13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71</v>
          </cell>
          <cell r="O62">
            <v>104</v>
          </cell>
        </row>
        <row r="63">
          <cell r="J63">
            <v>80</v>
          </cell>
          <cell r="K63">
            <v>129</v>
          </cell>
          <cell r="L63">
            <v>113</v>
          </cell>
          <cell r="M63">
            <v>172</v>
          </cell>
          <cell r="N63">
            <v>0</v>
          </cell>
          <cell r="O63">
            <v>0</v>
          </cell>
        </row>
        <row r="64"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227</v>
          </cell>
          <cell r="O64">
            <v>337</v>
          </cell>
        </row>
        <row r="65">
          <cell r="J65">
            <v>2.8</v>
          </cell>
          <cell r="K65">
            <v>4.4000000000000004</v>
          </cell>
          <cell r="L65">
            <v>3.9</v>
          </cell>
          <cell r="M65">
            <v>5.7</v>
          </cell>
          <cell r="N65">
            <v>7.7</v>
          </cell>
          <cell r="O65">
            <v>11.3</v>
          </cell>
        </row>
        <row r="66">
          <cell r="J66">
            <v>0.4</v>
          </cell>
          <cell r="K66">
            <v>0.4</v>
          </cell>
          <cell r="L66">
            <v>0.4</v>
          </cell>
          <cell r="M66">
            <v>0.4</v>
          </cell>
          <cell r="N66">
            <v>0.4</v>
          </cell>
          <cell r="O66">
            <v>0.4</v>
          </cell>
        </row>
        <row r="67">
          <cell r="J67">
            <v>0.4</v>
          </cell>
          <cell r="K67">
            <v>0.4</v>
          </cell>
          <cell r="L67">
            <v>0.4</v>
          </cell>
          <cell r="M67">
            <v>0.4</v>
          </cell>
          <cell r="N67">
            <v>0.4</v>
          </cell>
          <cell r="O67">
            <v>0.4</v>
          </cell>
        </row>
        <row r="68">
          <cell r="J68">
            <v>6.6</v>
          </cell>
          <cell r="K68">
            <v>6.6</v>
          </cell>
          <cell r="L68">
            <v>6.8</v>
          </cell>
          <cell r="M68">
            <v>7.1</v>
          </cell>
          <cell r="N68">
            <v>7.3</v>
          </cell>
          <cell r="O68">
            <v>7.3</v>
          </cell>
        </row>
        <row r="69">
          <cell r="J69">
            <v>5.2</v>
          </cell>
          <cell r="K69">
            <v>5.2</v>
          </cell>
          <cell r="L69">
            <v>5.4</v>
          </cell>
          <cell r="M69">
            <v>5.6</v>
          </cell>
          <cell r="N69">
            <v>5.8</v>
          </cell>
          <cell r="O69">
            <v>5.8</v>
          </cell>
        </row>
        <row r="70">
          <cell r="J70">
            <v>1</v>
          </cell>
          <cell r="K70">
            <v>1</v>
          </cell>
          <cell r="L70">
            <v>1</v>
          </cell>
          <cell r="M70">
            <v>1</v>
          </cell>
          <cell r="N70">
            <v>1</v>
          </cell>
          <cell r="O70">
            <v>1</v>
          </cell>
        </row>
        <row r="71">
          <cell r="J71">
            <v>2.5</v>
          </cell>
          <cell r="K71">
            <v>2.5</v>
          </cell>
          <cell r="L71">
            <v>2.5</v>
          </cell>
          <cell r="M71">
            <v>2.5</v>
          </cell>
          <cell r="N71">
            <v>2.5</v>
          </cell>
          <cell r="O71">
            <v>2.5</v>
          </cell>
        </row>
        <row r="72">
          <cell r="J72">
            <v>0.3</v>
          </cell>
          <cell r="K72">
            <v>0.4</v>
          </cell>
          <cell r="L72">
            <v>0.5</v>
          </cell>
          <cell r="M72">
            <v>0.6</v>
          </cell>
          <cell r="N72">
            <v>0.7</v>
          </cell>
          <cell r="O72">
            <v>0.8</v>
          </cell>
        </row>
        <row r="73">
          <cell r="J73">
            <v>5</v>
          </cell>
          <cell r="K73">
            <v>6</v>
          </cell>
          <cell r="L73">
            <v>7</v>
          </cell>
          <cell r="M73">
            <v>8</v>
          </cell>
          <cell r="N73">
            <v>9</v>
          </cell>
          <cell r="O73">
            <v>10</v>
          </cell>
        </row>
        <row r="74">
          <cell r="J74">
            <v>5</v>
          </cell>
          <cell r="K74">
            <v>6</v>
          </cell>
          <cell r="L74">
            <v>7</v>
          </cell>
          <cell r="M74">
            <v>8</v>
          </cell>
          <cell r="N74">
            <v>9</v>
          </cell>
          <cell r="O74">
            <v>10</v>
          </cell>
        </row>
        <row r="75">
          <cell r="J75">
            <v>6</v>
          </cell>
          <cell r="K75">
            <v>7</v>
          </cell>
          <cell r="L75">
            <v>8</v>
          </cell>
          <cell r="M75">
            <v>9</v>
          </cell>
          <cell r="N75">
            <v>10</v>
          </cell>
          <cell r="O75">
            <v>11</v>
          </cell>
        </row>
        <row r="76">
          <cell r="J76">
            <v>2.1</v>
          </cell>
          <cell r="K76">
            <v>2.6</v>
          </cell>
          <cell r="L76">
            <v>3.2</v>
          </cell>
          <cell r="M76">
            <v>3.7</v>
          </cell>
          <cell r="N76">
            <v>4.4000000000000004</v>
          </cell>
          <cell r="O76">
            <v>5</v>
          </cell>
        </row>
        <row r="77">
          <cell r="J77" t="str">
            <v>คำนวณตามแบบแปลนเฉพาะแห่ง</v>
          </cell>
        </row>
        <row r="78">
          <cell r="J78">
            <v>2</v>
          </cell>
          <cell r="K78">
            <v>2</v>
          </cell>
          <cell r="L78">
            <v>3</v>
          </cell>
          <cell r="M78">
            <v>3</v>
          </cell>
          <cell r="N78">
            <v>4</v>
          </cell>
          <cell r="O78">
            <v>5</v>
          </cell>
        </row>
      </sheetData>
      <sheetData sheetId="123"/>
      <sheetData sheetId="124"/>
      <sheetData sheetId="125"/>
      <sheetData sheetId="126"/>
      <sheetData sheetId="127"/>
      <sheetData sheetId="128">
        <row r="285">
          <cell r="I285">
            <v>1</v>
          </cell>
          <cell r="J285">
            <v>2</v>
          </cell>
          <cell r="K285">
            <v>3</v>
          </cell>
          <cell r="L285">
            <v>4</v>
          </cell>
          <cell r="M285">
            <v>5</v>
          </cell>
          <cell r="N285">
            <v>6</v>
          </cell>
          <cell r="O285">
            <v>7</v>
          </cell>
          <cell r="P285">
            <v>8</v>
          </cell>
          <cell r="Q285">
            <v>9</v>
          </cell>
          <cell r="R285">
            <v>10</v>
          </cell>
          <cell r="S285">
            <v>11</v>
          </cell>
          <cell r="T285">
            <v>12</v>
          </cell>
          <cell r="U285">
            <v>13</v>
          </cell>
          <cell r="V285">
            <v>14</v>
          </cell>
          <cell r="W285">
            <v>15</v>
          </cell>
          <cell r="X285">
            <v>16</v>
          </cell>
        </row>
        <row r="286">
          <cell r="I286" t="str">
            <v>2.4 x 1.6</v>
          </cell>
          <cell r="J286" t="str">
            <v>3 x 1.8</v>
          </cell>
          <cell r="K286" t="str">
            <v>4 x 2.5</v>
          </cell>
          <cell r="L286" t="str">
            <v>1.8 x 1.8</v>
          </cell>
          <cell r="M286" t="str">
            <v>2.1 x 1.8</v>
          </cell>
          <cell r="N286" t="str">
            <v>2.1 x 2.1</v>
          </cell>
          <cell r="O286" t="str">
            <v>2.4 x 2.1</v>
          </cell>
          <cell r="P286" t="str">
            <v>2.4 x 2.4</v>
          </cell>
          <cell r="Q286" t="str">
            <v>2.7 x 2.4</v>
          </cell>
          <cell r="R286" t="str">
            <v>2.7 x 2.7</v>
          </cell>
          <cell r="S286" t="str">
            <v>3 x 2.7</v>
          </cell>
          <cell r="T286" t="str">
            <v>3 x 3</v>
          </cell>
          <cell r="U286" t="str">
            <v>3.3 x 3</v>
          </cell>
          <cell r="V286" t="str">
            <v>3.3 x 3.3</v>
          </cell>
          <cell r="W286" t="str">
            <v>3.6 x 3.3</v>
          </cell>
          <cell r="X286" t="str">
            <v>3.6 x 3.6</v>
          </cell>
        </row>
        <row r="287">
          <cell r="I287">
            <v>7.0000000000000007E-2</v>
          </cell>
          <cell r="J287">
            <v>0.08</v>
          </cell>
          <cell r="K287">
            <v>0.1</v>
          </cell>
          <cell r="L287">
            <v>7.0000000000000007E-2</v>
          </cell>
          <cell r="M287">
            <v>7.0000000000000007E-2</v>
          </cell>
          <cell r="N287">
            <v>7.0000000000000007E-2</v>
          </cell>
          <cell r="O287">
            <v>7.0000000000000007E-2</v>
          </cell>
          <cell r="P287">
            <v>7.0000000000000007E-2</v>
          </cell>
          <cell r="Q287">
            <v>7.0000000000000007E-2</v>
          </cell>
          <cell r="R287">
            <v>0.08</v>
          </cell>
          <cell r="S287">
            <v>0.08</v>
          </cell>
          <cell r="T287">
            <v>0.09</v>
          </cell>
          <cell r="U287">
            <v>0.09</v>
          </cell>
          <cell r="V287">
            <v>0.09</v>
          </cell>
          <cell r="W287">
            <v>0.09</v>
          </cell>
          <cell r="X287">
            <v>0.1</v>
          </cell>
        </row>
        <row r="288">
          <cell r="I288">
            <v>1.6</v>
          </cell>
          <cell r="J288">
            <v>1.7</v>
          </cell>
          <cell r="K288">
            <v>2.2000000000000002</v>
          </cell>
          <cell r="L288">
            <v>1.6</v>
          </cell>
          <cell r="M288">
            <v>1.6</v>
          </cell>
          <cell r="N288">
            <v>1.6</v>
          </cell>
          <cell r="O288">
            <v>1.6</v>
          </cell>
          <cell r="P288">
            <v>1.6</v>
          </cell>
          <cell r="Q288">
            <v>1.6</v>
          </cell>
          <cell r="R288">
            <v>1.7</v>
          </cell>
          <cell r="S288">
            <v>1.7</v>
          </cell>
          <cell r="T288">
            <v>1.8</v>
          </cell>
          <cell r="U288">
            <v>1.8</v>
          </cell>
          <cell r="V288">
            <v>1.9</v>
          </cell>
          <cell r="W288">
            <v>1.9</v>
          </cell>
          <cell r="X288">
            <v>2</v>
          </cell>
        </row>
        <row r="289">
          <cell r="I289">
            <v>23</v>
          </cell>
          <cell r="J289">
            <v>25</v>
          </cell>
          <cell r="K289">
            <v>43</v>
          </cell>
          <cell r="L289">
            <v>23</v>
          </cell>
          <cell r="M289">
            <v>23</v>
          </cell>
          <cell r="N289">
            <v>26</v>
          </cell>
          <cell r="O289">
            <v>27</v>
          </cell>
          <cell r="P289">
            <v>29</v>
          </cell>
          <cell r="Q289">
            <v>30</v>
          </cell>
          <cell r="R289">
            <v>36</v>
          </cell>
          <cell r="S289">
            <v>36</v>
          </cell>
          <cell r="T289">
            <v>38</v>
          </cell>
          <cell r="U289">
            <v>39</v>
          </cell>
          <cell r="V289">
            <v>43</v>
          </cell>
          <cell r="W289">
            <v>44</v>
          </cell>
          <cell r="X289">
            <v>50</v>
          </cell>
        </row>
        <row r="290">
          <cell r="I290">
            <v>16</v>
          </cell>
          <cell r="J290">
            <v>18</v>
          </cell>
          <cell r="K290">
            <v>30</v>
          </cell>
          <cell r="L290">
            <v>17</v>
          </cell>
          <cell r="M290">
            <v>17</v>
          </cell>
          <cell r="N290">
            <v>20</v>
          </cell>
          <cell r="O290">
            <v>20</v>
          </cell>
          <cell r="P290">
            <v>22</v>
          </cell>
          <cell r="Q290">
            <v>22</v>
          </cell>
          <cell r="R290">
            <v>25</v>
          </cell>
          <cell r="S290">
            <v>25</v>
          </cell>
          <cell r="T290">
            <v>27</v>
          </cell>
          <cell r="U290">
            <v>27</v>
          </cell>
          <cell r="V290">
            <v>30</v>
          </cell>
          <cell r="W290">
            <v>31</v>
          </cell>
          <cell r="X290">
            <v>35</v>
          </cell>
        </row>
        <row r="291">
          <cell r="I291">
            <v>2</v>
          </cell>
          <cell r="J291">
            <v>2</v>
          </cell>
          <cell r="K291">
            <v>3</v>
          </cell>
          <cell r="L291">
            <v>2</v>
          </cell>
          <cell r="M291">
            <v>2</v>
          </cell>
          <cell r="N291">
            <v>2</v>
          </cell>
          <cell r="O291">
            <v>2</v>
          </cell>
          <cell r="P291">
            <v>2</v>
          </cell>
          <cell r="Q291">
            <v>2</v>
          </cell>
          <cell r="R291">
            <v>2</v>
          </cell>
          <cell r="S291">
            <v>2</v>
          </cell>
          <cell r="T291">
            <v>2</v>
          </cell>
          <cell r="U291">
            <v>2</v>
          </cell>
          <cell r="V291">
            <v>2</v>
          </cell>
          <cell r="W291">
            <v>2</v>
          </cell>
          <cell r="X291">
            <v>3</v>
          </cell>
        </row>
        <row r="292">
          <cell r="I292">
            <v>3</v>
          </cell>
          <cell r="J292">
            <v>0</v>
          </cell>
          <cell r="K292">
            <v>4</v>
          </cell>
          <cell r="L292">
            <v>3</v>
          </cell>
          <cell r="M292">
            <v>3</v>
          </cell>
          <cell r="N292">
            <v>3</v>
          </cell>
          <cell r="O292">
            <v>3</v>
          </cell>
          <cell r="P292">
            <v>3</v>
          </cell>
          <cell r="Q292">
            <v>4</v>
          </cell>
          <cell r="R292">
            <v>7</v>
          </cell>
          <cell r="S292">
            <v>5</v>
          </cell>
          <cell r="T292">
            <v>5</v>
          </cell>
          <cell r="U292">
            <v>5</v>
          </cell>
          <cell r="V292">
            <v>6</v>
          </cell>
          <cell r="W292">
            <v>6</v>
          </cell>
          <cell r="X292">
            <v>7</v>
          </cell>
        </row>
        <row r="293">
          <cell r="I293">
            <v>0</v>
          </cell>
          <cell r="J293">
            <v>3</v>
          </cell>
          <cell r="K293">
            <v>2</v>
          </cell>
          <cell r="L293">
            <v>1</v>
          </cell>
          <cell r="M293">
            <v>1</v>
          </cell>
          <cell r="N293">
            <v>1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2</v>
          </cell>
          <cell r="T293">
            <v>2</v>
          </cell>
          <cell r="U293">
            <v>3</v>
          </cell>
          <cell r="V293">
            <v>3</v>
          </cell>
          <cell r="W293">
            <v>3</v>
          </cell>
          <cell r="X293">
            <v>3</v>
          </cell>
        </row>
        <row r="294">
          <cell r="I294">
            <v>2</v>
          </cell>
          <cell r="J294">
            <v>2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2</v>
          </cell>
          <cell r="P294">
            <v>2</v>
          </cell>
          <cell r="Q294">
            <v>2</v>
          </cell>
          <cell r="R294">
            <v>2</v>
          </cell>
          <cell r="S294">
            <v>2</v>
          </cell>
          <cell r="T294">
            <v>2</v>
          </cell>
          <cell r="U294">
            <v>2</v>
          </cell>
          <cell r="V294">
            <v>2</v>
          </cell>
          <cell r="W294">
            <v>2</v>
          </cell>
          <cell r="X294">
            <v>2</v>
          </cell>
        </row>
        <row r="295">
          <cell r="I295">
            <v>0</v>
          </cell>
          <cell r="J295">
            <v>0</v>
          </cell>
          <cell r="K295">
            <v>4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</row>
        <row r="296">
          <cell r="I296">
            <v>0.5</v>
          </cell>
          <cell r="J296">
            <v>0.6</v>
          </cell>
          <cell r="K296">
            <v>1</v>
          </cell>
          <cell r="L296">
            <v>0.5</v>
          </cell>
          <cell r="M296">
            <v>0.5</v>
          </cell>
          <cell r="N296">
            <v>0.6</v>
          </cell>
          <cell r="O296">
            <v>0.6</v>
          </cell>
          <cell r="P296">
            <v>0.7</v>
          </cell>
          <cell r="Q296">
            <v>0.7</v>
          </cell>
          <cell r="R296">
            <v>0.9</v>
          </cell>
          <cell r="S296">
            <v>0.9</v>
          </cell>
          <cell r="T296">
            <v>0.9</v>
          </cell>
          <cell r="U296">
            <v>0.9</v>
          </cell>
          <cell r="V296">
            <v>1</v>
          </cell>
          <cell r="W296">
            <v>1.1000000000000001</v>
          </cell>
          <cell r="X296">
            <v>1.2</v>
          </cell>
        </row>
        <row r="297"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</row>
      </sheetData>
      <sheetData sheetId="129">
        <row r="1662">
          <cell r="Q1662">
            <v>1</v>
          </cell>
          <cell r="R1662">
            <v>2</v>
          </cell>
          <cell r="S1662">
            <v>3</v>
          </cell>
          <cell r="T1662">
            <v>4</v>
          </cell>
          <cell r="U1662">
            <v>5</v>
          </cell>
          <cell r="V1662">
            <v>6</v>
          </cell>
          <cell r="W1662">
            <v>7</v>
          </cell>
          <cell r="X1662">
            <v>8</v>
          </cell>
          <cell r="Y1662">
            <v>9</v>
          </cell>
          <cell r="Z1662">
            <v>10</v>
          </cell>
          <cell r="AA1662">
            <v>11</v>
          </cell>
          <cell r="AB1662">
            <v>12</v>
          </cell>
          <cell r="AC1662">
            <v>13</v>
          </cell>
          <cell r="AD1662">
            <v>14</v>
          </cell>
          <cell r="AE1662">
            <v>15</v>
          </cell>
          <cell r="AF1662">
            <v>16</v>
          </cell>
        </row>
        <row r="1663">
          <cell r="Q1663" t="str">
            <v>2.4 x 1.6</v>
          </cell>
          <cell r="R1663" t="str">
            <v>3 x 1.8</v>
          </cell>
          <cell r="S1663" t="str">
            <v>4 x 2.5</v>
          </cell>
          <cell r="T1663" t="str">
            <v>1.8 x 1.8</v>
          </cell>
          <cell r="U1663" t="str">
            <v>2.1 x 1.8</v>
          </cell>
          <cell r="V1663" t="str">
            <v>2.1 x 2.1</v>
          </cell>
          <cell r="W1663" t="str">
            <v>2.4 x 2.1</v>
          </cell>
          <cell r="X1663" t="str">
            <v>2.4 x 2.4</v>
          </cell>
          <cell r="Y1663" t="str">
            <v>2.7 x 2.4</v>
          </cell>
          <cell r="Z1663" t="str">
            <v>2.7 x 2.7</v>
          </cell>
          <cell r="AA1663" t="str">
            <v>3 x 2.7</v>
          </cell>
          <cell r="AB1663" t="str">
            <v>3 x 3</v>
          </cell>
          <cell r="AC1663" t="str">
            <v>3.3 x 3</v>
          </cell>
          <cell r="AD1663" t="str">
            <v>3.3 x 3.3</v>
          </cell>
          <cell r="AE1663" t="str">
            <v>3.6 x 3.3</v>
          </cell>
          <cell r="AF1663" t="str">
            <v>3.6 x 3.6</v>
          </cell>
        </row>
        <row r="1664">
          <cell r="Q1664">
            <v>4.34</v>
          </cell>
          <cell r="R1664">
            <v>5.42</v>
          </cell>
          <cell r="S1664">
            <v>15.24</v>
          </cell>
          <cell r="T1664">
            <v>5.24</v>
          </cell>
          <cell r="U1664">
            <v>5.24</v>
          </cell>
          <cell r="V1664">
            <v>8.1399999999999988</v>
          </cell>
          <cell r="W1664">
            <v>8.1399999999999988</v>
          </cell>
          <cell r="X1664">
            <v>10.32</v>
          </cell>
          <cell r="Y1664">
            <v>10.32</v>
          </cell>
          <cell r="Z1664">
            <v>13.459999999999999</v>
          </cell>
          <cell r="AA1664">
            <v>13.799999999999999</v>
          </cell>
          <cell r="AB1664">
            <v>18.259999999999998</v>
          </cell>
          <cell r="AC1664">
            <v>18.46</v>
          </cell>
          <cell r="AD1664">
            <v>22</v>
          </cell>
          <cell r="AE1664">
            <v>22.52</v>
          </cell>
          <cell r="AF1664">
            <v>29.540000000000003</v>
          </cell>
        </row>
        <row r="1665">
          <cell r="Q1665">
            <v>36.799999999999997</v>
          </cell>
          <cell r="R1665">
            <v>44.8</v>
          </cell>
          <cell r="S1665">
            <v>84.6</v>
          </cell>
          <cell r="T1665">
            <v>43.6</v>
          </cell>
          <cell r="U1665">
            <v>43.6</v>
          </cell>
          <cell r="V1665">
            <v>56</v>
          </cell>
          <cell r="W1665">
            <v>56</v>
          </cell>
          <cell r="X1665">
            <v>70</v>
          </cell>
          <cell r="Y1665">
            <v>70</v>
          </cell>
          <cell r="Z1665">
            <v>83.8</v>
          </cell>
          <cell r="AA1665">
            <v>84.8</v>
          </cell>
          <cell r="AB1665">
            <v>104.2</v>
          </cell>
          <cell r="AC1665">
            <v>104.8</v>
          </cell>
          <cell r="AD1665">
            <v>123.4</v>
          </cell>
          <cell r="AE1665">
            <v>124.8</v>
          </cell>
          <cell r="AF1665">
            <v>144.4</v>
          </cell>
        </row>
        <row r="1666">
          <cell r="Q1666">
            <v>715.4</v>
          </cell>
          <cell r="R1666">
            <v>981.02</v>
          </cell>
          <cell r="S1666">
            <v>1860.78</v>
          </cell>
          <cell r="T1666">
            <v>670.56</v>
          </cell>
          <cell r="U1666">
            <v>691.62</v>
          </cell>
          <cell r="V1666">
            <v>961.28</v>
          </cell>
          <cell r="W1666">
            <v>985.42</v>
          </cell>
          <cell r="X1666">
            <v>1388.26</v>
          </cell>
          <cell r="Y1666">
            <v>1413.8200000000002</v>
          </cell>
          <cell r="Z1666">
            <v>1837.52</v>
          </cell>
          <cell r="AA1666">
            <v>1889.0800000000002</v>
          </cell>
          <cell r="AB1666">
            <v>3137.2599999999998</v>
          </cell>
          <cell r="AC1666">
            <v>3176.08</v>
          </cell>
          <cell r="AD1666">
            <v>4218.7199999999993</v>
          </cell>
          <cell r="AE1666">
            <v>4335.92</v>
          </cell>
          <cell r="AF1666">
            <v>6162.56</v>
          </cell>
        </row>
        <row r="1667"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</row>
        <row r="1668">
          <cell r="Q1668">
            <v>0</v>
          </cell>
          <cell r="R1668">
            <v>0</v>
          </cell>
          <cell r="S1668">
            <v>0</v>
          </cell>
          <cell r="T1668">
            <v>65.98</v>
          </cell>
          <cell r="U1668">
            <v>65.98</v>
          </cell>
          <cell r="V1668">
            <v>86.36</v>
          </cell>
          <cell r="W1668">
            <v>86.36</v>
          </cell>
          <cell r="X1668">
            <v>110.42</v>
          </cell>
          <cell r="Y1668">
            <v>110.42</v>
          </cell>
          <cell r="Z1668">
            <v>134.6</v>
          </cell>
          <cell r="AA1668">
            <v>134.56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</row>
        <row r="1669">
          <cell r="Q1669">
            <v>615.4</v>
          </cell>
          <cell r="R1669">
            <v>881.02</v>
          </cell>
          <cell r="S1669">
            <v>1698.78</v>
          </cell>
          <cell r="T1669">
            <v>504.58</v>
          </cell>
          <cell r="U1669">
            <v>525.64</v>
          </cell>
          <cell r="V1669">
            <v>760.92</v>
          </cell>
          <cell r="W1669">
            <v>785.06</v>
          </cell>
          <cell r="X1669">
            <v>1149.8399999999999</v>
          </cell>
          <cell r="Y1669">
            <v>1175.4000000000001</v>
          </cell>
          <cell r="Z1669">
            <v>1560.92</v>
          </cell>
          <cell r="AA1669">
            <v>1612.5200000000002</v>
          </cell>
          <cell r="AB1669">
            <v>804.12</v>
          </cell>
          <cell r="AC1669">
            <v>835.52</v>
          </cell>
          <cell r="AD1669">
            <v>964.71999999999991</v>
          </cell>
          <cell r="AE1669">
            <v>1032.54</v>
          </cell>
          <cell r="AF1669">
            <v>1150.74</v>
          </cell>
        </row>
        <row r="1670"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2171.14</v>
          </cell>
          <cell r="AC1670">
            <v>2178.56</v>
          </cell>
          <cell r="AD1670">
            <v>3078</v>
          </cell>
          <cell r="AE1670">
            <v>3115.38</v>
          </cell>
          <cell r="AF1670">
            <v>46.56</v>
          </cell>
        </row>
        <row r="1671"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E1671">
            <v>0</v>
          </cell>
          <cell r="AF1671">
            <v>4763.26</v>
          </cell>
        </row>
        <row r="1672">
          <cell r="Q1672">
            <v>100</v>
          </cell>
          <cell r="R1672">
            <v>100</v>
          </cell>
          <cell r="S1672">
            <v>162</v>
          </cell>
          <cell r="T1672">
            <v>100</v>
          </cell>
          <cell r="U1672">
            <v>100</v>
          </cell>
          <cell r="V1672">
            <v>114</v>
          </cell>
          <cell r="W1672">
            <v>114</v>
          </cell>
          <cell r="X1672">
            <v>128</v>
          </cell>
          <cell r="Y1672">
            <v>128</v>
          </cell>
          <cell r="Z1672">
            <v>142</v>
          </cell>
          <cell r="AA1672">
            <v>142</v>
          </cell>
          <cell r="AB1672">
            <v>162</v>
          </cell>
          <cell r="AC1672">
            <v>162</v>
          </cell>
          <cell r="AD1672">
            <v>176</v>
          </cell>
          <cell r="AE1672">
            <v>188</v>
          </cell>
          <cell r="AF1672">
            <v>202</v>
          </cell>
        </row>
        <row r="1673">
          <cell r="Q1673">
            <v>17.8</v>
          </cell>
          <cell r="R1673">
            <v>24.4</v>
          </cell>
          <cell r="S1673">
            <v>46.4</v>
          </cell>
          <cell r="T1673">
            <v>16.600000000000001</v>
          </cell>
          <cell r="U1673">
            <v>17.2</v>
          </cell>
          <cell r="V1673">
            <v>24</v>
          </cell>
          <cell r="W1673">
            <v>24.6</v>
          </cell>
          <cell r="X1673">
            <v>34.6</v>
          </cell>
          <cell r="Y1673">
            <v>35.200000000000003</v>
          </cell>
          <cell r="Z1673">
            <v>45.8</v>
          </cell>
          <cell r="AA1673">
            <v>47.2</v>
          </cell>
          <cell r="AB1673">
            <v>78.400000000000006</v>
          </cell>
          <cell r="AC1673">
            <v>79.400000000000006</v>
          </cell>
          <cell r="AD1673">
            <v>105.4</v>
          </cell>
          <cell r="AE1673">
            <v>108.2</v>
          </cell>
          <cell r="AF1673">
            <v>154</v>
          </cell>
        </row>
        <row r="1674">
          <cell r="Q1674">
            <v>0.18</v>
          </cell>
          <cell r="R1674">
            <v>0.22</v>
          </cell>
          <cell r="S1674">
            <v>0.46</v>
          </cell>
          <cell r="T1674">
            <v>0.22</v>
          </cell>
          <cell r="U1674">
            <v>0.22</v>
          </cell>
          <cell r="V1674">
            <v>0.34</v>
          </cell>
          <cell r="W1674">
            <v>0.34</v>
          </cell>
          <cell r="X1674">
            <v>0.42</v>
          </cell>
          <cell r="Y1674">
            <v>0.42</v>
          </cell>
          <cell r="Z1674">
            <v>0.54</v>
          </cell>
          <cell r="AA1674">
            <v>0.54</v>
          </cell>
          <cell r="AB1674">
            <v>0.68</v>
          </cell>
          <cell r="AC1674">
            <v>0.68</v>
          </cell>
          <cell r="AD1674">
            <v>0.82</v>
          </cell>
          <cell r="AE1674">
            <v>0.82</v>
          </cell>
          <cell r="AF1674">
            <v>1</v>
          </cell>
        </row>
        <row r="1675">
          <cell r="Q1675">
            <v>16</v>
          </cell>
          <cell r="R1675">
            <v>18</v>
          </cell>
          <cell r="S1675">
            <v>24</v>
          </cell>
          <cell r="T1675">
            <v>18</v>
          </cell>
          <cell r="U1675">
            <v>18</v>
          </cell>
          <cell r="V1675">
            <v>20</v>
          </cell>
          <cell r="W1675">
            <v>20</v>
          </cell>
          <cell r="X1675">
            <v>22</v>
          </cell>
          <cell r="Y1675">
            <v>22</v>
          </cell>
          <cell r="Z1675">
            <v>26</v>
          </cell>
          <cell r="AA1675">
            <v>26</v>
          </cell>
          <cell r="AB1675">
            <v>28</v>
          </cell>
          <cell r="AC1675">
            <v>28</v>
          </cell>
          <cell r="AD1675">
            <v>30</v>
          </cell>
          <cell r="AE1675">
            <v>30</v>
          </cell>
          <cell r="AF1675">
            <v>32</v>
          </cell>
        </row>
      </sheetData>
      <sheetData sheetId="130"/>
      <sheetData sheetId="131"/>
      <sheetData sheetId="132"/>
      <sheetData sheetId="133"/>
      <sheetData sheetId="134"/>
      <sheetData sheetId="13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orm1"/>
      <sheetName val="กรอกราคาวัสดุที่แหล่ง"/>
      <sheetName val="BoxMat"/>
      <sheetName val="ได้ราคาคอนกรีต-เหล็กเสริม"/>
      <sheetName val="ได้ราคายาง"/>
      <sheetName val="ได้ราคาไม้แบบ"/>
      <sheetName val="ได้งานตีเส้น"/>
      <sheetName val="Form2"/>
      <sheetName val="Form3"/>
      <sheetName val="F ฝนชุก"/>
      <sheetName val="สรุปเสนอกรรมการ"/>
      <sheetName val="ปะหน้าซอง"/>
      <sheetName val="FACTOR F"/>
      <sheetName val="FACTOR F Bdg"/>
      <sheetName val="อำนวยการ"/>
      <sheetName val="อำนวยการ Bdg"/>
      <sheetName val="ดอกเบี้ย,กำไร"/>
      <sheetName val="ดอกเบี้ย,กำไร Bdg"/>
    </sheetNames>
    <sheetDataSet>
      <sheetData sheetId="0">
        <row r="3">
          <cell r="P3">
            <v>1</v>
          </cell>
        </row>
        <row r="5">
          <cell r="A5">
            <v>1</v>
          </cell>
          <cell r="DU5">
            <v>1</v>
          </cell>
        </row>
        <row r="16">
          <cell r="DR16">
            <v>18.059999999999999</v>
          </cell>
        </row>
        <row r="17">
          <cell r="DR17">
            <v>7.23</v>
          </cell>
        </row>
        <row r="18">
          <cell r="DR18">
            <v>29.66</v>
          </cell>
        </row>
        <row r="19">
          <cell r="DR19">
            <v>36.31</v>
          </cell>
        </row>
        <row r="20">
          <cell r="DR20">
            <v>48.76</v>
          </cell>
        </row>
        <row r="21">
          <cell r="P21">
            <v>1</v>
          </cell>
          <cell r="DR21">
            <v>71.73</v>
          </cell>
        </row>
        <row r="35">
          <cell r="L35">
            <v>0</v>
          </cell>
        </row>
        <row r="38">
          <cell r="L38">
            <v>0</v>
          </cell>
        </row>
        <row r="41">
          <cell r="H41">
            <v>1</v>
          </cell>
        </row>
        <row r="46">
          <cell r="A46">
            <v>1</v>
          </cell>
        </row>
        <row r="48">
          <cell r="A48">
            <v>1</v>
          </cell>
        </row>
        <row r="49">
          <cell r="A49">
            <v>1</v>
          </cell>
        </row>
        <row r="68">
          <cell r="A68" t="b">
            <v>0</v>
          </cell>
        </row>
        <row r="69">
          <cell r="A69" t="b">
            <v>0</v>
          </cell>
        </row>
        <row r="70">
          <cell r="A70" t="b">
            <v>0</v>
          </cell>
        </row>
        <row r="71">
          <cell r="A71" t="b">
            <v>0</v>
          </cell>
        </row>
        <row r="72">
          <cell r="A72" t="b">
            <v>0</v>
          </cell>
        </row>
        <row r="73">
          <cell r="A73" t="b">
            <v>0</v>
          </cell>
        </row>
        <row r="74">
          <cell r="A74" t="b">
            <v>0</v>
          </cell>
        </row>
        <row r="75">
          <cell r="A75" t="b">
            <v>0</v>
          </cell>
        </row>
        <row r="76">
          <cell r="A76" t="b">
            <v>0</v>
          </cell>
        </row>
        <row r="77">
          <cell r="A77" t="b">
            <v>0</v>
          </cell>
        </row>
        <row r="78">
          <cell r="A78" t="b">
            <v>0</v>
          </cell>
        </row>
        <row r="79">
          <cell r="A79" t="b">
            <v>0</v>
          </cell>
        </row>
        <row r="80">
          <cell r="A80" t="b">
            <v>0</v>
          </cell>
        </row>
        <row r="81">
          <cell r="A81" t="b">
            <v>0</v>
          </cell>
        </row>
        <row r="82">
          <cell r="A82" t="b">
            <v>0</v>
          </cell>
        </row>
        <row r="83">
          <cell r="A83" t="b">
            <v>0</v>
          </cell>
        </row>
        <row r="114">
          <cell r="B114">
            <v>0</v>
          </cell>
        </row>
        <row r="115">
          <cell r="B115">
            <v>0</v>
          </cell>
        </row>
        <row r="117">
          <cell r="B117">
            <v>0</v>
          </cell>
        </row>
        <row r="119">
          <cell r="B119">
            <v>0</v>
          </cell>
        </row>
        <row r="122">
          <cell r="A122">
            <v>2</v>
          </cell>
        </row>
        <row r="161">
          <cell r="M161">
            <v>1</v>
          </cell>
          <cell r="N161">
            <v>1</v>
          </cell>
        </row>
        <row r="178">
          <cell r="A178">
            <v>2</v>
          </cell>
        </row>
        <row r="186">
          <cell r="V186">
            <v>6</v>
          </cell>
        </row>
        <row r="190">
          <cell r="A190">
            <v>1</v>
          </cell>
        </row>
        <row r="193">
          <cell r="AB193" t="str">
            <v>ป้ายมาตรฐานในงานก่อสร้าง ชุดที่ 1</v>
          </cell>
          <cell r="AC193">
            <v>92000</v>
          </cell>
          <cell r="AD193">
            <v>28</v>
          </cell>
          <cell r="AE193">
            <v>63</v>
          </cell>
          <cell r="AF193">
            <v>8</v>
          </cell>
          <cell r="AG193">
            <v>0</v>
          </cell>
          <cell r="AH193">
            <v>25</v>
          </cell>
          <cell r="AI193">
            <v>50</v>
          </cell>
          <cell r="AJ193">
            <v>0</v>
          </cell>
          <cell r="AK193">
            <v>4</v>
          </cell>
          <cell r="AL193">
            <v>2</v>
          </cell>
          <cell r="AM193">
            <v>40</v>
          </cell>
        </row>
        <row r="194">
          <cell r="AB194" t="str">
            <v>ป้ายมาตรฐานในงานก่อสร้าง ชุดที่ 2</v>
          </cell>
          <cell r="AC194">
            <v>92300</v>
          </cell>
          <cell r="AD194">
            <v>28</v>
          </cell>
          <cell r="AE194">
            <v>66</v>
          </cell>
          <cell r="AF194">
            <v>8</v>
          </cell>
          <cell r="AG194">
            <v>0</v>
          </cell>
          <cell r="AH194">
            <v>75</v>
          </cell>
          <cell r="AI194">
            <v>0</v>
          </cell>
          <cell r="AJ194">
            <v>0</v>
          </cell>
          <cell r="AK194">
            <v>0</v>
          </cell>
          <cell r="AL194">
            <v>2</v>
          </cell>
          <cell r="AM194">
            <v>60</v>
          </cell>
        </row>
        <row r="195">
          <cell r="L195" t="b">
            <v>0</v>
          </cell>
          <cell r="AB195" t="str">
            <v>ป้ายมาตรฐานในงานก่อสร้าง ชุดที่ 3</v>
          </cell>
          <cell r="AC195">
            <v>31200</v>
          </cell>
          <cell r="AD195">
            <v>11</v>
          </cell>
          <cell r="AE195">
            <v>33</v>
          </cell>
          <cell r="AF195">
            <v>0</v>
          </cell>
          <cell r="AG195">
            <v>4</v>
          </cell>
          <cell r="AH195">
            <v>20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</row>
        <row r="196">
          <cell r="L196" t="b">
            <v>0</v>
          </cell>
          <cell r="AB196" t="str">
            <v>ป้ายมาตรฐานในงานก่อสร้าง ชุดที่ 4</v>
          </cell>
          <cell r="AC196">
            <v>51500</v>
          </cell>
          <cell r="AD196">
            <v>15</v>
          </cell>
          <cell r="AE196">
            <v>50</v>
          </cell>
          <cell r="AF196">
            <v>0</v>
          </cell>
          <cell r="AG196">
            <v>8</v>
          </cell>
          <cell r="AH196">
            <v>0</v>
          </cell>
          <cell r="AI196">
            <v>20</v>
          </cell>
          <cell r="AJ196">
            <v>0</v>
          </cell>
          <cell r="AK196">
            <v>4</v>
          </cell>
          <cell r="AL196">
            <v>2</v>
          </cell>
          <cell r="AM196">
            <v>0</v>
          </cell>
        </row>
        <row r="197">
          <cell r="L197" t="b">
            <v>0</v>
          </cell>
          <cell r="AB197" t="str">
            <v>ป้ายมาตรฐานในงานก่อสร้าง ชุดที่ 5</v>
          </cell>
          <cell r="AC197">
            <v>54200</v>
          </cell>
          <cell r="AD197">
            <v>15</v>
          </cell>
          <cell r="AE197">
            <v>47</v>
          </cell>
          <cell r="AF197">
            <v>0</v>
          </cell>
          <cell r="AG197">
            <v>8</v>
          </cell>
          <cell r="AH197">
            <v>0</v>
          </cell>
          <cell r="AI197">
            <v>50</v>
          </cell>
          <cell r="AJ197">
            <v>0</v>
          </cell>
          <cell r="AK197">
            <v>4</v>
          </cell>
          <cell r="AL197">
            <v>2</v>
          </cell>
          <cell r="AM197">
            <v>0</v>
          </cell>
        </row>
        <row r="198">
          <cell r="A198" t="b">
            <v>0</v>
          </cell>
          <cell r="L198" t="b">
            <v>0</v>
          </cell>
          <cell r="AB198" t="str">
            <v>ป้ายมาตรฐานในงานก่อสร้าง ชุดที่ 6</v>
          </cell>
          <cell r="AC198">
            <v>53050</v>
          </cell>
          <cell r="AD198">
            <v>16</v>
          </cell>
          <cell r="AE198">
            <v>50</v>
          </cell>
          <cell r="AF198">
            <v>0</v>
          </cell>
          <cell r="AG198">
            <v>5</v>
          </cell>
          <cell r="AH198">
            <v>20</v>
          </cell>
          <cell r="AI198">
            <v>0</v>
          </cell>
          <cell r="AJ198">
            <v>0</v>
          </cell>
          <cell r="AK198">
            <v>0</v>
          </cell>
          <cell r="AL198">
            <v>1</v>
          </cell>
          <cell r="AM198">
            <v>60</v>
          </cell>
        </row>
        <row r="199">
          <cell r="A199" t="b">
            <v>0</v>
          </cell>
          <cell r="AB199" t="str">
            <v>ป้ายมาตรฐานในงานก่อสร้าง ชุดที่ 7</v>
          </cell>
          <cell r="AC199">
            <v>73300</v>
          </cell>
          <cell r="AD199">
            <v>20</v>
          </cell>
          <cell r="AE199">
            <v>42</v>
          </cell>
          <cell r="AF199">
            <v>0</v>
          </cell>
          <cell r="AG199">
            <v>10</v>
          </cell>
          <cell r="AH199">
            <v>30</v>
          </cell>
          <cell r="AI199">
            <v>0</v>
          </cell>
          <cell r="AJ199">
            <v>0</v>
          </cell>
          <cell r="AK199">
            <v>0</v>
          </cell>
          <cell r="AL199">
            <v>2</v>
          </cell>
          <cell r="AM199">
            <v>90</v>
          </cell>
        </row>
        <row r="200">
          <cell r="A200" t="b">
            <v>0</v>
          </cell>
          <cell r="AB200" t="str">
            <v>ป้ายมาตรฐานในงานก่อสร้าง ชุดที่ 8</v>
          </cell>
          <cell r="AC200">
            <v>58450</v>
          </cell>
          <cell r="AD200">
            <v>18</v>
          </cell>
          <cell r="AE200">
            <v>55</v>
          </cell>
          <cell r="AF200">
            <v>1</v>
          </cell>
          <cell r="AG200">
            <v>5</v>
          </cell>
          <cell r="AH200">
            <v>30</v>
          </cell>
          <cell r="AI200">
            <v>0</v>
          </cell>
          <cell r="AJ200">
            <v>0</v>
          </cell>
          <cell r="AK200">
            <v>0</v>
          </cell>
          <cell r="AL200">
            <v>2</v>
          </cell>
          <cell r="AM200">
            <v>30</v>
          </cell>
        </row>
        <row r="201">
          <cell r="A201" t="b">
            <v>0</v>
          </cell>
          <cell r="AB201" t="str">
            <v>ป้ายมาตรฐานในงานก่อสร้าง ชุดที่ 9</v>
          </cell>
          <cell r="AC201">
            <v>275450</v>
          </cell>
          <cell r="AD201">
            <v>32</v>
          </cell>
          <cell r="AE201">
            <v>47</v>
          </cell>
          <cell r="AF201">
            <v>0</v>
          </cell>
          <cell r="AG201">
            <v>15</v>
          </cell>
          <cell r="AH201">
            <v>60</v>
          </cell>
          <cell r="AI201">
            <v>0</v>
          </cell>
          <cell r="AJ201">
            <v>500</v>
          </cell>
          <cell r="AK201">
            <v>0</v>
          </cell>
          <cell r="AL201">
            <v>2</v>
          </cell>
          <cell r="AM201">
            <v>255</v>
          </cell>
        </row>
        <row r="202">
          <cell r="AB202" t="str">
            <v>ป้ายมาตรฐานในงานก่อสร้าง ชุดที่ 10</v>
          </cell>
          <cell r="AC202">
            <v>86100</v>
          </cell>
          <cell r="AD202">
            <v>24</v>
          </cell>
          <cell r="AE202">
            <v>50</v>
          </cell>
          <cell r="AF202">
            <v>0</v>
          </cell>
          <cell r="AG202">
            <v>10</v>
          </cell>
          <cell r="AH202">
            <v>70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140</v>
          </cell>
        </row>
        <row r="203">
          <cell r="AB203" t="str">
            <v>ป้ายมาตรฐานในงานก่อสร้าง ชุดที่ 1 (Mortorway)</v>
          </cell>
          <cell r="AC203">
            <v>42316</v>
          </cell>
          <cell r="AD203">
            <v>8.64</v>
          </cell>
          <cell r="AE203">
            <v>18</v>
          </cell>
          <cell r="AF203">
            <v>4</v>
          </cell>
          <cell r="AG203">
            <v>0</v>
          </cell>
          <cell r="AH203">
            <v>75</v>
          </cell>
          <cell r="AI203">
            <v>0</v>
          </cell>
          <cell r="AJ203">
            <v>0</v>
          </cell>
          <cell r="AK203">
            <v>0</v>
          </cell>
          <cell r="AL203">
            <v>2</v>
          </cell>
          <cell r="AM203">
            <v>60</v>
          </cell>
        </row>
        <row r="204">
          <cell r="AB204" t="str">
            <v>ป้ายมาตรฐานในงานก่อสร้าง ชุดที่ 2 (Mortorway)</v>
          </cell>
          <cell r="AC204">
            <v>57400</v>
          </cell>
          <cell r="AD204">
            <v>16</v>
          </cell>
          <cell r="AE204">
            <v>50</v>
          </cell>
          <cell r="AF204">
            <v>0</v>
          </cell>
          <cell r="AG204">
            <v>8</v>
          </cell>
          <cell r="AH204">
            <v>20</v>
          </cell>
          <cell r="AI204">
            <v>0</v>
          </cell>
          <cell r="AJ204">
            <v>0</v>
          </cell>
          <cell r="AK204">
            <v>0</v>
          </cell>
          <cell r="AL204">
            <v>1</v>
          </cell>
          <cell r="AM204">
            <v>60</v>
          </cell>
        </row>
        <row r="205">
          <cell r="AB205" t="str">
            <v>ป้ายมาตรฐานในงานก่อสร้าง ชุดที่ 3 (Mortorway)</v>
          </cell>
          <cell r="AC205">
            <v>90022</v>
          </cell>
          <cell r="AD205">
            <v>15.98</v>
          </cell>
          <cell r="AE205">
            <v>30.6</v>
          </cell>
          <cell r="AF205">
            <v>0</v>
          </cell>
          <cell r="AG205">
            <v>16</v>
          </cell>
          <cell r="AH205">
            <v>90</v>
          </cell>
          <cell r="AI205">
            <v>0</v>
          </cell>
          <cell r="AJ205">
            <v>0</v>
          </cell>
          <cell r="AK205">
            <v>0</v>
          </cell>
          <cell r="AL205">
            <v>2</v>
          </cell>
          <cell r="AM205">
            <v>200</v>
          </cell>
        </row>
        <row r="206">
          <cell r="AB206" t="str">
            <v>ป้ายมาตรฐานในงานก่อสร้าง ชุดที่ 4 (Mortorway)</v>
          </cell>
          <cell r="AC206">
            <v>63850</v>
          </cell>
          <cell r="AD206">
            <v>18</v>
          </cell>
          <cell r="AE206">
            <v>55</v>
          </cell>
          <cell r="AF206">
            <v>1</v>
          </cell>
          <cell r="AG206">
            <v>5</v>
          </cell>
          <cell r="AH206">
            <v>60</v>
          </cell>
          <cell r="AI206">
            <v>0</v>
          </cell>
          <cell r="AJ206">
            <v>0</v>
          </cell>
          <cell r="AK206">
            <v>0</v>
          </cell>
          <cell r="AL206">
            <v>2</v>
          </cell>
          <cell r="AM206">
            <v>60</v>
          </cell>
        </row>
        <row r="210">
          <cell r="BL210">
            <v>1.85</v>
          </cell>
        </row>
        <row r="212">
          <cell r="BL212">
            <v>1.2</v>
          </cell>
        </row>
        <row r="223">
          <cell r="DW223">
            <v>2.5</v>
          </cell>
          <cell r="EB223" t="str">
            <v>2.10 x 1.80</v>
          </cell>
          <cell r="EC223">
            <v>2.1</v>
          </cell>
          <cell r="ED223">
            <v>1.8</v>
          </cell>
          <cell r="EE223">
            <v>1</v>
          </cell>
          <cell r="EF223">
            <v>22</v>
          </cell>
          <cell r="EG223">
            <v>25</v>
          </cell>
        </row>
        <row r="224">
          <cell r="EB224">
            <v>34.917000000000002</v>
          </cell>
          <cell r="EC224">
            <v>9.8000000000000007</v>
          </cell>
          <cell r="ED224">
            <v>2.41</v>
          </cell>
        </row>
        <row r="225">
          <cell r="AD225">
            <v>1</v>
          </cell>
          <cell r="AH225">
            <v>4.74</v>
          </cell>
          <cell r="AI225">
            <v>4.78</v>
          </cell>
          <cell r="AJ225">
            <v>4.8099999999999996</v>
          </cell>
          <cell r="AK225">
            <v>4.8499999999999996</v>
          </cell>
          <cell r="AL225">
            <v>4.8899999999999997</v>
          </cell>
          <cell r="AM225">
            <v>4.92</v>
          </cell>
          <cell r="AN225">
            <v>4.96</v>
          </cell>
          <cell r="AO225">
            <v>4.99</v>
          </cell>
          <cell r="AP225">
            <v>5.03</v>
          </cell>
          <cell r="AQ225">
            <v>5.07</v>
          </cell>
          <cell r="AR225">
            <v>5.0999999999999996</v>
          </cell>
          <cell r="AS225">
            <v>5.14</v>
          </cell>
          <cell r="AT225">
            <v>5.18</v>
          </cell>
          <cell r="AU225">
            <v>5.21</v>
          </cell>
          <cell r="AV225">
            <v>5.25</v>
          </cell>
          <cell r="AW225">
            <v>5.29</v>
          </cell>
          <cell r="AX225">
            <v>5.32</v>
          </cell>
          <cell r="AY225">
            <v>5.36</v>
          </cell>
          <cell r="AZ225">
            <v>5.4</v>
          </cell>
          <cell r="BA225">
            <v>5.43</v>
          </cell>
          <cell r="BB225">
            <v>5.47</v>
          </cell>
          <cell r="BC225">
            <v>5.5</v>
          </cell>
          <cell r="BD225">
            <v>5.54</v>
          </cell>
          <cell r="BE225">
            <v>5.58</v>
          </cell>
          <cell r="BF225">
            <v>5.61</v>
          </cell>
          <cell r="BG225">
            <v>5.14</v>
          </cell>
          <cell r="BH225">
            <v>1</v>
          </cell>
          <cell r="BL225">
            <v>6.64</v>
          </cell>
          <cell r="BM225">
            <v>6.69</v>
          </cell>
          <cell r="BN225">
            <v>6.74</v>
          </cell>
          <cell r="BO225">
            <v>6.79</v>
          </cell>
          <cell r="BP225">
            <v>6.84</v>
          </cell>
          <cell r="BQ225">
            <v>6.89</v>
          </cell>
          <cell r="BR225">
            <v>6.94</v>
          </cell>
          <cell r="BS225">
            <v>6.99</v>
          </cell>
          <cell r="BT225">
            <v>7.04</v>
          </cell>
          <cell r="BU225">
            <v>7.09</v>
          </cell>
          <cell r="BV225">
            <v>7.15</v>
          </cell>
          <cell r="BW225">
            <v>7.2</v>
          </cell>
          <cell r="BX225">
            <v>7.25</v>
          </cell>
          <cell r="BY225">
            <v>7.3</v>
          </cell>
          <cell r="BZ225">
            <v>7.35</v>
          </cell>
          <cell r="CA225">
            <v>7.4</v>
          </cell>
          <cell r="CB225">
            <v>7.45</v>
          </cell>
          <cell r="CC225">
            <v>7.5</v>
          </cell>
          <cell r="CD225">
            <v>7.55</v>
          </cell>
          <cell r="CE225">
            <v>7.6</v>
          </cell>
          <cell r="CF225">
            <v>7.66</v>
          </cell>
          <cell r="CG225">
            <v>7.71</v>
          </cell>
          <cell r="CH225">
            <v>7.76</v>
          </cell>
          <cell r="CI225">
            <v>7.81</v>
          </cell>
          <cell r="CJ225">
            <v>7.86</v>
          </cell>
          <cell r="CK225">
            <v>7.2</v>
          </cell>
          <cell r="CM225">
            <v>16</v>
          </cell>
          <cell r="EB225">
            <v>2.4550000000000001</v>
          </cell>
          <cell r="EC225">
            <v>0.72699999999999998</v>
          </cell>
        </row>
        <row r="226">
          <cell r="AD226">
            <v>2</v>
          </cell>
          <cell r="AH226">
            <v>5.8</v>
          </cell>
          <cell r="AI226">
            <v>5.87</v>
          </cell>
          <cell r="AJ226">
            <v>5.94</v>
          </cell>
          <cell r="AK226">
            <v>6.02</v>
          </cell>
          <cell r="AL226">
            <v>6.09</v>
          </cell>
          <cell r="AM226">
            <v>6.16</v>
          </cell>
          <cell r="AN226">
            <v>6.24</v>
          </cell>
          <cell r="AO226">
            <v>6.31</v>
          </cell>
          <cell r="AP226">
            <v>6.38</v>
          </cell>
          <cell r="AQ226">
            <v>6.45</v>
          </cell>
          <cell r="AR226">
            <v>6.53</v>
          </cell>
          <cell r="AS226">
            <v>6.6</v>
          </cell>
          <cell r="AT226">
            <v>6.67</v>
          </cell>
          <cell r="AU226">
            <v>6.74</v>
          </cell>
          <cell r="AV226">
            <v>6.82</v>
          </cell>
          <cell r="AW226">
            <v>6.89</v>
          </cell>
          <cell r="AX226">
            <v>6.96</v>
          </cell>
          <cell r="AY226">
            <v>7.04</v>
          </cell>
          <cell r="AZ226">
            <v>7.11</v>
          </cell>
          <cell r="BA226">
            <v>7.18</v>
          </cell>
          <cell r="BB226">
            <v>7.25</v>
          </cell>
          <cell r="BC226">
            <v>7.33</v>
          </cell>
          <cell r="BD226">
            <v>7.4</v>
          </cell>
          <cell r="BE226">
            <v>7.47</v>
          </cell>
          <cell r="BF226">
            <v>7.55</v>
          </cell>
          <cell r="BG226">
            <v>6.6</v>
          </cell>
          <cell r="BH226">
            <v>2</v>
          </cell>
          <cell r="BL226">
            <v>8.1199999999999992</v>
          </cell>
          <cell r="BM226">
            <v>8.2200000000000006</v>
          </cell>
          <cell r="BN226">
            <v>8.32</v>
          </cell>
          <cell r="BO226">
            <v>8.42</v>
          </cell>
          <cell r="BP226">
            <v>8.5299999999999994</v>
          </cell>
          <cell r="BQ226">
            <v>8.6300000000000008</v>
          </cell>
          <cell r="BR226">
            <v>8.73</v>
          </cell>
          <cell r="BS226">
            <v>8.83</v>
          </cell>
          <cell r="BT226">
            <v>8.93</v>
          </cell>
          <cell r="BU226">
            <v>9.0299999999999994</v>
          </cell>
          <cell r="BV226">
            <v>9.14</v>
          </cell>
          <cell r="BW226">
            <v>9.24</v>
          </cell>
          <cell r="BX226">
            <v>9.34</v>
          </cell>
          <cell r="BY226">
            <v>9.44</v>
          </cell>
          <cell r="BZ226">
            <v>9.5399999999999991</v>
          </cell>
          <cell r="CA226">
            <v>9.65</v>
          </cell>
          <cell r="CB226">
            <v>9.75</v>
          </cell>
          <cell r="CC226">
            <v>9.85</v>
          </cell>
          <cell r="CD226">
            <v>9.9499999999999993</v>
          </cell>
          <cell r="CE226">
            <v>10.050000000000001</v>
          </cell>
          <cell r="CF226">
            <v>10.16</v>
          </cell>
          <cell r="CG226">
            <v>10.26</v>
          </cell>
          <cell r="CH226">
            <v>10.36</v>
          </cell>
          <cell r="CI226">
            <v>10.46</v>
          </cell>
          <cell r="CJ226">
            <v>10.56</v>
          </cell>
          <cell r="CK226">
            <v>9.24</v>
          </cell>
          <cell r="CR226">
            <v>7.2</v>
          </cell>
          <cell r="CT226">
            <v>517.87</v>
          </cell>
          <cell r="EB226">
            <v>159.80000000000001</v>
          </cell>
          <cell r="EC226">
            <v>38</v>
          </cell>
        </row>
        <row r="227">
          <cell r="AD227">
            <v>3</v>
          </cell>
          <cell r="AH227">
            <v>6.86</v>
          </cell>
          <cell r="AI227">
            <v>6.97</v>
          </cell>
          <cell r="AJ227">
            <v>7.08</v>
          </cell>
          <cell r="AK227">
            <v>7.19</v>
          </cell>
          <cell r="AL227">
            <v>7.29</v>
          </cell>
          <cell r="AM227">
            <v>7.4</v>
          </cell>
          <cell r="AN227">
            <v>7.51</v>
          </cell>
          <cell r="AO227">
            <v>7.62</v>
          </cell>
          <cell r="AP227">
            <v>7.73</v>
          </cell>
          <cell r="AQ227">
            <v>7.84</v>
          </cell>
          <cell r="AR227">
            <v>7.95</v>
          </cell>
          <cell r="AS227">
            <v>8.06</v>
          </cell>
          <cell r="AT227">
            <v>8.17</v>
          </cell>
          <cell r="AU227">
            <v>8.2799999999999994</v>
          </cell>
          <cell r="AV227">
            <v>8.39</v>
          </cell>
          <cell r="AW227">
            <v>8.5</v>
          </cell>
          <cell r="AX227">
            <v>8.61</v>
          </cell>
          <cell r="AY227">
            <v>8.7100000000000009</v>
          </cell>
          <cell r="AZ227">
            <v>8.82</v>
          </cell>
          <cell r="BA227">
            <v>8.93</v>
          </cell>
          <cell r="BB227">
            <v>9.0399999999999991</v>
          </cell>
          <cell r="BC227">
            <v>9.15</v>
          </cell>
          <cell r="BD227">
            <v>9.26</v>
          </cell>
          <cell r="BE227">
            <v>9.3699999999999992</v>
          </cell>
          <cell r="BF227">
            <v>9.48</v>
          </cell>
          <cell r="BG227">
            <v>8.06</v>
          </cell>
          <cell r="BH227">
            <v>3</v>
          </cell>
          <cell r="BL227">
            <v>9.6</v>
          </cell>
          <cell r="BM227">
            <v>9.75</v>
          </cell>
          <cell r="BN227">
            <v>9.91</v>
          </cell>
          <cell r="BO227">
            <v>10.06</v>
          </cell>
          <cell r="BP227">
            <v>10.210000000000001</v>
          </cell>
          <cell r="BQ227">
            <v>10.37</v>
          </cell>
          <cell r="BR227">
            <v>10.52</v>
          </cell>
          <cell r="BS227">
            <v>10.67</v>
          </cell>
          <cell r="BT227">
            <v>10.82</v>
          </cell>
          <cell r="BU227">
            <v>10.98</v>
          </cell>
          <cell r="BV227">
            <v>11.13</v>
          </cell>
          <cell r="BW227">
            <v>11.28</v>
          </cell>
          <cell r="BX227">
            <v>11.44</v>
          </cell>
          <cell r="BY227">
            <v>11.59</v>
          </cell>
          <cell r="BZ227">
            <v>11.74</v>
          </cell>
          <cell r="CA227">
            <v>11.89</v>
          </cell>
          <cell r="CB227">
            <v>12.05</v>
          </cell>
          <cell r="CC227">
            <v>12.2</v>
          </cell>
          <cell r="CD227">
            <v>12.35</v>
          </cell>
          <cell r="CE227">
            <v>12.51</v>
          </cell>
          <cell r="CF227">
            <v>12.66</v>
          </cell>
          <cell r="CG227">
            <v>12.81</v>
          </cell>
          <cell r="CH227">
            <v>12.96</v>
          </cell>
          <cell r="CI227">
            <v>13.12</v>
          </cell>
          <cell r="CJ227">
            <v>13.27</v>
          </cell>
          <cell r="CK227">
            <v>11.28</v>
          </cell>
        </row>
        <row r="228">
          <cell r="AD228">
            <v>4</v>
          </cell>
          <cell r="AH228">
            <v>7.92</v>
          </cell>
          <cell r="AI228">
            <v>8.06</v>
          </cell>
          <cell r="AJ228">
            <v>8.2100000000000009</v>
          </cell>
          <cell r="AK228">
            <v>8.35</v>
          </cell>
          <cell r="AL228">
            <v>8.5</v>
          </cell>
          <cell r="AM228">
            <v>8.64</v>
          </cell>
          <cell r="AN228">
            <v>8.7899999999999991</v>
          </cell>
          <cell r="AO228">
            <v>8.94</v>
          </cell>
          <cell r="AP228">
            <v>9.08</v>
          </cell>
          <cell r="AQ228">
            <v>9.23</v>
          </cell>
          <cell r="AR228">
            <v>9.3699999999999992</v>
          </cell>
          <cell r="AS228">
            <v>9.52</v>
          </cell>
          <cell r="AT228">
            <v>9.66</v>
          </cell>
          <cell r="AU228">
            <v>9.81</v>
          </cell>
          <cell r="AV228">
            <v>9.9600000000000009</v>
          </cell>
          <cell r="AW228">
            <v>10.1</v>
          </cell>
          <cell r="AX228">
            <v>10.25</v>
          </cell>
          <cell r="AY228">
            <v>10.39</v>
          </cell>
          <cell r="AZ228">
            <v>10.54</v>
          </cell>
          <cell r="BA228">
            <v>10.68</v>
          </cell>
          <cell r="BB228">
            <v>10.83</v>
          </cell>
          <cell r="BC228">
            <v>10.97</v>
          </cell>
          <cell r="BD228">
            <v>11.12</v>
          </cell>
          <cell r="BE228">
            <v>11.27</v>
          </cell>
          <cell r="BF228">
            <v>11.41</v>
          </cell>
          <cell r="BG228">
            <v>9.52</v>
          </cell>
          <cell r="BH228">
            <v>4</v>
          </cell>
          <cell r="BL228">
            <v>11.08</v>
          </cell>
          <cell r="BM228">
            <v>11.29</v>
          </cell>
          <cell r="BN228">
            <v>11.49</v>
          </cell>
          <cell r="BO228">
            <v>11.7</v>
          </cell>
          <cell r="BP228">
            <v>11.9</v>
          </cell>
          <cell r="BQ228">
            <v>12.1</v>
          </cell>
          <cell r="BR228">
            <v>12.31</v>
          </cell>
          <cell r="BS228">
            <v>12.51</v>
          </cell>
          <cell r="BT228">
            <v>12.71</v>
          </cell>
          <cell r="BU228">
            <v>12.92</v>
          </cell>
          <cell r="BV228">
            <v>13.12</v>
          </cell>
          <cell r="BW228">
            <v>13.33</v>
          </cell>
          <cell r="BX228">
            <v>13.53</v>
          </cell>
          <cell r="BY228">
            <v>13.73</v>
          </cell>
          <cell r="BZ228">
            <v>13.94</v>
          </cell>
          <cell r="CA228">
            <v>14.14</v>
          </cell>
          <cell r="CB228">
            <v>14.34</v>
          </cell>
          <cell r="CC228">
            <v>14.55</v>
          </cell>
          <cell r="CD228">
            <v>14.75</v>
          </cell>
          <cell r="CE228">
            <v>14.96</v>
          </cell>
          <cell r="CF228">
            <v>15.16</v>
          </cell>
          <cell r="CG228">
            <v>15.36</v>
          </cell>
          <cell r="CH228">
            <v>15.57</v>
          </cell>
          <cell r="CI228">
            <v>15.77</v>
          </cell>
          <cell r="CJ228">
            <v>15.98</v>
          </cell>
          <cell r="CK228">
            <v>13.33</v>
          </cell>
        </row>
        <row r="229">
          <cell r="AD229">
            <v>5</v>
          </cell>
          <cell r="AH229">
            <v>8.98</v>
          </cell>
          <cell r="AI229">
            <v>9.16</v>
          </cell>
          <cell r="AJ229">
            <v>9.34</v>
          </cell>
          <cell r="AK229">
            <v>9.52</v>
          </cell>
          <cell r="AL229">
            <v>9.6999999999999993</v>
          </cell>
          <cell r="AM229">
            <v>9.89</v>
          </cell>
          <cell r="AN229">
            <v>10.07</v>
          </cell>
          <cell r="AO229">
            <v>10.25</v>
          </cell>
          <cell r="AP229">
            <v>10.43</v>
          </cell>
          <cell r="AQ229">
            <v>10.61</v>
          </cell>
          <cell r="AR229">
            <v>10.8</v>
          </cell>
          <cell r="AS229">
            <v>10.98</v>
          </cell>
          <cell r="AT229">
            <v>11.16</v>
          </cell>
          <cell r="AU229">
            <v>11.34</v>
          </cell>
          <cell r="AV229">
            <v>11.52</v>
          </cell>
          <cell r="AW229">
            <v>11.71</v>
          </cell>
          <cell r="AX229">
            <v>11.89</v>
          </cell>
          <cell r="AY229">
            <v>12.07</v>
          </cell>
          <cell r="AZ229">
            <v>12.25</v>
          </cell>
          <cell r="BA229">
            <v>12.43</v>
          </cell>
          <cell r="BB229">
            <v>12.62</v>
          </cell>
          <cell r="BC229">
            <v>12.8</v>
          </cell>
          <cell r="BD229">
            <v>12.98</v>
          </cell>
          <cell r="BE229">
            <v>13.16</v>
          </cell>
          <cell r="BF229">
            <v>13.34</v>
          </cell>
          <cell r="BG229">
            <v>10.98</v>
          </cell>
          <cell r="BH229">
            <v>5</v>
          </cell>
          <cell r="BL229">
            <v>12.57</v>
          </cell>
          <cell r="BM229">
            <v>12.82</v>
          </cell>
          <cell r="BN229">
            <v>13.08</v>
          </cell>
          <cell r="BO229">
            <v>13.33</v>
          </cell>
          <cell r="BP229">
            <v>13.59</v>
          </cell>
          <cell r="BQ229">
            <v>13.84</v>
          </cell>
          <cell r="BR229">
            <v>14.1</v>
          </cell>
          <cell r="BS229">
            <v>14.35</v>
          </cell>
          <cell r="BT229">
            <v>14.61</v>
          </cell>
          <cell r="BU229">
            <v>14.86</v>
          </cell>
          <cell r="BV229">
            <v>15.11</v>
          </cell>
          <cell r="BW229">
            <v>15.37</v>
          </cell>
          <cell r="BX229">
            <v>15.62</v>
          </cell>
          <cell r="BY229">
            <v>15.88</v>
          </cell>
          <cell r="BZ229">
            <v>16.13</v>
          </cell>
          <cell r="CA229">
            <v>16.39</v>
          </cell>
          <cell r="CB229">
            <v>16.64</v>
          </cell>
          <cell r="CC229">
            <v>16.899999999999999</v>
          </cell>
          <cell r="CD229">
            <v>17.149999999999999</v>
          </cell>
          <cell r="CE229">
            <v>17.41</v>
          </cell>
          <cell r="CF229">
            <v>17.66</v>
          </cell>
          <cell r="CG229">
            <v>17.920000000000002</v>
          </cell>
          <cell r="CH229">
            <v>18.170000000000002</v>
          </cell>
          <cell r="CI229">
            <v>18.43</v>
          </cell>
          <cell r="CJ229">
            <v>18.68</v>
          </cell>
          <cell r="CK229">
            <v>15.37</v>
          </cell>
        </row>
        <row r="230">
          <cell r="AD230">
            <v>6</v>
          </cell>
          <cell r="AH230">
            <v>10.029999999999999</v>
          </cell>
          <cell r="AI230">
            <v>10.25</v>
          </cell>
          <cell r="AJ230">
            <v>10.47</v>
          </cell>
          <cell r="AK230">
            <v>10.69</v>
          </cell>
          <cell r="AL230">
            <v>10.91</v>
          </cell>
          <cell r="AM230">
            <v>11.13</v>
          </cell>
          <cell r="AN230">
            <v>11.35</v>
          </cell>
          <cell r="AO230">
            <v>11.56</v>
          </cell>
          <cell r="AP230">
            <v>11.78</v>
          </cell>
          <cell r="AQ230">
            <v>12</v>
          </cell>
          <cell r="AR230">
            <v>12.22</v>
          </cell>
          <cell r="AS230">
            <v>12.44</v>
          </cell>
          <cell r="AT230">
            <v>12.66</v>
          </cell>
          <cell r="AU230">
            <v>12.87</v>
          </cell>
          <cell r="AV230">
            <v>13.09</v>
          </cell>
          <cell r="AW230">
            <v>13.31</v>
          </cell>
          <cell r="AX230">
            <v>13.53</v>
          </cell>
          <cell r="AY230">
            <v>13.75</v>
          </cell>
          <cell r="AZ230">
            <v>13.97</v>
          </cell>
          <cell r="BA230">
            <v>14.18</v>
          </cell>
          <cell r="BB230">
            <v>14.4</v>
          </cell>
          <cell r="BC230">
            <v>14.62</v>
          </cell>
          <cell r="BD230">
            <v>14.84</v>
          </cell>
          <cell r="BE230">
            <v>15.06</v>
          </cell>
          <cell r="BF230">
            <v>15.28</v>
          </cell>
          <cell r="BG230">
            <v>12.44</v>
          </cell>
          <cell r="BH230">
            <v>6</v>
          </cell>
          <cell r="BL230">
            <v>14.05</v>
          </cell>
          <cell r="BM230">
            <v>14.35</v>
          </cell>
          <cell r="BN230">
            <v>14.66</v>
          </cell>
          <cell r="BO230">
            <v>14.97</v>
          </cell>
          <cell r="BP230">
            <v>15.27</v>
          </cell>
          <cell r="BQ230">
            <v>15.58</v>
          </cell>
          <cell r="BR230">
            <v>15.88</v>
          </cell>
          <cell r="BS230">
            <v>16.190000000000001</v>
          </cell>
          <cell r="BT230">
            <v>16.489999999999998</v>
          </cell>
          <cell r="BU230">
            <v>16.8</v>
          </cell>
          <cell r="BV230">
            <v>17.11</v>
          </cell>
          <cell r="BW230">
            <v>17.41</v>
          </cell>
          <cell r="BX230">
            <v>17.72</v>
          </cell>
          <cell r="BY230">
            <v>18.02</v>
          </cell>
          <cell r="BZ230">
            <v>18.329999999999998</v>
          </cell>
          <cell r="CA230">
            <v>18.63</v>
          </cell>
          <cell r="CB230">
            <v>18.940000000000001</v>
          </cell>
          <cell r="CC230">
            <v>19.25</v>
          </cell>
          <cell r="CD230">
            <v>19.55</v>
          </cell>
          <cell r="CE230">
            <v>19.86</v>
          </cell>
          <cell r="CF230">
            <v>20.16</v>
          </cell>
          <cell r="CG230">
            <v>20.47</v>
          </cell>
          <cell r="CH230">
            <v>20.78</v>
          </cell>
          <cell r="CI230">
            <v>21.08</v>
          </cell>
          <cell r="CJ230">
            <v>21.39</v>
          </cell>
          <cell r="CK230">
            <v>17.41</v>
          </cell>
        </row>
        <row r="231">
          <cell r="AD231">
            <v>7</v>
          </cell>
          <cell r="AH231">
            <v>11.09</v>
          </cell>
          <cell r="AI231">
            <v>11.35</v>
          </cell>
          <cell r="AJ231">
            <v>11.6</v>
          </cell>
          <cell r="AK231">
            <v>11.86</v>
          </cell>
          <cell r="AL231">
            <v>12.11</v>
          </cell>
          <cell r="AM231">
            <v>12.37</v>
          </cell>
          <cell r="AN231">
            <v>12.62</v>
          </cell>
          <cell r="AO231">
            <v>12.88</v>
          </cell>
          <cell r="AP231">
            <v>13.13</v>
          </cell>
          <cell r="AQ231">
            <v>13.39</v>
          </cell>
          <cell r="AR231">
            <v>13.64</v>
          </cell>
          <cell r="AS231">
            <v>13.9</v>
          </cell>
          <cell r="AT231">
            <v>14.15</v>
          </cell>
          <cell r="AU231">
            <v>14.41</v>
          </cell>
          <cell r="AV231">
            <v>14.66</v>
          </cell>
          <cell r="AW231">
            <v>14.92</v>
          </cell>
          <cell r="AX231">
            <v>15.17</v>
          </cell>
          <cell r="AY231">
            <v>15.43</v>
          </cell>
          <cell r="AZ231">
            <v>15.68</v>
          </cell>
          <cell r="BA231">
            <v>15.93</v>
          </cell>
          <cell r="BB231">
            <v>16.190000000000001</v>
          </cell>
          <cell r="BC231">
            <v>16.440000000000001</v>
          </cell>
          <cell r="BD231">
            <v>16.7</v>
          </cell>
          <cell r="BE231">
            <v>16.95</v>
          </cell>
          <cell r="BF231">
            <v>17.21</v>
          </cell>
          <cell r="BG231">
            <v>13.9</v>
          </cell>
          <cell r="BH231">
            <v>7</v>
          </cell>
          <cell r="BL231">
            <v>15.53</v>
          </cell>
          <cell r="BM231">
            <v>15.89</v>
          </cell>
          <cell r="BN231">
            <v>16.239999999999998</v>
          </cell>
          <cell r="BO231">
            <v>16.600000000000001</v>
          </cell>
          <cell r="BP231">
            <v>16.96</v>
          </cell>
          <cell r="BQ231">
            <v>17.309999999999999</v>
          </cell>
          <cell r="BR231">
            <v>17.670000000000002</v>
          </cell>
          <cell r="BS231">
            <v>18.03</v>
          </cell>
          <cell r="BT231">
            <v>18.39</v>
          </cell>
          <cell r="BU231">
            <v>18.739999999999998</v>
          </cell>
          <cell r="BV231">
            <v>19.100000000000001</v>
          </cell>
          <cell r="BW231">
            <v>19.46</v>
          </cell>
          <cell r="BX231">
            <v>19.809999999999999</v>
          </cell>
          <cell r="BY231">
            <v>20.170000000000002</v>
          </cell>
          <cell r="BZ231">
            <v>20.53</v>
          </cell>
          <cell r="CA231">
            <v>20.88</v>
          </cell>
          <cell r="CB231">
            <v>21.24</v>
          </cell>
          <cell r="CC231">
            <v>21.6</v>
          </cell>
          <cell r="CD231">
            <v>21.95</v>
          </cell>
          <cell r="CE231">
            <v>22.31</v>
          </cell>
          <cell r="CF231">
            <v>22.67</v>
          </cell>
          <cell r="CG231">
            <v>23.02</v>
          </cell>
          <cell r="CH231">
            <v>23.38</v>
          </cell>
          <cell r="CI231">
            <v>23.74</v>
          </cell>
          <cell r="CJ231">
            <v>24.09</v>
          </cell>
          <cell r="CK231">
            <v>19.46</v>
          </cell>
        </row>
        <row r="232">
          <cell r="AD232">
            <v>8</v>
          </cell>
          <cell r="AH232">
            <v>12.29</v>
          </cell>
          <cell r="AI232">
            <v>12.58</v>
          </cell>
          <cell r="AJ232">
            <v>12.87</v>
          </cell>
          <cell r="AK232">
            <v>13.16</v>
          </cell>
          <cell r="AL232">
            <v>13.46</v>
          </cell>
          <cell r="AM232">
            <v>13.75</v>
          </cell>
          <cell r="AN232">
            <v>14.04</v>
          </cell>
          <cell r="AO232">
            <v>14.33</v>
          </cell>
          <cell r="AP232">
            <v>14.62</v>
          </cell>
          <cell r="AQ232">
            <v>14.91</v>
          </cell>
          <cell r="AR232">
            <v>15.2</v>
          </cell>
          <cell r="AS232">
            <v>15.49</v>
          </cell>
          <cell r="AT232">
            <v>15.79</v>
          </cell>
          <cell r="AU232">
            <v>16.079999999999998</v>
          </cell>
          <cell r="AV232">
            <v>16.37</v>
          </cell>
          <cell r="AW232">
            <v>16.66</v>
          </cell>
          <cell r="AX232">
            <v>16.95</v>
          </cell>
          <cell r="AY232">
            <v>17.239999999999998</v>
          </cell>
          <cell r="AZ232">
            <v>17.53</v>
          </cell>
          <cell r="BA232">
            <v>17.82</v>
          </cell>
          <cell r="BB232">
            <v>18.12</v>
          </cell>
          <cell r="BC232">
            <v>18.41</v>
          </cell>
          <cell r="BD232">
            <v>18.7</v>
          </cell>
          <cell r="BE232">
            <v>18.989999999999998</v>
          </cell>
          <cell r="BF232">
            <v>19.28</v>
          </cell>
          <cell r="BG232">
            <v>15.49</v>
          </cell>
          <cell r="BH232">
            <v>8</v>
          </cell>
          <cell r="BL232">
            <v>17.21</v>
          </cell>
          <cell r="BM232">
            <v>17.62</v>
          </cell>
          <cell r="BN232">
            <v>18.02</v>
          </cell>
          <cell r="BO232">
            <v>18.43</v>
          </cell>
          <cell r="BP232">
            <v>18.84</v>
          </cell>
          <cell r="BQ232">
            <v>19.25</v>
          </cell>
          <cell r="BR232">
            <v>19.649999999999999</v>
          </cell>
          <cell r="BS232">
            <v>20.059999999999999</v>
          </cell>
          <cell r="BT232">
            <v>20.47</v>
          </cell>
          <cell r="BU232">
            <v>20.88</v>
          </cell>
          <cell r="BV232">
            <v>21.28</v>
          </cell>
          <cell r="BW232">
            <v>21.69</v>
          </cell>
          <cell r="BX232">
            <v>22.1</v>
          </cell>
          <cell r="BY232">
            <v>22.51</v>
          </cell>
          <cell r="BZ232">
            <v>22.92</v>
          </cell>
          <cell r="CA232">
            <v>23.32</v>
          </cell>
          <cell r="CB232">
            <v>23.73</v>
          </cell>
          <cell r="CC232">
            <v>24.14</v>
          </cell>
          <cell r="CD232">
            <v>24.55</v>
          </cell>
          <cell r="CE232">
            <v>24.95</v>
          </cell>
          <cell r="CF232">
            <v>25.36</v>
          </cell>
          <cell r="CG232">
            <v>25.77</v>
          </cell>
          <cell r="CH232">
            <v>26.18</v>
          </cell>
          <cell r="CI232">
            <v>26.58</v>
          </cell>
          <cell r="CJ232">
            <v>26.99</v>
          </cell>
          <cell r="CK232">
            <v>21.69</v>
          </cell>
        </row>
        <row r="233">
          <cell r="AD233">
            <v>9</v>
          </cell>
          <cell r="AH233">
            <v>13.74</v>
          </cell>
          <cell r="AI233">
            <v>14.06</v>
          </cell>
          <cell r="AJ233">
            <v>14.39</v>
          </cell>
          <cell r="AK233">
            <v>14.72</v>
          </cell>
          <cell r="AL233">
            <v>15.05</v>
          </cell>
          <cell r="AM233">
            <v>15.37</v>
          </cell>
          <cell r="AN233">
            <v>15.7</v>
          </cell>
          <cell r="AO233">
            <v>16.03</v>
          </cell>
          <cell r="AP233">
            <v>16.36</v>
          </cell>
          <cell r="AQ233">
            <v>16.68</v>
          </cell>
          <cell r="AR233">
            <v>17.010000000000002</v>
          </cell>
          <cell r="AS233">
            <v>17.34</v>
          </cell>
          <cell r="AT233">
            <v>17.670000000000002</v>
          </cell>
          <cell r="AU233">
            <v>18</v>
          </cell>
          <cell r="AV233">
            <v>18.32</v>
          </cell>
          <cell r="AW233">
            <v>18.649999999999999</v>
          </cell>
          <cell r="AX233">
            <v>18.98</v>
          </cell>
          <cell r="AY233">
            <v>19.309999999999999</v>
          </cell>
          <cell r="AZ233">
            <v>19.63</v>
          </cell>
          <cell r="BA233">
            <v>19.96</v>
          </cell>
          <cell r="BB233">
            <v>20.29</v>
          </cell>
          <cell r="BC233">
            <v>20.62</v>
          </cell>
          <cell r="BD233">
            <v>20.94</v>
          </cell>
          <cell r="BE233">
            <v>21.27</v>
          </cell>
          <cell r="BF233">
            <v>21.6</v>
          </cell>
          <cell r="BG233">
            <v>17.34</v>
          </cell>
          <cell r="BH233">
            <v>9</v>
          </cell>
          <cell r="BL233">
            <v>19.23</v>
          </cell>
          <cell r="BM233">
            <v>19.690000000000001</v>
          </cell>
          <cell r="BN233">
            <v>20.149999999999999</v>
          </cell>
          <cell r="BO233">
            <v>20.61</v>
          </cell>
          <cell r="BP233">
            <v>21.07</v>
          </cell>
          <cell r="BQ233">
            <v>21.52</v>
          </cell>
          <cell r="BR233">
            <v>21.98</v>
          </cell>
          <cell r="BS233">
            <v>22.44</v>
          </cell>
          <cell r="BT233">
            <v>22.9</v>
          </cell>
          <cell r="BU233">
            <v>23.36</v>
          </cell>
          <cell r="BV233">
            <v>23.82</v>
          </cell>
          <cell r="BW233">
            <v>24.28</v>
          </cell>
          <cell r="BX233">
            <v>24.73</v>
          </cell>
          <cell r="BY233">
            <v>25.19</v>
          </cell>
          <cell r="BZ233">
            <v>25.65</v>
          </cell>
          <cell r="CA233">
            <v>26.11</v>
          </cell>
          <cell r="CB233">
            <v>26.57</v>
          </cell>
          <cell r="CC233">
            <v>27.03</v>
          </cell>
          <cell r="CD233">
            <v>27.49</v>
          </cell>
          <cell r="CE233">
            <v>27.95</v>
          </cell>
          <cell r="CF233">
            <v>28.4</v>
          </cell>
          <cell r="CG233">
            <v>28.86</v>
          </cell>
          <cell r="CH233">
            <v>29.32</v>
          </cell>
          <cell r="CI233">
            <v>29.78</v>
          </cell>
          <cell r="CJ233">
            <v>30.24</v>
          </cell>
          <cell r="CK233">
            <v>24.27</v>
          </cell>
          <cell r="EB233" t="str">
            <v>2.10 x 1.80</v>
          </cell>
          <cell r="EC233">
            <v>2.1</v>
          </cell>
          <cell r="ED233">
            <v>1.8</v>
          </cell>
          <cell r="EE233">
            <v>1</v>
          </cell>
          <cell r="EF233">
            <v>22</v>
          </cell>
          <cell r="EG233">
            <v>25</v>
          </cell>
        </row>
        <row r="234">
          <cell r="AD234">
            <v>10</v>
          </cell>
          <cell r="AH234">
            <v>15.18</v>
          </cell>
          <cell r="AI234">
            <v>15.54</v>
          </cell>
          <cell r="AJ234">
            <v>15.91</v>
          </cell>
          <cell r="AK234">
            <v>16.27</v>
          </cell>
          <cell r="AL234">
            <v>16.64</v>
          </cell>
          <cell r="AM234">
            <v>17</v>
          </cell>
          <cell r="AN234">
            <v>17.36</v>
          </cell>
          <cell r="AO234">
            <v>17.73</v>
          </cell>
          <cell r="AP234">
            <v>18.03</v>
          </cell>
          <cell r="AQ234">
            <v>18.46</v>
          </cell>
          <cell r="AR234">
            <v>18.82</v>
          </cell>
          <cell r="AS234">
            <v>19.18</v>
          </cell>
          <cell r="AT234">
            <v>19.55</v>
          </cell>
          <cell r="AU234">
            <v>19.91</v>
          </cell>
          <cell r="AV234">
            <v>20.28</v>
          </cell>
          <cell r="AW234">
            <v>20.64</v>
          </cell>
          <cell r="AX234">
            <v>21</v>
          </cell>
          <cell r="AY234">
            <v>21.37</v>
          </cell>
          <cell r="AZ234">
            <v>21.73</v>
          </cell>
          <cell r="BA234">
            <v>22.1</v>
          </cell>
          <cell r="BB234">
            <v>22.46</v>
          </cell>
          <cell r="BC234">
            <v>22.82</v>
          </cell>
          <cell r="BD234">
            <v>23.19</v>
          </cell>
          <cell r="BE234">
            <v>23.55</v>
          </cell>
          <cell r="BF234">
            <v>23.92</v>
          </cell>
          <cell r="BG234">
            <v>19.18</v>
          </cell>
          <cell r="BH234">
            <v>10</v>
          </cell>
          <cell r="BL234">
            <v>21.25</v>
          </cell>
          <cell r="BM234">
            <v>21.76</v>
          </cell>
          <cell r="BN234">
            <v>22.27</v>
          </cell>
          <cell r="BO234">
            <v>22.78</v>
          </cell>
          <cell r="BP234">
            <v>23.29</v>
          </cell>
          <cell r="BQ234">
            <v>23.8</v>
          </cell>
          <cell r="BR234">
            <v>24.31</v>
          </cell>
          <cell r="BS234">
            <v>24.82</v>
          </cell>
          <cell r="BT234">
            <v>25.33</v>
          </cell>
          <cell r="BU234">
            <v>25.84</v>
          </cell>
          <cell r="BV234">
            <v>26.35</v>
          </cell>
          <cell r="BW234">
            <v>26.86</v>
          </cell>
          <cell r="BX234">
            <v>27.37</v>
          </cell>
          <cell r="BY234">
            <v>27.88</v>
          </cell>
          <cell r="BZ234">
            <v>28.39</v>
          </cell>
          <cell r="CA234">
            <v>28.9</v>
          </cell>
          <cell r="CB234">
            <v>29.41</v>
          </cell>
          <cell r="CC234">
            <v>29.92</v>
          </cell>
          <cell r="CD234">
            <v>30.43</v>
          </cell>
          <cell r="CE234">
            <v>30.94</v>
          </cell>
          <cell r="CF234">
            <v>31.44</v>
          </cell>
          <cell r="CG234">
            <v>31.95</v>
          </cell>
          <cell r="CH234">
            <v>32.46</v>
          </cell>
          <cell r="CI234">
            <v>32.97</v>
          </cell>
          <cell r="CJ234">
            <v>33.479999999999997</v>
          </cell>
          <cell r="CK234">
            <v>26.86</v>
          </cell>
          <cell r="EB234">
            <v>34.917000000000002</v>
          </cell>
          <cell r="EC234">
            <v>9.8000000000000007</v>
          </cell>
          <cell r="ED234">
            <v>2.41</v>
          </cell>
        </row>
        <row r="235">
          <cell r="AD235">
            <v>11</v>
          </cell>
          <cell r="AH235">
            <v>16.62</v>
          </cell>
          <cell r="AI235">
            <v>17.03</v>
          </cell>
          <cell r="AJ235">
            <v>17.43</v>
          </cell>
          <cell r="AK235">
            <v>17.829999999999998</v>
          </cell>
          <cell r="AL235">
            <v>18.23</v>
          </cell>
          <cell r="AM235">
            <v>18.63</v>
          </cell>
          <cell r="AN235">
            <v>19.03</v>
          </cell>
          <cell r="AO235">
            <v>19.43</v>
          </cell>
          <cell r="AP235">
            <v>19.829999999999998</v>
          </cell>
          <cell r="AQ235">
            <v>20.23</v>
          </cell>
          <cell r="AR235">
            <v>20.63</v>
          </cell>
          <cell r="AS235">
            <v>21.03</v>
          </cell>
          <cell r="AT235">
            <v>21.43</v>
          </cell>
          <cell r="AU235">
            <v>21.83</v>
          </cell>
          <cell r="AV235">
            <v>22.23</v>
          </cell>
          <cell r="AW235">
            <v>22.63</v>
          </cell>
          <cell r="AX235">
            <v>23.03</v>
          </cell>
          <cell r="AY235">
            <v>23.43</v>
          </cell>
          <cell r="AZ235">
            <v>23.83</v>
          </cell>
          <cell r="BA235">
            <v>24.23</v>
          </cell>
          <cell r="BB235">
            <v>24.63</v>
          </cell>
          <cell r="BC235">
            <v>25.03</v>
          </cell>
          <cell r="BD235">
            <v>25.43</v>
          </cell>
          <cell r="BE235">
            <v>25.83</v>
          </cell>
          <cell r="BF235">
            <v>26.23</v>
          </cell>
          <cell r="BG235">
            <v>21.03</v>
          </cell>
          <cell r="BH235">
            <v>11</v>
          </cell>
          <cell r="BL235">
            <v>23.27</v>
          </cell>
          <cell r="BM235">
            <v>23.84</v>
          </cell>
          <cell r="BN235">
            <v>24.4</v>
          </cell>
          <cell r="BO235">
            <v>24.96</v>
          </cell>
          <cell r="BP235">
            <v>25.52</v>
          </cell>
          <cell r="BQ235">
            <v>26.08</v>
          </cell>
          <cell r="BR235">
            <v>26.64</v>
          </cell>
          <cell r="BS235">
            <v>27.2</v>
          </cell>
          <cell r="BT235">
            <v>27.76</v>
          </cell>
          <cell r="BU235">
            <v>28.32</v>
          </cell>
          <cell r="BV235">
            <v>28.88</v>
          </cell>
          <cell r="BW235">
            <v>29.44</v>
          </cell>
          <cell r="BX235">
            <v>30</v>
          </cell>
          <cell r="BY235">
            <v>30.56</v>
          </cell>
          <cell r="BZ235">
            <v>31.12</v>
          </cell>
          <cell r="CA235">
            <v>31.68</v>
          </cell>
          <cell r="CB235">
            <v>32.24</v>
          </cell>
          <cell r="CC235">
            <v>32.799999999999997</v>
          </cell>
          <cell r="CD235">
            <v>33.36</v>
          </cell>
          <cell r="CE235">
            <v>33.93</v>
          </cell>
          <cell r="CF235">
            <v>34.49</v>
          </cell>
          <cell r="CG235">
            <v>35.049999999999997</v>
          </cell>
          <cell r="CH235">
            <v>35.61</v>
          </cell>
          <cell r="CI235">
            <v>36.17</v>
          </cell>
          <cell r="CJ235">
            <v>36.729999999999997</v>
          </cell>
          <cell r="CK235">
            <v>29.44</v>
          </cell>
          <cell r="EB235">
            <v>2.4550000000000001</v>
          </cell>
          <cell r="EC235">
            <v>0.72699999999999998</v>
          </cell>
        </row>
        <row r="236">
          <cell r="AD236">
            <v>12</v>
          </cell>
          <cell r="AH236">
            <v>18.07</v>
          </cell>
          <cell r="AI236">
            <v>18.510000000000002</v>
          </cell>
          <cell r="AJ236">
            <v>18.940000000000001</v>
          </cell>
          <cell r="AK236">
            <v>19.38</v>
          </cell>
          <cell r="AL236">
            <v>19.82</v>
          </cell>
          <cell r="AM236">
            <v>20.25</v>
          </cell>
          <cell r="AN236">
            <v>20.69</v>
          </cell>
          <cell r="AO236">
            <v>21.13</v>
          </cell>
          <cell r="AP236">
            <v>21.56</v>
          </cell>
          <cell r="AQ236">
            <v>22</v>
          </cell>
          <cell r="AR236">
            <v>22.44</v>
          </cell>
          <cell r="AS236">
            <v>22.87</v>
          </cell>
          <cell r="AT236">
            <v>23.31</v>
          </cell>
          <cell r="AU236">
            <v>23.75</v>
          </cell>
          <cell r="AV236">
            <v>24.18</v>
          </cell>
          <cell r="AW236">
            <v>24.62</v>
          </cell>
          <cell r="AX236">
            <v>25.06</v>
          </cell>
          <cell r="AY236">
            <v>25.49</v>
          </cell>
          <cell r="AZ236">
            <v>25.93</v>
          </cell>
          <cell r="BA236">
            <v>26.37</v>
          </cell>
          <cell r="BB236">
            <v>26.8</v>
          </cell>
          <cell r="BC236">
            <v>27.24</v>
          </cell>
          <cell r="BD236">
            <v>27.68</v>
          </cell>
          <cell r="BE236">
            <v>28.11</v>
          </cell>
          <cell r="BF236">
            <v>28.55</v>
          </cell>
          <cell r="BG236">
            <v>22.87</v>
          </cell>
          <cell r="BH236">
            <v>12</v>
          </cell>
          <cell r="BL236">
            <v>25.3</v>
          </cell>
          <cell r="BM236">
            <v>25.91</v>
          </cell>
          <cell r="BN236">
            <v>26.52</v>
          </cell>
          <cell r="BO236">
            <v>27.13</v>
          </cell>
          <cell r="BP236">
            <v>27.74</v>
          </cell>
          <cell r="BQ236">
            <v>28.35</v>
          </cell>
          <cell r="BR236">
            <v>28.96</v>
          </cell>
          <cell r="BS236">
            <v>29.58</v>
          </cell>
          <cell r="BT236">
            <v>30.19</v>
          </cell>
          <cell r="BU236">
            <v>30.8</v>
          </cell>
          <cell r="BV236">
            <v>31.41</v>
          </cell>
          <cell r="BW236">
            <v>32.020000000000003</v>
          </cell>
          <cell r="BX236">
            <v>32.630000000000003</v>
          </cell>
          <cell r="BY236">
            <v>33.25</v>
          </cell>
          <cell r="BZ236">
            <v>33.86</v>
          </cell>
          <cell r="CA236">
            <v>34.47</v>
          </cell>
          <cell r="CB236">
            <v>35.08</v>
          </cell>
          <cell r="CC236">
            <v>35.69</v>
          </cell>
          <cell r="CD236">
            <v>36.299999999999997</v>
          </cell>
          <cell r="CE236">
            <v>36.909999999999997</v>
          </cell>
          <cell r="CF236">
            <v>37.53</v>
          </cell>
          <cell r="CG236">
            <v>38.14</v>
          </cell>
          <cell r="CH236">
            <v>38.75</v>
          </cell>
          <cell r="CI236">
            <v>39.36</v>
          </cell>
          <cell r="CJ236">
            <v>39.97</v>
          </cell>
          <cell r="CK236">
            <v>32.020000000000003</v>
          </cell>
          <cell r="EB236">
            <v>159.80000000000001</v>
          </cell>
          <cell r="EC236">
            <v>38</v>
          </cell>
        </row>
        <row r="237">
          <cell r="AD237">
            <v>13</v>
          </cell>
          <cell r="AH237">
            <v>19.510000000000002</v>
          </cell>
          <cell r="AI237">
            <v>19.989999999999998</v>
          </cell>
          <cell r="AJ237">
            <v>20.46</v>
          </cell>
          <cell r="AK237">
            <v>20.93</v>
          </cell>
          <cell r="AL237">
            <v>21.41</v>
          </cell>
          <cell r="AM237">
            <v>21.88</v>
          </cell>
          <cell r="AN237">
            <v>22.35</v>
          </cell>
          <cell r="AO237">
            <v>22.83</v>
          </cell>
          <cell r="AP237">
            <v>23.3</v>
          </cell>
          <cell r="AQ237">
            <v>23.77</v>
          </cell>
          <cell r="AR237">
            <v>24.25</v>
          </cell>
          <cell r="AS237">
            <v>24.72</v>
          </cell>
          <cell r="AT237">
            <v>25.19</v>
          </cell>
          <cell r="AU237">
            <v>25.67</v>
          </cell>
          <cell r="AV237">
            <v>26.14</v>
          </cell>
          <cell r="AW237">
            <v>26.61</v>
          </cell>
          <cell r="AX237">
            <v>27.08</v>
          </cell>
          <cell r="AY237">
            <v>27.56</v>
          </cell>
          <cell r="AZ237">
            <v>28.03</v>
          </cell>
          <cell r="BA237">
            <v>28.5</v>
          </cell>
          <cell r="BB237">
            <v>28.98</v>
          </cell>
          <cell r="BC237">
            <v>29.45</v>
          </cell>
          <cell r="BD237">
            <v>29.92</v>
          </cell>
          <cell r="BE237">
            <v>30.4</v>
          </cell>
          <cell r="BF237">
            <v>30.87</v>
          </cell>
          <cell r="BG237">
            <v>24.72</v>
          </cell>
          <cell r="BH237">
            <v>13</v>
          </cell>
          <cell r="BL237">
            <v>27.32</v>
          </cell>
          <cell r="BM237">
            <v>27.98</v>
          </cell>
          <cell r="BN237">
            <v>28.64</v>
          </cell>
          <cell r="BO237">
            <v>29.31</v>
          </cell>
          <cell r="BP237">
            <v>29.97</v>
          </cell>
          <cell r="BQ237">
            <v>30.63</v>
          </cell>
          <cell r="BR237">
            <v>31.29</v>
          </cell>
          <cell r="BS237">
            <v>31.96</v>
          </cell>
          <cell r="BT237">
            <v>32.619999999999997</v>
          </cell>
          <cell r="BU237">
            <v>33.28</v>
          </cell>
          <cell r="BV237">
            <v>33.94</v>
          </cell>
          <cell r="BW237">
            <v>34.61</v>
          </cell>
          <cell r="BX237">
            <v>35.270000000000003</v>
          </cell>
          <cell r="BY237">
            <v>35.93</v>
          </cell>
          <cell r="BZ237">
            <v>36.590000000000003</v>
          </cell>
          <cell r="CA237">
            <v>37.26</v>
          </cell>
          <cell r="CB237">
            <v>37.92</v>
          </cell>
          <cell r="CC237">
            <v>38.58</v>
          </cell>
          <cell r="CD237">
            <v>39.24</v>
          </cell>
          <cell r="CE237">
            <v>39.909999999999997</v>
          </cell>
          <cell r="CF237">
            <v>40.57</v>
          </cell>
          <cell r="CG237">
            <v>41.23</v>
          </cell>
          <cell r="CH237">
            <v>41.89</v>
          </cell>
          <cell r="CI237">
            <v>42.56</v>
          </cell>
          <cell r="CJ237">
            <v>43.22</v>
          </cell>
          <cell r="CK237">
            <v>34.61</v>
          </cell>
        </row>
        <row r="238">
          <cell r="AD238">
            <v>14</v>
          </cell>
          <cell r="AH238">
            <v>20.96</v>
          </cell>
          <cell r="AI238">
            <v>21.47</v>
          </cell>
          <cell r="AJ238">
            <v>21.98</v>
          </cell>
          <cell r="AK238">
            <v>22.49</v>
          </cell>
          <cell r="AL238">
            <v>23</v>
          </cell>
          <cell r="AM238">
            <v>23.51</v>
          </cell>
          <cell r="AN238">
            <v>24.02</v>
          </cell>
          <cell r="AO238">
            <v>24.53</v>
          </cell>
          <cell r="AP238">
            <v>25.04</v>
          </cell>
          <cell r="AQ238">
            <v>25.55</v>
          </cell>
          <cell r="AR238">
            <v>26.05</v>
          </cell>
          <cell r="AS238">
            <v>26.56</v>
          </cell>
          <cell r="AT238">
            <v>27.07</v>
          </cell>
          <cell r="AU238">
            <v>27.58</v>
          </cell>
          <cell r="AV238">
            <v>28.09</v>
          </cell>
          <cell r="AW238">
            <v>28.6</v>
          </cell>
          <cell r="AX238">
            <v>29.11</v>
          </cell>
          <cell r="AY238">
            <v>29.62</v>
          </cell>
          <cell r="AZ238">
            <v>30.13</v>
          </cell>
          <cell r="BA238">
            <v>30.64</v>
          </cell>
          <cell r="BB238">
            <v>31.15</v>
          </cell>
          <cell r="BC238">
            <v>31.66</v>
          </cell>
          <cell r="BD238">
            <v>32.17</v>
          </cell>
          <cell r="BE238">
            <v>32.68</v>
          </cell>
          <cell r="BF238">
            <v>33.19</v>
          </cell>
          <cell r="BG238">
            <v>26.56</v>
          </cell>
          <cell r="BH238">
            <v>14</v>
          </cell>
          <cell r="BL238">
            <v>29.34</v>
          </cell>
          <cell r="BM238">
            <v>30.06</v>
          </cell>
          <cell r="BN238">
            <v>30.77</v>
          </cell>
          <cell r="BO238">
            <v>31.48</v>
          </cell>
          <cell r="BP238">
            <v>32.200000000000003</v>
          </cell>
          <cell r="BQ238">
            <v>32.909999999999997</v>
          </cell>
          <cell r="BR238">
            <v>33.619999999999997</v>
          </cell>
          <cell r="BS238">
            <v>34.340000000000003</v>
          </cell>
          <cell r="BT238">
            <v>35.049999999999997</v>
          </cell>
          <cell r="BU238">
            <v>35.76</v>
          </cell>
          <cell r="BV238">
            <v>36.479999999999997</v>
          </cell>
          <cell r="BW238">
            <v>37.19</v>
          </cell>
          <cell r="BX238">
            <v>37.9</v>
          </cell>
          <cell r="BY238">
            <v>38.619999999999997</v>
          </cell>
          <cell r="BZ238">
            <v>39.33</v>
          </cell>
          <cell r="CA238">
            <v>40.04</v>
          </cell>
          <cell r="CB238">
            <v>40.76</v>
          </cell>
          <cell r="CC238">
            <v>41.47</v>
          </cell>
          <cell r="CD238">
            <v>42.18</v>
          </cell>
          <cell r="CE238">
            <v>42.9</v>
          </cell>
          <cell r="CF238">
            <v>43.61</v>
          </cell>
          <cell r="CG238">
            <v>44.32</v>
          </cell>
          <cell r="CH238">
            <v>45.04</v>
          </cell>
          <cell r="CI238">
            <v>45.75</v>
          </cell>
          <cell r="CJ238">
            <v>46.46</v>
          </cell>
          <cell r="CK238">
            <v>37.19</v>
          </cell>
        </row>
        <row r="239">
          <cell r="AD239">
            <v>15</v>
          </cell>
          <cell r="AH239">
            <v>22.4</v>
          </cell>
          <cell r="AI239">
            <v>22.95</v>
          </cell>
          <cell r="AJ239">
            <v>23.49</v>
          </cell>
          <cell r="AK239">
            <v>24.04</v>
          </cell>
          <cell r="AL239">
            <v>24.59</v>
          </cell>
          <cell r="AM239">
            <v>25.13</v>
          </cell>
          <cell r="AN239">
            <v>25.68</v>
          </cell>
          <cell r="AO239">
            <v>26.22</v>
          </cell>
          <cell r="AP239">
            <v>26.77</v>
          </cell>
          <cell r="AQ239">
            <v>27.32</v>
          </cell>
          <cell r="AR239">
            <v>27.86</v>
          </cell>
          <cell r="AS239">
            <v>28.41</v>
          </cell>
          <cell r="AT239">
            <v>28.95</v>
          </cell>
          <cell r="AU239">
            <v>29.5</v>
          </cell>
          <cell r="AV239">
            <v>30.05</v>
          </cell>
          <cell r="AW239">
            <v>30.59</v>
          </cell>
          <cell r="AX239">
            <v>31.14</v>
          </cell>
          <cell r="AY239">
            <v>31.68</v>
          </cell>
          <cell r="AZ239">
            <v>32.229999999999997</v>
          </cell>
          <cell r="BA239">
            <v>32.78</v>
          </cell>
          <cell r="BB239">
            <v>33.32</v>
          </cell>
          <cell r="BC239">
            <v>33.869999999999997</v>
          </cell>
          <cell r="BD239">
            <v>34.409999999999997</v>
          </cell>
          <cell r="BE239">
            <v>34.96</v>
          </cell>
          <cell r="BF239">
            <v>35.51</v>
          </cell>
          <cell r="BG239">
            <v>28.41</v>
          </cell>
          <cell r="BH239">
            <v>15</v>
          </cell>
          <cell r="BL239">
            <v>31.36</v>
          </cell>
          <cell r="BM239">
            <v>32.130000000000003</v>
          </cell>
          <cell r="BN239">
            <v>32.89</v>
          </cell>
          <cell r="BO239">
            <v>33.659999999999997</v>
          </cell>
          <cell r="BP239">
            <v>34.42</v>
          </cell>
          <cell r="BQ239">
            <v>35.19</v>
          </cell>
          <cell r="BR239">
            <v>35.950000000000003</v>
          </cell>
          <cell r="BS239">
            <v>36.71</v>
          </cell>
          <cell r="BT239">
            <v>37.479999999999997</v>
          </cell>
          <cell r="BU239">
            <v>38.24</v>
          </cell>
          <cell r="BV239">
            <v>39.01</v>
          </cell>
          <cell r="BW239">
            <v>39.770000000000003</v>
          </cell>
          <cell r="BX239">
            <v>40.54</v>
          </cell>
          <cell r="BY239">
            <v>41.3</v>
          </cell>
          <cell r="BZ239">
            <v>42.07</v>
          </cell>
          <cell r="CA239">
            <v>42.83</v>
          </cell>
          <cell r="CB239">
            <v>43.59</v>
          </cell>
          <cell r="CC239">
            <v>44.36</v>
          </cell>
          <cell r="CD239">
            <v>45.12</v>
          </cell>
          <cell r="CE239">
            <v>45.89</v>
          </cell>
          <cell r="CF239">
            <v>46.65</v>
          </cell>
          <cell r="CG239">
            <v>47.42</v>
          </cell>
          <cell r="CH239">
            <v>48.18</v>
          </cell>
          <cell r="CI239">
            <v>48.94</v>
          </cell>
          <cell r="CJ239">
            <v>49.71</v>
          </cell>
          <cell r="CK239">
            <v>39.770000000000003</v>
          </cell>
        </row>
        <row r="240">
          <cell r="AD240">
            <v>16</v>
          </cell>
          <cell r="AH240">
            <v>23.85</v>
          </cell>
          <cell r="AI240">
            <v>24.43</v>
          </cell>
          <cell r="AJ240">
            <v>25.01</v>
          </cell>
          <cell r="AK240">
            <v>25.6</v>
          </cell>
          <cell r="AL240">
            <v>26.18</v>
          </cell>
          <cell r="AM240">
            <v>26.76</v>
          </cell>
          <cell r="AN240">
            <v>27.34</v>
          </cell>
          <cell r="AO240">
            <v>27.93</v>
          </cell>
          <cell r="AP240">
            <v>28.51</v>
          </cell>
          <cell r="AQ240">
            <v>29.09</v>
          </cell>
          <cell r="AR240">
            <v>29.67</v>
          </cell>
          <cell r="AS240">
            <v>30.25</v>
          </cell>
          <cell r="AT240">
            <v>30.84</v>
          </cell>
          <cell r="AU240">
            <v>31.42</v>
          </cell>
          <cell r="AV240">
            <v>32</v>
          </cell>
          <cell r="AW240">
            <v>32.58</v>
          </cell>
          <cell r="AX240">
            <v>33.17</v>
          </cell>
          <cell r="AY240">
            <v>33.75</v>
          </cell>
          <cell r="AZ240">
            <v>34.33</v>
          </cell>
          <cell r="BA240">
            <v>34.909999999999997</v>
          </cell>
          <cell r="BB240">
            <v>35.5</v>
          </cell>
          <cell r="BC240">
            <v>36.08</v>
          </cell>
          <cell r="BD240">
            <v>36.659999999999997</v>
          </cell>
          <cell r="BE240">
            <v>37.24</v>
          </cell>
          <cell r="BF240">
            <v>37.83</v>
          </cell>
          <cell r="BG240">
            <v>30.26</v>
          </cell>
          <cell r="BH240">
            <v>16</v>
          </cell>
          <cell r="BL240">
            <v>33.39</v>
          </cell>
          <cell r="BM240">
            <v>34.200000000000003</v>
          </cell>
          <cell r="BN240">
            <v>35.020000000000003</v>
          </cell>
          <cell r="BO240">
            <v>35.83</v>
          </cell>
          <cell r="BP240">
            <v>36.65</v>
          </cell>
          <cell r="BQ240">
            <v>37.46</v>
          </cell>
          <cell r="BR240">
            <v>38.28</v>
          </cell>
          <cell r="BS240">
            <v>39.1</v>
          </cell>
          <cell r="BT240">
            <v>39.909999999999997</v>
          </cell>
          <cell r="BU240">
            <v>40.729999999999997</v>
          </cell>
          <cell r="BV240">
            <v>41.54</v>
          </cell>
          <cell r="BW240">
            <v>42.36</v>
          </cell>
          <cell r="BX240">
            <v>43.17</v>
          </cell>
          <cell r="BY240">
            <v>43.99</v>
          </cell>
          <cell r="BZ240">
            <v>44.8</v>
          </cell>
          <cell r="CA240">
            <v>45.62</v>
          </cell>
          <cell r="CB240">
            <v>46.43</v>
          </cell>
          <cell r="CC240">
            <v>47.25</v>
          </cell>
          <cell r="CD240">
            <v>48.06</v>
          </cell>
          <cell r="CE240">
            <v>48.88</v>
          </cell>
          <cell r="CF240">
            <v>49.69</v>
          </cell>
          <cell r="CG240">
            <v>50.51</v>
          </cell>
          <cell r="CH240">
            <v>51.33</v>
          </cell>
          <cell r="CI240">
            <v>52.14</v>
          </cell>
          <cell r="CJ240">
            <v>52.96</v>
          </cell>
          <cell r="CK240">
            <v>42.36</v>
          </cell>
        </row>
        <row r="241">
          <cell r="AD241">
            <v>17</v>
          </cell>
          <cell r="AH241">
            <v>25.29</v>
          </cell>
          <cell r="AI241">
            <v>25.91</v>
          </cell>
          <cell r="AJ241">
            <v>26.53</v>
          </cell>
          <cell r="AK241">
            <v>27.15</v>
          </cell>
          <cell r="AL241">
            <v>27.77</v>
          </cell>
          <cell r="AM241">
            <v>28.39</v>
          </cell>
          <cell r="AN241">
            <v>29</v>
          </cell>
          <cell r="AO241">
            <v>29.62</v>
          </cell>
          <cell r="AP241">
            <v>30.24</v>
          </cell>
          <cell r="AQ241">
            <v>30.86</v>
          </cell>
          <cell r="AR241">
            <v>31.48</v>
          </cell>
          <cell r="AS241">
            <v>32.1</v>
          </cell>
          <cell r="AT241">
            <v>32.72</v>
          </cell>
          <cell r="AU241">
            <v>33.340000000000003</v>
          </cell>
          <cell r="AV241">
            <v>33.950000000000003</v>
          </cell>
          <cell r="AW241">
            <v>34.57</v>
          </cell>
          <cell r="AX241">
            <v>35.19</v>
          </cell>
          <cell r="AY241">
            <v>35.81</v>
          </cell>
          <cell r="AZ241">
            <v>36.43</v>
          </cell>
          <cell r="BA241">
            <v>37.049999999999997</v>
          </cell>
          <cell r="BB241">
            <v>37.67</v>
          </cell>
          <cell r="BC241">
            <v>38.29</v>
          </cell>
          <cell r="BD241">
            <v>38.909999999999997</v>
          </cell>
          <cell r="BE241">
            <v>39.520000000000003</v>
          </cell>
          <cell r="BF241">
            <v>40.14</v>
          </cell>
          <cell r="BG241">
            <v>32.1</v>
          </cell>
          <cell r="BH241">
            <v>17</v>
          </cell>
          <cell r="BL241">
            <v>35.409999999999997</v>
          </cell>
          <cell r="BM241">
            <v>36.270000000000003</v>
          </cell>
          <cell r="BN241">
            <v>37.14</v>
          </cell>
          <cell r="BO241">
            <v>38.01</v>
          </cell>
          <cell r="BP241">
            <v>38.869999999999997</v>
          </cell>
          <cell r="BQ241">
            <v>39.74</v>
          </cell>
          <cell r="BR241">
            <v>40.61</v>
          </cell>
          <cell r="BS241">
            <v>41.47</v>
          </cell>
          <cell r="BT241">
            <v>42.34</v>
          </cell>
          <cell r="BU241">
            <v>43.21</v>
          </cell>
          <cell r="BV241">
            <v>44.07</v>
          </cell>
          <cell r="BW241">
            <v>44.94</v>
          </cell>
          <cell r="BX241">
            <v>45.8</v>
          </cell>
          <cell r="BY241">
            <v>46.67</v>
          </cell>
          <cell r="BZ241">
            <v>47.54</v>
          </cell>
          <cell r="CA241">
            <v>48.4</v>
          </cell>
          <cell r="CB241">
            <v>49.27</v>
          </cell>
          <cell r="CC241">
            <v>50.14</v>
          </cell>
          <cell r="CD241">
            <v>51</v>
          </cell>
          <cell r="CE241">
            <v>51.87</v>
          </cell>
          <cell r="CF241">
            <v>52.73</v>
          </cell>
          <cell r="CG241">
            <v>53.6</v>
          </cell>
          <cell r="CH241">
            <v>54.47</v>
          </cell>
          <cell r="CI241">
            <v>55.33</v>
          </cell>
          <cell r="CJ241">
            <v>56.2</v>
          </cell>
          <cell r="CK241">
            <v>44.94</v>
          </cell>
        </row>
        <row r="242">
          <cell r="AD242">
            <v>18</v>
          </cell>
          <cell r="AH242">
            <v>26.73</v>
          </cell>
          <cell r="AI242">
            <v>27.39</v>
          </cell>
          <cell r="AJ242">
            <v>28.05</v>
          </cell>
          <cell r="AK242">
            <v>28.7</v>
          </cell>
          <cell r="AL242">
            <v>29.36</v>
          </cell>
          <cell r="AM242">
            <v>30.01</v>
          </cell>
          <cell r="AN242">
            <v>30.67</v>
          </cell>
          <cell r="AO242">
            <v>31.32</v>
          </cell>
          <cell r="AP242">
            <v>31.98</v>
          </cell>
          <cell r="AQ242">
            <v>32.630000000000003</v>
          </cell>
          <cell r="AR242">
            <v>33.29</v>
          </cell>
          <cell r="AS242">
            <v>33.94</v>
          </cell>
          <cell r="AT242">
            <v>34.6</v>
          </cell>
          <cell r="AU242">
            <v>35.25</v>
          </cell>
          <cell r="AV242">
            <v>35.909999999999997</v>
          </cell>
          <cell r="AW242">
            <v>36.56</v>
          </cell>
          <cell r="AX242">
            <v>37.22</v>
          </cell>
          <cell r="AY242">
            <v>37.869999999999997</v>
          </cell>
          <cell r="AZ242">
            <v>38.53</v>
          </cell>
          <cell r="BA242">
            <v>39.18</v>
          </cell>
          <cell r="BB242">
            <v>39.840000000000003</v>
          </cell>
          <cell r="BC242">
            <v>40.49</v>
          </cell>
          <cell r="BD242">
            <v>41.15</v>
          </cell>
          <cell r="BE242">
            <v>41.8</v>
          </cell>
          <cell r="BF242">
            <v>42.46</v>
          </cell>
          <cell r="BG242">
            <v>33.94</v>
          </cell>
          <cell r="BH242">
            <v>18</v>
          </cell>
          <cell r="BL242">
            <v>37.43</v>
          </cell>
          <cell r="BM242">
            <v>38.35</v>
          </cell>
          <cell r="BN242">
            <v>39.26</v>
          </cell>
          <cell r="BO242">
            <v>40.18</v>
          </cell>
          <cell r="BP242">
            <v>41.1</v>
          </cell>
          <cell r="BQ242">
            <v>42.01</v>
          </cell>
          <cell r="BR242">
            <v>42.93</v>
          </cell>
          <cell r="BS242">
            <v>43.85</v>
          </cell>
          <cell r="BT242">
            <v>44.77</v>
          </cell>
          <cell r="BU242">
            <v>45.68</v>
          </cell>
          <cell r="BV242">
            <v>46.6</v>
          </cell>
          <cell r="BW242">
            <v>47.52</v>
          </cell>
          <cell r="BX242">
            <v>48.44</v>
          </cell>
          <cell r="BY242">
            <v>49.35</v>
          </cell>
          <cell r="BZ242">
            <v>50.27</v>
          </cell>
          <cell r="CA242">
            <v>51.19</v>
          </cell>
          <cell r="CB242">
            <v>52.1</v>
          </cell>
          <cell r="CC242">
            <v>53.02</v>
          </cell>
          <cell r="CD242">
            <v>53.94</v>
          </cell>
          <cell r="CE242">
            <v>54.86</v>
          </cell>
          <cell r="CF242">
            <v>55.77</v>
          </cell>
          <cell r="CG242">
            <v>56.69</v>
          </cell>
          <cell r="CH242">
            <v>57.61</v>
          </cell>
          <cell r="CI242">
            <v>58.53</v>
          </cell>
          <cell r="CJ242">
            <v>59.44</v>
          </cell>
          <cell r="CK242">
            <v>47.52</v>
          </cell>
          <cell r="EB242" t="str">
            <v>2.10 x 1.80</v>
          </cell>
          <cell r="EC242">
            <v>2.1</v>
          </cell>
          <cell r="ED242">
            <v>1.8</v>
          </cell>
          <cell r="EE242">
            <v>1</v>
          </cell>
          <cell r="EF242">
            <v>22</v>
          </cell>
          <cell r="EG242">
            <v>25</v>
          </cell>
        </row>
        <row r="243">
          <cell r="AD243">
            <v>19</v>
          </cell>
          <cell r="AH243">
            <v>28.18</v>
          </cell>
          <cell r="AI243">
            <v>28.87</v>
          </cell>
          <cell r="AJ243">
            <v>29.57</v>
          </cell>
          <cell r="AK243">
            <v>30.26</v>
          </cell>
          <cell r="AL243">
            <v>30.95</v>
          </cell>
          <cell r="AM243">
            <v>31.64</v>
          </cell>
          <cell r="AN243">
            <v>32.33</v>
          </cell>
          <cell r="AO243">
            <v>33.020000000000003</v>
          </cell>
          <cell r="AP243">
            <v>33.71</v>
          </cell>
          <cell r="AQ243">
            <v>34.409999999999997</v>
          </cell>
          <cell r="AR243">
            <v>35.1</v>
          </cell>
          <cell r="AS243">
            <v>35.79</v>
          </cell>
          <cell r="AT243">
            <v>36.479999999999997</v>
          </cell>
          <cell r="AU243">
            <v>37.17</v>
          </cell>
          <cell r="AV243">
            <v>37.86</v>
          </cell>
          <cell r="AW243">
            <v>38.56</v>
          </cell>
          <cell r="AX243">
            <v>39.25</v>
          </cell>
          <cell r="AY243">
            <v>39.94</v>
          </cell>
          <cell r="AZ243">
            <v>40.630000000000003</v>
          </cell>
          <cell r="BA243">
            <v>41.32</v>
          </cell>
          <cell r="BB243">
            <v>42.01</v>
          </cell>
          <cell r="BC243">
            <v>42.71</v>
          </cell>
          <cell r="BD243">
            <v>43.4</v>
          </cell>
          <cell r="BE243">
            <v>44.09</v>
          </cell>
          <cell r="BF243">
            <v>44.78</v>
          </cell>
          <cell r="BG243">
            <v>35.79</v>
          </cell>
          <cell r="BH243">
            <v>19</v>
          </cell>
          <cell r="BL243">
            <v>39.46</v>
          </cell>
          <cell r="BM243">
            <v>40.42</v>
          </cell>
          <cell r="BN243">
            <v>41.39</v>
          </cell>
          <cell r="BO243">
            <v>42.36</v>
          </cell>
          <cell r="BP243">
            <v>43.33</v>
          </cell>
          <cell r="BQ243">
            <v>44.3</v>
          </cell>
          <cell r="BR243">
            <v>45.26</v>
          </cell>
          <cell r="BS243">
            <v>46.23</v>
          </cell>
          <cell r="BT243">
            <v>47.2</v>
          </cell>
          <cell r="BU243">
            <v>48.17</v>
          </cell>
          <cell r="BV243">
            <v>49.14</v>
          </cell>
          <cell r="BW243">
            <v>50.11</v>
          </cell>
          <cell r="BX243">
            <v>51.07</v>
          </cell>
          <cell r="BY243">
            <v>52.04</v>
          </cell>
          <cell r="BZ243">
            <v>53.01</v>
          </cell>
          <cell r="CA243">
            <v>53.98</v>
          </cell>
          <cell r="CB243">
            <v>54.95</v>
          </cell>
          <cell r="CC243">
            <v>55.92</v>
          </cell>
          <cell r="CD243">
            <v>56.88</v>
          </cell>
          <cell r="CE243">
            <v>57.85</v>
          </cell>
          <cell r="CF243">
            <v>58.82</v>
          </cell>
          <cell r="CG243">
            <v>59.79</v>
          </cell>
          <cell r="CH243">
            <v>60.76</v>
          </cell>
          <cell r="CI243">
            <v>61.72</v>
          </cell>
          <cell r="CJ243">
            <v>62.69</v>
          </cell>
          <cell r="CK243">
            <v>50.11</v>
          </cell>
          <cell r="EB243">
            <v>34.917000000000002</v>
          </cell>
          <cell r="EC243">
            <v>9.8000000000000007</v>
          </cell>
          <cell r="ED243">
            <v>2.41</v>
          </cell>
        </row>
        <row r="244">
          <cell r="AD244">
            <v>20</v>
          </cell>
          <cell r="AH244">
            <v>29.63</v>
          </cell>
          <cell r="AI244">
            <v>30.35</v>
          </cell>
          <cell r="AJ244">
            <v>31.08</v>
          </cell>
          <cell r="AK244">
            <v>31.81</v>
          </cell>
          <cell r="AL244">
            <v>32.54</v>
          </cell>
          <cell r="AM244">
            <v>33.270000000000003</v>
          </cell>
          <cell r="AN244">
            <v>33.99</v>
          </cell>
          <cell r="AO244">
            <v>34.72</v>
          </cell>
          <cell r="AP244">
            <v>35.450000000000003</v>
          </cell>
          <cell r="AQ244">
            <v>36.18</v>
          </cell>
          <cell r="AR244">
            <v>36.909999999999997</v>
          </cell>
          <cell r="AS244">
            <v>37.630000000000003</v>
          </cell>
          <cell r="AT244">
            <v>38.36</v>
          </cell>
          <cell r="AU244">
            <v>39.090000000000003</v>
          </cell>
          <cell r="AV244">
            <v>39.82</v>
          </cell>
          <cell r="AW244">
            <v>40.549999999999997</v>
          </cell>
          <cell r="AX244">
            <v>41.27</v>
          </cell>
          <cell r="AY244">
            <v>42</v>
          </cell>
          <cell r="AZ244">
            <v>42.73</v>
          </cell>
          <cell r="BA244">
            <v>43.46</v>
          </cell>
          <cell r="BB244">
            <v>44.19</v>
          </cell>
          <cell r="BC244">
            <v>44.91</v>
          </cell>
          <cell r="BD244">
            <v>45.64</v>
          </cell>
          <cell r="BE244">
            <v>46.37</v>
          </cell>
          <cell r="BF244">
            <v>47.1</v>
          </cell>
          <cell r="BG244">
            <v>37.630000000000003</v>
          </cell>
          <cell r="BH244">
            <v>20</v>
          </cell>
          <cell r="BL244">
            <v>41.48</v>
          </cell>
          <cell r="BM244">
            <v>42.5</v>
          </cell>
          <cell r="BN244">
            <v>43.52</v>
          </cell>
          <cell r="BO244">
            <v>44.54</v>
          </cell>
          <cell r="BP244">
            <v>45.55</v>
          </cell>
          <cell r="BQ244">
            <v>46.57</v>
          </cell>
          <cell r="BR244">
            <v>47.59</v>
          </cell>
          <cell r="BS244">
            <v>48.61</v>
          </cell>
          <cell r="BT244">
            <v>49.63</v>
          </cell>
          <cell r="BU244">
            <v>50.65</v>
          </cell>
          <cell r="BV244">
            <v>51.67</v>
          </cell>
          <cell r="BW244">
            <v>52.69</v>
          </cell>
          <cell r="BX244">
            <v>53.71</v>
          </cell>
          <cell r="BY244">
            <v>54.73</v>
          </cell>
          <cell r="BZ244">
            <v>55.75</v>
          </cell>
          <cell r="CA244">
            <v>56.77</v>
          </cell>
          <cell r="CB244">
            <v>57.78</v>
          </cell>
          <cell r="CC244">
            <v>58.8</v>
          </cell>
          <cell r="CD244">
            <v>59.82</v>
          </cell>
          <cell r="CE244">
            <v>60.84</v>
          </cell>
          <cell r="CF244">
            <v>61.86</v>
          </cell>
          <cell r="CG244">
            <v>62.88</v>
          </cell>
          <cell r="CH244">
            <v>63.9</v>
          </cell>
          <cell r="CI244">
            <v>64.92</v>
          </cell>
          <cell r="CJ244">
            <v>65.94</v>
          </cell>
          <cell r="CK244">
            <v>52.69</v>
          </cell>
          <cell r="EB244">
            <v>2.4550000000000001</v>
          </cell>
          <cell r="EC244">
            <v>0.72699999999999998</v>
          </cell>
        </row>
        <row r="245">
          <cell r="AD245">
            <v>21</v>
          </cell>
          <cell r="AH245">
            <v>31.07</v>
          </cell>
          <cell r="AI245">
            <v>31.83</v>
          </cell>
          <cell r="AJ245">
            <v>32.6</v>
          </cell>
          <cell r="AK245">
            <v>33.36</v>
          </cell>
          <cell r="AL245">
            <v>34.130000000000003</v>
          </cell>
          <cell r="AM245">
            <v>34.89</v>
          </cell>
          <cell r="AN245">
            <v>35.659999999999997</v>
          </cell>
          <cell r="AO245">
            <v>36.42</v>
          </cell>
          <cell r="AP245">
            <v>37.18</v>
          </cell>
          <cell r="AQ245">
            <v>37.950000000000003</v>
          </cell>
          <cell r="AR245">
            <v>38.71</v>
          </cell>
          <cell r="AS245">
            <v>39.479999999999997</v>
          </cell>
          <cell r="AT245">
            <v>40.24</v>
          </cell>
          <cell r="AU245">
            <v>41.01</v>
          </cell>
          <cell r="AV245">
            <v>41.77</v>
          </cell>
          <cell r="AW245">
            <v>42.54</v>
          </cell>
          <cell r="AX245">
            <v>43.3</v>
          </cell>
          <cell r="AY245">
            <v>44.06</v>
          </cell>
          <cell r="AZ245">
            <v>44.83</v>
          </cell>
          <cell r="BA245">
            <v>45.59</v>
          </cell>
          <cell r="BB245">
            <v>46.36</v>
          </cell>
          <cell r="BC245">
            <v>47.12</v>
          </cell>
          <cell r="BD245">
            <v>47.89</v>
          </cell>
          <cell r="BE245">
            <v>48.65</v>
          </cell>
          <cell r="BF245">
            <v>49.41</v>
          </cell>
          <cell r="BG245">
            <v>39.479999999999997</v>
          </cell>
          <cell r="BH245">
            <v>21</v>
          </cell>
          <cell r="BL245">
            <v>43.5</v>
          </cell>
          <cell r="BM245">
            <v>44.57</v>
          </cell>
          <cell r="BN245">
            <v>45.64</v>
          </cell>
          <cell r="BO245">
            <v>46.71</v>
          </cell>
          <cell r="BP245">
            <v>47.78</v>
          </cell>
          <cell r="BQ245">
            <v>48.85</v>
          </cell>
          <cell r="BR245">
            <v>49.92</v>
          </cell>
          <cell r="BS245">
            <v>50.99</v>
          </cell>
          <cell r="BT245">
            <v>52.06</v>
          </cell>
          <cell r="BU245">
            <v>53.13</v>
          </cell>
          <cell r="BV245">
            <v>54.2</v>
          </cell>
          <cell r="BW245">
            <v>55.27</v>
          </cell>
          <cell r="BX245">
            <v>56.34</v>
          </cell>
          <cell r="BY245">
            <v>57.41</v>
          </cell>
          <cell r="BZ245">
            <v>58.48</v>
          </cell>
          <cell r="CA245">
            <v>59.55</v>
          </cell>
          <cell r="CB245">
            <v>60.62</v>
          </cell>
          <cell r="CC245">
            <v>61.69</v>
          </cell>
          <cell r="CD245">
            <v>62.76</v>
          </cell>
          <cell r="CE245">
            <v>63.83</v>
          </cell>
          <cell r="CF245">
            <v>64.900000000000006</v>
          </cell>
          <cell r="CG245">
            <v>65.97</v>
          </cell>
          <cell r="CH245">
            <v>67.040000000000006</v>
          </cell>
          <cell r="CI245">
            <v>68.11</v>
          </cell>
          <cell r="CJ245">
            <v>69.180000000000007</v>
          </cell>
          <cell r="CK245">
            <v>55.27</v>
          </cell>
          <cell r="EB245">
            <v>159.80000000000001</v>
          </cell>
          <cell r="EC245">
            <v>38</v>
          </cell>
        </row>
        <row r="246">
          <cell r="AD246">
            <v>22</v>
          </cell>
          <cell r="AH246">
            <v>32.520000000000003</v>
          </cell>
          <cell r="AI246">
            <v>33.32</v>
          </cell>
          <cell r="AJ246">
            <v>34.119999999999997</v>
          </cell>
          <cell r="AK246">
            <v>34.92</v>
          </cell>
          <cell r="AL246">
            <v>35.72</v>
          </cell>
          <cell r="AM246">
            <v>36.520000000000003</v>
          </cell>
          <cell r="AN246">
            <v>37.32</v>
          </cell>
          <cell r="AO246">
            <v>38.119999999999997</v>
          </cell>
          <cell r="AP246">
            <v>38.92</v>
          </cell>
          <cell r="AQ246">
            <v>39.72</v>
          </cell>
          <cell r="AR246">
            <v>40.53</v>
          </cell>
          <cell r="AS246">
            <v>41.33</v>
          </cell>
          <cell r="AT246">
            <v>42.13</v>
          </cell>
          <cell r="AU246">
            <v>42.93</v>
          </cell>
          <cell r="AV246">
            <v>43.73</v>
          </cell>
          <cell r="AW246">
            <v>44.53</v>
          </cell>
          <cell r="AX246">
            <v>45.33</v>
          </cell>
          <cell r="AY246">
            <v>46.13</v>
          </cell>
          <cell r="AZ246">
            <v>46.93</v>
          </cell>
          <cell r="BA246">
            <v>47.73</v>
          </cell>
          <cell r="BB246">
            <v>48.53</v>
          </cell>
          <cell r="BC246">
            <v>49.33</v>
          </cell>
          <cell r="BD246">
            <v>50.14</v>
          </cell>
          <cell r="BE246">
            <v>50.94</v>
          </cell>
          <cell r="BF246">
            <v>51.74</v>
          </cell>
          <cell r="BG246">
            <v>41.33</v>
          </cell>
          <cell r="BH246">
            <v>22</v>
          </cell>
          <cell r="BL246">
            <v>45.52</v>
          </cell>
          <cell r="BM246">
            <v>46.65</v>
          </cell>
          <cell r="BN246">
            <v>47.77</v>
          </cell>
          <cell r="BO246">
            <v>48.89</v>
          </cell>
          <cell r="BP246">
            <v>50.01</v>
          </cell>
          <cell r="BQ246">
            <v>51.13</v>
          </cell>
          <cell r="BR246">
            <v>52.25</v>
          </cell>
          <cell r="BS246">
            <v>53.37</v>
          </cell>
          <cell r="BT246">
            <v>54.49</v>
          </cell>
          <cell r="BU246">
            <v>55.61</v>
          </cell>
          <cell r="BV246">
            <v>56.74</v>
          </cell>
          <cell r="BW246">
            <v>57.86</v>
          </cell>
          <cell r="BX246">
            <v>58.98</v>
          </cell>
          <cell r="BY246">
            <v>60.1</v>
          </cell>
          <cell r="BZ246">
            <v>61.22</v>
          </cell>
          <cell r="CA246">
            <v>62.34</v>
          </cell>
          <cell r="CB246">
            <v>63.46</v>
          </cell>
          <cell r="CC246">
            <v>64.58</v>
          </cell>
          <cell r="CD246">
            <v>65.7</v>
          </cell>
          <cell r="CE246">
            <v>66.83</v>
          </cell>
          <cell r="CF246">
            <v>67.95</v>
          </cell>
          <cell r="CG246">
            <v>69.069999999999993</v>
          </cell>
          <cell r="CH246">
            <v>70.19</v>
          </cell>
          <cell r="CI246">
            <v>71.31</v>
          </cell>
          <cell r="CJ246">
            <v>72.430000000000007</v>
          </cell>
          <cell r="CK246">
            <v>57.86</v>
          </cell>
        </row>
        <row r="247">
          <cell r="AD247">
            <v>23</v>
          </cell>
          <cell r="AH247">
            <v>33.96</v>
          </cell>
          <cell r="AI247">
            <v>34.79</v>
          </cell>
          <cell r="AJ247">
            <v>35.630000000000003</v>
          </cell>
          <cell r="AK247">
            <v>36.47</v>
          </cell>
          <cell r="AL247">
            <v>37.31</v>
          </cell>
          <cell r="AM247">
            <v>38.14</v>
          </cell>
          <cell r="AN247">
            <v>38.979999999999997</v>
          </cell>
          <cell r="AO247">
            <v>39.82</v>
          </cell>
          <cell r="AP247">
            <v>40.659999999999997</v>
          </cell>
          <cell r="AQ247">
            <v>41.49</v>
          </cell>
          <cell r="AR247">
            <v>42.33</v>
          </cell>
          <cell r="AS247">
            <v>43.17</v>
          </cell>
          <cell r="AT247">
            <v>44</v>
          </cell>
          <cell r="AU247">
            <v>44.84</v>
          </cell>
          <cell r="AV247">
            <v>45.68</v>
          </cell>
          <cell r="AW247">
            <v>46.52</v>
          </cell>
          <cell r="AX247">
            <v>47.35</v>
          </cell>
          <cell r="AY247">
            <v>48.19</v>
          </cell>
          <cell r="AZ247">
            <v>49.03</v>
          </cell>
          <cell r="BA247">
            <v>49.86</v>
          </cell>
          <cell r="BB247">
            <v>50.7</v>
          </cell>
          <cell r="BC247">
            <v>51.54</v>
          </cell>
          <cell r="BD247">
            <v>52.38</v>
          </cell>
          <cell r="BE247">
            <v>53.21</v>
          </cell>
          <cell r="BF247">
            <v>54.05</v>
          </cell>
          <cell r="BG247">
            <v>43.17</v>
          </cell>
          <cell r="BH247">
            <v>23</v>
          </cell>
          <cell r="BL247">
            <v>47.54</v>
          </cell>
          <cell r="BM247">
            <v>48.71</v>
          </cell>
          <cell r="BN247">
            <v>49.89</v>
          </cell>
          <cell r="BO247">
            <v>51.06</v>
          </cell>
          <cell r="BP247">
            <v>52.23</v>
          </cell>
          <cell r="BQ247">
            <v>53.4</v>
          </cell>
          <cell r="BR247">
            <v>54.57</v>
          </cell>
          <cell r="BS247">
            <v>55.75</v>
          </cell>
          <cell r="BT247">
            <v>56.92</v>
          </cell>
          <cell r="BU247">
            <v>58.09</v>
          </cell>
          <cell r="BV247">
            <v>59.26</v>
          </cell>
          <cell r="BW247">
            <v>60.43</v>
          </cell>
          <cell r="BX247">
            <v>61.61</v>
          </cell>
          <cell r="BY247">
            <v>62.78</v>
          </cell>
          <cell r="BZ247">
            <v>63.95</v>
          </cell>
          <cell r="CA247">
            <v>65.12</v>
          </cell>
          <cell r="CB247">
            <v>66.290000000000006</v>
          </cell>
          <cell r="CC247">
            <v>67.47</v>
          </cell>
          <cell r="CD247">
            <v>68.64</v>
          </cell>
          <cell r="CE247">
            <v>69.81</v>
          </cell>
          <cell r="CF247">
            <v>70.98</v>
          </cell>
          <cell r="CG247">
            <v>72.150000000000006</v>
          </cell>
          <cell r="CH247">
            <v>73.33</v>
          </cell>
          <cell r="CI247">
            <v>74.5</v>
          </cell>
          <cell r="CJ247">
            <v>75.67</v>
          </cell>
          <cell r="CK247">
            <v>60.43</v>
          </cell>
        </row>
        <row r="248">
          <cell r="AD248">
            <v>24</v>
          </cell>
          <cell r="AH248">
            <v>35.409999999999997</v>
          </cell>
          <cell r="AI248">
            <v>36.28</v>
          </cell>
          <cell r="AJ248">
            <v>37.15</v>
          </cell>
          <cell r="AK248">
            <v>38.03</v>
          </cell>
          <cell r="AL248">
            <v>38.9</v>
          </cell>
          <cell r="AM248">
            <v>39.770000000000003</v>
          </cell>
          <cell r="AN248">
            <v>40.65</v>
          </cell>
          <cell r="AO248">
            <v>41.52</v>
          </cell>
          <cell r="AP248">
            <v>42.39</v>
          </cell>
          <cell r="AQ248">
            <v>43.27</v>
          </cell>
          <cell r="AR248">
            <v>44.14</v>
          </cell>
          <cell r="AS248">
            <v>45.01</v>
          </cell>
          <cell r="AT248">
            <v>45.89</v>
          </cell>
          <cell r="AU248">
            <v>46.76</v>
          </cell>
          <cell r="AV248">
            <v>47.64</v>
          </cell>
          <cell r="AW248">
            <v>48.51</v>
          </cell>
          <cell r="AX248">
            <v>49.38</v>
          </cell>
          <cell r="AY248">
            <v>50.26</v>
          </cell>
          <cell r="AZ248">
            <v>51.13</v>
          </cell>
          <cell r="BA248">
            <v>52</v>
          </cell>
          <cell r="BB248">
            <v>52.88</v>
          </cell>
          <cell r="BC248">
            <v>53.75</v>
          </cell>
          <cell r="BD248">
            <v>54.62</v>
          </cell>
          <cell r="BE248">
            <v>55.5</v>
          </cell>
          <cell r="BF248">
            <v>56.37</v>
          </cell>
          <cell r="BG248">
            <v>45.01</v>
          </cell>
          <cell r="BH248">
            <v>24</v>
          </cell>
          <cell r="BL248">
            <v>49.57</v>
          </cell>
          <cell r="BM248">
            <v>50.79</v>
          </cell>
          <cell r="BN248">
            <v>52.01</v>
          </cell>
          <cell r="BO248">
            <v>53.24</v>
          </cell>
          <cell r="BP248">
            <v>54.46</v>
          </cell>
          <cell r="BQ248">
            <v>55.68</v>
          </cell>
          <cell r="BR248">
            <v>56.91</v>
          </cell>
          <cell r="BS248">
            <v>58.13</v>
          </cell>
          <cell r="BT248">
            <v>59.35</v>
          </cell>
          <cell r="BU248">
            <v>60.57</v>
          </cell>
          <cell r="BV248">
            <v>61.8</v>
          </cell>
          <cell r="BW248">
            <v>63.02</v>
          </cell>
          <cell r="BX248">
            <v>64.239999999999995</v>
          </cell>
          <cell r="BY248">
            <v>65.47</v>
          </cell>
          <cell r="BZ248">
            <v>66.69</v>
          </cell>
          <cell r="CA248">
            <v>67.91</v>
          </cell>
          <cell r="CB248">
            <v>69.14</v>
          </cell>
          <cell r="CC248">
            <v>70.36</v>
          </cell>
          <cell r="CD248">
            <v>71.58</v>
          </cell>
          <cell r="CE248">
            <v>72.8</v>
          </cell>
          <cell r="CF248">
            <v>74.03</v>
          </cell>
          <cell r="CG248">
            <v>75.25</v>
          </cell>
          <cell r="CH248">
            <v>76.47</v>
          </cell>
          <cell r="CI248">
            <v>77.7</v>
          </cell>
          <cell r="CJ248">
            <v>78.92</v>
          </cell>
          <cell r="CK248">
            <v>63.02</v>
          </cell>
        </row>
        <row r="249">
          <cell r="AD249">
            <v>25</v>
          </cell>
          <cell r="AH249">
            <v>36.85</v>
          </cell>
          <cell r="AI249">
            <v>37.76</v>
          </cell>
          <cell r="AJ249">
            <v>38.67</v>
          </cell>
          <cell r="AK249">
            <v>39.58</v>
          </cell>
          <cell r="AL249">
            <v>40.49</v>
          </cell>
          <cell r="AM249">
            <v>41.4</v>
          </cell>
          <cell r="AN249">
            <v>42.31</v>
          </cell>
          <cell r="AO249">
            <v>43.22</v>
          </cell>
          <cell r="AP249">
            <v>44.13</v>
          </cell>
          <cell r="AQ249">
            <v>45.04</v>
          </cell>
          <cell r="AR249">
            <v>45.95</v>
          </cell>
          <cell r="AS249">
            <v>46.86</v>
          </cell>
          <cell r="AT249">
            <v>47.77</v>
          </cell>
          <cell r="AU249">
            <v>48.68</v>
          </cell>
          <cell r="AV249">
            <v>49.59</v>
          </cell>
          <cell r="AW249">
            <v>50.5</v>
          </cell>
          <cell r="AX249">
            <v>51.41</v>
          </cell>
          <cell r="AY249">
            <v>52.32</v>
          </cell>
          <cell r="AZ249">
            <v>53.23</v>
          </cell>
          <cell r="BA249">
            <v>54.14</v>
          </cell>
          <cell r="BB249">
            <v>55.05</v>
          </cell>
          <cell r="BC249">
            <v>55.96</v>
          </cell>
          <cell r="BD249">
            <v>56.87</v>
          </cell>
          <cell r="BE249">
            <v>57.78</v>
          </cell>
          <cell r="BF249">
            <v>58.69</v>
          </cell>
          <cell r="BG249">
            <v>46.86</v>
          </cell>
          <cell r="BH249">
            <v>25</v>
          </cell>
          <cell r="BL249">
            <v>51.59</v>
          </cell>
          <cell r="BM249">
            <v>52.87</v>
          </cell>
          <cell r="BN249">
            <v>54.14</v>
          </cell>
          <cell r="BO249">
            <v>55.41</v>
          </cell>
          <cell r="BP249">
            <v>56.69</v>
          </cell>
          <cell r="BQ249">
            <v>57.96</v>
          </cell>
          <cell r="BR249">
            <v>59.24</v>
          </cell>
          <cell r="BS249">
            <v>60.51</v>
          </cell>
          <cell r="BT249">
            <v>61.78</v>
          </cell>
          <cell r="BU249">
            <v>63.06</v>
          </cell>
          <cell r="BV249">
            <v>64.33</v>
          </cell>
          <cell r="BW249">
            <v>65.61</v>
          </cell>
          <cell r="BX249">
            <v>66.88</v>
          </cell>
          <cell r="BY249">
            <v>68.150000000000006</v>
          </cell>
          <cell r="BZ249">
            <v>69.430000000000007</v>
          </cell>
          <cell r="CA249">
            <v>70.7</v>
          </cell>
          <cell r="CB249">
            <v>71.98</v>
          </cell>
          <cell r="CC249">
            <v>73.25</v>
          </cell>
          <cell r="CD249">
            <v>74.52</v>
          </cell>
          <cell r="CE249">
            <v>75.8</v>
          </cell>
          <cell r="CF249">
            <v>77.069999999999993</v>
          </cell>
          <cell r="CG249">
            <v>78.349999999999994</v>
          </cell>
          <cell r="CH249">
            <v>79.62</v>
          </cell>
          <cell r="CI249">
            <v>80.89</v>
          </cell>
          <cell r="CJ249">
            <v>82.17</v>
          </cell>
          <cell r="CK249">
            <v>65.61</v>
          </cell>
        </row>
        <row r="250">
          <cell r="AD250">
            <v>26</v>
          </cell>
          <cell r="AH250">
            <v>38.299999999999997</v>
          </cell>
          <cell r="AI250">
            <v>39.24</v>
          </cell>
          <cell r="AJ250">
            <v>40.19</v>
          </cell>
          <cell r="AK250">
            <v>41.13</v>
          </cell>
          <cell r="AL250">
            <v>42.08</v>
          </cell>
          <cell r="AM250">
            <v>43.03</v>
          </cell>
          <cell r="AN250">
            <v>43.97</v>
          </cell>
          <cell r="AO250">
            <v>44.92</v>
          </cell>
          <cell r="AP250">
            <v>45.87</v>
          </cell>
          <cell r="AQ250">
            <v>46.81</v>
          </cell>
          <cell r="AR250">
            <v>47.76</v>
          </cell>
          <cell r="AS250">
            <v>48.71</v>
          </cell>
          <cell r="AT250">
            <v>49.65</v>
          </cell>
          <cell r="AU250">
            <v>50.6</v>
          </cell>
          <cell r="AV250">
            <v>51.54</v>
          </cell>
          <cell r="AW250">
            <v>52.49</v>
          </cell>
          <cell r="AX250">
            <v>53.44</v>
          </cell>
          <cell r="AY250">
            <v>54.38</v>
          </cell>
          <cell r="AZ250">
            <v>55.33</v>
          </cell>
          <cell r="BA250">
            <v>56.28</v>
          </cell>
          <cell r="BB250">
            <v>57.22</v>
          </cell>
          <cell r="BC250">
            <v>58.17</v>
          </cell>
          <cell r="BD250">
            <v>59.12</v>
          </cell>
          <cell r="BE250">
            <v>60.06</v>
          </cell>
          <cell r="BF250">
            <v>61.01</v>
          </cell>
          <cell r="BG250">
            <v>48.71</v>
          </cell>
          <cell r="BH250">
            <v>26</v>
          </cell>
          <cell r="BL250">
            <v>53.61</v>
          </cell>
          <cell r="BM250">
            <v>54.94</v>
          </cell>
          <cell r="BN250">
            <v>56.26</v>
          </cell>
          <cell r="BO250">
            <v>57.59</v>
          </cell>
          <cell r="BP250">
            <v>58.91</v>
          </cell>
          <cell r="BQ250">
            <v>60.24</v>
          </cell>
          <cell r="BR250">
            <v>61.56</v>
          </cell>
          <cell r="BS250">
            <v>62.89</v>
          </cell>
          <cell r="BT250">
            <v>64.209999999999994</v>
          </cell>
          <cell r="BU250">
            <v>65.540000000000006</v>
          </cell>
          <cell r="BV250">
            <v>66.86</v>
          </cell>
          <cell r="BW250">
            <v>68.19</v>
          </cell>
          <cell r="BX250">
            <v>69.510000000000005</v>
          </cell>
          <cell r="BY250">
            <v>70.84</v>
          </cell>
          <cell r="BZ250">
            <v>72.16</v>
          </cell>
          <cell r="CA250">
            <v>73.489999999999995</v>
          </cell>
          <cell r="CB250">
            <v>74.81</v>
          </cell>
          <cell r="CC250">
            <v>76.14</v>
          </cell>
          <cell r="CD250">
            <v>77.459999999999994</v>
          </cell>
          <cell r="CE250">
            <v>78.790000000000006</v>
          </cell>
          <cell r="CF250">
            <v>80.11</v>
          </cell>
          <cell r="CG250">
            <v>81.44</v>
          </cell>
          <cell r="CH250">
            <v>82.76</v>
          </cell>
          <cell r="CI250">
            <v>84.09</v>
          </cell>
          <cell r="CJ250">
            <v>85.41</v>
          </cell>
          <cell r="CK250">
            <v>68.19</v>
          </cell>
        </row>
        <row r="251">
          <cell r="AD251">
            <v>27</v>
          </cell>
          <cell r="AH251">
            <v>39.74</v>
          </cell>
          <cell r="AI251">
            <v>40.72</v>
          </cell>
          <cell r="AJ251">
            <v>41.71</v>
          </cell>
          <cell r="AK251">
            <v>42.69</v>
          </cell>
          <cell r="AL251">
            <v>43.67</v>
          </cell>
          <cell r="AM251">
            <v>44.65</v>
          </cell>
          <cell r="AN251">
            <v>45.64</v>
          </cell>
          <cell r="AO251">
            <v>46.62</v>
          </cell>
          <cell r="AP251">
            <v>47.6</v>
          </cell>
          <cell r="AQ251">
            <v>48.59</v>
          </cell>
          <cell r="AR251">
            <v>49.57</v>
          </cell>
          <cell r="AS251">
            <v>50.55</v>
          </cell>
          <cell r="AT251">
            <v>51.53</v>
          </cell>
          <cell r="AU251">
            <v>52.52</v>
          </cell>
          <cell r="AV251">
            <v>53.5</v>
          </cell>
          <cell r="AW251">
            <v>54.48</v>
          </cell>
          <cell r="AX251">
            <v>55.47</v>
          </cell>
          <cell r="AY251">
            <v>56.45</v>
          </cell>
          <cell r="AZ251">
            <v>57.43</v>
          </cell>
          <cell r="BA251">
            <v>58.41</v>
          </cell>
          <cell r="BB251">
            <v>59.4</v>
          </cell>
          <cell r="BC251">
            <v>60.38</v>
          </cell>
          <cell r="BD251">
            <v>61.36</v>
          </cell>
          <cell r="BE251">
            <v>62.35</v>
          </cell>
          <cell r="BF251">
            <v>63.33</v>
          </cell>
          <cell r="BG251">
            <v>50.55</v>
          </cell>
          <cell r="BH251">
            <v>27</v>
          </cell>
          <cell r="BL251">
            <v>55.64</v>
          </cell>
          <cell r="BM251">
            <v>57.01</v>
          </cell>
          <cell r="BN251">
            <v>58.39</v>
          </cell>
          <cell r="BO251">
            <v>59.76</v>
          </cell>
          <cell r="BP251">
            <v>61.14</v>
          </cell>
          <cell r="BQ251">
            <v>62.52</v>
          </cell>
          <cell r="BR251">
            <v>63.89</v>
          </cell>
          <cell r="BS251">
            <v>65.27</v>
          </cell>
          <cell r="BT251">
            <v>66.64</v>
          </cell>
          <cell r="BU251">
            <v>68.02</v>
          </cell>
          <cell r="BV251">
            <v>69.400000000000006</v>
          </cell>
          <cell r="BW251">
            <v>70.77</v>
          </cell>
          <cell r="BX251">
            <v>72.150000000000006</v>
          </cell>
          <cell r="BY251">
            <v>73.52</v>
          </cell>
          <cell r="BZ251">
            <v>74.900000000000006</v>
          </cell>
          <cell r="CA251">
            <v>76.28</v>
          </cell>
          <cell r="CB251">
            <v>77.650000000000006</v>
          </cell>
          <cell r="CC251">
            <v>79.03</v>
          </cell>
          <cell r="CD251">
            <v>80.400000000000006</v>
          </cell>
          <cell r="CE251">
            <v>81.78</v>
          </cell>
          <cell r="CF251">
            <v>83.16</v>
          </cell>
          <cell r="CG251">
            <v>84.53</v>
          </cell>
          <cell r="CH251">
            <v>85.91</v>
          </cell>
          <cell r="CI251">
            <v>87.28</v>
          </cell>
          <cell r="CJ251">
            <v>88.66</v>
          </cell>
          <cell r="CK251">
            <v>70.77</v>
          </cell>
          <cell r="EB251" t="str">
            <v>2.10 x 1.80</v>
          </cell>
          <cell r="EC251">
            <v>2.1</v>
          </cell>
          <cell r="ED251">
            <v>1.8</v>
          </cell>
          <cell r="EE251">
            <v>1</v>
          </cell>
          <cell r="EF251">
            <v>22</v>
          </cell>
          <cell r="EG251">
            <v>25</v>
          </cell>
        </row>
        <row r="252">
          <cell r="AD252">
            <v>28</v>
          </cell>
          <cell r="AH252">
            <v>41.19</v>
          </cell>
          <cell r="AI252">
            <v>42.21</v>
          </cell>
          <cell r="AJ252">
            <v>43.23</v>
          </cell>
          <cell r="AK252">
            <v>44.24</v>
          </cell>
          <cell r="AL252">
            <v>45.26</v>
          </cell>
          <cell r="AM252">
            <v>46.28</v>
          </cell>
          <cell r="AN252">
            <v>47.3</v>
          </cell>
          <cell r="AO252">
            <v>48.32</v>
          </cell>
          <cell r="AP252">
            <v>49.34</v>
          </cell>
          <cell r="AQ252">
            <v>50.36</v>
          </cell>
          <cell r="AR252">
            <v>51.38</v>
          </cell>
          <cell r="AS252">
            <v>52.4</v>
          </cell>
          <cell r="AT252">
            <v>53.42</v>
          </cell>
          <cell r="AU252">
            <v>54.44</v>
          </cell>
          <cell r="AV252">
            <v>55.46</v>
          </cell>
          <cell r="AW252">
            <v>56.47</v>
          </cell>
          <cell r="AX252">
            <v>57.49</v>
          </cell>
          <cell r="AY252">
            <v>58.51</v>
          </cell>
          <cell r="AZ252">
            <v>59.53</v>
          </cell>
          <cell r="BA252">
            <v>60.55</v>
          </cell>
          <cell r="BB252">
            <v>61.57</v>
          </cell>
          <cell r="BC252">
            <v>62.59</v>
          </cell>
          <cell r="BD252">
            <v>63.61</v>
          </cell>
          <cell r="BE252">
            <v>64.63</v>
          </cell>
          <cell r="BF252">
            <v>65.650000000000006</v>
          </cell>
          <cell r="BG252">
            <v>52.4</v>
          </cell>
          <cell r="BH252">
            <v>28</v>
          </cell>
          <cell r="BL252">
            <v>57.66</v>
          </cell>
          <cell r="BM252">
            <v>59.09</v>
          </cell>
          <cell r="BN252">
            <v>60.52</v>
          </cell>
          <cell r="BO252">
            <v>61.94</v>
          </cell>
          <cell r="BP252">
            <v>63.37</v>
          </cell>
          <cell r="BQ252">
            <v>64.8</v>
          </cell>
          <cell r="BR252">
            <v>66.22</v>
          </cell>
          <cell r="BS252">
            <v>67.650000000000006</v>
          </cell>
          <cell r="BT252">
            <v>69.08</v>
          </cell>
          <cell r="BU252">
            <v>70.5</v>
          </cell>
          <cell r="BV252">
            <v>71.930000000000007</v>
          </cell>
          <cell r="BW252">
            <v>73.36</v>
          </cell>
          <cell r="BX252">
            <v>74.78</v>
          </cell>
          <cell r="BY252">
            <v>76.209999999999994</v>
          </cell>
          <cell r="BZ252">
            <v>77.64</v>
          </cell>
          <cell r="CA252">
            <v>79.06</v>
          </cell>
          <cell r="CB252">
            <v>80.489999999999995</v>
          </cell>
          <cell r="CC252">
            <v>81.92</v>
          </cell>
          <cell r="CD252">
            <v>83.35</v>
          </cell>
          <cell r="CE252">
            <v>84.77</v>
          </cell>
          <cell r="CF252">
            <v>86.2</v>
          </cell>
          <cell r="CG252">
            <v>87.63</v>
          </cell>
          <cell r="CH252">
            <v>89.05</v>
          </cell>
          <cell r="CI252">
            <v>90.48</v>
          </cell>
          <cell r="CJ252">
            <v>91.91</v>
          </cell>
          <cell r="CK252">
            <v>73.36</v>
          </cell>
          <cell r="EB252">
            <v>34.917000000000002</v>
          </cell>
          <cell r="EC252">
            <v>9.8000000000000007</v>
          </cell>
          <cell r="ED252">
            <v>2.41</v>
          </cell>
        </row>
        <row r="253">
          <cell r="AD253">
            <v>29</v>
          </cell>
          <cell r="AH253">
            <v>42.62</v>
          </cell>
          <cell r="AI253">
            <v>43.68</v>
          </cell>
          <cell r="AJ253">
            <v>44.73</v>
          </cell>
          <cell r="AK253">
            <v>45.79</v>
          </cell>
          <cell r="AL253">
            <v>46.85</v>
          </cell>
          <cell r="AM253">
            <v>47.9</v>
          </cell>
          <cell r="AN253">
            <v>48.96</v>
          </cell>
          <cell r="AO253">
            <v>50.01</v>
          </cell>
          <cell r="AP253">
            <v>51.07</v>
          </cell>
          <cell r="AQ253">
            <v>52.12</v>
          </cell>
          <cell r="AR253">
            <v>53.18</v>
          </cell>
          <cell r="AS253">
            <v>54.23</v>
          </cell>
          <cell r="AT253">
            <v>55.29</v>
          </cell>
          <cell r="AU253">
            <v>56.35</v>
          </cell>
          <cell r="AV253">
            <v>57.4</v>
          </cell>
          <cell r="AW253">
            <v>58.46</v>
          </cell>
          <cell r="AX253">
            <v>59.51</v>
          </cell>
          <cell r="AY253">
            <v>60.57</v>
          </cell>
          <cell r="AZ253">
            <v>61.62</v>
          </cell>
          <cell r="BA253">
            <v>62.68</v>
          </cell>
          <cell r="BB253">
            <v>63.73</v>
          </cell>
          <cell r="BC253">
            <v>64.790000000000006</v>
          </cell>
          <cell r="BD253">
            <v>65.849999999999994</v>
          </cell>
          <cell r="BE253">
            <v>66.900000000000006</v>
          </cell>
          <cell r="BF253">
            <v>67.959999999999994</v>
          </cell>
          <cell r="BG253">
            <v>54.23</v>
          </cell>
          <cell r="BH253">
            <v>29</v>
          </cell>
          <cell r="BL253">
            <v>59.67</v>
          </cell>
          <cell r="BM253">
            <v>61.15</v>
          </cell>
          <cell r="BN253">
            <v>62.63</v>
          </cell>
          <cell r="BO253">
            <v>64.11</v>
          </cell>
          <cell r="BP253">
            <v>65.58</v>
          </cell>
          <cell r="BQ253">
            <v>67.06</v>
          </cell>
          <cell r="BR253">
            <v>68.540000000000006</v>
          </cell>
          <cell r="BS253">
            <v>70.02</v>
          </cell>
          <cell r="BT253">
            <v>71.489999999999995</v>
          </cell>
          <cell r="BU253">
            <v>72.97</v>
          </cell>
          <cell r="BV253">
            <v>74.45</v>
          </cell>
          <cell r="BW253">
            <v>75.930000000000007</v>
          </cell>
          <cell r="BX253">
            <v>77.41</v>
          </cell>
          <cell r="BY253">
            <v>78.88</v>
          </cell>
          <cell r="BZ253">
            <v>80.36</v>
          </cell>
          <cell r="CA253">
            <v>81.84</v>
          </cell>
          <cell r="CB253">
            <v>83.32</v>
          </cell>
          <cell r="CC253">
            <v>84.8</v>
          </cell>
          <cell r="CD253">
            <v>86.27</v>
          </cell>
          <cell r="CE253">
            <v>87.75</v>
          </cell>
          <cell r="CF253">
            <v>89.23</v>
          </cell>
          <cell r="CG253">
            <v>90.71</v>
          </cell>
          <cell r="CH253">
            <v>92.18</v>
          </cell>
          <cell r="CI253">
            <v>93.66</v>
          </cell>
          <cell r="CJ253">
            <v>95.14</v>
          </cell>
          <cell r="CK253">
            <v>75.930000000000007</v>
          </cell>
          <cell r="EB253">
            <v>2.4550000000000001</v>
          </cell>
          <cell r="EC253">
            <v>0.72699999999999998</v>
          </cell>
        </row>
        <row r="254">
          <cell r="AD254">
            <v>30</v>
          </cell>
          <cell r="AH254">
            <v>44.07</v>
          </cell>
          <cell r="AI254">
            <v>45.17</v>
          </cell>
          <cell r="AJ254">
            <v>46.26</v>
          </cell>
          <cell r="AK254">
            <v>47.35</v>
          </cell>
          <cell r="AL254">
            <v>48.44</v>
          </cell>
          <cell r="AM254">
            <v>49.53</v>
          </cell>
          <cell r="AN254">
            <v>50.63</v>
          </cell>
          <cell r="AO254">
            <v>51.72</v>
          </cell>
          <cell r="AP254">
            <v>52.81</v>
          </cell>
          <cell r="AQ254">
            <v>53.9</v>
          </cell>
          <cell r="AR254">
            <v>54.99</v>
          </cell>
          <cell r="AS254">
            <v>56.09</v>
          </cell>
          <cell r="AT254">
            <v>57.18</v>
          </cell>
          <cell r="AU254">
            <v>58.27</v>
          </cell>
          <cell r="AV254">
            <v>59.36</v>
          </cell>
          <cell r="AW254">
            <v>60.45</v>
          </cell>
          <cell r="AX254">
            <v>61.55</v>
          </cell>
          <cell r="AY254">
            <v>62.64</v>
          </cell>
          <cell r="AZ254">
            <v>63.73</v>
          </cell>
          <cell r="BA254">
            <v>64.819999999999993</v>
          </cell>
          <cell r="BB254">
            <v>65.91</v>
          </cell>
          <cell r="BC254">
            <v>67.010000000000005</v>
          </cell>
          <cell r="BD254">
            <v>68.099999999999994</v>
          </cell>
          <cell r="BE254">
            <v>69.19</v>
          </cell>
          <cell r="BF254">
            <v>70.28</v>
          </cell>
          <cell r="BG254">
            <v>56.09</v>
          </cell>
          <cell r="BH254">
            <v>30</v>
          </cell>
          <cell r="BL254">
            <v>61.7</v>
          </cell>
          <cell r="BM254">
            <v>63.23</v>
          </cell>
          <cell r="BN254">
            <v>64.760000000000005</v>
          </cell>
          <cell r="BO254">
            <v>66.290000000000006</v>
          </cell>
          <cell r="BP254">
            <v>67.819999999999993</v>
          </cell>
          <cell r="BQ254">
            <v>69.349999999999994</v>
          </cell>
          <cell r="BR254">
            <v>70.88</v>
          </cell>
          <cell r="BS254">
            <v>72.41</v>
          </cell>
          <cell r="BT254">
            <v>73.930000000000007</v>
          </cell>
          <cell r="BU254">
            <v>75.459999999999994</v>
          </cell>
          <cell r="BV254">
            <v>76.989999999999995</v>
          </cell>
          <cell r="BW254">
            <v>78.52</v>
          </cell>
          <cell r="BX254">
            <v>80.05</v>
          </cell>
          <cell r="BY254">
            <v>81.58</v>
          </cell>
          <cell r="BZ254">
            <v>83.11</v>
          </cell>
          <cell r="CA254">
            <v>84.64</v>
          </cell>
          <cell r="CB254">
            <v>86.17</v>
          </cell>
          <cell r="CC254">
            <v>87.69</v>
          </cell>
          <cell r="CD254">
            <v>89.22</v>
          </cell>
          <cell r="CE254">
            <v>90.75</v>
          </cell>
          <cell r="CF254">
            <v>92.28</v>
          </cell>
          <cell r="CG254">
            <v>93.81</v>
          </cell>
          <cell r="CH254">
            <v>95.34</v>
          </cell>
          <cell r="CI254">
            <v>96.87</v>
          </cell>
          <cell r="CJ254">
            <v>98.4</v>
          </cell>
          <cell r="CK254">
            <v>78.52</v>
          </cell>
          <cell r="EB254">
            <v>159.80000000000001</v>
          </cell>
          <cell r="EC254">
            <v>38</v>
          </cell>
        </row>
        <row r="255">
          <cell r="AD255">
            <v>31</v>
          </cell>
          <cell r="AH255">
            <v>45.51</v>
          </cell>
          <cell r="AI255">
            <v>46.64</v>
          </cell>
          <cell r="AJ255">
            <v>47.77</v>
          </cell>
          <cell r="AK255">
            <v>48.9</v>
          </cell>
          <cell r="AL255">
            <v>50.03</v>
          </cell>
          <cell r="AM255">
            <v>51.15</v>
          </cell>
          <cell r="AN255">
            <v>52.28</v>
          </cell>
          <cell r="AO255">
            <v>53.41</v>
          </cell>
          <cell r="AP255">
            <v>54.54</v>
          </cell>
          <cell r="AQ255">
            <v>55.67</v>
          </cell>
          <cell r="AR255">
            <v>56.8</v>
          </cell>
          <cell r="AS255">
            <v>57.92</v>
          </cell>
          <cell r="AT255">
            <v>59.05</v>
          </cell>
          <cell r="AU255">
            <v>60.18</v>
          </cell>
          <cell r="AV255">
            <v>61.31</v>
          </cell>
          <cell r="AW255">
            <v>62.44</v>
          </cell>
          <cell r="AX255">
            <v>63.57</v>
          </cell>
          <cell r="AY255">
            <v>64.69</v>
          </cell>
          <cell r="AZ255">
            <v>65.819999999999993</v>
          </cell>
          <cell r="BA255">
            <v>66.95</v>
          </cell>
          <cell r="BB255">
            <v>68.08</v>
          </cell>
          <cell r="BC255">
            <v>69.209999999999994</v>
          </cell>
          <cell r="BD255">
            <v>70.34</v>
          </cell>
          <cell r="BE255">
            <v>71.47</v>
          </cell>
          <cell r="BF255">
            <v>72.59</v>
          </cell>
          <cell r="BG255">
            <v>57.92</v>
          </cell>
          <cell r="BH255">
            <v>31</v>
          </cell>
          <cell r="BL255">
            <v>63.72</v>
          </cell>
          <cell r="BM255">
            <v>65.3</v>
          </cell>
          <cell r="BN255">
            <v>66.88</v>
          </cell>
          <cell r="BO255">
            <v>68.459999999999994</v>
          </cell>
          <cell r="BP255">
            <v>70.040000000000006</v>
          </cell>
          <cell r="BQ255">
            <v>71.62</v>
          </cell>
          <cell r="BR255">
            <v>73.2</v>
          </cell>
          <cell r="BS255">
            <v>74.77</v>
          </cell>
          <cell r="BT255">
            <v>76.349999999999994</v>
          </cell>
          <cell r="BU255">
            <v>77.930000000000007</v>
          </cell>
          <cell r="BV255">
            <v>79.510000000000005</v>
          </cell>
          <cell r="BW255">
            <v>81.09</v>
          </cell>
          <cell r="BX255">
            <v>82.67</v>
          </cell>
          <cell r="BY255">
            <v>84.25</v>
          </cell>
          <cell r="BZ255">
            <v>85.83</v>
          </cell>
          <cell r="CA255">
            <v>87.41</v>
          </cell>
          <cell r="CB255">
            <v>88.99</v>
          </cell>
          <cell r="CC255">
            <v>90.57</v>
          </cell>
          <cell r="CD255">
            <v>92.15</v>
          </cell>
          <cell r="CE255">
            <v>93.73</v>
          </cell>
          <cell r="CF255">
            <v>95.31</v>
          </cell>
          <cell r="CG255">
            <v>96.89</v>
          </cell>
          <cell r="CH255">
            <v>98.47</v>
          </cell>
          <cell r="CI255">
            <v>100.05</v>
          </cell>
          <cell r="CJ255">
            <v>101.63</v>
          </cell>
          <cell r="CK255">
            <v>81.09</v>
          </cell>
        </row>
        <row r="256">
          <cell r="AD256">
            <v>32</v>
          </cell>
          <cell r="AH256">
            <v>46.96</v>
          </cell>
          <cell r="AI256">
            <v>48.13</v>
          </cell>
          <cell r="AJ256">
            <v>49.29</v>
          </cell>
          <cell r="AK256">
            <v>50.46</v>
          </cell>
          <cell r="AL256">
            <v>51.62</v>
          </cell>
          <cell r="AM256">
            <v>52.79</v>
          </cell>
          <cell r="AN256">
            <v>53.95</v>
          </cell>
          <cell r="AO256">
            <v>55.12</v>
          </cell>
          <cell r="AP256">
            <v>56.28</v>
          </cell>
          <cell r="AQ256">
            <v>57.45</v>
          </cell>
          <cell r="AR256">
            <v>58.61</v>
          </cell>
          <cell r="AS256">
            <v>59.78</v>
          </cell>
          <cell r="AT256">
            <v>60.94</v>
          </cell>
          <cell r="AU256">
            <v>62.11</v>
          </cell>
          <cell r="AV256">
            <v>63.27</v>
          </cell>
          <cell r="AW256">
            <v>64.44</v>
          </cell>
          <cell r="AX256">
            <v>65.599999999999994</v>
          </cell>
          <cell r="AY256">
            <v>66.77</v>
          </cell>
          <cell r="AZ256">
            <v>67.930000000000007</v>
          </cell>
          <cell r="BA256">
            <v>69.099999999999994</v>
          </cell>
          <cell r="BB256">
            <v>70.260000000000005</v>
          </cell>
          <cell r="BC256">
            <v>71.430000000000007</v>
          </cell>
          <cell r="BD256">
            <v>72.59</v>
          </cell>
          <cell r="BE256">
            <v>73.75</v>
          </cell>
          <cell r="BF256">
            <v>74.92</v>
          </cell>
          <cell r="BG256">
            <v>59.78</v>
          </cell>
          <cell r="BH256">
            <v>32</v>
          </cell>
          <cell r="BL256">
            <v>65.75</v>
          </cell>
          <cell r="BM256">
            <v>67.38</v>
          </cell>
          <cell r="BN256">
            <v>69.010000000000005</v>
          </cell>
          <cell r="BO256">
            <v>70.64</v>
          </cell>
          <cell r="BP256">
            <v>72.27</v>
          </cell>
          <cell r="BQ256">
            <v>73.900000000000006</v>
          </cell>
          <cell r="BR256">
            <v>75.53</v>
          </cell>
          <cell r="BS256">
            <v>77.17</v>
          </cell>
          <cell r="BT256">
            <v>78.8</v>
          </cell>
          <cell r="BU256">
            <v>80.430000000000007</v>
          </cell>
          <cell r="BV256">
            <v>82.06</v>
          </cell>
          <cell r="BW256">
            <v>83.69</v>
          </cell>
          <cell r="BX256">
            <v>85.32</v>
          </cell>
          <cell r="BY256">
            <v>86.95</v>
          </cell>
          <cell r="BZ256">
            <v>88.58</v>
          </cell>
          <cell r="CA256">
            <v>90.21</v>
          </cell>
          <cell r="CB256">
            <v>91.84</v>
          </cell>
          <cell r="CC256">
            <v>93.47</v>
          </cell>
          <cell r="CD256">
            <v>95.1</v>
          </cell>
          <cell r="CE256">
            <v>96.73</v>
          </cell>
          <cell r="CF256">
            <v>98.36</v>
          </cell>
          <cell r="CG256">
            <v>100</v>
          </cell>
          <cell r="CH256">
            <v>101.63</v>
          </cell>
          <cell r="CI256">
            <v>103.26</v>
          </cell>
          <cell r="CJ256">
            <v>104.89</v>
          </cell>
          <cell r="CK256">
            <v>83.69</v>
          </cell>
        </row>
        <row r="257">
          <cell r="AD257">
            <v>33</v>
          </cell>
          <cell r="AH257">
            <v>48.41</v>
          </cell>
          <cell r="AI257">
            <v>49.61</v>
          </cell>
          <cell r="AJ257">
            <v>50.81</v>
          </cell>
          <cell r="AK257">
            <v>52.01</v>
          </cell>
          <cell r="AL257">
            <v>53.21</v>
          </cell>
          <cell r="AM257">
            <v>54.42</v>
          </cell>
          <cell r="AN257">
            <v>55.62</v>
          </cell>
          <cell r="AO257">
            <v>56.82</v>
          </cell>
          <cell r="AP257">
            <v>58.02</v>
          </cell>
          <cell r="AQ257">
            <v>59.22</v>
          </cell>
          <cell r="AR257">
            <v>60.42</v>
          </cell>
          <cell r="AS257">
            <v>61.62</v>
          </cell>
          <cell r="AT257">
            <v>62.82</v>
          </cell>
          <cell r="AU257">
            <v>64.02</v>
          </cell>
          <cell r="AV257">
            <v>65.23</v>
          </cell>
          <cell r="AW257">
            <v>66.430000000000007</v>
          </cell>
          <cell r="AX257">
            <v>67.63</v>
          </cell>
          <cell r="AY257">
            <v>68.83</v>
          </cell>
          <cell r="AZ257">
            <v>70.03</v>
          </cell>
          <cell r="BA257">
            <v>71.23</v>
          </cell>
          <cell r="BB257">
            <v>72.430000000000007</v>
          </cell>
          <cell r="BC257">
            <v>73.63</v>
          </cell>
          <cell r="BD257">
            <v>74.84</v>
          </cell>
          <cell r="BE257">
            <v>76.040000000000006</v>
          </cell>
          <cell r="BF257">
            <v>77.239999999999995</v>
          </cell>
          <cell r="BG257">
            <v>61.62</v>
          </cell>
          <cell r="BH257">
            <v>33</v>
          </cell>
          <cell r="BL257">
            <v>67.77</v>
          </cell>
          <cell r="BM257">
            <v>69.45</v>
          </cell>
          <cell r="BN257">
            <v>71.14</v>
          </cell>
          <cell r="BO257">
            <v>72.819999999999993</v>
          </cell>
          <cell r="BP257">
            <v>74.5</v>
          </cell>
          <cell r="BQ257">
            <v>76.180000000000007</v>
          </cell>
          <cell r="BR257">
            <v>77.86</v>
          </cell>
          <cell r="BS257">
            <v>79.540000000000006</v>
          </cell>
          <cell r="BT257">
            <v>81.23</v>
          </cell>
          <cell r="BU257">
            <v>82.91</v>
          </cell>
          <cell r="BV257">
            <v>84.59</v>
          </cell>
          <cell r="BW257">
            <v>86.27</v>
          </cell>
          <cell r="BX257">
            <v>87.95</v>
          </cell>
          <cell r="BY257">
            <v>89.63</v>
          </cell>
          <cell r="BZ257">
            <v>91.32</v>
          </cell>
          <cell r="CA257">
            <v>93</v>
          </cell>
          <cell r="CB257">
            <v>94.68</v>
          </cell>
          <cell r="CC257">
            <v>96.36</v>
          </cell>
          <cell r="CD257">
            <v>98.04</v>
          </cell>
          <cell r="CE257">
            <v>99.72</v>
          </cell>
          <cell r="CF257">
            <v>101.41</v>
          </cell>
          <cell r="CG257">
            <v>103.09</v>
          </cell>
          <cell r="CH257">
            <v>104.77</v>
          </cell>
          <cell r="CI257">
            <v>106.45</v>
          </cell>
          <cell r="CJ257">
            <v>108.13</v>
          </cell>
          <cell r="CK257">
            <v>86.27</v>
          </cell>
        </row>
        <row r="258">
          <cell r="AD258">
            <v>34</v>
          </cell>
          <cell r="AH258">
            <v>49.86</v>
          </cell>
          <cell r="AI258">
            <v>51.09</v>
          </cell>
          <cell r="AJ258">
            <v>52.33</v>
          </cell>
          <cell r="AK258">
            <v>53.57</v>
          </cell>
          <cell r="AL258">
            <v>54.81</v>
          </cell>
          <cell r="AM258">
            <v>56.04</v>
          </cell>
          <cell r="AN258">
            <v>57.28</v>
          </cell>
          <cell r="AO258">
            <v>58.52</v>
          </cell>
          <cell r="AP258">
            <v>59.76</v>
          </cell>
          <cell r="AQ258">
            <v>61</v>
          </cell>
          <cell r="AR258">
            <v>62.23</v>
          </cell>
          <cell r="AS258">
            <v>63.47</v>
          </cell>
          <cell r="AT258">
            <v>64.709999999999994</v>
          </cell>
          <cell r="AU258">
            <v>65.95</v>
          </cell>
          <cell r="AV258">
            <v>67.180000000000007</v>
          </cell>
          <cell r="AW258">
            <v>68.42</v>
          </cell>
          <cell r="AX258">
            <v>69.66</v>
          </cell>
          <cell r="AY258">
            <v>70.900000000000006</v>
          </cell>
          <cell r="AZ258">
            <v>72.13</v>
          </cell>
          <cell r="BA258">
            <v>73.37</v>
          </cell>
          <cell r="BB258">
            <v>74.61</v>
          </cell>
          <cell r="BC258">
            <v>75.849999999999994</v>
          </cell>
          <cell r="BD258">
            <v>77.08</v>
          </cell>
          <cell r="BE258">
            <v>78.319999999999993</v>
          </cell>
          <cell r="BF258">
            <v>79.56</v>
          </cell>
          <cell r="BG258">
            <v>63.47</v>
          </cell>
          <cell r="BH258">
            <v>34</v>
          </cell>
          <cell r="BL258">
            <v>69.8</v>
          </cell>
          <cell r="BM258">
            <v>71.53</v>
          </cell>
          <cell r="BN258">
            <v>73.260000000000005</v>
          </cell>
          <cell r="BO258">
            <v>75</v>
          </cell>
          <cell r="BP258">
            <v>76.73</v>
          </cell>
          <cell r="BQ258">
            <v>78.459999999999994</v>
          </cell>
          <cell r="BR258">
            <v>80.2</v>
          </cell>
          <cell r="BS258">
            <v>81.93</v>
          </cell>
          <cell r="BT258">
            <v>83.66</v>
          </cell>
          <cell r="BU258">
            <v>85.39</v>
          </cell>
          <cell r="BV258">
            <v>87.13</v>
          </cell>
          <cell r="BW258">
            <v>88.86</v>
          </cell>
          <cell r="BX258">
            <v>90.59</v>
          </cell>
          <cell r="BY258">
            <v>92.32</v>
          </cell>
          <cell r="BZ258">
            <v>94.06</v>
          </cell>
          <cell r="CA258">
            <v>95.79</v>
          </cell>
          <cell r="CB258">
            <v>97.52</v>
          </cell>
          <cell r="CC258">
            <v>99.25</v>
          </cell>
          <cell r="CD258">
            <v>100.99</v>
          </cell>
          <cell r="CE258">
            <v>102.72</v>
          </cell>
          <cell r="CF258">
            <v>104.45</v>
          </cell>
          <cell r="CG258">
            <v>106.18</v>
          </cell>
          <cell r="CH258">
            <v>107.92</v>
          </cell>
          <cell r="CI258">
            <v>109.65</v>
          </cell>
          <cell r="CJ258">
            <v>111.38</v>
          </cell>
          <cell r="CK258">
            <v>88.86</v>
          </cell>
        </row>
        <row r="259">
          <cell r="AD259">
            <v>35</v>
          </cell>
          <cell r="AH259">
            <v>51.29</v>
          </cell>
          <cell r="AI259">
            <v>52.57</v>
          </cell>
          <cell r="AJ259">
            <v>53.84</v>
          </cell>
          <cell r="AK259">
            <v>55.11</v>
          </cell>
          <cell r="AL259">
            <v>56.39</v>
          </cell>
          <cell r="AM259">
            <v>57.66</v>
          </cell>
          <cell r="AN259">
            <v>58.94</v>
          </cell>
          <cell r="AO259">
            <v>60.21</v>
          </cell>
          <cell r="AP259">
            <v>61.48</v>
          </cell>
          <cell r="AQ259">
            <v>62.76</v>
          </cell>
          <cell r="AR259">
            <v>64.03</v>
          </cell>
          <cell r="AS259">
            <v>65.31</v>
          </cell>
          <cell r="AT259">
            <v>66.58</v>
          </cell>
          <cell r="AU259">
            <v>67.849999999999994</v>
          </cell>
          <cell r="AV259">
            <v>69.13</v>
          </cell>
          <cell r="AW259">
            <v>70.400000000000006</v>
          </cell>
          <cell r="AX259">
            <v>71.680000000000007</v>
          </cell>
          <cell r="AY259">
            <v>72.95</v>
          </cell>
          <cell r="AZ259">
            <v>74.22</v>
          </cell>
          <cell r="BA259">
            <v>75.5</v>
          </cell>
          <cell r="BB259">
            <v>76.77</v>
          </cell>
          <cell r="BC259">
            <v>78.05</v>
          </cell>
          <cell r="BD259">
            <v>79.319999999999993</v>
          </cell>
          <cell r="BE259">
            <v>80.59</v>
          </cell>
          <cell r="BF259">
            <v>81.87</v>
          </cell>
          <cell r="BG259">
            <v>65.31</v>
          </cell>
          <cell r="BH259">
            <v>35</v>
          </cell>
          <cell r="BL259">
            <v>71.81</v>
          </cell>
          <cell r="BM259">
            <v>73.59</v>
          </cell>
          <cell r="BN259">
            <v>75.38</v>
          </cell>
          <cell r="BO259">
            <v>77.16</v>
          </cell>
          <cell r="BP259">
            <v>78.94</v>
          </cell>
          <cell r="BQ259">
            <v>80.73</v>
          </cell>
          <cell r="BR259">
            <v>82.51</v>
          </cell>
          <cell r="BS259">
            <v>84.29</v>
          </cell>
          <cell r="BT259">
            <v>86.08</v>
          </cell>
          <cell r="BU259">
            <v>87.86</v>
          </cell>
          <cell r="BV259">
            <v>89.65</v>
          </cell>
          <cell r="BW259">
            <v>91.43</v>
          </cell>
          <cell r="BX259">
            <v>93.21</v>
          </cell>
          <cell r="BY259">
            <v>95</v>
          </cell>
          <cell r="BZ259">
            <v>96.78</v>
          </cell>
          <cell r="CA259">
            <v>98.56</v>
          </cell>
          <cell r="CB259">
            <v>100.35</v>
          </cell>
          <cell r="CC259">
            <v>102.13</v>
          </cell>
          <cell r="CD259">
            <v>103.91</v>
          </cell>
          <cell r="CE259">
            <v>105.7</v>
          </cell>
          <cell r="CF259">
            <v>107.48</v>
          </cell>
          <cell r="CG259">
            <v>109.26</v>
          </cell>
          <cell r="CH259">
            <v>111.05</v>
          </cell>
          <cell r="CI259">
            <v>112.83</v>
          </cell>
          <cell r="CJ259">
            <v>114.62</v>
          </cell>
          <cell r="CK259">
            <v>91.43</v>
          </cell>
        </row>
        <row r="260">
          <cell r="AD260">
            <v>36</v>
          </cell>
          <cell r="AH260">
            <v>52.74</v>
          </cell>
          <cell r="AI260">
            <v>54.05</v>
          </cell>
          <cell r="AJ260">
            <v>55.36</v>
          </cell>
          <cell r="AK260">
            <v>56.67</v>
          </cell>
          <cell r="AL260">
            <v>57.98</v>
          </cell>
          <cell r="AM260">
            <v>59.29</v>
          </cell>
          <cell r="AN260">
            <v>60.6</v>
          </cell>
          <cell r="AO260">
            <v>61.91</v>
          </cell>
          <cell r="AP260">
            <v>63.22</v>
          </cell>
          <cell r="AQ260">
            <v>64.53</v>
          </cell>
          <cell r="AR260">
            <v>65.849999999999994</v>
          </cell>
          <cell r="AS260">
            <v>67.16</v>
          </cell>
          <cell r="AT260">
            <v>68.47</v>
          </cell>
          <cell r="AU260">
            <v>69.78</v>
          </cell>
          <cell r="AV260">
            <v>71.09</v>
          </cell>
          <cell r="AW260">
            <v>72.400000000000006</v>
          </cell>
          <cell r="AX260">
            <v>73.709999999999994</v>
          </cell>
          <cell r="AY260">
            <v>75.02</v>
          </cell>
          <cell r="AZ260">
            <v>76.33</v>
          </cell>
          <cell r="BA260">
            <v>77.64</v>
          </cell>
          <cell r="BB260">
            <v>78.95</v>
          </cell>
          <cell r="BC260">
            <v>80.260000000000005</v>
          </cell>
          <cell r="BD260">
            <v>81.569999999999993</v>
          </cell>
          <cell r="BE260">
            <v>82.88</v>
          </cell>
          <cell r="BF260">
            <v>84.19</v>
          </cell>
          <cell r="BG260">
            <v>67.16</v>
          </cell>
          <cell r="BH260">
            <v>36</v>
          </cell>
          <cell r="BL260">
            <v>73.84</v>
          </cell>
          <cell r="BM260">
            <v>75.67</v>
          </cell>
          <cell r="BN260">
            <v>77.510000000000005</v>
          </cell>
          <cell r="BO260">
            <v>79.34</v>
          </cell>
          <cell r="BP260">
            <v>81.180000000000007</v>
          </cell>
          <cell r="BQ260">
            <v>83.01</v>
          </cell>
          <cell r="BR260">
            <v>84.85</v>
          </cell>
          <cell r="BS260">
            <v>86.68</v>
          </cell>
          <cell r="BT260">
            <v>88.51</v>
          </cell>
          <cell r="BU260">
            <v>90.35</v>
          </cell>
          <cell r="BV260">
            <v>92.18</v>
          </cell>
          <cell r="BW260">
            <v>94.02</v>
          </cell>
          <cell r="BX260">
            <v>95.85</v>
          </cell>
          <cell r="BY260">
            <v>97.69</v>
          </cell>
          <cell r="BZ260">
            <v>99.52</v>
          </cell>
          <cell r="CA260">
            <v>101.36</v>
          </cell>
          <cell r="CB260">
            <v>103.19</v>
          </cell>
          <cell r="CC260">
            <v>105.03</v>
          </cell>
          <cell r="CD260">
            <v>106.86</v>
          </cell>
          <cell r="CE260">
            <v>108.69</v>
          </cell>
          <cell r="CF260">
            <v>110.53</v>
          </cell>
          <cell r="CG260">
            <v>112.36</v>
          </cell>
          <cell r="CH260">
            <v>114.2</v>
          </cell>
          <cell r="CI260">
            <v>116.03</v>
          </cell>
          <cell r="CJ260">
            <v>117.87</v>
          </cell>
          <cell r="CK260">
            <v>94.02</v>
          </cell>
        </row>
        <row r="261">
          <cell r="AD261">
            <v>37</v>
          </cell>
          <cell r="AH261">
            <v>54.19</v>
          </cell>
          <cell r="AI261">
            <v>55.54</v>
          </cell>
          <cell r="AJ261">
            <v>56.88</v>
          </cell>
          <cell r="AK261">
            <v>58.23</v>
          </cell>
          <cell r="AL261">
            <v>59.58</v>
          </cell>
          <cell r="AM261">
            <v>60.92</v>
          </cell>
          <cell r="AN261">
            <v>62.27</v>
          </cell>
          <cell r="AO261">
            <v>63.62</v>
          </cell>
          <cell r="AP261">
            <v>64.959999999999994</v>
          </cell>
          <cell r="AQ261">
            <v>66.31</v>
          </cell>
          <cell r="AR261">
            <v>67.66</v>
          </cell>
          <cell r="AS261">
            <v>69</v>
          </cell>
          <cell r="AT261">
            <v>70.349999999999994</v>
          </cell>
          <cell r="AU261">
            <v>71.7</v>
          </cell>
          <cell r="AV261">
            <v>73.040000000000006</v>
          </cell>
          <cell r="AW261">
            <v>74.39</v>
          </cell>
          <cell r="AX261">
            <v>75.739999999999995</v>
          </cell>
          <cell r="AY261">
            <v>77.09</v>
          </cell>
          <cell r="AZ261">
            <v>78.430000000000007</v>
          </cell>
          <cell r="BA261">
            <v>79.78</v>
          </cell>
          <cell r="BB261">
            <v>81.13</v>
          </cell>
          <cell r="BC261">
            <v>82.47</v>
          </cell>
          <cell r="BD261">
            <v>83.82</v>
          </cell>
          <cell r="BE261">
            <v>85.17</v>
          </cell>
          <cell r="BF261">
            <v>86.51</v>
          </cell>
          <cell r="BG261">
            <v>69</v>
          </cell>
          <cell r="BH261">
            <v>37</v>
          </cell>
          <cell r="BL261">
            <v>75.87</v>
          </cell>
          <cell r="BM261">
            <v>77.75</v>
          </cell>
          <cell r="BN261">
            <v>79.64</v>
          </cell>
          <cell r="BO261">
            <v>81.52</v>
          </cell>
          <cell r="BP261">
            <v>83.41</v>
          </cell>
          <cell r="BQ261">
            <v>85.29</v>
          </cell>
          <cell r="BR261">
            <v>87.18</v>
          </cell>
          <cell r="BS261">
            <v>89.06</v>
          </cell>
          <cell r="BT261">
            <v>90.95</v>
          </cell>
          <cell r="BU261">
            <v>92.84</v>
          </cell>
          <cell r="BV261">
            <v>94.72</v>
          </cell>
          <cell r="BW261">
            <v>96.61</v>
          </cell>
          <cell r="BX261">
            <v>98.49</v>
          </cell>
          <cell r="BY261">
            <v>100.38</v>
          </cell>
          <cell r="BZ261">
            <v>102.26</v>
          </cell>
          <cell r="CA261">
            <v>104.15</v>
          </cell>
          <cell r="CB261">
            <v>106.03</v>
          </cell>
          <cell r="CC261">
            <v>107.92</v>
          </cell>
          <cell r="CD261">
            <v>109.81</v>
          </cell>
          <cell r="CE261">
            <v>111.69</v>
          </cell>
          <cell r="CF261">
            <v>113.58</v>
          </cell>
          <cell r="CG261">
            <v>115.46</v>
          </cell>
          <cell r="CH261">
            <v>117.35</v>
          </cell>
          <cell r="CI261">
            <v>119.23</v>
          </cell>
          <cell r="CJ261">
            <v>121.12</v>
          </cell>
          <cell r="CK261">
            <v>96.61</v>
          </cell>
        </row>
        <row r="262">
          <cell r="AD262">
            <v>38</v>
          </cell>
          <cell r="AH262">
            <v>55.64</v>
          </cell>
          <cell r="AI262">
            <v>57.02</v>
          </cell>
          <cell r="AJ262">
            <v>58.4</v>
          </cell>
          <cell r="AK262">
            <v>59.79</v>
          </cell>
          <cell r="AL262">
            <v>61.17</v>
          </cell>
          <cell r="AM262">
            <v>62.55</v>
          </cell>
          <cell r="AN262">
            <v>63.94</v>
          </cell>
          <cell r="AO262">
            <v>65.319999999999993</v>
          </cell>
          <cell r="AP262">
            <v>66.7</v>
          </cell>
          <cell r="AQ262">
            <v>68.09</v>
          </cell>
          <cell r="AR262">
            <v>69.47</v>
          </cell>
          <cell r="AS262">
            <v>70.849999999999994</v>
          </cell>
          <cell r="AT262">
            <v>72.239999999999995</v>
          </cell>
          <cell r="AU262">
            <v>73.62</v>
          </cell>
          <cell r="AV262">
            <v>75</v>
          </cell>
          <cell r="AW262">
            <v>76.38</v>
          </cell>
          <cell r="AX262">
            <v>77.77</v>
          </cell>
          <cell r="AY262">
            <v>79.150000000000006</v>
          </cell>
          <cell r="AZ262">
            <v>80.53</v>
          </cell>
          <cell r="BA262">
            <v>81.92</v>
          </cell>
          <cell r="BB262">
            <v>83.3</v>
          </cell>
          <cell r="BC262">
            <v>84.68</v>
          </cell>
          <cell r="BD262">
            <v>86.07</v>
          </cell>
          <cell r="BE262">
            <v>87.45</v>
          </cell>
          <cell r="BF262">
            <v>88.83</v>
          </cell>
          <cell r="BG262">
            <v>70.849999999999994</v>
          </cell>
          <cell r="BH262">
            <v>38</v>
          </cell>
          <cell r="BL262">
            <v>77.89</v>
          </cell>
          <cell r="BM262">
            <v>79.83</v>
          </cell>
          <cell r="BN262">
            <v>81.760000000000005</v>
          </cell>
          <cell r="BO262">
            <v>83.7</v>
          </cell>
          <cell r="BP262">
            <v>85.64</v>
          </cell>
          <cell r="BQ262">
            <v>87.57</v>
          </cell>
          <cell r="BR262">
            <v>89.51</v>
          </cell>
          <cell r="BS262">
            <v>91.45</v>
          </cell>
          <cell r="BT262">
            <v>93.38</v>
          </cell>
          <cell r="BU262">
            <v>95.32</v>
          </cell>
          <cell r="BV262">
            <v>97.26</v>
          </cell>
          <cell r="BW262">
            <v>99.19</v>
          </cell>
          <cell r="BX262">
            <v>101.13</v>
          </cell>
          <cell r="BY262">
            <v>103.07</v>
          </cell>
          <cell r="BZ262">
            <v>105</v>
          </cell>
          <cell r="CA262">
            <v>106.94</v>
          </cell>
          <cell r="CB262">
            <v>108.87</v>
          </cell>
          <cell r="CC262">
            <v>110.81</v>
          </cell>
          <cell r="CD262">
            <v>112.75</v>
          </cell>
          <cell r="CE262">
            <v>114.68</v>
          </cell>
          <cell r="CF262">
            <v>116.62</v>
          </cell>
          <cell r="CG262">
            <v>118.56</v>
          </cell>
          <cell r="CH262">
            <v>120.49</v>
          </cell>
          <cell r="CI262">
            <v>122.43</v>
          </cell>
          <cell r="CJ262">
            <v>124.37</v>
          </cell>
          <cell r="CK262">
            <v>99.19</v>
          </cell>
        </row>
        <row r="263">
          <cell r="AD263">
            <v>39</v>
          </cell>
          <cell r="AH263">
            <v>57.08</v>
          </cell>
          <cell r="AI263">
            <v>58.5</v>
          </cell>
          <cell r="AJ263">
            <v>59.92</v>
          </cell>
          <cell r="AK263">
            <v>61.34</v>
          </cell>
          <cell r="AL263">
            <v>62.76</v>
          </cell>
          <cell r="AM263">
            <v>64.180000000000007</v>
          </cell>
          <cell r="AN263">
            <v>65.599999999999994</v>
          </cell>
          <cell r="AO263">
            <v>67.02</v>
          </cell>
          <cell r="AP263">
            <v>68.44</v>
          </cell>
          <cell r="AQ263">
            <v>69.86</v>
          </cell>
          <cell r="AR263">
            <v>71.28</v>
          </cell>
          <cell r="AS263">
            <v>72.7</v>
          </cell>
          <cell r="AT263">
            <v>74.12</v>
          </cell>
          <cell r="AU263">
            <v>75.540000000000006</v>
          </cell>
          <cell r="AV263">
            <v>76.95</v>
          </cell>
          <cell r="AW263">
            <v>78.37</v>
          </cell>
          <cell r="AX263">
            <v>79.790000000000006</v>
          </cell>
          <cell r="AY263">
            <v>81.209999999999994</v>
          </cell>
          <cell r="AZ263">
            <v>82.63</v>
          </cell>
          <cell r="BA263">
            <v>84.05</v>
          </cell>
          <cell r="BB263">
            <v>85.47</v>
          </cell>
          <cell r="BC263">
            <v>86.89</v>
          </cell>
          <cell r="BD263">
            <v>88.31</v>
          </cell>
          <cell r="BE263">
            <v>89.73</v>
          </cell>
          <cell r="BF263">
            <v>91.15</v>
          </cell>
          <cell r="BG263">
            <v>72.7</v>
          </cell>
          <cell r="BH263">
            <v>39</v>
          </cell>
          <cell r="BL263">
            <v>79.91</v>
          </cell>
          <cell r="BM263">
            <v>81.900000000000006</v>
          </cell>
          <cell r="BN263">
            <v>83.89</v>
          </cell>
          <cell r="BO263">
            <v>85.88</v>
          </cell>
          <cell r="BP263">
            <v>87.86</v>
          </cell>
          <cell r="BQ263">
            <v>89.85</v>
          </cell>
          <cell r="BR263">
            <v>91.84</v>
          </cell>
          <cell r="BS263">
            <v>93.82</v>
          </cell>
          <cell r="BT263">
            <v>95.81</v>
          </cell>
          <cell r="BU263">
            <v>97.8</v>
          </cell>
          <cell r="BV263">
            <v>99.79</v>
          </cell>
          <cell r="BW263">
            <v>101.77</v>
          </cell>
          <cell r="BX263">
            <v>103.76</v>
          </cell>
          <cell r="BY263">
            <v>105.75</v>
          </cell>
          <cell r="BZ263">
            <v>107.74</v>
          </cell>
          <cell r="CA263">
            <v>109.72</v>
          </cell>
          <cell r="CB263">
            <v>111.71</v>
          </cell>
          <cell r="CC263">
            <v>113.7</v>
          </cell>
          <cell r="CD263">
            <v>115.69</v>
          </cell>
          <cell r="CE263">
            <v>117.67</v>
          </cell>
          <cell r="CF263">
            <v>119.66</v>
          </cell>
          <cell r="CG263">
            <v>121.65</v>
          </cell>
          <cell r="CH263">
            <v>123.64</v>
          </cell>
          <cell r="CI263">
            <v>125.62</v>
          </cell>
          <cell r="CJ263">
            <v>127.61</v>
          </cell>
          <cell r="CK263">
            <v>101.77</v>
          </cell>
        </row>
        <row r="264">
          <cell r="AD264">
            <v>40</v>
          </cell>
          <cell r="AH264">
            <v>58.52</v>
          </cell>
          <cell r="AI264">
            <v>59.98</v>
          </cell>
          <cell r="AJ264">
            <v>61.43</v>
          </cell>
          <cell r="AK264">
            <v>62.89</v>
          </cell>
          <cell r="AL264">
            <v>64.34</v>
          </cell>
          <cell r="AM264">
            <v>65.8</v>
          </cell>
          <cell r="AN264">
            <v>67.260000000000005</v>
          </cell>
          <cell r="AO264">
            <v>68.709999999999994</v>
          </cell>
          <cell r="AP264">
            <v>70.17</v>
          </cell>
          <cell r="AQ264">
            <v>71.62</v>
          </cell>
          <cell r="AR264">
            <v>73.08</v>
          </cell>
          <cell r="AS264">
            <v>74.540000000000006</v>
          </cell>
          <cell r="AT264">
            <v>75.989999999999995</v>
          </cell>
          <cell r="AU264">
            <v>77.45</v>
          </cell>
          <cell r="AV264">
            <v>78.900000000000006</v>
          </cell>
          <cell r="AW264">
            <v>80.36</v>
          </cell>
          <cell r="AX264">
            <v>81.819999999999993</v>
          </cell>
          <cell r="AY264">
            <v>83.27</v>
          </cell>
          <cell r="AZ264">
            <v>84.73</v>
          </cell>
          <cell r="BA264">
            <v>86.18</v>
          </cell>
          <cell r="BB264">
            <v>87.64</v>
          </cell>
          <cell r="BC264">
            <v>89.1</v>
          </cell>
          <cell r="BD264">
            <v>90.55</v>
          </cell>
          <cell r="BE264">
            <v>92.01</v>
          </cell>
          <cell r="BF264">
            <v>93.46</v>
          </cell>
          <cell r="BG264">
            <v>74.540000000000006</v>
          </cell>
          <cell r="BH264">
            <v>40</v>
          </cell>
          <cell r="BL264">
            <v>81.93</v>
          </cell>
          <cell r="BM264">
            <v>83.97</v>
          </cell>
          <cell r="BN264">
            <v>86</v>
          </cell>
          <cell r="BO264">
            <v>88.04</v>
          </cell>
          <cell r="BP264">
            <v>90.08</v>
          </cell>
          <cell r="BQ264">
            <v>92.12</v>
          </cell>
          <cell r="BR264">
            <v>94.16</v>
          </cell>
          <cell r="BS264">
            <v>96.2</v>
          </cell>
          <cell r="BT264">
            <v>98.24</v>
          </cell>
          <cell r="BU264">
            <v>100.27</v>
          </cell>
          <cell r="BV264">
            <v>102.31</v>
          </cell>
          <cell r="BW264">
            <v>104.35</v>
          </cell>
          <cell r="BX264">
            <v>106.39</v>
          </cell>
          <cell r="BY264">
            <v>108.43</v>
          </cell>
          <cell r="BZ264">
            <v>110.47</v>
          </cell>
          <cell r="CA264">
            <v>112.5</v>
          </cell>
          <cell r="CB264">
            <v>114.54</v>
          </cell>
          <cell r="CC264">
            <v>116.58</v>
          </cell>
          <cell r="CD264">
            <v>118.62</v>
          </cell>
          <cell r="CE264">
            <v>120.66</v>
          </cell>
          <cell r="CF264">
            <v>122.7</v>
          </cell>
          <cell r="CG264">
            <v>124.73</v>
          </cell>
          <cell r="CH264">
            <v>126.77</v>
          </cell>
          <cell r="CI264">
            <v>128.81</v>
          </cell>
          <cell r="CJ264">
            <v>130.85</v>
          </cell>
          <cell r="CK264">
            <v>104.35</v>
          </cell>
        </row>
        <row r="265">
          <cell r="AD265">
            <v>41</v>
          </cell>
          <cell r="AH265">
            <v>59.97</v>
          </cell>
          <cell r="AI265">
            <v>61.46</v>
          </cell>
          <cell r="AJ265">
            <v>62.96</v>
          </cell>
          <cell r="AK265">
            <v>64.45</v>
          </cell>
          <cell r="AL265">
            <v>65.94</v>
          </cell>
          <cell r="AM265">
            <v>67.430000000000007</v>
          </cell>
          <cell r="AN265">
            <v>68.930000000000007</v>
          </cell>
          <cell r="AO265">
            <v>70.42</v>
          </cell>
          <cell r="AP265">
            <v>71.91</v>
          </cell>
          <cell r="AQ265">
            <v>73.400000000000006</v>
          </cell>
          <cell r="AR265">
            <v>74.900000000000006</v>
          </cell>
          <cell r="AS265">
            <v>76.39</v>
          </cell>
          <cell r="AT265">
            <v>77.88</v>
          </cell>
          <cell r="AU265">
            <v>79.37</v>
          </cell>
          <cell r="AV265">
            <v>80.87</v>
          </cell>
          <cell r="AW265">
            <v>82.36</v>
          </cell>
          <cell r="AX265">
            <v>83.85</v>
          </cell>
          <cell r="AY265">
            <v>85.34</v>
          </cell>
          <cell r="AZ265">
            <v>86.83</v>
          </cell>
          <cell r="BA265">
            <v>88.33</v>
          </cell>
          <cell r="BB265">
            <v>89.82</v>
          </cell>
          <cell r="BC265">
            <v>91.31</v>
          </cell>
          <cell r="BD265">
            <v>92.8</v>
          </cell>
          <cell r="BE265">
            <v>94.3</v>
          </cell>
          <cell r="BF265">
            <v>95.79</v>
          </cell>
          <cell r="BG265">
            <v>76.39</v>
          </cell>
          <cell r="BH265">
            <v>41</v>
          </cell>
          <cell r="BL265">
            <v>83.96</v>
          </cell>
          <cell r="BM265">
            <v>86.05</v>
          </cell>
          <cell r="BN265">
            <v>88.14</v>
          </cell>
          <cell r="BO265">
            <v>90.23</v>
          </cell>
          <cell r="BP265">
            <v>92.32</v>
          </cell>
          <cell r="BQ265">
            <v>94.41</v>
          </cell>
          <cell r="BR265">
            <v>96.5</v>
          </cell>
          <cell r="BS265">
            <v>98.59</v>
          </cell>
          <cell r="BT265">
            <v>100.68</v>
          </cell>
          <cell r="BU265">
            <v>102.76</v>
          </cell>
          <cell r="BV265">
            <v>104.85</v>
          </cell>
          <cell r="BW265">
            <v>106.94</v>
          </cell>
          <cell r="BX265">
            <v>109.03</v>
          </cell>
          <cell r="BY265">
            <v>111.12</v>
          </cell>
          <cell r="BZ265">
            <v>113.21</v>
          </cell>
          <cell r="CA265">
            <v>115.3</v>
          </cell>
          <cell r="CB265">
            <v>117.39</v>
          </cell>
          <cell r="CC265">
            <v>119.48</v>
          </cell>
          <cell r="CD265">
            <v>121.57</v>
          </cell>
          <cell r="CE265">
            <v>123.66</v>
          </cell>
          <cell r="CF265">
            <v>125.75</v>
          </cell>
          <cell r="CG265">
            <v>127.84</v>
          </cell>
          <cell r="CH265">
            <v>129.93</v>
          </cell>
          <cell r="CI265">
            <v>132.02000000000001</v>
          </cell>
          <cell r="CJ265">
            <v>134.1</v>
          </cell>
          <cell r="CK265">
            <v>106.95</v>
          </cell>
        </row>
        <row r="266">
          <cell r="AD266">
            <v>42</v>
          </cell>
          <cell r="AH266">
            <v>61.42</v>
          </cell>
          <cell r="AI266">
            <v>62.95</v>
          </cell>
          <cell r="AJ266">
            <v>64.47</v>
          </cell>
          <cell r="AK266">
            <v>66</v>
          </cell>
          <cell r="AL266">
            <v>67.53</v>
          </cell>
          <cell r="AM266">
            <v>69.06</v>
          </cell>
          <cell r="AN266">
            <v>70.59</v>
          </cell>
          <cell r="AO266">
            <v>72.12</v>
          </cell>
          <cell r="AP266">
            <v>73.650000000000006</v>
          </cell>
          <cell r="AQ266">
            <v>75.180000000000007</v>
          </cell>
          <cell r="AR266">
            <v>76.709999999999994</v>
          </cell>
          <cell r="AS266">
            <v>78.23</v>
          </cell>
          <cell r="AT266">
            <v>79.760000000000005</v>
          </cell>
          <cell r="AU266">
            <v>81.290000000000006</v>
          </cell>
          <cell r="AV266">
            <v>82.82</v>
          </cell>
          <cell r="AW266">
            <v>84.35</v>
          </cell>
          <cell r="AX266">
            <v>85.88</v>
          </cell>
          <cell r="AY266">
            <v>87.41</v>
          </cell>
          <cell r="AZ266">
            <v>88.94</v>
          </cell>
          <cell r="BA266">
            <v>90.46</v>
          </cell>
          <cell r="BB266">
            <v>91.99</v>
          </cell>
          <cell r="BC266">
            <v>93.52</v>
          </cell>
          <cell r="BD266">
            <v>95.05</v>
          </cell>
          <cell r="BE266">
            <v>96.58</v>
          </cell>
          <cell r="BF266">
            <v>98.11</v>
          </cell>
          <cell r="BG266">
            <v>78.23</v>
          </cell>
          <cell r="BH266">
            <v>42</v>
          </cell>
          <cell r="BL266">
            <v>85.98</v>
          </cell>
          <cell r="BM266">
            <v>88.12</v>
          </cell>
          <cell r="BN266">
            <v>90.26</v>
          </cell>
          <cell r="BO266">
            <v>92.4</v>
          </cell>
          <cell r="BP266">
            <v>94.55</v>
          </cell>
          <cell r="BQ266">
            <v>96.69</v>
          </cell>
          <cell r="BR266">
            <v>98.83</v>
          </cell>
          <cell r="BS266">
            <v>100.97</v>
          </cell>
          <cell r="BT266">
            <v>103.11</v>
          </cell>
          <cell r="BU266">
            <v>105.25</v>
          </cell>
          <cell r="BV266">
            <v>107.39</v>
          </cell>
          <cell r="BW266">
            <v>109.53</v>
          </cell>
          <cell r="BX266">
            <v>111.67</v>
          </cell>
          <cell r="BY266">
            <v>113.81</v>
          </cell>
          <cell r="BZ266">
            <v>115.95</v>
          </cell>
          <cell r="CA266">
            <v>118.09</v>
          </cell>
          <cell r="CB266">
            <v>120.23</v>
          </cell>
          <cell r="CC266">
            <v>122.37</v>
          </cell>
          <cell r="CD266">
            <v>124.51</v>
          </cell>
          <cell r="CE266">
            <v>126.65</v>
          </cell>
          <cell r="CF266">
            <v>128.79</v>
          </cell>
          <cell r="CG266">
            <v>130.93</v>
          </cell>
          <cell r="CH266">
            <v>133.07</v>
          </cell>
          <cell r="CI266">
            <v>135.21</v>
          </cell>
          <cell r="CJ266">
            <v>137.35</v>
          </cell>
          <cell r="CK266">
            <v>109.53</v>
          </cell>
        </row>
        <row r="267">
          <cell r="AD267">
            <v>43</v>
          </cell>
          <cell r="AH267">
            <v>62.86</v>
          </cell>
          <cell r="AI267">
            <v>64.42</v>
          </cell>
          <cell r="AJ267">
            <v>65.989999999999995</v>
          </cell>
          <cell r="AK267">
            <v>67.55</v>
          </cell>
          <cell r="AL267">
            <v>69.12</v>
          </cell>
          <cell r="AM267">
            <v>70.680000000000007</v>
          </cell>
          <cell r="AN267">
            <v>72.25</v>
          </cell>
          <cell r="AO267">
            <v>73.81</v>
          </cell>
          <cell r="AP267">
            <v>75.38</v>
          </cell>
          <cell r="AQ267">
            <v>76.94</v>
          </cell>
          <cell r="AR267">
            <v>78.510000000000005</v>
          </cell>
          <cell r="AS267">
            <v>80.069999999999993</v>
          </cell>
          <cell r="AT267">
            <v>81.64</v>
          </cell>
          <cell r="AU267">
            <v>83.2</v>
          </cell>
          <cell r="AV267">
            <v>84.77</v>
          </cell>
          <cell r="AW267">
            <v>86.33</v>
          </cell>
          <cell r="AX267">
            <v>87.9</v>
          </cell>
          <cell r="AY267">
            <v>89.46</v>
          </cell>
          <cell r="AZ267">
            <v>91.03</v>
          </cell>
          <cell r="BA267">
            <v>92.59</v>
          </cell>
          <cell r="BB267">
            <v>94.16</v>
          </cell>
          <cell r="BC267">
            <v>95.72</v>
          </cell>
          <cell r="BD267">
            <v>97.29</v>
          </cell>
          <cell r="BE267">
            <v>98.85</v>
          </cell>
          <cell r="BF267">
            <v>100.42</v>
          </cell>
          <cell r="BG267">
            <v>80.069999999999993</v>
          </cell>
          <cell r="BH267">
            <v>43</v>
          </cell>
          <cell r="BL267">
            <v>88</v>
          </cell>
          <cell r="BM267">
            <v>90.19</v>
          </cell>
          <cell r="BN267">
            <v>92.38</v>
          </cell>
          <cell r="BO267">
            <v>94.57</v>
          </cell>
          <cell r="BP267">
            <v>96.76</v>
          </cell>
          <cell r="BQ267">
            <v>98.95</v>
          </cell>
          <cell r="BR267">
            <v>101.14</v>
          </cell>
          <cell r="BS267">
            <v>103.34</v>
          </cell>
          <cell r="BT267">
            <v>105.53</v>
          </cell>
          <cell r="BU267">
            <v>107.72</v>
          </cell>
          <cell r="BV267">
            <v>109.91</v>
          </cell>
          <cell r="BW267">
            <v>112.1</v>
          </cell>
          <cell r="BX267">
            <v>114.29</v>
          </cell>
          <cell r="BY267">
            <v>116.48</v>
          </cell>
          <cell r="BZ267">
            <v>118.68</v>
          </cell>
          <cell r="CA267">
            <v>120.87</v>
          </cell>
          <cell r="CB267">
            <v>123.06</v>
          </cell>
          <cell r="CC267">
            <v>125.25</v>
          </cell>
          <cell r="CD267">
            <v>127.44</v>
          </cell>
          <cell r="CE267">
            <v>129.63</v>
          </cell>
          <cell r="CF267">
            <v>131.82</v>
          </cell>
          <cell r="CG267">
            <v>134.01</v>
          </cell>
          <cell r="CH267">
            <v>136.21</v>
          </cell>
          <cell r="CI267">
            <v>138.4</v>
          </cell>
          <cell r="CJ267">
            <v>140.59</v>
          </cell>
          <cell r="CK267">
            <v>112.1</v>
          </cell>
        </row>
        <row r="268">
          <cell r="AD268">
            <v>44</v>
          </cell>
          <cell r="AH268">
            <v>64.3</v>
          </cell>
          <cell r="AI268">
            <v>65.91</v>
          </cell>
          <cell r="AJ268">
            <v>67.510000000000005</v>
          </cell>
          <cell r="AK268">
            <v>69.11</v>
          </cell>
          <cell r="AL268">
            <v>70.709999999999994</v>
          </cell>
          <cell r="AM268">
            <v>72.31</v>
          </cell>
          <cell r="AN268">
            <v>73.91</v>
          </cell>
          <cell r="AO268">
            <v>75.52</v>
          </cell>
          <cell r="AP268">
            <v>77.12</v>
          </cell>
          <cell r="AQ268">
            <v>78.72</v>
          </cell>
          <cell r="AR268">
            <v>80.319999999999993</v>
          </cell>
          <cell r="AS268">
            <v>81.92</v>
          </cell>
          <cell r="AT268">
            <v>83.52</v>
          </cell>
          <cell r="AU268">
            <v>85.13</v>
          </cell>
          <cell r="AV268">
            <v>86.73</v>
          </cell>
          <cell r="AW268">
            <v>88.33</v>
          </cell>
          <cell r="AX268">
            <v>89.93</v>
          </cell>
          <cell r="AY268">
            <v>91.53</v>
          </cell>
          <cell r="AZ268">
            <v>93.13</v>
          </cell>
          <cell r="BA268">
            <v>94.73</v>
          </cell>
          <cell r="BB268">
            <v>96.34</v>
          </cell>
          <cell r="BC268">
            <v>97.94</v>
          </cell>
          <cell r="BD268">
            <v>99.54</v>
          </cell>
          <cell r="BE268">
            <v>101.14</v>
          </cell>
          <cell r="BF268">
            <v>102.74</v>
          </cell>
          <cell r="BG268">
            <v>81.92</v>
          </cell>
          <cell r="BH268">
            <v>44</v>
          </cell>
          <cell r="BL268">
            <v>90.03</v>
          </cell>
          <cell r="BM268">
            <v>92.27</v>
          </cell>
          <cell r="BN268">
            <v>94.51</v>
          </cell>
          <cell r="BO268">
            <v>96.75</v>
          </cell>
          <cell r="BP268">
            <v>98.99</v>
          </cell>
          <cell r="BQ268">
            <v>101.24</v>
          </cell>
          <cell r="BR268">
            <v>103.48</v>
          </cell>
          <cell r="BS268">
            <v>105.72</v>
          </cell>
          <cell r="BT268">
            <v>107.96</v>
          </cell>
          <cell r="BU268">
            <v>110.21</v>
          </cell>
          <cell r="BV268">
            <v>112.45</v>
          </cell>
          <cell r="BW268">
            <v>114.69</v>
          </cell>
          <cell r="BX268">
            <v>116.93</v>
          </cell>
          <cell r="BY268">
            <v>119.18</v>
          </cell>
          <cell r="BZ268">
            <v>121.42</v>
          </cell>
          <cell r="CA268">
            <v>123.66</v>
          </cell>
          <cell r="CB268">
            <v>125.9</v>
          </cell>
          <cell r="CC268">
            <v>128.13999999999999</v>
          </cell>
          <cell r="CD268">
            <v>130.38999999999999</v>
          </cell>
          <cell r="CE268">
            <v>132.63</v>
          </cell>
          <cell r="CF268">
            <v>134.87</v>
          </cell>
          <cell r="CG268">
            <v>137.11000000000001</v>
          </cell>
          <cell r="CH268">
            <v>139.36000000000001</v>
          </cell>
          <cell r="CI268">
            <v>141.6</v>
          </cell>
          <cell r="CJ268">
            <v>143.84</v>
          </cell>
          <cell r="CK268">
            <v>114.69</v>
          </cell>
        </row>
        <row r="269">
          <cell r="AD269">
            <v>45</v>
          </cell>
          <cell r="AH269">
            <v>65.739999999999995</v>
          </cell>
          <cell r="AI269">
            <v>67.38</v>
          </cell>
          <cell r="AJ269">
            <v>69.02</v>
          </cell>
          <cell r="AK269">
            <v>70.66</v>
          </cell>
          <cell r="AL269">
            <v>72.3</v>
          </cell>
          <cell r="AM269">
            <v>73.930000000000007</v>
          </cell>
          <cell r="AN269">
            <v>75.569999999999993</v>
          </cell>
          <cell r="AO269">
            <v>77.209999999999994</v>
          </cell>
          <cell r="AP269">
            <v>78.849999999999994</v>
          </cell>
          <cell r="AQ269">
            <v>80.489999999999995</v>
          </cell>
          <cell r="AR269">
            <v>82.12</v>
          </cell>
          <cell r="AS269">
            <v>83.76</v>
          </cell>
          <cell r="AT269">
            <v>85.4</v>
          </cell>
          <cell r="AU269">
            <v>87.04</v>
          </cell>
          <cell r="AV269">
            <v>88.68</v>
          </cell>
          <cell r="AW269">
            <v>90.31</v>
          </cell>
          <cell r="AX269">
            <v>91.95</v>
          </cell>
          <cell r="AY269">
            <v>93.59</v>
          </cell>
          <cell r="AZ269">
            <v>95.23</v>
          </cell>
          <cell r="BA269">
            <v>96.87</v>
          </cell>
          <cell r="BB269">
            <v>98.5</v>
          </cell>
          <cell r="BC269">
            <v>100.14</v>
          </cell>
          <cell r="BD269">
            <v>101.78</v>
          </cell>
          <cell r="BE269">
            <v>103.42</v>
          </cell>
          <cell r="BF269">
            <v>105.06</v>
          </cell>
          <cell r="BG269">
            <v>83.76</v>
          </cell>
          <cell r="BH269">
            <v>45</v>
          </cell>
          <cell r="BL269">
            <v>92.04</v>
          </cell>
          <cell r="BM269">
            <v>94.33</v>
          </cell>
          <cell r="BN269">
            <v>96.63</v>
          </cell>
          <cell r="BO269">
            <v>98.92</v>
          </cell>
          <cell r="BP269">
            <v>101.21</v>
          </cell>
          <cell r="BQ269">
            <v>103.51</v>
          </cell>
          <cell r="BR269">
            <v>105.8</v>
          </cell>
          <cell r="BS269">
            <v>108.09</v>
          </cell>
          <cell r="BT269">
            <v>110.39</v>
          </cell>
          <cell r="BU269">
            <v>112.68</v>
          </cell>
          <cell r="BV269">
            <v>114.97</v>
          </cell>
          <cell r="BW269">
            <v>117.27</v>
          </cell>
          <cell r="BX269">
            <v>119.56</v>
          </cell>
          <cell r="BY269">
            <v>121.85</v>
          </cell>
          <cell r="BZ269">
            <v>124.15</v>
          </cell>
          <cell r="CA269">
            <v>126.44</v>
          </cell>
          <cell r="CB269">
            <v>128.72999999999999</v>
          </cell>
          <cell r="CC269">
            <v>131.03</v>
          </cell>
          <cell r="CD269">
            <v>133.32</v>
          </cell>
          <cell r="CE269">
            <v>135.61000000000001</v>
          </cell>
          <cell r="CF269">
            <v>137.91</v>
          </cell>
          <cell r="CG269">
            <v>140.19999999999999</v>
          </cell>
          <cell r="CH269">
            <v>142.49</v>
          </cell>
          <cell r="CI269">
            <v>144.78</v>
          </cell>
          <cell r="CJ269">
            <v>147.08000000000001</v>
          </cell>
          <cell r="CK269">
            <v>117.27</v>
          </cell>
        </row>
        <row r="270">
          <cell r="AD270">
            <v>46</v>
          </cell>
          <cell r="AH270">
            <v>67.19</v>
          </cell>
          <cell r="AI270">
            <v>68.87</v>
          </cell>
          <cell r="AJ270">
            <v>70.540000000000006</v>
          </cell>
          <cell r="AK270">
            <v>72.22</v>
          </cell>
          <cell r="AL270">
            <v>73.89</v>
          </cell>
          <cell r="AM270">
            <v>75.569999999999993</v>
          </cell>
          <cell r="AN270">
            <v>77.239999999999995</v>
          </cell>
          <cell r="AO270">
            <v>78.91</v>
          </cell>
          <cell r="AP270">
            <v>80.59</v>
          </cell>
          <cell r="AQ270">
            <v>82.26</v>
          </cell>
          <cell r="AR270">
            <v>83.94</v>
          </cell>
          <cell r="AS270">
            <v>85.61</v>
          </cell>
          <cell r="AT270">
            <v>87.29</v>
          </cell>
          <cell r="AU270">
            <v>88.96</v>
          </cell>
          <cell r="AV270">
            <v>90.64</v>
          </cell>
          <cell r="AW270">
            <v>92.31</v>
          </cell>
          <cell r="AX270">
            <v>93.98</v>
          </cell>
          <cell r="AY270">
            <v>95.66</v>
          </cell>
          <cell r="AZ270">
            <v>97.33</v>
          </cell>
          <cell r="BA270">
            <v>99.01</v>
          </cell>
          <cell r="BB270">
            <v>100.68</v>
          </cell>
          <cell r="BC270">
            <v>102.36</v>
          </cell>
          <cell r="BD270">
            <v>104.03</v>
          </cell>
          <cell r="BE270">
            <v>105.71</v>
          </cell>
          <cell r="BF270">
            <v>107.38</v>
          </cell>
          <cell r="BG270">
            <v>85.61</v>
          </cell>
          <cell r="BH270">
            <v>46</v>
          </cell>
          <cell r="BL270">
            <v>94.07</v>
          </cell>
          <cell r="BM270">
            <v>96.42</v>
          </cell>
          <cell r="BN270">
            <v>98.76</v>
          </cell>
          <cell r="BO270">
            <v>101.1</v>
          </cell>
          <cell r="BP270">
            <v>103.45</v>
          </cell>
          <cell r="BQ270">
            <v>105.79</v>
          </cell>
          <cell r="BR270">
            <v>108.14</v>
          </cell>
          <cell r="BS270">
            <v>110.48</v>
          </cell>
          <cell r="BT270">
            <v>112.82</v>
          </cell>
          <cell r="BU270">
            <v>115.17</v>
          </cell>
          <cell r="BV270">
            <v>117.51</v>
          </cell>
          <cell r="BW270">
            <v>119.86</v>
          </cell>
          <cell r="BX270">
            <v>122.2</v>
          </cell>
          <cell r="BY270">
            <v>124.55</v>
          </cell>
          <cell r="BZ270">
            <v>126.89</v>
          </cell>
          <cell r="CA270">
            <v>129.22999999999999</v>
          </cell>
          <cell r="CB270">
            <v>131.58000000000001</v>
          </cell>
          <cell r="CC270">
            <v>133.91999999999999</v>
          </cell>
          <cell r="CD270">
            <v>136.27000000000001</v>
          </cell>
          <cell r="CE270">
            <v>138.61000000000001</v>
          </cell>
          <cell r="CF270">
            <v>140.94999999999999</v>
          </cell>
          <cell r="CG270">
            <v>143.30000000000001</v>
          </cell>
          <cell r="CH270">
            <v>145.63999999999999</v>
          </cell>
          <cell r="CI270">
            <v>147.99</v>
          </cell>
          <cell r="CJ270">
            <v>150.33000000000001</v>
          </cell>
          <cell r="CK270">
            <v>119.86</v>
          </cell>
        </row>
        <row r="271">
          <cell r="AD271">
            <v>47</v>
          </cell>
          <cell r="AH271">
            <v>68.63</v>
          </cell>
          <cell r="AI271">
            <v>70.34</v>
          </cell>
          <cell r="AJ271">
            <v>72.05</v>
          </cell>
          <cell r="AK271">
            <v>73.760000000000005</v>
          </cell>
          <cell r="AL271">
            <v>75.48</v>
          </cell>
          <cell r="AM271">
            <v>77.19</v>
          </cell>
          <cell r="AN271">
            <v>78.900000000000006</v>
          </cell>
          <cell r="AO271">
            <v>80.61</v>
          </cell>
          <cell r="AP271">
            <v>82.32</v>
          </cell>
          <cell r="AQ271">
            <v>84.03</v>
          </cell>
          <cell r="AR271">
            <v>85.74</v>
          </cell>
          <cell r="AS271">
            <v>87.45</v>
          </cell>
          <cell r="AT271">
            <v>89.16</v>
          </cell>
          <cell r="AU271">
            <v>90.87</v>
          </cell>
          <cell r="AV271">
            <v>92.58</v>
          </cell>
          <cell r="AW271">
            <v>94.29</v>
          </cell>
          <cell r="AX271">
            <v>96.01</v>
          </cell>
          <cell r="AY271">
            <v>97.72</v>
          </cell>
          <cell r="AZ271">
            <v>99.43</v>
          </cell>
          <cell r="BA271">
            <v>101.14</v>
          </cell>
          <cell r="BB271">
            <v>102.85</v>
          </cell>
          <cell r="BC271">
            <v>104.56</v>
          </cell>
          <cell r="BD271">
            <v>106.27</v>
          </cell>
          <cell r="BE271">
            <v>107.98</v>
          </cell>
          <cell r="BF271">
            <v>109.69</v>
          </cell>
          <cell r="BG271">
            <v>87.45</v>
          </cell>
          <cell r="BH271">
            <v>47</v>
          </cell>
          <cell r="BL271">
            <v>96.09</v>
          </cell>
          <cell r="BM271">
            <v>98.48</v>
          </cell>
          <cell r="BN271">
            <v>100.88</v>
          </cell>
          <cell r="BO271">
            <v>103.27</v>
          </cell>
          <cell r="BP271">
            <v>105.67</v>
          </cell>
          <cell r="BQ271">
            <v>108.06</v>
          </cell>
          <cell r="BR271">
            <v>110.46</v>
          </cell>
          <cell r="BS271">
            <v>112.85</v>
          </cell>
          <cell r="BT271">
            <v>115.25</v>
          </cell>
          <cell r="BU271">
            <v>117.64</v>
          </cell>
          <cell r="BV271">
            <v>120.04</v>
          </cell>
          <cell r="BW271">
            <v>122.43</v>
          </cell>
          <cell r="BX271">
            <v>124.83</v>
          </cell>
          <cell r="BY271">
            <v>127.22</v>
          </cell>
          <cell r="BZ271">
            <v>129.62</v>
          </cell>
          <cell r="CA271">
            <v>132.01</v>
          </cell>
          <cell r="CB271">
            <v>134.41</v>
          </cell>
          <cell r="CC271">
            <v>136.80000000000001</v>
          </cell>
          <cell r="CD271">
            <v>139.19999999999999</v>
          </cell>
          <cell r="CE271">
            <v>141.59</v>
          </cell>
          <cell r="CF271">
            <v>143.99</v>
          </cell>
          <cell r="CG271">
            <v>146.38</v>
          </cell>
          <cell r="CH271">
            <v>148.78</v>
          </cell>
          <cell r="CI271">
            <v>151.16999999999999</v>
          </cell>
          <cell r="CJ271">
            <v>153.57</v>
          </cell>
          <cell r="CK271">
            <v>122.43</v>
          </cell>
        </row>
        <row r="272">
          <cell r="AD272">
            <v>48</v>
          </cell>
          <cell r="AH272">
            <v>70.08</v>
          </cell>
          <cell r="AI272">
            <v>71.83</v>
          </cell>
          <cell r="AJ272">
            <v>73.58</v>
          </cell>
          <cell r="AK272">
            <v>75.319999999999993</v>
          </cell>
          <cell r="AL272">
            <v>77.069999999999993</v>
          </cell>
          <cell r="AM272">
            <v>78.819999999999993</v>
          </cell>
          <cell r="AN272">
            <v>80.56</v>
          </cell>
          <cell r="AO272">
            <v>82.31</v>
          </cell>
          <cell r="AP272">
            <v>84.06</v>
          </cell>
          <cell r="AQ272">
            <v>85.81</v>
          </cell>
          <cell r="AR272">
            <v>87.55</v>
          </cell>
          <cell r="AS272">
            <v>89.3</v>
          </cell>
          <cell r="AT272">
            <v>91.05</v>
          </cell>
          <cell r="AU272">
            <v>92.79</v>
          </cell>
          <cell r="AV272">
            <v>94.54</v>
          </cell>
          <cell r="AW272">
            <v>96.29</v>
          </cell>
          <cell r="AX272">
            <v>98.04</v>
          </cell>
          <cell r="AY272">
            <v>99.78</v>
          </cell>
          <cell r="AZ272">
            <v>101.53</v>
          </cell>
          <cell r="BA272">
            <v>103.28</v>
          </cell>
          <cell r="BB272">
            <v>105.03</v>
          </cell>
          <cell r="BC272">
            <v>106.77</v>
          </cell>
          <cell r="BD272">
            <v>108.52</v>
          </cell>
          <cell r="BE272">
            <v>110.27</v>
          </cell>
          <cell r="BF272">
            <v>112.01</v>
          </cell>
          <cell r="BG272">
            <v>89.3</v>
          </cell>
          <cell r="BH272">
            <v>48</v>
          </cell>
          <cell r="BL272">
            <v>98.11</v>
          </cell>
          <cell r="BM272">
            <v>100.56</v>
          </cell>
          <cell r="BN272">
            <v>103.01</v>
          </cell>
          <cell r="BO272">
            <v>105.45</v>
          </cell>
          <cell r="BP272">
            <v>107.9</v>
          </cell>
          <cell r="BQ272">
            <v>110.34</v>
          </cell>
          <cell r="BR272">
            <v>112.79</v>
          </cell>
          <cell r="BS272">
            <v>115.24</v>
          </cell>
          <cell r="BT272">
            <v>117.68</v>
          </cell>
          <cell r="BU272">
            <v>120.13</v>
          </cell>
          <cell r="BV272">
            <v>122.57</v>
          </cell>
          <cell r="BW272">
            <v>125.02</v>
          </cell>
          <cell r="BX272">
            <v>127.47</v>
          </cell>
          <cell r="BY272">
            <v>129.91</v>
          </cell>
          <cell r="BZ272">
            <v>132.36000000000001</v>
          </cell>
          <cell r="CA272">
            <v>134.80000000000001</v>
          </cell>
          <cell r="CB272">
            <v>137.25</v>
          </cell>
          <cell r="CC272">
            <v>139.69999999999999</v>
          </cell>
          <cell r="CD272">
            <v>142.13999999999999</v>
          </cell>
          <cell r="CE272">
            <v>144.59</v>
          </cell>
          <cell r="CF272">
            <v>147.04</v>
          </cell>
          <cell r="CG272">
            <v>149.47999999999999</v>
          </cell>
          <cell r="CH272">
            <v>151.93</v>
          </cell>
          <cell r="CI272">
            <v>154.37</v>
          </cell>
          <cell r="CJ272">
            <v>156.82</v>
          </cell>
          <cell r="CK272">
            <v>125.02</v>
          </cell>
        </row>
        <row r="273">
          <cell r="AD273">
            <v>49</v>
          </cell>
          <cell r="AH273">
            <v>71.52</v>
          </cell>
          <cell r="AI273">
            <v>73.3</v>
          </cell>
          <cell r="AJ273">
            <v>75.08</v>
          </cell>
          <cell r="AK273">
            <v>76.87</v>
          </cell>
          <cell r="AL273">
            <v>78.650000000000006</v>
          </cell>
          <cell r="AM273">
            <v>80.430000000000007</v>
          </cell>
          <cell r="AN273">
            <v>82.22</v>
          </cell>
          <cell r="AO273">
            <v>84</v>
          </cell>
          <cell r="AP273">
            <v>85.78</v>
          </cell>
          <cell r="AQ273">
            <v>87.57</v>
          </cell>
          <cell r="AR273">
            <v>89.35</v>
          </cell>
          <cell r="AS273">
            <v>91.13</v>
          </cell>
          <cell r="AT273">
            <v>92.92</v>
          </cell>
          <cell r="AU273">
            <v>94.7</v>
          </cell>
          <cell r="AV273">
            <v>96.49</v>
          </cell>
          <cell r="AW273">
            <v>98.27</v>
          </cell>
          <cell r="AX273">
            <v>100.05</v>
          </cell>
          <cell r="AY273">
            <v>101.84</v>
          </cell>
          <cell r="AZ273">
            <v>103.62</v>
          </cell>
          <cell r="BA273">
            <v>105.4</v>
          </cell>
          <cell r="BB273">
            <v>107.19</v>
          </cell>
          <cell r="BC273">
            <v>108.97</v>
          </cell>
          <cell r="BD273">
            <v>110.75</v>
          </cell>
          <cell r="BE273">
            <v>112.54</v>
          </cell>
          <cell r="BF273">
            <v>114.32</v>
          </cell>
          <cell r="BG273">
            <v>91.13</v>
          </cell>
          <cell r="BH273">
            <v>49</v>
          </cell>
          <cell r="BL273">
            <v>100.12</v>
          </cell>
          <cell r="BM273">
            <v>102.62</v>
          </cell>
          <cell r="BN273">
            <v>105.12</v>
          </cell>
          <cell r="BO273">
            <v>107.61</v>
          </cell>
          <cell r="BP273">
            <v>110.11</v>
          </cell>
          <cell r="BQ273">
            <v>112.61</v>
          </cell>
          <cell r="BR273">
            <v>115.1</v>
          </cell>
          <cell r="BS273">
            <v>117.6</v>
          </cell>
          <cell r="BT273">
            <v>120.1</v>
          </cell>
          <cell r="BU273">
            <v>122.59</v>
          </cell>
          <cell r="BV273">
            <v>125.09</v>
          </cell>
          <cell r="BW273">
            <v>127.59</v>
          </cell>
          <cell r="BX273">
            <v>130.09</v>
          </cell>
          <cell r="BY273">
            <v>132.58000000000001</v>
          </cell>
          <cell r="BZ273">
            <v>135.08000000000001</v>
          </cell>
          <cell r="CA273">
            <v>137.58000000000001</v>
          </cell>
          <cell r="CB273">
            <v>140.07</v>
          </cell>
          <cell r="CC273">
            <v>142.57</v>
          </cell>
          <cell r="CD273">
            <v>145.07</v>
          </cell>
          <cell r="CE273">
            <v>147.57</v>
          </cell>
          <cell r="CF273">
            <v>150.06</v>
          </cell>
          <cell r="CG273">
            <v>152.56</v>
          </cell>
          <cell r="CH273">
            <v>155.06</v>
          </cell>
          <cell r="CI273">
            <v>157.55000000000001</v>
          </cell>
          <cell r="CJ273">
            <v>160.05000000000001</v>
          </cell>
          <cell r="CK273">
            <v>127.59</v>
          </cell>
        </row>
        <row r="274">
          <cell r="AD274">
            <v>50</v>
          </cell>
          <cell r="AH274">
            <v>72.959999999999994</v>
          </cell>
          <cell r="AI274">
            <v>74.78</v>
          </cell>
          <cell r="AJ274">
            <v>76.599999999999994</v>
          </cell>
          <cell r="AK274">
            <v>78.42</v>
          </cell>
          <cell r="AL274">
            <v>80.239999999999995</v>
          </cell>
          <cell r="AM274">
            <v>82.06</v>
          </cell>
          <cell r="AN274">
            <v>83.88</v>
          </cell>
          <cell r="AO274">
            <v>85.7</v>
          </cell>
          <cell r="AP274">
            <v>87.52</v>
          </cell>
          <cell r="AQ274">
            <v>89.34</v>
          </cell>
          <cell r="AR274">
            <v>91.16</v>
          </cell>
          <cell r="AS274">
            <v>92.98</v>
          </cell>
          <cell r="AT274">
            <v>94.8</v>
          </cell>
          <cell r="AU274">
            <v>96.62</v>
          </cell>
          <cell r="AV274">
            <v>98.44</v>
          </cell>
          <cell r="AW274">
            <v>100.26</v>
          </cell>
          <cell r="AX274">
            <v>102.08</v>
          </cell>
          <cell r="AY274">
            <v>103.9</v>
          </cell>
          <cell r="AZ274">
            <v>105.72</v>
          </cell>
          <cell r="BA274">
            <v>107.54</v>
          </cell>
          <cell r="BB274">
            <v>109.36</v>
          </cell>
          <cell r="BC274">
            <v>111.18</v>
          </cell>
          <cell r="BD274">
            <v>113</v>
          </cell>
          <cell r="BE274">
            <v>114.82</v>
          </cell>
          <cell r="BF274">
            <v>116.64</v>
          </cell>
          <cell r="BG274">
            <v>92.98</v>
          </cell>
          <cell r="BH274">
            <v>50</v>
          </cell>
          <cell r="BL274">
            <v>102.14</v>
          </cell>
          <cell r="BM274">
            <v>104.69</v>
          </cell>
          <cell r="BN274">
            <v>107.24</v>
          </cell>
          <cell r="BO274">
            <v>109.79</v>
          </cell>
          <cell r="BP274">
            <v>112.33</v>
          </cell>
          <cell r="BQ274">
            <v>114.88</v>
          </cell>
          <cell r="BR274">
            <v>117.43</v>
          </cell>
          <cell r="BS274">
            <v>119.98</v>
          </cell>
          <cell r="BT274">
            <v>122.53</v>
          </cell>
          <cell r="BU274">
            <v>125.07</v>
          </cell>
          <cell r="BV274">
            <v>127.62</v>
          </cell>
          <cell r="BW274">
            <v>130.16999999999999</v>
          </cell>
          <cell r="BX274">
            <v>132.72</v>
          </cell>
          <cell r="BY274">
            <v>135.27000000000001</v>
          </cell>
          <cell r="BZ274">
            <v>137.81</v>
          </cell>
          <cell r="CA274">
            <v>140.36000000000001</v>
          </cell>
          <cell r="CB274">
            <v>142.91</v>
          </cell>
          <cell r="CC274">
            <v>145.46</v>
          </cell>
          <cell r="CD274">
            <v>148.01</v>
          </cell>
          <cell r="CE274">
            <v>150.55000000000001</v>
          </cell>
          <cell r="CF274">
            <v>153.1</v>
          </cell>
          <cell r="CG274">
            <v>155.65</v>
          </cell>
          <cell r="CH274">
            <v>158.19999999999999</v>
          </cell>
          <cell r="CI274">
            <v>160.75</v>
          </cell>
          <cell r="CJ274">
            <v>163.29</v>
          </cell>
          <cell r="CK274">
            <v>130.16999999999999</v>
          </cell>
        </row>
        <row r="275">
          <cell r="AD275">
            <v>51</v>
          </cell>
          <cell r="AH275">
            <v>74.41</v>
          </cell>
          <cell r="AI275">
            <v>76.27</v>
          </cell>
          <cell r="AJ275">
            <v>78.13</v>
          </cell>
          <cell r="AK275">
            <v>79.98</v>
          </cell>
          <cell r="AL275">
            <v>81.84</v>
          </cell>
          <cell r="AM275">
            <v>83.7</v>
          </cell>
          <cell r="AN275">
            <v>85.55</v>
          </cell>
          <cell r="AO275">
            <v>87.41</v>
          </cell>
          <cell r="AP275">
            <v>89.26</v>
          </cell>
          <cell r="AQ275">
            <v>91.12</v>
          </cell>
          <cell r="AR275">
            <v>92.98</v>
          </cell>
          <cell r="AS275">
            <v>94.83</v>
          </cell>
          <cell r="AT275">
            <v>96.69</v>
          </cell>
          <cell r="AU275">
            <v>98.55</v>
          </cell>
          <cell r="AV275">
            <v>100.4</v>
          </cell>
          <cell r="AW275">
            <v>102.26</v>
          </cell>
          <cell r="AX275">
            <v>104.12</v>
          </cell>
          <cell r="AY275">
            <v>105.97</v>
          </cell>
          <cell r="AZ275">
            <v>107.83</v>
          </cell>
          <cell r="BA275">
            <v>109.68</v>
          </cell>
          <cell r="BB275">
            <v>111.54</v>
          </cell>
          <cell r="BC275">
            <v>113.4</v>
          </cell>
          <cell r="BD275">
            <v>115.25</v>
          </cell>
          <cell r="BE275">
            <v>117.11</v>
          </cell>
          <cell r="BF275">
            <v>118.97</v>
          </cell>
          <cell r="BG275">
            <v>94.83</v>
          </cell>
          <cell r="BH275">
            <v>51</v>
          </cell>
          <cell r="BL275">
            <v>104.18</v>
          </cell>
          <cell r="BM275">
            <v>106.78</v>
          </cell>
          <cell r="BN275">
            <v>109.38</v>
          </cell>
          <cell r="BO275">
            <v>111.98</v>
          </cell>
          <cell r="BP275">
            <v>114.57</v>
          </cell>
          <cell r="BQ275">
            <v>117.17</v>
          </cell>
          <cell r="BR275">
            <v>119.77</v>
          </cell>
          <cell r="BS275">
            <v>122.37</v>
          </cell>
          <cell r="BT275">
            <v>124.97</v>
          </cell>
          <cell r="BU275">
            <v>127.57</v>
          </cell>
          <cell r="BV275">
            <v>130.16999999999999</v>
          </cell>
          <cell r="BW275">
            <v>132.77000000000001</v>
          </cell>
          <cell r="BX275">
            <v>135.37</v>
          </cell>
          <cell r="BY275">
            <v>137.96</v>
          </cell>
          <cell r="BZ275">
            <v>140.56</v>
          </cell>
          <cell r="CA275">
            <v>143.16</v>
          </cell>
          <cell r="CB275">
            <v>145.76</v>
          </cell>
          <cell r="CC275">
            <v>148.36000000000001</v>
          </cell>
          <cell r="CD275">
            <v>150.96</v>
          </cell>
          <cell r="CE275">
            <v>153.56</v>
          </cell>
          <cell r="CF275">
            <v>156.16</v>
          </cell>
          <cell r="CG275">
            <v>158.76</v>
          </cell>
          <cell r="CH275">
            <v>161.36000000000001</v>
          </cell>
          <cell r="CI275">
            <v>163.95</v>
          </cell>
          <cell r="CJ275">
            <v>166.55</v>
          </cell>
          <cell r="CK275">
            <v>132.77000000000001</v>
          </cell>
        </row>
        <row r="276">
          <cell r="AD276">
            <v>52</v>
          </cell>
          <cell r="AH276">
            <v>75.849999999999994</v>
          </cell>
          <cell r="AI276">
            <v>77.739999999999995</v>
          </cell>
          <cell r="AJ276">
            <v>79.63</v>
          </cell>
          <cell r="AK276">
            <v>81.53</v>
          </cell>
          <cell r="AL276">
            <v>83.42</v>
          </cell>
          <cell r="AM276">
            <v>85.31</v>
          </cell>
          <cell r="AN276">
            <v>87.21</v>
          </cell>
          <cell r="AO276">
            <v>89.1</v>
          </cell>
          <cell r="AP276">
            <v>90.99</v>
          </cell>
          <cell r="AQ276">
            <v>92.88</v>
          </cell>
          <cell r="AR276">
            <v>94.78</v>
          </cell>
          <cell r="AS276">
            <v>96.67</v>
          </cell>
          <cell r="AT276">
            <v>98.56</v>
          </cell>
          <cell r="AU276">
            <v>100.46</v>
          </cell>
          <cell r="AV276">
            <v>102.35</v>
          </cell>
          <cell r="AW276">
            <v>104.24</v>
          </cell>
          <cell r="AX276">
            <v>106.13</v>
          </cell>
          <cell r="AY276">
            <v>108.03</v>
          </cell>
          <cell r="AZ276">
            <v>109.92</v>
          </cell>
          <cell r="BA276">
            <v>111.81</v>
          </cell>
          <cell r="BB276">
            <v>113.71</v>
          </cell>
          <cell r="BC276">
            <v>115.6</v>
          </cell>
          <cell r="BD276">
            <v>117.49</v>
          </cell>
          <cell r="BE276">
            <v>119.38</v>
          </cell>
          <cell r="BF276">
            <v>121.28</v>
          </cell>
          <cell r="BG276">
            <v>96.67</v>
          </cell>
          <cell r="BH276">
            <v>52</v>
          </cell>
          <cell r="BL276">
            <v>106.19</v>
          </cell>
          <cell r="BM276">
            <v>108.84</v>
          </cell>
          <cell r="BN276">
            <v>111.49</v>
          </cell>
          <cell r="BO276">
            <v>114.14</v>
          </cell>
          <cell r="BP276">
            <v>116.79</v>
          </cell>
          <cell r="BQ276">
            <v>119.44</v>
          </cell>
          <cell r="BR276">
            <v>122.09</v>
          </cell>
          <cell r="BS276">
            <v>124.74</v>
          </cell>
          <cell r="BT276">
            <v>127.39</v>
          </cell>
          <cell r="BU276">
            <v>130.04</v>
          </cell>
          <cell r="BV276">
            <v>132.69</v>
          </cell>
          <cell r="BW276">
            <v>135.34</v>
          </cell>
          <cell r="BX276">
            <v>137.99</v>
          </cell>
          <cell r="BY276">
            <v>140.63999999999999</v>
          </cell>
          <cell r="BZ276">
            <v>143.29</v>
          </cell>
          <cell r="CA276">
            <v>145.94</v>
          </cell>
          <cell r="CB276">
            <v>148.59</v>
          </cell>
          <cell r="CC276">
            <v>151.24</v>
          </cell>
          <cell r="CD276">
            <v>153.88999999999999</v>
          </cell>
          <cell r="CE276">
            <v>156.54</v>
          </cell>
          <cell r="CF276">
            <v>159.19</v>
          </cell>
          <cell r="CG276">
            <v>161.84</v>
          </cell>
          <cell r="CH276">
            <v>164.49</v>
          </cell>
          <cell r="CI276">
            <v>167.14</v>
          </cell>
          <cell r="CJ276">
            <v>169.79</v>
          </cell>
          <cell r="CK276">
            <v>135.34</v>
          </cell>
        </row>
        <row r="277">
          <cell r="AD277">
            <v>53</v>
          </cell>
          <cell r="AH277">
            <v>77.290000000000006</v>
          </cell>
          <cell r="AI277">
            <v>79.22</v>
          </cell>
          <cell r="AJ277">
            <v>81.150000000000006</v>
          </cell>
          <cell r="AK277">
            <v>83.08</v>
          </cell>
          <cell r="AL277">
            <v>85.01</v>
          </cell>
          <cell r="AM277">
            <v>86.94</v>
          </cell>
          <cell r="AN277">
            <v>88.87</v>
          </cell>
          <cell r="AO277">
            <v>90.8</v>
          </cell>
          <cell r="AP277">
            <v>92.73</v>
          </cell>
          <cell r="AQ277">
            <v>94.66</v>
          </cell>
          <cell r="AR277">
            <v>96.59</v>
          </cell>
          <cell r="AS277">
            <v>98.52</v>
          </cell>
          <cell r="AT277">
            <v>100.45</v>
          </cell>
          <cell r="AU277">
            <v>102.37</v>
          </cell>
          <cell r="AV277">
            <v>104.3</v>
          </cell>
          <cell r="AW277">
            <v>106.23</v>
          </cell>
          <cell r="AX277">
            <v>108.16</v>
          </cell>
          <cell r="AY277">
            <v>110.09</v>
          </cell>
          <cell r="AZ277">
            <v>112.02</v>
          </cell>
          <cell r="BA277">
            <v>113.95</v>
          </cell>
          <cell r="BB277">
            <v>115.88</v>
          </cell>
          <cell r="BC277">
            <v>117.81</v>
          </cell>
          <cell r="BD277">
            <v>119.74</v>
          </cell>
          <cell r="BE277">
            <v>121.67</v>
          </cell>
          <cell r="BF277">
            <v>123.6</v>
          </cell>
          <cell r="BG277">
            <v>98.52</v>
          </cell>
          <cell r="BH277">
            <v>53</v>
          </cell>
          <cell r="BL277">
            <v>108.21</v>
          </cell>
          <cell r="BM277">
            <v>110.91</v>
          </cell>
          <cell r="BN277">
            <v>113.61</v>
          </cell>
          <cell r="BO277">
            <v>116.32</v>
          </cell>
          <cell r="BP277">
            <v>119.02</v>
          </cell>
          <cell r="BQ277">
            <v>121.72</v>
          </cell>
          <cell r="BR277">
            <v>124.42</v>
          </cell>
          <cell r="BS277">
            <v>127.12</v>
          </cell>
          <cell r="BT277">
            <v>129.82</v>
          </cell>
          <cell r="BU277">
            <v>132.52000000000001</v>
          </cell>
          <cell r="BV277">
            <v>135.22</v>
          </cell>
          <cell r="BW277">
            <v>137.91999999999999</v>
          </cell>
          <cell r="BX277">
            <v>140.62</v>
          </cell>
          <cell r="BY277">
            <v>143.32</v>
          </cell>
          <cell r="BZ277">
            <v>146.02000000000001</v>
          </cell>
          <cell r="CA277">
            <v>148.72999999999999</v>
          </cell>
          <cell r="CB277">
            <v>151.43</v>
          </cell>
          <cell r="CC277">
            <v>154.13</v>
          </cell>
          <cell r="CD277">
            <v>156.83000000000001</v>
          </cell>
          <cell r="CE277">
            <v>159.53</v>
          </cell>
          <cell r="CF277">
            <v>162.22999999999999</v>
          </cell>
          <cell r="CG277">
            <v>164.93</v>
          </cell>
          <cell r="CH277">
            <v>167.63</v>
          </cell>
          <cell r="CI277">
            <v>170.33</v>
          </cell>
          <cell r="CJ277">
            <v>173.03</v>
          </cell>
          <cell r="CK277">
            <v>137.91999999999999</v>
          </cell>
        </row>
        <row r="278">
          <cell r="AD278">
            <v>54</v>
          </cell>
          <cell r="AH278">
            <v>78.75</v>
          </cell>
          <cell r="AI278">
            <v>80.72</v>
          </cell>
          <cell r="AJ278">
            <v>82.68</v>
          </cell>
          <cell r="AK278">
            <v>84.65</v>
          </cell>
          <cell r="AL278">
            <v>86.61</v>
          </cell>
          <cell r="AM278">
            <v>88.58</v>
          </cell>
          <cell r="AN278">
            <v>90.54</v>
          </cell>
          <cell r="AO278">
            <v>92.51</v>
          </cell>
          <cell r="AP278">
            <v>94.47</v>
          </cell>
          <cell r="AQ278">
            <v>96.44</v>
          </cell>
          <cell r="AR278">
            <v>98.41</v>
          </cell>
          <cell r="AS278">
            <v>100.37</v>
          </cell>
          <cell r="AT278">
            <v>102.34</v>
          </cell>
          <cell r="AU278">
            <v>104.3</v>
          </cell>
          <cell r="AV278">
            <v>106.27</v>
          </cell>
          <cell r="AW278">
            <v>108.23</v>
          </cell>
          <cell r="AX278">
            <v>110.2</v>
          </cell>
          <cell r="AY278">
            <v>112.16</v>
          </cell>
          <cell r="AZ278">
            <v>114.13</v>
          </cell>
          <cell r="BA278">
            <v>116.1</v>
          </cell>
          <cell r="BB278">
            <v>118.06</v>
          </cell>
          <cell r="BC278">
            <v>120.03</v>
          </cell>
          <cell r="BD278">
            <v>121.99</v>
          </cell>
          <cell r="BE278">
            <v>123.96</v>
          </cell>
          <cell r="BF278">
            <v>125.92</v>
          </cell>
          <cell r="BG278">
            <v>100.37</v>
          </cell>
          <cell r="BH278">
            <v>54</v>
          </cell>
          <cell r="BL278">
            <v>110.25</v>
          </cell>
          <cell r="BM278">
            <v>113</v>
          </cell>
          <cell r="BN278">
            <v>115.75</v>
          </cell>
          <cell r="BO278">
            <v>118.51</v>
          </cell>
          <cell r="BP278">
            <v>121.26</v>
          </cell>
          <cell r="BQ278">
            <v>124.01</v>
          </cell>
          <cell r="BR278">
            <v>126.76</v>
          </cell>
          <cell r="BS278">
            <v>129.51</v>
          </cell>
          <cell r="BT278">
            <v>132.26</v>
          </cell>
          <cell r="BU278">
            <v>135.02000000000001</v>
          </cell>
          <cell r="BV278">
            <v>137.77000000000001</v>
          </cell>
          <cell r="BW278">
            <v>140.52000000000001</v>
          </cell>
          <cell r="BX278">
            <v>143.27000000000001</v>
          </cell>
          <cell r="BY278">
            <v>146.02000000000001</v>
          </cell>
          <cell r="BZ278">
            <v>148.78</v>
          </cell>
          <cell r="CA278">
            <v>151.53</v>
          </cell>
          <cell r="CB278">
            <v>154.28</v>
          </cell>
          <cell r="CC278">
            <v>157.03</v>
          </cell>
          <cell r="CD278">
            <v>159.78</v>
          </cell>
          <cell r="CE278">
            <v>162.53</v>
          </cell>
          <cell r="CF278">
            <v>165.29</v>
          </cell>
          <cell r="CG278">
            <v>168.04</v>
          </cell>
          <cell r="CH278">
            <v>170.79</v>
          </cell>
          <cell r="CI278">
            <v>173.54</v>
          </cell>
          <cell r="CJ278">
            <v>176.29</v>
          </cell>
          <cell r="CK278">
            <v>140.52000000000001</v>
          </cell>
        </row>
        <row r="279">
          <cell r="AD279">
            <v>55</v>
          </cell>
          <cell r="AH279">
            <v>80.180000000000007</v>
          </cell>
          <cell r="AI279">
            <v>82.19</v>
          </cell>
          <cell r="AJ279">
            <v>84.19</v>
          </cell>
          <cell r="AK279">
            <v>86.19</v>
          </cell>
          <cell r="AL279">
            <v>88.19</v>
          </cell>
          <cell r="AM279">
            <v>90.19</v>
          </cell>
          <cell r="AN279">
            <v>92.2</v>
          </cell>
          <cell r="AO279">
            <v>94.2</v>
          </cell>
          <cell r="AP279">
            <v>96.2</v>
          </cell>
          <cell r="AQ279">
            <v>98.2</v>
          </cell>
          <cell r="AR279">
            <v>100.2</v>
          </cell>
          <cell r="AS279">
            <v>102.21</v>
          </cell>
          <cell r="AT279">
            <v>104.21</v>
          </cell>
          <cell r="AU279">
            <v>106.21</v>
          </cell>
          <cell r="AV279">
            <v>108.21</v>
          </cell>
          <cell r="AW279">
            <v>110.21</v>
          </cell>
          <cell r="AX279">
            <v>112.22</v>
          </cell>
          <cell r="AY279">
            <v>114.22</v>
          </cell>
          <cell r="AZ279">
            <v>116.22</v>
          </cell>
          <cell r="BA279">
            <v>118.22</v>
          </cell>
          <cell r="BB279">
            <v>120.22</v>
          </cell>
          <cell r="BC279">
            <v>122.23</v>
          </cell>
          <cell r="BD279">
            <v>124.23</v>
          </cell>
          <cell r="BE279">
            <v>126.23</v>
          </cell>
          <cell r="BF279">
            <v>128.22999999999999</v>
          </cell>
          <cell r="BG279">
            <v>102.21</v>
          </cell>
          <cell r="BH279">
            <v>55</v>
          </cell>
          <cell r="BL279">
            <v>112.26</v>
          </cell>
          <cell r="BM279">
            <v>115.06</v>
          </cell>
          <cell r="BN279">
            <v>117.86</v>
          </cell>
          <cell r="BO279">
            <v>120.67</v>
          </cell>
          <cell r="BP279">
            <v>123.47</v>
          </cell>
          <cell r="BQ279">
            <v>126.27</v>
          </cell>
          <cell r="BR279">
            <v>129.07</v>
          </cell>
          <cell r="BS279">
            <v>131.88</v>
          </cell>
          <cell r="BT279">
            <v>134.68</v>
          </cell>
          <cell r="BU279">
            <v>137.47999999999999</v>
          </cell>
          <cell r="BV279">
            <v>140.29</v>
          </cell>
          <cell r="BW279">
            <v>143.09</v>
          </cell>
          <cell r="BX279">
            <v>145.88999999999999</v>
          </cell>
          <cell r="BY279">
            <v>148.69</v>
          </cell>
          <cell r="BZ279">
            <v>151.5</v>
          </cell>
          <cell r="CA279">
            <v>154.30000000000001</v>
          </cell>
          <cell r="CB279">
            <v>157.1</v>
          </cell>
          <cell r="CC279">
            <v>159.9</v>
          </cell>
          <cell r="CD279">
            <v>162.71</v>
          </cell>
          <cell r="CE279">
            <v>165.51</v>
          </cell>
          <cell r="CF279">
            <v>168.31</v>
          </cell>
          <cell r="CG279">
            <v>171.12</v>
          </cell>
          <cell r="CH279">
            <v>173.92</v>
          </cell>
          <cell r="CI279">
            <v>176.72</v>
          </cell>
          <cell r="CJ279">
            <v>179.52</v>
          </cell>
          <cell r="CK279">
            <v>143.09</v>
          </cell>
        </row>
        <row r="280">
          <cell r="AD280">
            <v>56</v>
          </cell>
          <cell r="AH280">
            <v>81.63</v>
          </cell>
          <cell r="AI280">
            <v>83.66</v>
          </cell>
          <cell r="AJ280">
            <v>85.7</v>
          </cell>
          <cell r="AK280">
            <v>87.74</v>
          </cell>
          <cell r="AL280">
            <v>89.78</v>
          </cell>
          <cell r="AM280">
            <v>91.82</v>
          </cell>
          <cell r="AN280">
            <v>93.86</v>
          </cell>
          <cell r="AO280">
            <v>95.89</v>
          </cell>
          <cell r="AP280">
            <v>97.93</v>
          </cell>
          <cell r="AQ280">
            <v>99.97</v>
          </cell>
          <cell r="AR280">
            <v>102.01</v>
          </cell>
          <cell r="AS280">
            <v>104.05</v>
          </cell>
          <cell r="AT280">
            <v>106.09</v>
          </cell>
          <cell r="AU280">
            <v>108.13</v>
          </cell>
          <cell r="AV280">
            <v>110.16</v>
          </cell>
          <cell r="AW280">
            <v>112.2</v>
          </cell>
          <cell r="AX280">
            <v>114.24</v>
          </cell>
          <cell r="AY280">
            <v>116.28</v>
          </cell>
          <cell r="AZ280">
            <v>118.32</v>
          </cell>
          <cell r="BA280">
            <v>120.36</v>
          </cell>
          <cell r="BB280">
            <v>122.39</v>
          </cell>
          <cell r="BC280">
            <v>124.43</v>
          </cell>
          <cell r="BD280">
            <v>126.47</v>
          </cell>
          <cell r="BE280">
            <v>128.51</v>
          </cell>
          <cell r="BF280">
            <v>130.55000000000001</v>
          </cell>
          <cell r="BG280">
            <v>104.05</v>
          </cell>
          <cell r="BH280">
            <v>56</v>
          </cell>
          <cell r="BL280">
            <v>114.28</v>
          </cell>
          <cell r="BM280">
            <v>117.13</v>
          </cell>
          <cell r="BN280">
            <v>119.98</v>
          </cell>
          <cell r="BO280">
            <v>122.84</v>
          </cell>
          <cell r="BP280">
            <v>125.69</v>
          </cell>
          <cell r="BQ280">
            <v>128.54</v>
          </cell>
          <cell r="BR280">
            <v>131.4</v>
          </cell>
          <cell r="BS280">
            <v>134.25</v>
          </cell>
          <cell r="BT280">
            <v>137.11000000000001</v>
          </cell>
          <cell r="BU280">
            <v>139.96</v>
          </cell>
          <cell r="BV280">
            <v>142.81</v>
          </cell>
          <cell r="BW280">
            <v>145.66999999999999</v>
          </cell>
          <cell r="BX280">
            <v>148.52000000000001</v>
          </cell>
          <cell r="BY280">
            <v>151.38</v>
          </cell>
          <cell r="BZ280">
            <v>154.22999999999999</v>
          </cell>
          <cell r="CA280">
            <v>157.08000000000001</v>
          </cell>
          <cell r="CB280">
            <v>159.94</v>
          </cell>
          <cell r="CC280">
            <v>162.79</v>
          </cell>
          <cell r="CD280">
            <v>165.64</v>
          </cell>
          <cell r="CE280">
            <v>168.5</v>
          </cell>
          <cell r="CF280">
            <v>171.35</v>
          </cell>
          <cell r="CG280">
            <v>174.21</v>
          </cell>
          <cell r="CH280">
            <v>177.06</v>
          </cell>
          <cell r="CI280">
            <v>179.91</v>
          </cell>
          <cell r="CJ280">
            <v>182.77</v>
          </cell>
          <cell r="CK280">
            <v>145.66999999999999</v>
          </cell>
        </row>
        <row r="281">
          <cell r="AD281">
            <v>57</v>
          </cell>
          <cell r="AH281">
            <v>83.08</v>
          </cell>
          <cell r="AI281">
            <v>85.15</v>
          </cell>
          <cell r="AJ281">
            <v>87.23</v>
          </cell>
          <cell r="AK281">
            <v>89.3</v>
          </cell>
          <cell r="AL281">
            <v>91.38</v>
          </cell>
          <cell r="AM281">
            <v>93.45</v>
          </cell>
          <cell r="AN281">
            <v>95.53</v>
          </cell>
          <cell r="AO281">
            <v>97.6</v>
          </cell>
          <cell r="AP281">
            <v>99.68</v>
          </cell>
          <cell r="AQ281">
            <v>101.75</v>
          </cell>
          <cell r="AR281">
            <v>103.82</v>
          </cell>
          <cell r="AS281">
            <v>105.9</v>
          </cell>
          <cell r="AT281">
            <v>107.97</v>
          </cell>
          <cell r="AU281">
            <v>110.05</v>
          </cell>
          <cell r="AV281">
            <v>112.12</v>
          </cell>
          <cell r="AW281">
            <v>114.2</v>
          </cell>
          <cell r="AX281">
            <v>116.27</v>
          </cell>
          <cell r="AY281">
            <v>118.35</v>
          </cell>
          <cell r="AZ281">
            <v>120.42</v>
          </cell>
          <cell r="BA281">
            <v>122.5</v>
          </cell>
          <cell r="BB281">
            <v>124.57</v>
          </cell>
          <cell r="BC281">
            <v>126.65</v>
          </cell>
          <cell r="BD281">
            <v>128.72</v>
          </cell>
          <cell r="BE281">
            <v>130.80000000000001</v>
          </cell>
          <cell r="BF281">
            <v>132.87</v>
          </cell>
          <cell r="BG281">
            <v>105.9</v>
          </cell>
          <cell r="BH281">
            <v>57</v>
          </cell>
          <cell r="BL281">
            <v>116.31</v>
          </cell>
          <cell r="BM281">
            <v>119.21</v>
          </cell>
          <cell r="BN281">
            <v>122.12</v>
          </cell>
          <cell r="BO281">
            <v>125.02</v>
          </cell>
          <cell r="BP281">
            <v>127.93</v>
          </cell>
          <cell r="BQ281">
            <v>130.83000000000001</v>
          </cell>
          <cell r="BR281">
            <v>133.74</v>
          </cell>
          <cell r="BS281">
            <v>136.63999999999999</v>
          </cell>
          <cell r="BT281">
            <v>139.55000000000001</v>
          </cell>
          <cell r="BU281">
            <v>142.44999999999999</v>
          </cell>
          <cell r="BV281">
            <v>145.35</v>
          </cell>
          <cell r="BW281">
            <v>148.26</v>
          </cell>
          <cell r="BX281">
            <v>151.16</v>
          </cell>
          <cell r="BY281">
            <v>154.07</v>
          </cell>
          <cell r="BZ281">
            <v>156.97</v>
          </cell>
          <cell r="CA281">
            <v>159.88</v>
          </cell>
          <cell r="CB281">
            <v>162.78</v>
          </cell>
          <cell r="CC281">
            <v>165.69</v>
          </cell>
          <cell r="CD281">
            <v>168.59</v>
          </cell>
          <cell r="CE281">
            <v>171.5</v>
          </cell>
          <cell r="CF281">
            <v>174.4</v>
          </cell>
          <cell r="CG281">
            <v>177.31</v>
          </cell>
          <cell r="CH281">
            <v>180.21</v>
          </cell>
          <cell r="CI281">
            <v>183.12</v>
          </cell>
          <cell r="CJ281">
            <v>186.02</v>
          </cell>
          <cell r="CK281">
            <v>148.26</v>
          </cell>
        </row>
        <row r="282">
          <cell r="AD282">
            <v>58</v>
          </cell>
          <cell r="AH282">
            <v>84.54</v>
          </cell>
          <cell r="AI282">
            <v>86.65</v>
          </cell>
          <cell r="AJ282">
            <v>88.76</v>
          </cell>
          <cell r="AK282">
            <v>90.87</v>
          </cell>
          <cell r="AL282">
            <v>92.98</v>
          </cell>
          <cell r="AM282">
            <v>95.09</v>
          </cell>
          <cell r="AN282">
            <v>97.2</v>
          </cell>
          <cell r="AO282">
            <v>99.32</v>
          </cell>
          <cell r="AP282">
            <v>101.43</v>
          </cell>
          <cell r="AQ282">
            <v>103.54</v>
          </cell>
          <cell r="AR282">
            <v>105.65</v>
          </cell>
          <cell r="AS282">
            <v>107.76</v>
          </cell>
          <cell r="AT282">
            <v>109.87</v>
          </cell>
          <cell r="AU282">
            <v>111.98</v>
          </cell>
          <cell r="AV282">
            <v>114.09</v>
          </cell>
          <cell r="AW282">
            <v>116.21</v>
          </cell>
          <cell r="AX282">
            <v>118.32</v>
          </cell>
          <cell r="AY282">
            <v>120.43</v>
          </cell>
          <cell r="AZ282">
            <v>122.54</v>
          </cell>
          <cell r="BA282">
            <v>124.65</v>
          </cell>
          <cell r="BB282">
            <v>126.76</v>
          </cell>
          <cell r="BC282">
            <v>128.87</v>
          </cell>
          <cell r="BD282">
            <v>130.97999999999999</v>
          </cell>
          <cell r="BE282">
            <v>133.1</v>
          </cell>
          <cell r="BF282">
            <v>135.21</v>
          </cell>
          <cell r="BG282">
            <v>107.76</v>
          </cell>
          <cell r="BH282">
            <v>58</v>
          </cell>
          <cell r="BL282">
            <v>118.35</v>
          </cell>
          <cell r="BM282">
            <v>121.31</v>
          </cell>
          <cell r="BN282">
            <v>124.26</v>
          </cell>
          <cell r="BO282">
            <v>127.22</v>
          </cell>
          <cell r="BP282">
            <v>130.18</v>
          </cell>
          <cell r="BQ282">
            <v>133.13</v>
          </cell>
          <cell r="BR282">
            <v>136.09</v>
          </cell>
          <cell r="BS282">
            <v>139.04</v>
          </cell>
          <cell r="BT282">
            <v>142</v>
          </cell>
          <cell r="BU282">
            <v>144.94999999999999</v>
          </cell>
          <cell r="BV282">
            <v>147.91</v>
          </cell>
          <cell r="BW282">
            <v>150.86000000000001</v>
          </cell>
          <cell r="BX282">
            <v>153.82</v>
          </cell>
          <cell r="BY282">
            <v>156.78</v>
          </cell>
          <cell r="BZ282">
            <v>159.72999999999999</v>
          </cell>
          <cell r="CA282">
            <v>162.69</v>
          </cell>
          <cell r="CB282">
            <v>165.64</v>
          </cell>
          <cell r="CC282">
            <v>168.6</v>
          </cell>
          <cell r="CD282">
            <v>171.55</v>
          </cell>
          <cell r="CE282">
            <v>174.51</v>
          </cell>
          <cell r="CF282">
            <v>177.47</v>
          </cell>
          <cell r="CG282">
            <v>180.42</v>
          </cell>
          <cell r="CH282">
            <v>183.38</v>
          </cell>
          <cell r="CI282">
            <v>186.33</v>
          </cell>
          <cell r="CJ282">
            <v>189.29</v>
          </cell>
          <cell r="CK282">
            <v>150.87</v>
          </cell>
        </row>
        <row r="283">
          <cell r="AD283">
            <v>59</v>
          </cell>
          <cell r="AH283">
            <v>85.97</v>
          </cell>
          <cell r="AI283">
            <v>88.12</v>
          </cell>
          <cell r="AJ283">
            <v>90.27</v>
          </cell>
          <cell r="AK283">
            <v>92.41</v>
          </cell>
          <cell r="AL283">
            <v>94.56</v>
          </cell>
          <cell r="AM283">
            <v>76.709999999999994</v>
          </cell>
          <cell r="AN283">
            <v>98.86</v>
          </cell>
          <cell r="AO283">
            <v>101.01</v>
          </cell>
          <cell r="AP283">
            <v>103.15</v>
          </cell>
          <cell r="AQ283">
            <v>105.3</v>
          </cell>
          <cell r="AR283">
            <v>107.45</v>
          </cell>
          <cell r="AS283">
            <v>109.6</v>
          </cell>
          <cell r="AT283">
            <v>111.74</v>
          </cell>
          <cell r="AU283">
            <v>113.89</v>
          </cell>
          <cell r="AV283">
            <v>116.04</v>
          </cell>
          <cell r="AW283">
            <v>118.19</v>
          </cell>
          <cell r="AX283">
            <v>120.33</v>
          </cell>
          <cell r="AY283">
            <v>122.48</v>
          </cell>
          <cell r="AZ283">
            <v>124.63</v>
          </cell>
          <cell r="BA283">
            <v>126.78</v>
          </cell>
          <cell r="BB283">
            <v>128.91999999999999</v>
          </cell>
          <cell r="BC283">
            <v>131.07</v>
          </cell>
          <cell r="BD283">
            <v>133.22</v>
          </cell>
          <cell r="BE283">
            <v>135.37</v>
          </cell>
          <cell r="BF283">
            <v>137.51</v>
          </cell>
          <cell r="BG283">
            <v>108.69</v>
          </cell>
          <cell r="BH283">
            <v>59</v>
          </cell>
          <cell r="BL283">
            <v>120.36</v>
          </cell>
          <cell r="BM283">
            <v>123.37</v>
          </cell>
          <cell r="BN283">
            <v>126.37</v>
          </cell>
          <cell r="BO283">
            <v>129.38</v>
          </cell>
          <cell r="BP283">
            <v>132.38999999999999</v>
          </cell>
          <cell r="BQ283">
            <v>135.38999999999999</v>
          </cell>
          <cell r="BR283">
            <v>138.4</v>
          </cell>
          <cell r="BS283">
            <v>141.41</v>
          </cell>
          <cell r="BT283">
            <v>144.41</v>
          </cell>
          <cell r="BU283">
            <v>147.41999999999999</v>
          </cell>
          <cell r="BV283">
            <v>150.43</v>
          </cell>
          <cell r="BW283">
            <v>153.43</v>
          </cell>
          <cell r="BX283">
            <v>156.44</v>
          </cell>
          <cell r="BY283">
            <v>159.44999999999999</v>
          </cell>
          <cell r="BZ283">
            <v>162.44999999999999</v>
          </cell>
          <cell r="CA283">
            <v>165.46</v>
          </cell>
          <cell r="CB283">
            <v>168.47</v>
          </cell>
          <cell r="CC283">
            <v>171.47</v>
          </cell>
          <cell r="CD283">
            <v>174.48</v>
          </cell>
          <cell r="CE283">
            <v>177.49</v>
          </cell>
          <cell r="CF283">
            <v>180.49</v>
          </cell>
          <cell r="CG283">
            <v>183.5</v>
          </cell>
          <cell r="CH283">
            <v>186.51</v>
          </cell>
          <cell r="CI283">
            <v>189.51</v>
          </cell>
          <cell r="CJ283">
            <v>192.52</v>
          </cell>
          <cell r="CK283">
            <v>153.43</v>
          </cell>
        </row>
        <row r="284">
          <cell r="AD284">
            <v>60</v>
          </cell>
          <cell r="AH284">
            <v>87.41</v>
          </cell>
          <cell r="AI284">
            <v>89.6</v>
          </cell>
          <cell r="AJ284">
            <v>91.78</v>
          </cell>
          <cell r="AK284">
            <v>93.97</v>
          </cell>
          <cell r="AL284">
            <v>96.15</v>
          </cell>
          <cell r="AM284">
            <v>98.33</v>
          </cell>
          <cell r="AN284">
            <v>100.52</v>
          </cell>
          <cell r="AO284">
            <v>102.7</v>
          </cell>
          <cell r="AP284">
            <v>104.89</v>
          </cell>
          <cell r="AQ284">
            <v>107.07</v>
          </cell>
          <cell r="AR284">
            <v>109.25</v>
          </cell>
          <cell r="AS284">
            <v>111.44</v>
          </cell>
          <cell r="AT284">
            <v>113.62</v>
          </cell>
          <cell r="AU284">
            <v>115.81</v>
          </cell>
          <cell r="AV284">
            <v>117.99</v>
          </cell>
          <cell r="AW284">
            <v>120.17</v>
          </cell>
          <cell r="AX284">
            <v>122.36</v>
          </cell>
          <cell r="AY284">
            <v>124.54</v>
          </cell>
          <cell r="AZ284">
            <v>126.73</v>
          </cell>
          <cell r="BA284">
            <v>128.91</v>
          </cell>
          <cell r="BB284">
            <v>131.09</v>
          </cell>
          <cell r="BC284">
            <v>133.28</v>
          </cell>
          <cell r="BD284">
            <v>135.46</v>
          </cell>
          <cell r="BE284">
            <v>137.65</v>
          </cell>
          <cell r="BF284">
            <v>139.83000000000001</v>
          </cell>
          <cell r="BG284">
            <v>111.44</v>
          </cell>
          <cell r="BH284">
            <v>60</v>
          </cell>
          <cell r="BL284">
            <v>122.38</v>
          </cell>
          <cell r="BM284">
            <v>125.44</v>
          </cell>
          <cell r="BN284">
            <v>128.5</v>
          </cell>
          <cell r="BO284">
            <v>131.55000000000001</v>
          </cell>
          <cell r="BP284">
            <v>134.61000000000001</v>
          </cell>
          <cell r="BQ284">
            <v>137.66999999999999</v>
          </cell>
          <cell r="BR284">
            <v>140.72999999999999</v>
          </cell>
          <cell r="BS284">
            <v>143.78</v>
          </cell>
          <cell r="BT284">
            <v>146.84</v>
          </cell>
          <cell r="BU284">
            <v>149.9</v>
          </cell>
          <cell r="BV284">
            <v>152.96</v>
          </cell>
          <cell r="BW284">
            <v>156.01</v>
          </cell>
          <cell r="BX284">
            <v>159.07</v>
          </cell>
          <cell r="BY284">
            <v>162.13</v>
          </cell>
          <cell r="BZ284">
            <v>165.19</v>
          </cell>
          <cell r="CA284">
            <v>168.24</v>
          </cell>
          <cell r="CB284">
            <v>171.3</v>
          </cell>
          <cell r="CC284">
            <v>174.36</v>
          </cell>
          <cell r="CD284">
            <v>177.42</v>
          </cell>
          <cell r="CE284">
            <v>180.47</v>
          </cell>
          <cell r="CF284">
            <v>183.53</v>
          </cell>
          <cell r="CG284">
            <v>186.59</v>
          </cell>
          <cell r="CH284">
            <v>189.65</v>
          </cell>
          <cell r="CI284">
            <v>192.7</v>
          </cell>
          <cell r="CJ284">
            <v>195.76</v>
          </cell>
          <cell r="CK284">
            <v>156.01</v>
          </cell>
        </row>
        <row r="285">
          <cell r="AD285">
            <v>61</v>
          </cell>
          <cell r="AH285">
            <v>88.86</v>
          </cell>
          <cell r="AI285">
            <v>91.09</v>
          </cell>
          <cell r="AJ285">
            <v>93.31</v>
          </cell>
          <cell r="AK285">
            <v>95.53</v>
          </cell>
          <cell r="AL285">
            <v>97.75</v>
          </cell>
          <cell r="AM285">
            <v>99.97</v>
          </cell>
          <cell r="AN285">
            <v>102.19</v>
          </cell>
          <cell r="AO285">
            <v>104.41</v>
          </cell>
          <cell r="AP285">
            <v>106.63</v>
          </cell>
          <cell r="AQ285">
            <v>108.85</v>
          </cell>
          <cell r="AR285">
            <v>111.07</v>
          </cell>
          <cell r="AS285">
            <v>113.29</v>
          </cell>
          <cell r="AT285">
            <v>115.51</v>
          </cell>
          <cell r="AU285">
            <v>117.73</v>
          </cell>
          <cell r="AV285">
            <v>119.95</v>
          </cell>
          <cell r="AW285">
            <v>122.17</v>
          </cell>
          <cell r="AX285">
            <v>124.39</v>
          </cell>
          <cell r="AY285">
            <v>126.61</v>
          </cell>
          <cell r="AZ285">
            <v>128.83000000000001</v>
          </cell>
          <cell r="BA285">
            <v>131.05000000000001</v>
          </cell>
          <cell r="BB285">
            <v>133.27000000000001</v>
          </cell>
          <cell r="BC285">
            <v>135.49</v>
          </cell>
          <cell r="BD285">
            <v>137.71</v>
          </cell>
          <cell r="BE285">
            <v>139.93</v>
          </cell>
          <cell r="BF285">
            <v>142.15</v>
          </cell>
          <cell r="BG285">
            <v>113.29</v>
          </cell>
          <cell r="BH285">
            <v>61</v>
          </cell>
          <cell r="BL285">
            <v>124.41</v>
          </cell>
          <cell r="BM285">
            <v>127.52</v>
          </cell>
          <cell r="BN285">
            <v>130.63</v>
          </cell>
          <cell r="BO285">
            <v>133.74</v>
          </cell>
          <cell r="BP285">
            <v>136.85</v>
          </cell>
          <cell r="BQ285">
            <v>139.94999999999999</v>
          </cell>
          <cell r="BR285">
            <v>143.06</v>
          </cell>
          <cell r="BS285">
            <v>146.16999999999999</v>
          </cell>
          <cell r="BT285">
            <v>149.28</v>
          </cell>
          <cell r="BU285">
            <v>152.38999999999999</v>
          </cell>
          <cell r="BV285">
            <v>155.5</v>
          </cell>
          <cell r="BW285">
            <v>158.6</v>
          </cell>
          <cell r="BX285">
            <v>161.71</v>
          </cell>
          <cell r="BY285">
            <v>164.82</v>
          </cell>
          <cell r="BZ285">
            <v>167.93</v>
          </cell>
          <cell r="CA285">
            <v>171.04</v>
          </cell>
          <cell r="CB285">
            <v>174.14500000000001</v>
          </cell>
          <cell r="CC285">
            <v>177.26</v>
          </cell>
          <cell r="CD285">
            <v>180.36</v>
          </cell>
          <cell r="CE285">
            <v>183.47</v>
          </cell>
          <cell r="CF285">
            <v>186.58</v>
          </cell>
          <cell r="CG285">
            <v>189.69</v>
          </cell>
          <cell r="CH285">
            <v>192.8</v>
          </cell>
          <cell r="CI285">
            <v>195.91</v>
          </cell>
          <cell r="CJ285">
            <v>199.02</v>
          </cell>
          <cell r="CK285">
            <v>158.6</v>
          </cell>
        </row>
        <row r="286">
          <cell r="AD286">
            <v>62</v>
          </cell>
          <cell r="AH286">
            <v>90.32</v>
          </cell>
          <cell r="AI286">
            <v>92.58</v>
          </cell>
          <cell r="AJ286">
            <v>94.84</v>
          </cell>
          <cell r="AK286">
            <v>97.09</v>
          </cell>
          <cell r="AL286">
            <v>99.35</v>
          </cell>
          <cell r="AM286">
            <v>101.61</v>
          </cell>
          <cell r="AN286">
            <v>103.87</v>
          </cell>
          <cell r="AO286">
            <v>106.12</v>
          </cell>
          <cell r="AP286">
            <v>108.38</v>
          </cell>
          <cell r="AQ286">
            <v>110.64</v>
          </cell>
          <cell r="AR286">
            <v>112.89</v>
          </cell>
          <cell r="AS286">
            <v>115.15</v>
          </cell>
          <cell r="AT286">
            <v>117.41</v>
          </cell>
          <cell r="AU286">
            <v>119.66</v>
          </cell>
          <cell r="AV286">
            <v>121.92</v>
          </cell>
          <cell r="AW286">
            <v>124.18</v>
          </cell>
          <cell r="AX286">
            <v>126.43</v>
          </cell>
          <cell r="AY286">
            <v>128.69</v>
          </cell>
          <cell r="AZ286">
            <v>130.94999999999999</v>
          </cell>
          <cell r="BA286">
            <v>133.19999999999999</v>
          </cell>
          <cell r="BB286">
            <v>135.46</v>
          </cell>
          <cell r="BC286">
            <v>137.72</v>
          </cell>
          <cell r="BD286">
            <v>139.97</v>
          </cell>
          <cell r="BE286">
            <v>142.22999999999999</v>
          </cell>
          <cell r="BF286">
            <v>144.49</v>
          </cell>
          <cell r="BG286">
            <v>115.15</v>
          </cell>
          <cell r="BH286">
            <v>62</v>
          </cell>
          <cell r="BL286">
            <v>126.45</v>
          </cell>
          <cell r="BM286">
            <v>129.61000000000001</v>
          </cell>
          <cell r="BN286">
            <v>132.77000000000001</v>
          </cell>
          <cell r="BO286">
            <v>135.93</v>
          </cell>
          <cell r="BP286">
            <v>139.09</v>
          </cell>
          <cell r="BQ286">
            <v>142.25</v>
          </cell>
          <cell r="BR286">
            <v>145.41</v>
          </cell>
          <cell r="BS286">
            <v>148.57</v>
          </cell>
          <cell r="BT286">
            <v>151.72999999999999</v>
          </cell>
          <cell r="BU286">
            <v>154.88999999999999</v>
          </cell>
          <cell r="BV286">
            <v>158.05000000000001</v>
          </cell>
          <cell r="BW286">
            <v>161.21</v>
          </cell>
          <cell r="BX286">
            <v>164.37</v>
          </cell>
          <cell r="BY286">
            <v>167.53</v>
          </cell>
          <cell r="BZ286">
            <v>170.69</v>
          </cell>
          <cell r="CA286">
            <v>173.85</v>
          </cell>
          <cell r="CB286">
            <v>177.01</v>
          </cell>
          <cell r="CC286">
            <v>180.17</v>
          </cell>
          <cell r="CD286">
            <v>183.33</v>
          </cell>
          <cell r="CE286">
            <v>186.48</v>
          </cell>
          <cell r="CF286">
            <v>189.64</v>
          </cell>
          <cell r="CG286">
            <v>192.8</v>
          </cell>
          <cell r="CH286">
            <v>195.96</v>
          </cell>
          <cell r="CI286">
            <v>199.12</v>
          </cell>
          <cell r="CJ286">
            <v>202.28</v>
          </cell>
          <cell r="CK286">
            <v>161.21</v>
          </cell>
        </row>
        <row r="287">
          <cell r="AD287">
            <v>63</v>
          </cell>
          <cell r="AH287">
            <v>91.75</v>
          </cell>
          <cell r="AI287">
            <v>94.05</v>
          </cell>
          <cell r="AJ287">
            <v>96.34</v>
          </cell>
          <cell r="AK287">
            <v>98.63</v>
          </cell>
          <cell r="AL287">
            <v>100.92</v>
          </cell>
          <cell r="AM287">
            <v>103.22</v>
          </cell>
          <cell r="AN287">
            <v>105.51</v>
          </cell>
          <cell r="AO287">
            <v>107.8</v>
          </cell>
          <cell r="AP287">
            <v>110.1</v>
          </cell>
          <cell r="AQ287">
            <v>112.39</v>
          </cell>
          <cell r="AR287">
            <v>114.68</v>
          </cell>
          <cell r="AS287">
            <v>116.98</v>
          </cell>
          <cell r="AT287">
            <v>119.27</v>
          </cell>
          <cell r="AU287">
            <v>121.56</v>
          </cell>
          <cell r="AV287">
            <v>123.86</v>
          </cell>
          <cell r="AW287">
            <v>126.15</v>
          </cell>
          <cell r="AX287">
            <v>128.44</v>
          </cell>
          <cell r="AY287">
            <v>130.74</v>
          </cell>
          <cell r="AZ287">
            <v>133.03</v>
          </cell>
          <cell r="BA287">
            <v>135.32</v>
          </cell>
          <cell r="BB287">
            <v>137.62</v>
          </cell>
          <cell r="BC287">
            <v>139.91</v>
          </cell>
          <cell r="BD287">
            <v>142.19999999999999</v>
          </cell>
          <cell r="BE287">
            <v>144.5</v>
          </cell>
          <cell r="BF287">
            <v>146.79</v>
          </cell>
          <cell r="BG287">
            <v>116.98</v>
          </cell>
          <cell r="BH287">
            <v>63</v>
          </cell>
          <cell r="BL287">
            <v>128.44999999999999</v>
          </cell>
          <cell r="BM287">
            <v>131.66</v>
          </cell>
          <cell r="BN287">
            <v>134.87</v>
          </cell>
          <cell r="BO287">
            <v>138.08000000000001</v>
          </cell>
          <cell r="BP287">
            <v>141.29</v>
          </cell>
          <cell r="BQ287">
            <v>144.51</v>
          </cell>
          <cell r="BR287">
            <v>147.72</v>
          </cell>
          <cell r="BS287">
            <v>150.93</v>
          </cell>
          <cell r="BT287">
            <v>154.13999999999999</v>
          </cell>
          <cell r="BU287">
            <v>157.35</v>
          </cell>
          <cell r="BV287">
            <v>160.56</v>
          </cell>
          <cell r="BW287">
            <v>163.77000000000001</v>
          </cell>
          <cell r="BX287">
            <v>166.98</v>
          </cell>
          <cell r="BY287">
            <v>170.19</v>
          </cell>
          <cell r="BZ287">
            <v>173.4</v>
          </cell>
          <cell r="CA287">
            <v>176.61</v>
          </cell>
          <cell r="CB287">
            <v>179.82</v>
          </cell>
          <cell r="CC287">
            <v>183.03</v>
          </cell>
          <cell r="CD287">
            <v>186.24</v>
          </cell>
          <cell r="CE287">
            <v>189.45</v>
          </cell>
          <cell r="CF287">
            <v>192.66</v>
          </cell>
          <cell r="CG287">
            <v>195.87</v>
          </cell>
          <cell r="CH287">
            <v>199.08</v>
          </cell>
          <cell r="CI287">
            <v>202.29</v>
          </cell>
          <cell r="CJ287">
            <v>205.5</v>
          </cell>
          <cell r="CK287">
            <v>163.77000000000001</v>
          </cell>
        </row>
        <row r="288">
          <cell r="AD288">
            <v>64</v>
          </cell>
          <cell r="AH288">
            <v>93.19</v>
          </cell>
          <cell r="AI288">
            <v>95.52</v>
          </cell>
          <cell r="AJ288">
            <v>97.85</v>
          </cell>
          <cell r="AK288">
            <v>100.18</v>
          </cell>
          <cell r="AL288">
            <v>102.51</v>
          </cell>
          <cell r="AM288">
            <v>104.83</v>
          </cell>
          <cell r="AN288">
            <v>107.16</v>
          </cell>
          <cell r="AO288">
            <v>109.49</v>
          </cell>
          <cell r="AP288">
            <v>111.82</v>
          </cell>
          <cell r="AQ288">
            <v>114.15</v>
          </cell>
          <cell r="AR288">
            <v>116.48</v>
          </cell>
          <cell r="AS288">
            <v>118.81</v>
          </cell>
          <cell r="AT288">
            <v>121.14</v>
          </cell>
          <cell r="AU288">
            <v>123.47</v>
          </cell>
          <cell r="AV288">
            <v>125.8</v>
          </cell>
          <cell r="AW288">
            <v>128.13</v>
          </cell>
          <cell r="AX288">
            <v>130.46</v>
          </cell>
          <cell r="AY288">
            <v>132.79</v>
          </cell>
          <cell r="AZ288">
            <v>135.12</v>
          </cell>
          <cell r="BA288">
            <v>137.44999999999999</v>
          </cell>
          <cell r="BB288">
            <v>139.78</v>
          </cell>
          <cell r="BC288">
            <v>142.11000000000001</v>
          </cell>
          <cell r="BD288">
            <v>144.44</v>
          </cell>
          <cell r="BE288">
            <v>146.77000000000001</v>
          </cell>
          <cell r="BF288">
            <v>149.1</v>
          </cell>
          <cell r="BG288">
            <v>118.81</v>
          </cell>
          <cell r="BH288">
            <v>64</v>
          </cell>
          <cell r="BL288">
            <v>130.46</v>
          </cell>
          <cell r="BM288">
            <v>133.72</v>
          </cell>
          <cell r="BN288">
            <v>136.97999999999999</v>
          </cell>
          <cell r="BO288">
            <v>140.25</v>
          </cell>
          <cell r="BP288">
            <v>143.51</v>
          </cell>
          <cell r="BQ288">
            <v>146.77000000000001</v>
          </cell>
          <cell r="BR288">
            <v>150.03</v>
          </cell>
          <cell r="BS288">
            <v>153.29</v>
          </cell>
          <cell r="BT288">
            <v>156.55000000000001</v>
          </cell>
          <cell r="BU288">
            <v>159.81</v>
          </cell>
          <cell r="BV288">
            <v>163.08000000000001</v>
          </cell>
          <cell r="BW288">
            <v>166.34</v>
          </cell>
          <cell r="BX288">
            <v>169.6</v>
          </cell>
          <cell r="BY288">
            <v>172.86</v>
          </cell>
          <cell r="BZ288">
            <v>176.12</v>
          </cell>
          <cell r="CA288">
            <v>179.38</v>
          </cell>
          <cell r="CB288">
            <v>182.64</v>
          </cell>
          <cell r="CC288">
            <v>185.91</v>
          </cell>
          <cell r="CD288">
            <v>189.17</v>
          </cell>
          <cell r="CE288">
            <v>192.43</v>
          </cell>
          <cell r="CF288">
            <v>195.69</v>
          </cell>
          <cell r="CG288">
            <v>198.95</v>
          </cell>
          <cell r="CH288">
            <v>202.21</v>
          </cell>
          <cell r="CI288">
            <v>205.47</v>
          </cell>
          <cell r="CJ288">
            <v>208.74</v>
          </cell>
          <cell r="CK288">
            <v>166.34</v>
          </cell>
        </row>
        <row r="289">
          <cell r="AD289">
            <v>65</v>
          </cell>
          <cell r="AH289">
            <v>94.63</v>
          </cell>
          <cell r="AI289">
            <v>96.99</v>
          </cell>
          <cell r="AJ289">
            <v>99.36</v>
          </cell>
          <cell r="AK289">
            <v>101.73</v>
          </cell>
          <cell r="AL289">
            <v>104.09</v>
          </cell>
          <cell r="AM289">
            <v>106.46</v>
          </cell>
          <cell r="AN289">
            <v>108.82</v>
          </cell>
          <cell r="AO289">
            <v>111.19</v>
          </cell>
          <cell r="AP289">
            <v>113.56</v>
          </cell>
          <cell r="AQ289">
            <v>115.92</v>
          </cell>
          <cell r="AR289">
            <v>118.29</v>
          </cell>
          <cell r="AS289">
            <v>120.65</v>
          </cell>
          <cell r="AT289">
            <v>123.02</v>
          </cell>
          <cell r="AU289">
            <v>125.39</v>
          </cell>
          <cell r="AV289">
            <v>127.75</v>
          </cell>
          <cell r="AW289">
            <v>130.12</v>
          </cell>
          <cell r="AX289">
            <v>132.47999999999999</v>
          </cell>
          <cell r="AY289">
            <v>134.85</v>
          </cell>
          <cell r="AZ289">
            <v>137.22</v>
          </cell>
          <cell r="BA289">
            <v>139.58000000000001</v>
          </cell>
          <cell r="BB289">
            <v>141.94999999999999</v>
          </cell>
          <cell r="BC289">
            <v>144.31</v>
          </cell>
          <cell r="BD289">
            <v>146.68</v>
          </cell>
          <cell r="BE289">
            <v>149.05000000000001</v>
          </cell>
          <cell r="BF289">
            <v>151.41</v>
          </cell>
          <cell r="BG289">
            <v>120.65</v>
          </cell>
          <cell r="BH289">
            <v>65</v>
          </cell>
          <cell r="BL289">
            <v>132.47999999999999</v>
          </cell>
          <cell r="BM289">
            <v>135.79</v>
          </cell>
          <cell r="BN289">
            <v>139.11000000000001</v>
          </cell>
          <cell r="BO289">
            <v>142.41999999999999</v>
          </cell>
          <cell r="BP289">
            <v>145.72999999999999</v>
          </cell>
          <cell r="BQ289">
            <v>149.04</v>
          </cell>
          <cell r="BR289">
            <v>152.35</v>
          </cell>
          <cell r="BS289">
            <v>155.66999999999999</v>
          </cell>
          <cell r="BT289">
            <v>158.97999999999999</v>
          </cell>
          <cell r="BU289">
            <v>162.29</v>
          </cell>
          <cell r="BV289">
            <v>165.6</v>
          </cell>
          <cell r="BW289">
            <v>168.92</v>
          </cell>
          <cell r="BX289">
            <v>172.23</v>
          </cell>
          <cell r="BY289">
            <v>175.54</v>
          </cell>
          <cell r="BZ289">
            <v>178.85</v>
          </cell>
          <cell r="CA289">
            <v>182.17</v>
          </cell>
          <cell r="CB289">
            <v>185.48</v>
          </cell>
          <cell r="CC289">
            <v>188.79</v>
          </cell>
          <cell r="CD289">
            <v>192.1</v>
          </cell>
          <cell r="CE289">
            <v>195.42</v>
          </cell>
          <cell r="CF289">
            <v>198.73</v>
          </cell>
          <cell r="CG289">
            <v>202.04</v>
          </cell>
          <cell r="CH289">
            <v>205.35</v>
          </cell>
          <cell r="CI289">
            <v>208.67</v>
          </cell>
          <cell r="CJ289">
            <v>211.98</v>
          </cell>
          <cell r="CK289">
            <v>168.92</v>
          </cell>
        </row>
        <row r="290">
          <cell r="AD290">
            <v>66</v>
          </cell>
          <cell r="AH290">
            <v>96.08</v>
          </cell>
          <cell r="AI290">
            <v>98.48</v>
          </cell>
          <cell r="AJ290">
            <v>100.88</v>
          </cell>
          <cell r="AK290">
            <v>103.29</v>
          </cell>
          <cell r="AL290">
            <v>105.69</v>
          </cell>
          <cell r="AM290">
            <v>108.09</v>
          </cell>
          <cell r="AN290">
            <v>110.49</v>
          </cell>
          <cell r="AO290">
            <v>112.9</v>
          </cell>
          <cell r="AP290">
            <v>115.3</v>
          </cell>
          <cell r="AQ290">
            <v>117.7</v>
          </cell>
          <cell r="AR290">
            <v>120.1</v>
          </cell>
          <cell r="AS290">
            <v>122.51</v>
          </cell>
          <cell r="AT290">
            <v>124.91</v>
          </cell>
          <cell r="AU290">
            <v>127.31</v>
          </cell>
          <cell r="AV290">
            <v>129.71</v>
          </cell>
          <cell r="AW290">
            <v>132.11000000000001</v>
          </cell>
          <cell r="AX290">
            <v>134.52000000000001</v>
          </cell>
          <cell r="AY290">
            <v>136.91999999999999</v>
          </cell>
          <cell r="AZ290">
            <v>139.32</v>
          </cell>
          <cell r="BA290">
            <v>141.72</v>
          </cell>
          <cell r="BB290">
            <v>144.13</v>
          </cell>
          <cell r="BC290">
            <v>146.53</v>
          </cell>
          <cell r="BD290">
            <v>148.93</v>
          </cell>
          <cell r="BE290">
            <v>151.33000000000001</v>
          </cell>
          <cell r="BF290">
            <v>153.74</v>
          </cell>
          <cell r="BG290">
            <v>122.51</v>
          </cell>
          <cell r="BH290">
            <v>66</v>
          </cell>
          <cell r="BL290">
            <v>134.51</v>
          </cell>
          <cell r="BM290">
            <v>137.87</v>
          </cell>
          <cell r="BN290">
            <v>141.24</v>
          </cell>
          <cell r="BO290">
            <v>144.6</v>
          </cell>
          <cell r="BP290">
            <v>147.96</v>
          </cell>
          <cell r="BQ290">
            <v>151.33000000000001</v>
          </cell>
          <cell r="BR290">
            <v>154.69</v>
          </cell>
          <cell r="BS290">
            <v>158.05000000000001</v>
          </cell>
          <cell r="BT290">
            <v>161.41999999999999</v>
          </cell>
          <cell r="BU290">
            <v>164.78</v>
          </cell>
          <cell r="BV290">
            <v>168.14</v>
          </cell>
          <cell r="BW290">
            <v>171.51</v>
          </cell>
          <cell r="BX290">
            <v>174.87</v>
          </cell>
          <cell r="BY290">
            <v>178.23</v>
          </cell>
          <cell r="BZ290">
            <v>181.6</v>
          </cell>
          <cell r="CA290">
            <v>184.96</v>
          </cell>
          <cell r="CB290">
            <v>188.32</v>
          </cell>
          <cell r="CC290">
            <v>191.69</v>
          </cell>
          <cell r="CD290">
            <v>195.05</v>
          </cell>
          <cell r="CE290">
            <v>198.41</v>
          </cell>
          <cell r="CF290">
            <v>201.78</v>
          </cell>
          <cell r="CG290">
            <v>205.14</v>
          </cell>
          <cell r="CH290">
            <v>208.5</v>
          </cell>
          <cell r="CI290">
            <v>211.87</v>
          </cell>
          <cell r="CJ290">
            <v>215.23</v>
          </cell>
          <cell r="CK290">
            <v>171.51</v>
          </cell>
        </row>
        <row r="291">
          <cell r="AD291">
            <v>67</v>
          </cell>
          <cell r="AH291">
            <v>97.54</v>
          </cell>
          <cell r="AI291">
            <v>99.98</v>
          </cell>
          <cell r="AJ291">
            <v>102.41</v>
          </cell>
          <cell r="AK291">
            <v>104.85</v>
          </cell>
          <cell r="AL291">
            <v>107.29</v>
          </cell>
          <cell r="AM291">
            <v>109.73</v>
          </cell>
          <cell r="AN291">
            <v>112.17</v>
          </cell>
          <cell r="AO291">
            <v>114.61</v>
          </cell>
          <cell r="AP291">
            <v>117.05</v>
          </cell>
          <cell r="AQ291">
            <v>119.49</v>
          </cell>
          <cell r="AR291">
            <v>121.92</v>
          </cell>
          <cell r="AS291">
            <v>124.36</v>
          </cell>
          <cell r="AT291">
            <v>126.8</v>
          </cell>
          <cell r="AU291">
            <v>129.24</v>
          </cell>
          <cell r="AV291">
            <v>131.68</v>
          </cell>
          <cell r="AW291">
            <v>134.12</v>
          </cell>
          <cell r="AX291">
            <v>136</v>
          </cell>
          <cell r="AY291">
            <v>139</v>
          </cell>
          <cell r="AZ291">
            <v>141.43</v>
          </cell>
          <cell r="BA291">
            <v>143.87</v>
          </cell>
          <cell r="BB291">
            <v>146.31</v>
          </cell>
          <cell r="BC291">
            <v>148.75</v>
          </cell>
          <cell r="BD291">
            <v>151.19</v>
          </cell>
          <cell r="BE291">
            <v>153.63</v>
          </cell>
          <cell r="BF291">
            <v>156.07</v>
          </cell>
          <cell r="BG291">
            <v>124.34</v>
          </cell>
          <cell r="BH291">
            <v>67</v>
          </cell>
          <cell r="BL291">
            <v>136.55000000000001</v>
          </cell>
          <cell r="BM291">
            <v>139.97</v>
          </cell>
          <cell r="BN291">
            <v>143.38</v>
          </cell>
          <cell r="BO291">
            <v>146.79</v>
          </cell>
          <cell r="BP291">
            <v>150.21</v>
          </cell>
          <cell r="BQ291">
            <v>153.62</v>
          </cell>
          <cell r="BR291">
            <v>157.04</v>
          </cell>
          <cell r="BS291">
            <v>160.44999999999999</v>
          </cell>
          <cell r="BT291">
            <v>163.87</v>
          </cell>
          <cell r="BU291">
            <v>167.28</v>
          </cell>
          <cell r="BV291">
            <v>170.69</v>
          </cell>
          <cell r="BW291">
            <v>174.11</v>
          </cell>
          <cell r="BX291">
            <v>177.52</v>
          </cell>
          <cell r="BY291">
            <v>180.94</v>
          </cell>
          <cell r="BZ291">
            <v>184.35</v>
          </cell>
          <cell r="CA291">
            <v>187.77</v>
          </cell>
          <cell r="CB291">
            <v>191.18</v>
          </cell>
          <cell r="CC291">
            <v>194.59</v>
          </cell>
          <cell r="CD291">
            <v>198.01</v>
          </cell>
          <cell r="CE291">
            <v>201.42</v>
          </cell>
          <cell r="CF291">
            <v>204.84</v>
          </cell>
          <cell r="CG291">
            <v>208.25</v>
          </cell>
          <cell r="CH291">
            <v>211.67</v>
          </cell>
          <cell r="CI291">
            <v>215.08</v>
          </cell>
          <cell r="CJ291">
            <v>218.49</v>
          </cell>
          <cell r="CK291">
            <v>174.11</v>
          </cell>
        </row>
        <row r="292">
          <cell r="AD292">
            <v>68</v>
          </cell>
          <cell r="AH292">
            <v>98.96</v>
          </cell>
          <cell r="AI292">
            <v>101.43</v>
          </cell>
          <cell r="AJ292">
            <v>103.91</v>
          </cell>
          <cell r="AK292">
            <v>106.38</v>
          </cell>
          <cell r="AL292">
            <v>108.86</v>
          </cell>
          <cell r="AM292">
            <v>111.33</v>
          </cell>
          <cell r="AN292">
            <v>113.81</v>
          </cell>
          <cell r="AO292">
            <v>116.28</v>
          </cell>
          <cell r="AP292">
            <v>118.76</v>
          </cell>
          <cell r="AQ292">
            <v>121.23</v>
          </cell>
          <cell r="AR292">
            <v>123.71</v>
          </cell>
          <cell r="AS292">
            <v>126.18</v>
          </cell>
          <cell r="AT292">
            <v>128.66</v>
          </cell>
          <cell r="AU292">
            <v>131.13</v>
          </cell>
          <cell r="AV292">
            <v>133.61000000000001</v>
          </cell>
          <cell r="AW292">
            <v>136.08000000000001</v>
          </cell>
          <cell r="AX292">
            <v>138.56</v>
          </cell>
          <cell r="AY292">
            <v>141.03</v>
          </cell>
          <cell r="AZ292">
            <v>143.51</v>
          </cell>
          <cell r="BA292">
            <v>145.97999999999999</v>
          </cell>
          <cell r="BB292">
            <v>148.46</v>
          </cell>
          <cell r="BC292">
            <v>150.93</v>
          </cell>
          <cell r="BD292">
            <v>153.41</v>
          </cell>
          <cell r="BE292">
            <v>155.88999999999999</v>
          </cell>
          <cell r="BF292">
            <v>158.36000000000001</v>
          </cell>
          <cell r="BG292">
            <v>126.18</v>
          </cell>
          <cell r="BH292">
            <v>68</v>
          </cell>
          <cell r="BL292">
            <v>138.54</v>
          </cell>
          <cell r="BM292">
            <v>142</v>
          </cell>
          <cell r="BN292">
            <v>145.47</v>
          </cell>
          <cell r="BO292">
            <v>148.93</v>
          </cell>
          <cell r="BP292">
            <v>152.4</v>
          </cell>
          <cell r="BQ292">
            <v>155.86000000000001</v>
          </cell>
          <cell r="BR292">
            <v>159.33000000000001</v>
          </cell>
          <cell r="BS292">
            <v>162.79</v>
          </cell>
          <cell r="BT292">
            <v>166.26</v>
          </cell>
          <cell r="BU292">
            <v>169.73</v>
          </cell>
          <cell r="BV292">
            <v>173.19</v>
          </cell>
          <cell r="BW292">
            <v>176.66</v>
          </cell>
          <cell r="BX292">
            <v>180.12</v>
          </cell>
          <cell r="BY292">
            <v>183.59</v>
          </cell>
          <cell r="BZ292">
            <v>187.05</v>
          </cell>
          <cell r="CA292">
            <v>190.52</v>
          </cell>
          <cell r="CB292">
            <v>193.98</v>
          </cell>
          <cell r="CC292">
            <v>197.45</v>
          </cell>
          <cell r="CD292">
            <v>200.91</v>
          </cell>
          <cell r="CE292">
            <v>204.38</v>
          </cell>
          <cell r="CF292">
            <v>207.84</v>
          </cell>
          <cell r="CG292">
            <v>211.31</v>
          </cell>
          <cell r="CH292">
            <v>214.77</v>
          </cell>
          <cell r="CI292">
            <v>218.24</v>
          </cell>
          <cell r="CJ292">
            <v>221.7</v>
          </cell>
          <cell r="CK292">
            <v>176.65</v>
          </cell>
        </row>
        <row r="293">
          <cell r="AD293">
            <v>69</v>
          </cell>
          <cell r="AH293">
            <v>100.43</v>
          </cell>
          <cell r="AI293">
            <v>102.94</v>
          </cell>
          <cell r="AJ293">
            <v>105.45</v>
          </cell>
          <cell r="AK293">
            <v>107.96</v>
          </cell>
          <cell r="AL293">
            <v>110.48</v>
          </cell>
          <cell r="AM293">
            <v>112.99</v>
          </cell>
          <cell r="AN293">
            <v>115.5</v>
          </cell>
          <cell r="AO293">
            <v>118.01</v>
          </cell>
          <cell r="AP293">
            <v>120.52</v>
          </cell>
          <cell r="AQ293">
            <v>123.03</v>
          </cell>
          <cell r="AR293">
            <v>125.54</v>
          </cell>
          <cell r="AS293">
            <v>128.06</v>
          </cell>
          <cell r="AT293">
            <v>130.57</v>
          </cell>
          <cell r="AU293">
            <v>133.08000000000001</v>
          </cell>
          <cell r="AV293">
            <v>135.59</v>
          </cell>
          <cell r="AW293">
            <v>138.1</v>
          </cell>
          <cell r="AX293">
            <v>140.61000000000001</v>
          </cell>
          <cell r="AY293">
            <v>143.13</v>
          </cell>
          <cell r="AZ293">
            <v>145.63999999999999</v>
          </cell>
          <cell r="BA293">
            <v>148.15</v>
          </cell>
          <cell r="BB293">
            <v>150.66</v>
          </cell>
          <cell r="BC293">
            <v>153.16999999999999</v>
          </cell>
          <cell r="BD293">
            <v>155.68</v>
          </cell>
          <cell r="BE293">
            <v>158.19999999999999</v>
          </cell>
          <cell r="BF293">
            <v>160.71</v>
          </cell>
          <cell r="BG293">
            <v>128.06</v>
          </cell>
          <cell r="BH293">
            <v>69</v>
          </cell>
          <cell r="BL293">
            <v>140.6</v>
          </cell>
          <cell r="BM293">
            <v>144.12</v>
          </cell>
          <cell r="BN293">
            <v>147.63</v>
          </cell>
          <cell r="BO293">
            <v>151.15</v>
          </cell>
          <cell r="BP293">
            <v>154.66999999999999</v>
          </cell>
          <cell r="BQ293">
            <v>158.18</v>
          </cell>
          <cell r="BR293">
            <v>161.69999999999999</v>
          </cell>
          <cell r="BS293">
            <v>165.21</v>
          </cell>
          <cell r="BT293">
            <v>168.73</v>
          </cell>
          <cell r="BU293">
            <v>172.25</v>
          </cell>
          <cell r="BV293">
            <v>175.76</v>
          </cell>
          <cell r="BW293">
            <v>179.28</v>
          </cell>
          <cell r="BX293">
            <v>182.8</v>
          </cell>
          <cell r="BY293">
            <v>186.31</v>
          </cell>
          <cell r="BZ293">
            <v>189.83</v>
          </cell>
          <cell r="CA293">
            <v>193.34</v>
          </cell>
          <cell r="CB293">
            <v>196.86</v>
          </cell>
          <cell r="CC293">
            <v>200.38</v>
          </cell>
          <cell r="CD293">
            <v>203.89</v>
          </cell>
          <cell r="CE293">
            <v>207.41</v>
          </cell>
          <cell r="CF293">
            <v>210.93</v>
          </cell>
          <cell r="CG293">
            <v>214.44</v>
          </cell>
          <cell r="CH293">
            <v>217.96</v>
          </cell>
          <cell r="CI293">
            <v>221.47</v>
          </cell>
          <cell r="CJ293">
            <v>224.99</v>
          </cell>
          <cell r="CK293">
            <v>179.28</v>
          </cell>
        </row>
        <row r="294">
          <cell r="AD294">
            <v>70</v>
          </cell>
          <cell r="AH294">
            <v>101.86</v>
          </cell>
          <cell r="AI294">
            <v>104.41</v>
          </cell>
          <cell r="AJ294">
            <v>106.96</v>
          </cell>
          <cell r="AK294">
            <v>109.51</v>
          </cell>
          <cell r="AL294">
            <v>112.05</v>
          </cell>
          <cell r="AM294">
            <v>114.6</v>
          </cell>
          <cell r="AN294">
            <v>117.15</v>
          </cell>
          <cell r="AO294">
            <v>119.7</v>
          </cell>
          <cell r="AP294">
            <v>122.25</v>
          </cell>
          <cell r="AQ294">
            <v>124.79</v>
          </cell>
          <cell r="AR294">
            <v>127.34</v>
          </cell>
          <cell r="AS294">
            <v>129.88999999999999</v>
          </cell>
          <cell r="AT294">
            <v>132.44</v>
          </cell>
          <cell r="AU294">
            <v>134.99</v>
          </cell>
          <cell r="AV294">
            <v>137.53</v>
          </cell>
          <cell r="AW294">
            <v>140.08000000000001</v>
          </cell>
          <cell r="AX294">
            <v>142.63</v>
          </cell>
          <cell r="AY294">
            <v>145.18</v>
          </cell>
          <cell r="AZ294">
            <v>147.72999999999999</v>
          </cell>
          <cell r="BA294">
            <v>150.27000000000001</v>
          </cell>
          <cell r="BB294">
            <v>152.82</v>
          </cell>
          <cell r="BC294">
            <v>155.37</v>
          </cell>
          <cell r="BD294">
            <v>157.91999999999999</v>
          </cell>
          <cell r="BE294">
            <v>160.47</v>
          </cell>
          <cell r="BF294">
            <v>163.01</v>
          </cell>
          <cell r="BG294">
            <v>129.88999999999999</v>
          </cell>
          <cell r="BH294">
            <v>70</v>
          </cell>
          <cell r="BL294">
            <v>142.61000000000001</v>
          </cell>
          <cell r="BM294">
            <v>146.16999999999999</v>
          </cell>
          <cell r="BN294">
            <v>149.74</v>
          </cell>
          <cell r="BO294">
            <v>153.31</v>
          </cell>
          <cell r="BP294">
            <v>156.88</v>
          </cell>
          <cell r="BQ294">
            <v>160.44</v>
          </cell>
          <cell r="BR294">
            <v>164.01</v>
          </cell>
          <cell r="BS294">
            <v>167.58</v>
          </cell>
          <cell r="BT294">
            <v>171.14</v>
          </cell>
          <cell r="BU294">
            <v>174.71</v>
          </cell>
          <cell r="BV294">
            <v>178.28</v>
          </cell>
          <cell r="BW294">
            <v>181.85</v>
          </cell>
          <cell r="BX294">
            <v>185.41</v>
          </cell>
          <cell r="BY294">
            <v>188.98</v>
          </cell>
          <cell r="BZ294">
            <v>192.55</v>
          </cell>
          <cell r="CA294">
            <v>196.11</v>
          </cell>
          <cell r="CB294">
            <v>199.68</v>
          </cell>
          <cell r="CC294">
            <v>203.25</v>
          </cell>
          <cell r="CD294">
            <v>206.82</v>
          </cell>
          <cell r="CE294">
            <v>210.38</v>
          </cell>
          <cell r="CF294">
            <v>213.95</v>
          </cell>
          <cell r="CG294">
            <v>217.52</v>
          </cell>
          <cell r="CH294">
            <v>221.08</v>
          </cell>
          <cell r="CI294">
            <v>224.65</v>
          </cell>
          <cell r="CJ294">
            <v>228.22</v>
          </cell>
          <cell r="CK294">
            <v>181.85</v>
          </cell>
        </row>
        <row r="295">
          <cell r="AD295">
            <v>71</v>
          </cell>
          <cell r="AH295">
            <v>103.3</v>
          </cell>
          <cell r="AI295">
            <v>105.89</v>
          </cell>
          <cell r="AJ295">
            <v>108.47</v>
          </cell>
          <cell r="AK295">
            <v>111.05</v>
          </cell>
          <cell r="AL295">
            <v>113.64</v>
          </cell>
          <cell r="AM295">
            <v>116.22</v>
          </cell>
          <cell r="AN295">
            <v>118.81</v>
          </cell>
          <cell r="AO295">
            <v>121.39</v>
          </cell>
          <cell r="AP295">
            <v>123.98</v>
          </cell>
          <cell r="AQ295">
            <v>126.56</v>
          </cell>
          <cell r="AR295">
            <v>129.15</v>
          </cell>
          <cell r="AS295">
            <v>131.72999999999999</v>
          </cell>
          <cell r="AT295">
            <v>134.31</v>
          </cell>
          <cell r="AU295">
            <v>136.9</v>
          </cell>
          <cell r="AV295">
            <v>139.47999999999999</v>
          </cell>
          <cell r="AW295">
            <v>142.07</v>
          </cell>
          <cell r="AX295">
            <v>144.65</v>
          </cell>
          <cell r="AY295">
            <v>147.24</v>
          </cell>
          <cell r="AZ295">
            <v>149.82</v>
          </cell>
          <cell r="BA295">
            <v>152.4</v>
          </cell>
          <cell r="BB295">
            <v>154.99</v>
          </cell>
          <cell r="BC295">
            <v>157.57</v>
          </cell>
          <cell r="BD295">
            <v>160.16</v>
          </cell>
          <cell r="BE295">
            <v>162.74</v>
          </cell>
          <cell r="BF295">
            <v>165.33</v>
          </cell>
          <cell r="BG295">
            <v>131.72999999999999</v>
          </cell>
          <cell r="BH295">
            <v>71</v>
          </cell>
          <cell r="BL295">
            <v>144.62</v>
          </cell>
          <cell r="BM295">
            <v>148.24</v>
          </cell>
          <cell r="BN295">
            <v>151.86000000000001</v>
          </cell>
          <cell r="BO295">
            <v>155.47999999999999</v>
          </cell>
          <cell r="BP295">
            <v>159.09</v>
          </cell>
          <cell r="BQ295">
            <v>162.71</v>
          </cell>
          <cell r="BR295">
            <v>166.33</v>
          </cell>
          <cell r="BS295">
            <v>169.95</v>
          </cell>
          <cell r="BT295">
            <v>173.57</v>
          </cell>
          <cell r="BU295">
            <v>177.18</v>
          </cell>
          <cell r="BV295">
            <v>180.8</v>
          </cell>
          <cell r="BW295">
            <v>184.42</v>
          </cell>
          <cell r="BX295">
            <v>188.04</v>
          </cell>
          <cell r="BY295">
            <v>191.66</v>
          </cell>
          <cell r="BZ295">
            <v>195.28</v>
          </cell>
          <cell r="CA295">
            <v>198.89</v>
          </cell>
          <cell r="CB295">
            <v>202.51</v>
          </cell>
          <cell r="CC295">
            <v>206.13</v>
          </cell>
          <cell r="CD295">
            <v>209.75</v>
          </cell>
          <cell r="CE295">
            <v>213.37</v>
          </cell>
          <cell r="CF295">
            <v>216.98</v>
          </cell>
          <cell r="CG295">
            <v>220.6</v>
          </cell>
          <cell r="CH295">
            <v>224.22</v>
          </cell>
          <cell r="CI295">
            <v>227.84</v>
          </cell>
          <cell r="CJ295">
            <v>231.46</v>
          </cell>
          <cell r="CK295">
            <v>184.42</v>
          </cell>
        </row>
        <row r="296">
          <cell r="AD296">
            <v>72</v>
          </cell>
          <cell r="AH296">
            <v>104.75</v>
          </cell>
          <cell r="AI296">
            <v>107.37</v>
          </cell>
          <cell r="AJ296">
            <v>109.99</v>
          </cell>
          <cell r="AK296">
            <v>112.61</v>
          </cell>
          <cell r="AL296">
            <v>115.23</v>
          </cell>
          <cell r="AM296">
            <v>117.85</v>
          </cell>
          <cell r="AN296">
            <v>120.47</v>
          </cell>
          <cell r="AO296">
            <v>123.09</v>
          </cell>
          <cell r="AP296">
            <v>125.71</v>
          </cell>
          <cell r="AQ296">
            <v>128.33000000000001</v>
          </cell>
          <cell r="AR296">
            <v>130.96</v>
          </cell>
          <cell r="AS296">
            <v>133.58000000000001</v>
          </cell>
          <cell r="AT296">
            <v>136.19999999999999</v>
          </cell>
          <cell r="AU296">
            <v>138.82</v>
          </cell>
          <cell r="AV296">
            <v>141.44</v>
          </cell>
          <cell r="AW296">
            <v>144.06</v>
          </cell>
          <cell r="AX296">
            <v>146.68</v>
          </cell>
          <cell r="AY296">
            <v>149.30000000000001</v>
          </cell>
          <cell r="AZ296">
            <v>151.91999999999999</v>
          </cell>
          <cell r="BA296">
            <v>154.54</v>
          </cell>
          <cell r="BB296">
            <v>157.16</v>
          </cell>
          <cell r="BC296">
            <v>159.78</v>
          </cell>
          <cell r="BD296">
            <v>162.4</v>
          </cell>
          <cell r="BE296">
            <v>165.03</v>
          </cell>
          <cell r="BF296">
            <v>167.65</v>
          </cell>
          <cell r="BG296">
            <v>133.58000000000001</v>
          </cell>
          <cell r="BH296">
            <v>72</v>
          </cell>
          <cell r="BL296">
            <v>146.65</v>
          </cell>
          <cell r="BM296">
            <v>150.32</v>
          </cell>
          <cell r="BN296">
            <v>153.97999999999999</v>
          </cell>
          <cell r="BO296">
            <v>157.65</v>
          </cell>
          <cell r="BP296">
            <v>161.32</v>
          </cell>
          <cell r="BQ296">
            <v>164.99</v>
          </cell>
          <cell r="BR296">
            <v>168.66</v>
          </cell>
          <cell r="BS296">
            <v>172.33</v>
          </cell>
          <cell r="BT296">
            <v>176</v>
          </cell>
          <cell r="BU296">
            <v>179.67</v>
          </cell>
          <cell r="BV296">
            <v>183.34</v>
          </cell>
          <cell r="BW296">
            <v>187.01</v>
          </cell>
          <cell r="BX296">
            <v>190.68</v>
          </cell>
          <cell r="BY296">
            <v>194.34</v>
          </cell>
          <cell r="BZ296">
            <v>198.01</v>
          </cell>
          <cell r="CA296">
            <v>201.68</v>
          </cell>
          <cell r="CB296">
            <v>205.35</v>
          </cell>
          <cell r="CC296">
            <v>209.02</v>
          </cell>
          <cell r="CD296">
            <v>212.69</v>
          </cell>
          <cell r="CE296">
            <v>216.36</v>
          </cell>
          <cell r="CF296">
            <v>220.03</v>
          </cell>
          <cell r="CG296">
            <v>223.7</v>
          </cell>
          <cell r="CH296">
            <v>227.37</v>
          </cell>
          <cell r="CI296">
            <v>231.04</v>
          </cell>
          <cell r="CJ296">
            <v>234.71</v>
          </cell>
          <cell r="CK296">
            <v>187.01</v>
          </cell>
        </row>
        <row r="297">
          <cell r="AD297">
            <v>73</v>
          </cell>
          <cell r="AH297">
            <v>106.2</v>
          </cell>
          <cell r="AI297">
            <v>108.86</v>
          </cell>
          <cell r="AJ297">
            <v>111.52</v>
          </cell>
          <cell r="AK297">
            <v>114.17</v>
          </cell>
          <cell r="AL297">
            <v>116.83</v>
          </cell>
          <cell r="AM297">
            <v>119.49</v>
          </cell>
          <cell r="AN297">
            <v>122.14</v>
          </cell>
          <cell r="AO297">
            <v>124.8</v>
          </cell>
          <cell r="AP297">
            <v>127.46</v>
          </cell>
          <cell r="AQ297">
            <v>130.12</v>
          </cell>
          <cell r="AR297">
            <v>132.77000000000001</v>
          </cell>
          <cell r="AS297">
            <v>135.43</v>
          </cell>
          <cell r="AT297">
            <v>138.09</v>
          </cell>
          <cell r="AU297">
            <v>140.74</v>
          </cell>
          <cell r="AV297">
            <v>143.4</v>
          </cell>
          <cell r="AW297">
            <v>146.06</v>
          </cell>
          <cell r="AX297">
            <v>148.72</v>
          </cell>
          <cell r="AY297">
            <v>151.37</v>
          </cell>
          <cell r="AZ297">
            <v>154.03</v>
          </cell>
          <cell r="BA297">
            <v>156.69</v>
          </cell>
          <cell r="BB297">
            <v>159.34</v>
          </cell>
          <cell r="BC297">
            <v>162</v>
          </cell>
          <cell r="BD297">
            <v>164.66</v>
          </cell>
          <cell r="BE297">
            <v>167.32</v>
          </cell>
          <cell r="BF297">
            <v>169.97</v>
          </cell>
          <cell r="BG297">
            <v>135.43</v>
          </cell>
          <cell r="BH297">
            <v>73</v>
          </cell>
          <cell r="BL297">
            <v>148.68</v>
          </cell>
          <cell r="BM297">
            <v>152.4</v>
          </cell>
          <cell r="BN297">
            <v>156.12</v>
          </cell>
          <cell r="BO297">
            <v>159.84</v>
          </cell>
          <cell r="BP297">
            <v>163.56</v>
          </cell>
          <cell r="BQ297">
            <v>167.28</v>
          </cell>
          <cell r="BR297">
            <v>171</v>
          </cell>
          <cell r="BS297">
            <v>174.72</v>
          </cell>
          <cell r="BT297">
            <v>178.44</v>
          </cell>
          <cell r="BU297">
            <v>182.16</v>
          </cell>
          <cell r="BV297">
            <v>185.88</v>
          </cell>
          <cell r="BW297">
            <v>189.6</v>
          </cell>
          <cell r="BX297">
            <v>193.32</v>
          </cell>
          <cell r="BY297">
            <v>197.04</v>
          </cell>
          <cell r="BZ297">
            <v>200.76</v>
          </cell>
          <cell r="CA297">
            <v>204.48</v>
          </cell>
          <cell r="CB297">
            <v>208.2</v>
          </cell>
          <cell r="CC297">
            <v>211.92</v>
          </cell>
          <cell r="CD297">
            <v>215.64</v>
          </cell>
          <cell r="CE297">
            <v>219.36</v>
          </cell>
          <cell r="CF297">
            <v>223.08</v>
          </cell>
          <cell r="CG297">
            <v>226.8</v>
          </cell>
          <cell r="CH297">
            <v>230.52</v>
          </cell>
          <cell r="CI297">
            <v>234.24</v>
          </cell>
          <cell r="CJ297">
            <v>237.96</v>
          </cell>
          <cell r="CK297">
            <v>189.6</v>
          </cell>
        </row>
        <row r="298">
          <cell r="AD298">
            <v>74</v>
          </cell>
          <cell r="AH298">
            <v>107.66</v>
          </cell>
          <cell r="AI298">
            <v>110.36</v>
          </cell>
          <cell r="AJ298">
            <v>113.05</v>
          </cell>
          <cell r="AK298">
            <v>115.74</v>
          </cell>
          <cell r="AL298">
            <v>118.44</v>
          </cell>
          <cell r="AM298">
            <v>121.13</v>
          </cell>
          <cell r="AN298">
            <v>123.82</v>
          </cell>
          <cell r="AO298">
            <v>126.52</v>
          </cell>
          <cell r="AP298">
            <v>129.21</v>
          </cell>
          <cell r="AQ298">
            <v>131.9</v>
          </cell>
          <cell r="AR298">
            <v>134.6</v>
          </cell>
          <cell r="AS298">
            <v>137.29</v>
          </cell>
          <cell r="AT298">
            <v>139.97999999999999</v>
          </cell>
          <cell r="AU298">
            <v>142.68</v>
          </cell>
          <cell r="AV298">
            <v>145.37</v>
          </cell>
          <cell r="AW298">
            <v>148.07</v>
          </cell>
          <cell r="AX298">
            <v>150.76</v>
          </cell>
          <cell r="AY298">
            <v>153.44999999999999</v>
          </cell>
          <cell r="AZ298">
            <v>156.15</v>
          </cell>
          <cell r="BA298">
            <v>158.84</v>
          </cell>
          <cell r="BB298">
            <v>161.53</v>
          </cell>
          <cell r="BC298">
            <v>164.23</v>
          </cell>
          <cell r="BD298">
            <v>166.92</v>
          </cell>
          <cell r="BE298">
            <v>169.61</v>
          </cell>
          <cell r="BF298">
            <v>172.31</v>
          </cell>
          <cell r="BG298">
            <v>137.29</v>
          </cell>
          <cell r="BH298">
            <v>74</v>
          </cell>
          <cell r="BL298">
            <v>150.72999999999999</v>
          </cell>
          <cell r="BM298">
            <v>154.5</v>
          </cell>
          <cell r="BN298">
            <v>158.27000000000001</v>
          </cell>
          <cell r="BO298">
            <v>162.04</v>
          </cell>
          <cell r="BP298">
            <v>165.81</v>
          </cell>
          <cell r="BQ298">
            <v>169.58</v>
          </cell>
          <cell r="BR298">
            <v>173.35</v>
          </cell>
          <cell r="BS298">
            <v>177.12</v>
          </cell>
          <cell r="BT298">
            <v>180.89</v>
          </cell>
          <cell r="BU298">
            <v>184.67</v>
          </cell>
          <cell r="BV298">
            <v>188.44</v>
          </cell>
          <cell r="BW298">
            <v>192.21</v>
          </cell>
          <cell r="BX298">
            <v>195.98</v>
          </cell>
          <cell r="BY298">
            <v>199.75</v>
          </cell>
          <cell r="BZ298">
            <v>203.52</v>
          </cell>
          <cell r="CA298">
            <v>207.29</v>
          </cell>
          <cell r="CB298">
            <v>211.06</v>
          </cell>
          <cell r="CC298">
            <v>214.83</v>
          </cell>
          <cell r="CD298">
            <v>218.6</v>
          </cell>
          <cell r="CE298">
            <v>222.38</v>
          </cell>
          <cell r="CF298">
            <v>226.15</v>
          </cell>
          <cell r="CG298">
            <v>229.92</v>
          </cell>
          <cell r="CH298">
            <v>233.69</v>
          </cell>
          <cell r="CI298">
            <v>237.46</v>
          </cell>
          <cell r="CJ298">
            <v>241.23</v>
          </cell>
          <cell r="CK298">
            <v>192.21</v>
          </cell>
        </row>
        <row r="299">
          <cell r="AD299">
            <v>75</v>
          </cell>
          <cell r="AH299">
            <v>109.07</v>
          </cell>
          <cell r="AI299">
            <v>111.8</v>
          </cell>
          <cell r="AJ299">
            <v>114.53</v>
          </cell>
          <cell r="AK299">
            <v>117.26</v>
          </cell>
          <cell r="AL299">
            <v>119.99</v>
          </cell>
          <cell r="AM299">
            <v>122.72</v>
          </cell>
          <cell r="AN299">
            <v>125.45</v>
          </cell>
          <cell r="AO299">
            <v>128.18</v>
          </cell>
          <cell r="AP299">
            <v>130.91</v>
          </cell>
          <cell r="AQ299">
            <v>133.63999999999999</v>
          </cell>
          <cell r="AR299">
            <v>136.37</v>
          </cell>
          <cell r="AS299">
            <v>139.1</v>
          </cell>
          <cell r="AT299">
            <v>141.83000000000001</v>
          </cell>
          <cell r="AU299">
            <v>144.56</v>
          </cell>
          <cell r="AV299">
            <v>147.29</v>
          </cell>
          <cell r="AW299">
            <v>150.02000000000001</v>
          </cell>
          <cell r="AX299">
            <v>152.75</v>
          </cell>
          <cell r="AY299">
            <v>155.47999999999999</v>
          </cell>
          <cell r="AZ299">
            <v>158.21</v>
          </cell>
          <cell r="BA299">
            <v>160.94</v>
          </cell>
          <cell r="BB299">
            <v>163.66999999999999</v>
          </cell>
          <cell r="BC299">
            <v>166.4</v>
          </cell>
          <cell r="BD299">
            <v>169.13</v>
          </cell>
          <cell r="BE299">
            <v>171.86</v>
          </cell>
          <cell r="BF299">
            <v>174.59</v>
          </cell>
          <cell r="BG299">
            <v>139.1</v>
          </cell>
          <cell r="BH299">
            <v>75</v>
          </cell>
          <cell r="BL299">
            <v>152.69999999999999</v>
          </cell>
          <cell r="BM299">
            <v>156.52000000000001</v>
          </cell>
          <cell r="BN299">
            <v>160.35</v>
          </cell>
          <cell r="BO299">
            <v>164.17</v>
          </cell>
          <cell r="BP299">
            <v>167.99</v>
          </cell>
          <cell r="BQ299">
            <v>171.81</v>
          </cell>
          <cell r="BR299">
            <v>175.63</v>
          </cell>
          <cell r="BS299">
            <v>179.46</v>
          </cell>
          <cell r="BT299">
            <v>183.28</v>
          </cell>
          <cell r="BU299">
            <v>187.1</v>
          </cell>
          <cell r="BV299">
            <v>190.92</v>
          </cell>
          <cell r="BW299">
            <v>194.74</v>
          </cell>
          <cell r="BX299">
            <v>198.57</v>
          </cell>
          <cell r="BY299">
            <v>202.39</v>
          </cell>
          <cell r="BZ299">
            <v>206.21</v>
          </cell>
          <cell r="CA299">
            <v>210.03</v>
          </cell>
          <cell r="CB299">
            <v>213.85</v>
          </cell>
          <cell r="CC299">
            <v>217.68</v>
          </cell>
          <cell r="CD299">
            <v>221.5</v>
          </cell>
          <cell r="CE299">
            <v>225.32</v>
          </cell>
          <cell r="CF299">
            <v>229.14</v>
          </cell>
          <cell r="CG299">
            <v>232.96</v>
          </cell>
          <cell r="CH299">
            <v>236.79</v>
          </cell>
          <cell r="CI299">
            <v>240.61</v>
          </cell>
          <cell r="CJ299">
            <v>244.43</v>
          </cell>
          <cell r="CK299">
            <v>194.74</v>
          </cell>
        </row>
        <row r="300">
          <cell r="AD300">
            <v>76</v>
          </cell>
          <cell r="AH300">
            <v>110.55</v>
          </cell>
          <cell r="AI300">
            <v>113.31</v>
          </cell>
          <cell r="AJ300">
            <v>116.08</v>
          </cell>
          <cell r="AK300">
            <v>118.85</v>
          </cell>
          <cell r="AL300">
            <v>121.61</v>
          </cell>
          <cell r="AM300">
            <v>124.38</v>
          </cell>
          <cell r="AN300">
            <v>127.15</v>
          </cell>
          <cell r="AO300">
            <v>129.91</v>
          </cell>
          <cell r="AP300">
            <v>132.68</v>
          </cell>
          <cell r="AQ300">
            <v>135.44999999999999</v>
          </cell>
          <cell r="AR300">
            <v>138.21</v>
          </cell>
          <cell r="AS300">
            <v>140.97999999999999</v>
          </cell>
          <cell r="AT300">
            <v>143.74</v>
          </cell>
          <cell r="AU300">
            <v>146.51</v>
          </cell>
          <cell r="AV300">
            <v>149.28</v>
          </cell>
          <cell r="AW300">
            <v>152.04</v>
          </cell>
          <cell r="AX300">
            <v>154.81</v>
          </cell>
          <cell r="AY300">
            <v>157.58000000000001</v>
          </cell>
          <cell r="AZ300">
            <v>160.34</v>
          </cell>
          <cell r="BA300">
            <v>163.11000000000001</v>
          </cell>
          <cell r="BB300">
            <v>165.88</v>
          </cell>
          <cell r="BC300">
            <v>168.64</v>
          </cell>
          <cell r="BD300">
            <v>171.41</v>
          </cell>
          <cell r="BE300">
            <v>174.18</v>
          </cell>
          <cell r="BF300">
            <v>176.94</v>
          </cell>
          <cell r="BG300">
            <v>140.97999999999999</v>
          </cell>
          <cell r="BH300">
            <v>76</v>
          </cell>
          <cell r="BL300">
            <v>154.77000000000001</v>
          </cell>
          <cell r="BM300">
            <v>158.63999999999999</v>
          </cell>
          <cell r="BN300">
            <v>162.51</v>
          </cell>
          <cell r="BO300">
            <v>166.39</v>
          </cell>
          <cell r="BP300">
            <v>170.26</v>
          </cell>
          <cell r="BQ300">
            <v>174.13</v>
          </cell>
          <cell r="BR300">
            <v>178.01</v>
          </cell>
          <cell r="BS300">
            <v>181.88</v>
          </cell>
          <cell r="BT300">
            <v>185.75</v>
          </cell>
          <cell r="BU300">
            <v>189.62</v>
          </cell>
          <cell r="BV300">
            <v>193.5</v>
          </cell>
          <cell r="BW300">
            <v>197.37</v>
          </cell>
          <cell r="BX300">
            <v>201.24</v>
          </cell>
          <cell r="BY300">
            <v>205.12</v>
          </cell>
          <cell r="BZ300">
            <v>208.99</v>
          </cell>
          <cell r="CA300">
            <v>212.86</v>
          </cell>
          <cell r="CB300">
            <v>216.73</v>
          </cell>
          <cell r="CC300">
            <v>220.61</v>
          </cell>
          <cell r="CD300">
            <v>224.48</v>
          </cell>
          <cell r="CE300">
            <v>228.35</v>
          </cell>
          <cell r="CF300">
            <v>232.23</v>
          </cell>
          <cell r="CG300">
            <v>236.1</v>
          </cell>
          <cell r="CH300">
            <v>239.97</v>
          </cell>
          <cell r="CI300">
            <v>243.85</v>
          </cell>
          <cell r="CJ300">
            <v>247.72</v>
          </cell>
          <cell r="CK300">
            <v>197.37</v>
          </cell>
        </row>
        <row r="301">
          <cell r="AD301">
            <v>77</v>
          </cell>
          <cell r="AH301">
            <v>111.97</v>
          </cell>
          <cell r="AI301">
            <v>114.77</v>
          </cell>
          <cell r="AJ301">
            <v>117.58</v>
          </cell>
          <cell r="AK301">
            <v>120.38</v>
          </cell>
          <cell r="AL301">
            <v>123.18</v>
          </cell>
          <cell r="AM301">
            <v>125.99</v>
          </cell>
          <cell r="AN301">
            <v>128.79</v>
          </cell>
          <cell r="AO301">
            <v>131.59</v>
          </cell>
          <cell r="AP301">
            <v>134.38999999999999</v>
          </cell>
          <cell r="AQ301">
            <v>137.19999999999999</v>
          </cell>
          <cell r="AR301">
            <v>140</v>
          </cell>
          <cell r="AS301">
            <v>142.80000000000001</v>
          </cell>
          <cell r="AT301">
            <v>145.61000000000001</v>
          </cell>
          <cell r="AU301">
            <v>148.41</v>
          </cell>
          <cell r="AV301">
            <v>151.21</v>
          </cell>
          <cell r="AW301">
            <v>154.01</v>
          </cell>
          <cell r="AX301">
            <v>156.82</v>
          </cell>
          <cell r="AY301">
            <v>159.62</v>
          </cell>
          <cell r="AZ301">
            <v>162.41999999999999</v>
          </cell>
          <cell r="BA301">
            <v>165.22</v>
          </cell>
          <cell r="BB301">
            <v>168.03</v>
          </cell>
          <cell r="BC301">
            <v>170.83</v>
          </cell>
          <cell r="BD301">
            <v>173.63</v>
          </cell>
          <cell r="BE301">
            <v>176.44</v>
          </cell>
          <cell r="BF301">
            <v>179.24</v>
          </cell>
          <cell r="BG301">
            <v>142.80000000000001</v>
          </cell>
          <cell r="BH301">
            <v>77</v>
          </cell>
          <cell r="BL301">
            <v>156.76</v>
          </cell>
          <cell r="BM301">
            <v>160.68</v>
          </cell>
          <cell r="BN301">
            <v>164.61</v>
          </cell>
          <cell r="BO301">
            <v>168.53</v>
          </cell>
          <cell r="BP301">
            <v>172.46</v>
          </cell>
          <cell r="BQ301">
            <v>176.38</v>
          </cell>
          <cell r="BR301">
            <v>180.3</v>
          </cell>
          <cell r="BS301">
            <v>184.23</v>
          </cell>
          <cell r="BT301">
            <v>188.15</v>
          </cell>
          <cell r="BU301">
            <v>192.08</v>
          </cell>
          <cell r="BV301">
            <v>196</v>
          </cell>
          <cell r="BW301">
            <v>199.92</v>
          </cell>
          <cell r="BX301">
            <v>203.85</v>
          </cell>
          <cell r="BY301">
            <v>207.77</v>
          </cell>
          <cell r="BZ301">
            <v>211.7</v>
          </cell>
          <cell r="CA301">
            <v>215.62</v>
          </cell>
          <cell r="CB301">
            <v>219.54</v>
          </cell>
          <cell r="CC301">
            <v>223.47</v>
          </cell>
          <cell r="CD301">
            <v>227.39</v>
          </cell>
          <cell r="CE301">
            <v>231.31</v>
          </cell>
          <cell r="CF301">
            <v>235.24</v>
          </cell>
          <cell r="CG301">
            <v>239.16</v>
          </cell>
          <cell r="CH301">
            <v>243.09</v>
          </cell>
          <cell r="CI301">
            <v>247.01</v>
          </cell>
          <cell r="CJ301">
            <v>250.93</v>
          </cell>
          <cell r="CK301">
            <v>199.92</v>
          </cell>
        </row>
        <row r="302">
          <cell r="AD302">
            <v>78</v>
          </cell>
          <cell r="AH302">
            <v>113.4</v>
          </cell>
          <cell r="AI302">
            <v>116.24</v>
          </cell>
          <cell r="AJ302">
            <v>119.08</v>
          </cell>
          <cell r="AK302">
            <v>121.92</v>
          </cell>
          <cell r="AL302">
            <v>124.76</v>
          </cell>
          <cell r="AM302">
            <v>127.6</v>
          </cell>
          <cell r="AN302">
            <v>130.44</v>
          </cell>
          <cell r="AO302">
            <v>133.28</v>
          </cell>
          <cell r="AP302">
            <v>136.11000000000001</v>
          </cell>
          <cell r="AQ302">
            <v>138.94999999999999</v>
          </cell>
          <cell r="AR302">
            <v>141.79</v>
          </cell>
          <cell r="AS302">
            <v>144.63</v>
          </cell>
          <cell r="AT302">
            <v>147.47</v>
          </cell>
          <cell r="AU302">
            <v>150.31</v>
          </cell>
          <cell r="AV302">
            <v>153.15</v>
          </cell>
          <cell r="AW302">
            <v>155.99</v>
          </cell>
          <cell r="AX302">
            <v>158.83000000000001</v>
          </cell>
          <cell r="AY302">
            <v>161.66999999999999</v>
          </cell>
          <cell r="AZ302">
            <v>164.51</v>
          </cell>
          <cell r="BA302">
            <v>167.35</v>
          </cell>
          <cell r="BB302">
            <v>170.18</v>
          </cell>
          <cell r="BC302">
            <v>173.02</v>
          </cell>
          <cell r="BD302">
            <v>175.86</v>
          </cell>
          <cell r="BE302">
            <v>178.7</v>
          </cell>
          <cell r="BF302">
            <v>181.54</v>
          </cell>
          <cell r="BG302">
            <v>144.63</v>
          </cell>
          <cell r="BH302">
            <v>78</v>
          </cell>
          <cell r="BL302">
            <v>158.76</v>
          </cell>
          <cell r="BM302">
            <v>162.74</v>
          </cell>
          <cell r="BN302">
            <v>166.71</v>
          </cell>
          <cell r="BO302">
            <v>170.69</v>
          </cell>
          <cell r="BP302">
            <v>174.66</v>
          </cell>
          <cell r="BQ302">
            <v>178.64</v>
          </cell>
          <cell r="BR302">
            <v>182.61</v>
          </cell>
          <cell r="BS302">
            <v>186.59</v>
          </cell>
          <cell r="BT302">
            <v>190.56</v>
          </cell>
          <cell r="BU302">
            <v>194.53</v>
          </cell>
          <cell r="BV302">
            <v>198.51</v>
          </cell>
          <cell r="BW302">
            <v>202.48</v>
          </cell>
          <cell r="BX302">
            <v>206.46</v>
          </cell>
          <cell r="BY302">
            <v>210.43</v>
          </cell>
          <cell r="BZ302">
            <v>214.41</v>
          </cell>
          <cell r="CA302">
            <v>218.38</v>
          </cell>
          <cell r="CB302">
            <v>222.36</v>
          </cell>
          <cell r="CC302">
            <v>226.33</v>
          </cell>
          <cell r="CD302">
            <v>230.31</v>
          </cell>
          <cell r="CE302">
            <v>234.28</v>
          </cell>
          <cell r="CF302">
            <v>238.26</v>
          </cell>
          <cell r="CG302">
            <v>242.23</v>
          </cell>
          <cell r="CH302">
            <v>246.21</v>
          </cell>
          <cell r="CI302">
            <v>250.18</v>
          </cell>
          <cell r="CJ302">
            <v>254.16</v>
          </cell>
          <cell r="CK302">
            <v>202.49</v>
          </cell>
        </row>
        <row r="303">
          <cell r="AD303">
            <v>79</v>
          </cell>
          <cell r="AH303">
            <v>114.9</v>
          </cell>
          <cell r="AI303">
            <v>117.77</v>
          </cell>
          <cell r="AJ303">
            <v>120.65</v>
          </cell>
          <cell r="AK303">
            <v>123.53</v>
          </cell>
          <cell r="AL303">
            <v>126.4</v>
          </cell>
          <cell r="AM303">
            <v>129.28</v>
          </cell>
          <cell r="AN303">
            <v>132.15</v>
          </cell>
          <cell r="AO303">
            <v>135.03</v>
          </cell>
          <cell r="AP303">
            <v>137.9</v>
          </cell>
          <cell r="AQ303">
            <v>140.78</v>
          </cell>
          <cell r="AR303">
            <v>143.65</v>
          </cell>
          <cell r="AS303">
            <v>146.53</v>
          </cell>
          <cell r="AT303">
            <v>149.41</v>
          </cell>
          <cell r="AU303">
            <v>152.28</v>
          </cell>
          <cell r="AV303">
            <v>155.16</v>
          </cell>
          <cell r="AW303">
            <v>158.03</v>
          </cell>
          <cell r="AX303">
            <v>160.91</v>
          </cell>
          <cell r="AY303">
            <v>163.78</v>
          </cell>
          <cell r="AZ303">
            <v>166.66</v>
          </cell>
          <cell r="BA303">
            <v>169.53</v>
          </cell>
          <cell r="BB303">
            <v>172.41</v>
          </cell>
          <cell r="BC303">
            <v>175.29</v>
          </cell>
          <cell r="BD303">
            <v>178.16</v>
          </cell>
          <cell r="BE303">
            <v>181.04</v>
          </cell>
          <cell r="BF303">
            <v>183.91</v>
          </cell>
          <cell r="BG303">
            <v>146.53</v>
          </cell>
          <cell r="BH303">
            <v>79</v>
          </cell>
          <cell r="BL303">
            <v>160.86000000000001</v>
          </cell>
          <cell r="BM303">
            <v>164.88</v>
          </cell>
          <cell r="BN303">
            <v>168.91</v>
          </cell>
          <cell r="BO303">
            <v>172.94</v>
          </cell>
          <cell r="BP303">
            <v>176.96</v>
          </cell>
          <cell r="BQ303">
            <v>180.99</v>
          </cell>
          <cell r="BR303">
            <v>185.01</v>
          </cell>
          <cell r="BS303">
            <v>189.04</v>
          </cell>
          <cell r="BT303">
            <v>193.06</v>
          </cell>
          <cell r="BU303">
            <v>197.09</v>
          </cell>
          <cell r="BV303">
            <v>201.12</v>
          </cell>
          <cell r="BW303">
            <v>205.14</v>
          </cell>
          <cell r="BX303">
            <v>209.17</v>
          </cell>
          <cell r="BY303">
            <v>213.19</v>
          </cell>
          <cell r="BZ303">
            <v>217.22</v>
          </cell>
          <cell r="CA303">
            <v>221.25</v>
          </cell>
          <cell r="CB303">
            <v>225.28</v>
          </cell>
          <cell r="CC303">
            <v>229.3</v>
          </cell>
          <cell r="CD303">
            <v>233.32</v>
          </cell>
          <cell r="CE303">
            <v>237.35</v>
          </cell>
          <cell r="CF303">
            <v>241.37</v>
          </cell>
          <cell r="CG303">
            <v>245.4</v>
          </cell>
          <cell r="CH303">
            <v>249.43</v>
          </cell>
          <cell r="CI303">
            <v>253.45</v>
          </cell>
          <cell r="CJ303">
            <v>257.48</v>
          </cell>
          <cell r="CK303">
            <v>205.14</v>
          </cell>
        </row>
        <row r="304">
          <cell r="AD304">
            <v>80</v>
          </cell>
          <cell r="AH304">
            <v>116.34</v>
          </cell>
          <cell r="AI304">
            <v>119.25</v>
          </cell>
          <cell r="AJ304">
            <v>122.16</v>
          </cell>
          <cell r="AK304">
            <v>125.08</v>
          </cell>
          <cell r="AL304">
            <v>127.99</v>
          </cell>
          <cell r="AM304">
            <v>130.9</v>
          </cell>
          <cell r="AN304">
            <v>133.81</v>
          </cell>
          <cell r="AO304">
            <v>136.72</v>
          </cell>
          <cell r="AP304">
            <v>139.63999999999999</v>
          </cell>
          <cell r="AQ304">
            <v>142.55000000000001</v>
          </cell>
          <cell r="AR304">
            <v>145.46</v>
          </cell>
          <cell r="AS304">
            <v>148.37</v>
          </cell>
          <cell r="AT304">
            <v>151.28</v>
          </cell>
          <cell r="AU304">
            <v>154.19999999999999</v>
          </cell>
          <cell r="AV304">
            <v>157.11000000000001</v>
          </cell>
          <cell r="AW304">
            <v>160.02000000000001</v>
          </cell>
          <cell r="AX304">
            <v>162.93</v>
          </cell>
          <cell r="AY304">
            <v>165.84</v>
          </cell>
          <cell r="AZ304">
            <v>168.76</v>
          </cell>
          <cell r="BA304">
            <v>171.67</v>
          </cell>
          <cell r="BB304">
            <v>174.58</v>
          </cell>
          <cell r="BC304">
            <v>177.49</v>
          </cell>
          <cell r="BD304">
            <v>180.4</v>
          </cell>
          <cell r="BE304">
            <v>183.32</v>
          </cell>
          <cell r="BF304">
            <v>186.23</v>
          </cell>
          <cell r="BG304">
            <v>148.37</v>
          </cell>
          <cell r="BH304">
            <v>80</v>
          </cell>
          <cell r="BL304">
            <v>162.88</v>
          </cell>
          <cell r="BM304">
            <v>166.95</v>
          </cell>
          <cell r="BN304">
            <v>171.03</v>
          </cell>
          <cell r="BO304">
            <v>175.11</v>
          </cell>
          <cell r="BP304">
            <v>179.18</v>
          </cell>
          <cell r="BQ304">
            <v>183.26</v>
          </cell>
          <cell r="BR304">
            <v>187.34</v>
          </cell>
          <cell r="BS304">
            <v>191.41</v>
          </cell>
          <cell r="BT304">
            <v>195.49</v>
          </cell>
          <cell r="BU304">
            <v>199.57</v>
          </cell>
          <cell r="BV304">
            <v>203.64</v>
          </cell>
          <cell r="BW304">
            <v>207.72</v>
          </cell>
          <cell r="BX304">
            <v>211.8</v>
          </cell>
          <cell r="BY304">
            <v>215.88</v>
          </cell>
          <cell r="BZ304">
            <v>219.95</v>
          </cell>
          <cell r="CA304">
            <v>224.03</v>
          </cell>
          <cell r="CB304">
            <v>228.11</v>
          </cell>
          <cell r="CC304">
            <v>232.18</v>
          </cell>
          <cell r="CD304">
            <v>236.26</v>
          </cell>
          <cell r="CE304">
            <v>240.34</v>
          </cell>
          <cell r="CF304">
            <v>244.41</v>
          </cell>
          <cell r="CG304">
            <v>248.49</v>
          </cell>
          <cell r="CH304">
            <v>252.57</v>
          </cell>
          <cell r="CI304">
            <v>256.64</v>
          </cell>
          <cell r="CJ304">
            <v>260.72000000000003</v>
          </cell>
          <cell r="CK304">
            <v>207.72</v>
          </cell>
        </row>
        <row r="305">
          <cell r="AD305">
            <v>81</v>
          </cell>
          <cell r="AH305">
            <v>117.79</v>
          </cell>
          <cell r="AI305">
            <v>120.74</v>
          </cell>
          <cell r="AJ305">
            <v>123.69</v>
          </cell>
          <cell r="AK305">
            <v>126.63</v>
          </cell>
          <cell r="AL305">
            <v>129.58000000000001</v>
          </cell>
          <cell r="AM305">
            <v>132.53</v>
          </cell>
          <cell r="AN305">
            <v>135.47999999999999</v>
          </cell>
          <cell r="AO305">
            <v>138.43</v>
          </cell>
          <cell r="AP305">
            <v>141.38</v>
          </cell>
          <cell r="AQ305">
            <v>144.32</v>
          </cell>
          <cell r="AR305">
            <v>147.27000000000001</v>
          </cell>
          <cell r="AS305">
            <v>150.22</v>
          </cell>
          <cell r="AT305">
            <v>153.16999999999999</v>
          </cell>
          <cell r="AU305">
            <v>156.12</v>
          </cell>
          <cell r="AV305">
            <v>159.07</v>
          </cell>
          <cell r="AW305">
            <v>162.02000000000001</v>
          </cell>
          <cell r="AX305">
            <v>164.96</v>
          </cell>
          <cell r="AY305">
            <v>167.91</v>
          </cell>
          <cell r="AZ305">
            <v>170.86</v>
          </cell>
          <cell r="BA305">
            <v>173.81</v>
          </cell>
          <cell r="BB305">
            <v>176.76</v>
          </cell>
          <cell r="BC305">
            <v>179.71</v>
          </cell>
          <cell r="BD305">
            <v>182.65</v>
          </cell>
          <cell r="BE305">
            <v>185.6</v>
          </cell>
          <cell r="BF305">
            <v>188.55</v>
          </cell>
          <cell r="BG305">
            <v>150.22</v>
          </cell>
          <cell r="BH305">
            <v>81</v>
          </cell>
          <cell r="BL305">
            <v>164.9</v>
          </cell>
          <cell r="BM305">
            <v>169.03</v>
          </cell>
          <cell r="BN305">
            <v>173.16</v>
          </cell>
          <cell r="BO305">
            <v>177.29</v>
          </cell>
          <cell r="BP305">
            <v>181.42</v>
          </cell>
          <cell r="BQ305">
            <v>185.54</v>
          </cell>
          <cell r="BR305">
            <v>189.67</v>
          </cell>
          <cell r="BS305">
            <v>193.8</v>
          </cell>
          <cell r="BT305">
            <v>197.93</v>
          </cell>
          <cell r="BU305">
            <v>202.05</v>
          </cell>
          <cell r="BV305">
            <v>206.18</v>
          </cell>
          <cell r="BW305">
            <v>210.31</v>
          </cell>
          <cell r="BX305">
            <v>214.44</v>
          </cell>
          <cell r="BY305">
            <v>218.57</v>
          </cell>
          <cell r="BZ305">
            <v>222.69</v>
          </cell>
          <cell r="CA305">
            <v>226.82</v>
          </cell>
          <cell r="CB305">
            <v>230.95</v>
          </cell>
          <cell r="CC305">
            <v>235.08</v>
          </cell>
          <cell r="CD305">
            <v>239.2</v>
          </cell>
          <cell r="CE305">
            <v>243.33</v>
          </cell>
          <cell r="CF305">
            <v>247.46</v>
          </cell>
          <cell r="CG305">
            <v>251.59</v>
          </cell>
          <cell r="CH305">
            <v>255.72</v>
          </cell>
          <cell r="CI305">
            <v>259.83999999999997</v>
          </cell>
          <cell r="CJ305">
            <v>263.97000000000003</v>
          </cell>
          <cell r="CK305">
            <v>210.31</v>
          </cell>
        </row>
        <row r="306">
          <cell r="AD306">
            <v>82</v>
          </cell>
          <cell r="AH306">
            <v>119.18</v>
          </cell>
          <cell r="AI306">
            <v>122.16</v>
          </cell>
          <cell r="AJ306">
            <v>125.15</v>
          </cell>
          <cell r="AK306">
            <v>128.13</v>
          </cell>
          <cell r="AL306">
            <v>131.12</v>
          </cell>
          <cell r="AM306">
            <v>134.1</v>
          </cell>
          <cell r="AN306">
            <v>137.09</v>
          </cell>
          <cell r="AO306">
            <v>140.07</v>
          </cell>
          <cell r="AP306">
            <v>143.06</v>
          </cell>
          <cell r="AQ306">
            <v>146.04</v>
          </cell>
          <cell r="AR306">
            <v>149.02000000000001</v>
          </cell>
          <cell r="AS306">
            <v>152.01</v>
          </cell>
          <cell r="AT306">
            <v>154.99</v>
          </cell>
          <cell r="AU306">
            <v>157.97999999999999</v>
          </cell>
          <cell r="AV306">
            <v>160.96</v>
          </cell>
          <cell r="AW306">
            <v>163.95</v>
          </cell>
          <cell r="AX306">
            <v>166.93</v>
          </cell>
          <cell r="AY306">
            <v>169.92</v>
          </cell>
          <cell r="AZ306">
            <v>172.9</v>
          </cell>
          <cell r="BA306">
            <v>175.89</v>
          </cell>
          <cell r="BB306">
            <v>178.87</v>
          </cell>
          <cell r="BC306">
            <v>181.86</v>
          </cell>
          <cell r="BD306">
            <v>184.84</v>
          </cell>
          <cell r="BE306">
            <v>187.83</v>
          </cell>
          <cell r="BF306">
            <v>190.81</v>
          </cell>
          <cell r="BG306">
            <v>152.01</v>
          </cell>
          <cell r="BH306">
            <v>82</v>
          </cell>
          <cell r="BL306">
            <v>166.85</v>
          </cell>
          <cell r="BM306">
            <v>171.03</v>
          </cell>
          <cell r="BN306">
            <v>175.2</v>
          </cell>
          <cell r="BO306">
            <v>179.38</v>
          </cell>
          <cell r="BP306">
            <v>183.56</v>
          </cell>
          <cell r="BQ306">
            <v>187.74</v>
          </cell>
          <cell r="BR306">
            <v>191.92</v>
          </cell>
          <cell r="BS306">
            <v>196.1</v>
          </cell>
          <cell r="BT306">
            <v>200.28</v>
          </cell>
          <cell r="BU306">
            <v>204.46</v>
          </cell>
          <cell r="BV306">
            <v>208.63</v>
          </cell>
          <cell r="BW306">
            <v>212.81</v>
          </cell>
          <cell r="BX306">
            <v>216.99</v>
          </cell>
          <cell r="BY306">
            <v>221.17</v>
          </cell>
          <cell r="BZ306">
            <v>225.35</v>
          </cell>
          <cell r="CA306">
            <v>229.53</v>
          </cell>
          <cell r="CB306">
            <v>233.71</v>
          </cell>
          <cell r="CC306">
            <v>237.89</v>
          </cell>
          <cell r="CD306">
            <v>242.06</v>
          </cell>
          <cell r="CE306">
            <v>246.24</v>
          </cell>
          <cell r="CF306">
            <v>250.42</v>
          </cell>
          <cell r="CG306">
            <v>254.6</v>
          </cell>
          <cell r="CH306">
            <v>258.77999999999997</v>
          </cell>
          <cell r="CI306">
            <v>262.95999999999998</v>
          </cell>
          <cell r="CJ306">
            <v>267.14</v>
          </cell>
          <cell r="CK306">
            <v>212.82</v>
          </cell>
        </row>
        <row r="307">
          <cell r="AD307">
            <v>83</v>
          </cell>
          <cell r="AH307">
            <v>120.64</v>
          </cell>
          <cell r="AI307">
            <v>123.66</v>
          </cell>
          <cell r="AJ307">
            <v>126.68</v>
          </cell>
          <cell r="AK307">
            <v>129.69999999999999</v>
          </cell>
          <cell r="AL307">
            <v>132.72</v>
          </cell>
          <cell r="AM307">
            <v>135.74</v>
          </cell>
          <cell r="AN307">
            <v>138.76</v>
          </cell>
          <cell r="AO307">
            <v>141.79</v>
          </cell>
          <cell r="AP307">
            <v>144.81</v>
          </cell>
          <cell r="AQ307">
            <v>147.83000000000001</v>
          </cell>
          <cell r="AR307">
            <v>150.85</v>
          </cell>
          <cell r="AS307">
            <v>153.87</v>
          </cell>
          <cell r="AT307">
            <v>156.88999999999999</v>
          </cell>
          <cell r="AU307">
            <v>159.91</v>
          </cell>
          <cell r="AV307">
            <v>162.93</v>
          </cell>
          <cell r="AW307">
            <v>165.95</v>
          </cell>
          <cell r="AX307">
            <v>168.98</v>
          </cell>
          <cell r="AY307">
            <v>172</v>
          </cell>
          <cell r="AZ307">
            <v>175.02</v>
          </cell>
          <cell r="BA307">
            <v>178.04</v>
          </cell>
          <cell r="BB307">
            <v>181.06</v>
          </cell>
          <cell r="BC307">
            <v>184.08</v>
          </cell>
          <cell r="BD307">
            <v>187.1</v>
          </cell>
          <cell r="BE307">
            <v>190.12</v>
          </cell>
          <cell r="BF307">
            <v>193.15</v>
          </cell>
          <cell r="BG307">
            <v>153.87</v>
          </cell>
          <cell r="BH307">
            <v>83</v>
          </cell>
          <cell r="BL307">
            <v>168.89</v>
          </cell>
          <cell r="BM307">
            <v>173.12</v>
          </cell>
          <cell r="BN307">
            <v>177.35</v>
          </cell>
          <cell r="BO307">
            <v>181.58</v>
          </cell>
          <cell r="BP307">
            <v>185.81</v>
          </cell>
          <cell r="BQ307">
            <v>190.04</v>
          </cell>
          <cell r="BR307">
            <v>194.27</v>
          </cell>
          <cell r="BS307">
            <v>198.5</v>
          </cell>
          <cell r="BT307">
            <v>202.73</v>
          </cell>
          <cell r="BU307">
            <v>206.96</v>
          </cell>
          <cell r="BV307">
            <v>211.19</v>
          </cell>
          <cell r="BW307">
            <v>215.42</v>
          </cell>
          <cell r="BX307">
            <v>219.65</v>
          </cell>
          <cell r="BY307">
            <v>223.88</v>
          </cell>
          <cell r="BZ307">
            <v>228.11</v>
          </cell>
          <cell r="CA307">
            <v>232.34</v>
          </cell>
          <cell r="CB307">
            <v>236.57</v>
          </cell>
          <cell r="CC307">
            <v>240.8</v>
          </cell>
          <cell r="CD307">
            <v>245.03</v>
          </cell>
          <cell r="CE307">
            <v>249.26</v>
          </cell>
          <cell r="CF307">
            <v>253.48</v>
          </cell>
          <cell r="CG307">
            <v>257.70999999999998</v>
          </cell>
          <cell r="CH307">
            <v>261.94</v>
          </cell>
          <cell r="CI307">
            <v>266.17</v>
          </cell>
          <cell r="CJ307">
            <v>270.39999999999998</v>
          </cell>
          <cell r="CK307">
            <v>215.41</v>
          </cell>
        </row>
        <row r="308">
          <cell r="AD308">
            <v>84</v>
          </cell>
          <cell r="AH308">
            <v>122.1</v>
          </cell>
          <cell r="AI308">
            <v>125.16</v>
          </cell>
          <cell r="AJ308">
            <v>128.22</v>
          </cell>
          <cell r="AK308">
            <v>131.28</v>
          </cell>
          <cell r="AL308">
            <v>134.33000000000001</v>
          </cell>
          <cell r="AM308">
            <v>137.38999999999999</v>
          </cell>
          <cell r="AN308">
            <v>140.44999999999999</v>
          </cell>
          <cell r="AO308">
            <v>143.51</v>
          </cell>
          <cell r="AP308">
            <v>146.56</v>
          </cell>
          <cell r="AQ308">
            <v>149.62</v>
          </cell>
          <cell r="AR308">
            <v>152.68</v>
          </cell>
          <cell r="AS308">
            <v>155.74</v>
          </cell>
          <cell r="AT308">
            <v>158.79</v>
          </cell>
          <cell r="AU308">
            <v>161.85</v>
          </cell>
          <cell r="AV308">
            <v>164.91</v>
          </cell>
          <cell r="AW308">
            <v>167.97</v>
          </cell>
          <cell r="AX308">
            <v>171.03</v>
          </cell>
          <cell r="AY308">
            <v>174.08</v>
          </cell>
          <cell r="AZ308">
            <v>177.14</v>
          </cell>
          <cell r="BA308">
            <v>180.2</v>
          </cell>
          <cell r="BB308">
            <v>183.26</v>
          </cell>
          <cell r="BC308">
            <v>186.31</v>
          </cell>
          <cell r="BD308">
            <v>189.37</v>
          </cell>
          <cell r="BE308">
            <v>192.43</v>
          </cell>
          <cell r="BF308">
            <v>195.49</v>
          </cell>
          <cell r="BG308">
            <v>155.74</v>
          </cell>
          <cell r="BH308">
            <v>84</v>
          </cell>
          <cell r="BL308">
            <v>170.95</v>
          </cell>
          <cell r="BM308">
            <v>175.23</v>
          </cell>
          <cell r="BN308">
            <v>179.51</v>
          </cell>
          <cell r="BO308">
            <v>183.79</v>
          </cell>
          <cell r="BP308">
            <v>188.07</v>
          </cell>
          <cell r="BQ308">
            <v>192.35</v>
          </cell>
          <cell r="BR308">
            <v>196.63</v>
          </cell>
          <cell r="BS308">
            <v>200.91</v>
          </cell>
          <cell r="BT308">
            <v>205.19</v>
          </cell>
          <cell r="BU308">
            <v>209.47</v>
          </cell>
          <cell r="BV308">
            <v>213.75</v>
          </cell>
          <cell r="BW308">
            <v>218.03</v>
          </cell>
          <cell r="BX308">
            <v>222.31</v>
          </cell>
          <cell r="BY308">
            <v>226.59</v>
          </cell>
          <cell r="BZ308">
            <v>230.87</v>
          </cell>
          <cell r="CA308">
            <v>235.15</v>
          </cell>
          <cell r="CB308">
            <v>239.44</v>
          </cell>
          <cell r="CC308">
            <v>243.72</v>
          </cell>
          <cell r="CD308">
            <v>248</v>
          </cell>
          <cell r="CE308">
            <v>252.28</v>
          </cell>
          <cell r="CF308">
            <v>256.56</v>
          </cell>
          <cell r="CG308">
            <v>260.83999999999997</v>
          </cell>
          <cell r="CH308">
            <v>265.12</v>
          </cell>
          <cell r="CI308">
            <v>269.39999999999998</v>
          </cell>
          <cell r="CJ308">
            <v>273.68</v>
          </cell>
          <cell r="CK308">
            <v>218.04</v>
          </cell>
        </row>
        <row r="309">
          <cell r="AD309">
            <v>85</v>
          </cell>
          <cell r="AH309">
            <v>123.58</v>
          </cell>
          <cell r="AI309">
            <v>126.67</v>
          </cell>
          <cell r="AJ309">
            <v>129.77000000000001</v>
          </cell>
          <cell r="AK309">
            <v>132.86000000000001</v>
          </cell>
          <cell r="AL309">
            <v>135.94999999999999</v>
          </cell>
          <cell r="AM309">
            <v>139.05000000000001</v>
          </cell>
          <cell r="AN309">
            <v>142.13999999999999</v>
          </cell>
          <cell r="AO309">
            <v>145.24</v>
          </cell>
          <cell r="AP309">
            <v>148.33000000000001</v>
          </cell>
          <cell r="AQ309">
            <v>151.41999999999999</v>
          </cell>
          <cell r="AR309">
            <v>154.52000000000001</v>
          </cell>
          <cell r="AS309">
            <v>157.61000000000001</v>
          </cell>
          <cell r="AT309">
            <v>160.71</v>
          </cell>
          <cell r="AU309">
            <v>163.80000000000001</v>
          </cell>
          <cell r="AV309">
            <v>166.89</v>
          </cell>
          <cell r="AW309">
            <v>169.99</v>
          </cell>
          <cell r="AX309">
            <v>173.08</v>
          </cell>
          <cell r="AY309">
            <v>176.18</v>
          </cell>
          <cell r="AZ309">
            <v>179.27</v>
          </cell>
          <cell r="BA309">
            <v>182.36</v>
          </cell>
          <cell r="BB309">
            <v>185.46</v>
          </cell>
          <cell r="BC309">
            <v>188.55</v>
          </cell>
          <cell r="BD309">
            <v>191.65</v>
          </cell>
          <cell r="BE309">
            <v>194.74</v>
          </cell>
          <cell r="BF309">
            <v>197.83</v>
          </cell>
          <cell r="BG309">
            <v>157.61000000000001</v>
          </cell>
          <cell r="BH309">
            <v>85</v>
          </cell>
          <cell r="BL309">
            <v>173.01</v>
          </cell>
          <cell r="BM309">
            <v>177.34</v>
          </cell>
          <cell r="BN309">
            <v>181.67</v>
          </cell>
          <cell r="BO309">
            <v>186</v>
          </cell>
          <cell r="BP309">
            <v>190.34</v>
          </cell>
          <cell r="BQ309">
            <v>194.67</v>
          </cell>
          <cell r="BR309">
            <v>199</v>
          </cell>
          <cell r="BS309">
            <v>203.33</v>
          </cell>
          <cell r="BT309">
            <v>207.66</v>
          </cell>
          <cell r="BU309">
            <v>211.99</v>
          </cell>
          <cell r="BV309">
            <v>216.32</v>
          </cell>
          <cell r="BW309">
            <v>220.66</v>
          </cell>
          <cell r="BX309">
            <v>224.99</v>
          </cell>
          <cell r="BY309">
            <v>229.32</v>
          </cell>
          <cell r="BZ309">
            <v>233.65</v>
          </cell>
          <cell r="CA309">
            <v>237.98</v>
          </cell>
          <cell r="CB309">
            <v>242.31</v>
          </cell>
          <cell r="CC309">
            <v>246.65</v>
          </cell>
          <cell r="CD309">
            <v>250.98</v>
          </cell>
          <cell r="CE309">
            <v>255.31</v>
          </cell>
          <cell r="CF309">
            <v>259.64</v>
          </cell>
          <cell r="CG309">
            <v>263.97000000000003</v>
          </cell>
          <cell r="CH309">
            <v>268.3</v>
          </cell>
          <cell r="CI309">
            <v>272.64</v>
          </cell>
          <cell r="CJ309">
            <v>276.97000000000003</v>
          </cell>
          <cell r="CK309">
            <v>220.66</v>
          </cell>
        </row>
        <row r="310">
          <cell r="AD310">
            <v>86</v>
          </cell>
          <cell r="AH310">
            <v>124.98</v>
          </cell>
          <cell r="AI310">
            <v>128.12</v>
          </cell>
          <cell r="AJ310">
            <v>131.25</v>
          </cell>
          <cell r="AK310">
            <v>134.38</v>
          </cell>
          <cell r="AL310">
            <v>137.51</v>
          </cell>
          <cell r="AM310">
            <v>140.63999999999999</v>
          </cell>
          <cell r="AN310">
            <v>143.77000000000001</v>
          </cell>
          <cell r="AO310">
            <v>146.9</v>
          </cell>
          <cell r="AP310">
            <v>150.03</v>
          </cell>
          <cell r="AQ310">
            <v>153.16</v>
          </cell>
          <cell r="AR310">
            <v>156.29</v>
          </cell>
          <cell r="AS310">
            <v>159.41999999999999</v>
          </cell>
          <cell r="AT310">
            <v>162.55000000000001</v>
          </cell>
          <cell r="AU310">
            <v>165.68</v>
          </cell>
          <cell r="AV310">
            <v>168.81</v>
          </cell>
          <cell r="AW310">
            <v>171.94</v>
          </cell>
          <cell r="AX310">
            <v>175.07</v>
          </cell>
          <cell r="AY310">
            <v>178.2</v>
          </cell>
          <cell r="AZ310">
            <v>181.33</v>
          </cell>
          <cell r="BA310">
            <v>184.46</v>
          </cell>
          <cell r="BB310">
            <v>187.59</v>
          </cell>
          <cell r="BC310">
            <v>190.72</v>
          </cell>
          <cell r="BD310">
            <v>193.85</v>
          </cell>
          <cell r="BE310">
            <v>196.98</v>
          </cell>
          <cell r="BF310">
            <v>200.11</v>
          </cell>
          <cell r="BG310">
            <v>159.41999999999999</v>
          </cell>
          <cell r="BH310">
            <v>86</v>
          </cell>
          <cell r="BL310">
            <v>174.98</v>
          </cell>
          <cell r="BM310">
            <v>179.36</v>
          </cell>
          <cell r="BN310">
            <v>183.74</v>
          </cell>
          <cell r="BO310">
            <v>188.13</v>
          </cell>
          <cell r="BP310">
            <v>192.51</v>
          </cell>
          <cell r="BQ310">
            <v>196.89</v>
          </cell>
          <cell r="BR310">
            <v>201.27</v>
          </cell>
          <cell r="BS310">
            <v>205.66</v>
          </cell>
          <cell r="BT310">
            <v>210.04</v>
          </cell>
          <cell r="BU310">
            <v>214.42</v>
          </cell>
          <cell r="BV310">
            <v>218.8</v>
          </cell>
          <cell r="BW310">
            <v>223.19</v>
          </cell>
          <cell r="BX310">
            <v>227.57</v>
          </cell>
          <cell r="BY310">
            <v>231.95</v>
          </cell>
          <cell r="BZ310">
            <v>236.33</v>
          </cell>
          <cell r="CA310">
            <v>240.72</v>
          </cell>
          <cell r="CB310">
            <v>245.1</v>
          </cell>
          <cell r="CC310">
            <v>249.48</v>
          </cell>
          <cell r="CD310">
            <v>253.87</v>
          </cell>
          <cell r="CE310">
            <v>258.25</v>
          </cell>
          <cell r="CF310">
            <v>262.63</v>
          </cell>
          <cell r="CG310">
            <v>267.01</v>
          </cell>
          <cell r="CH310">
            <v>271.39999999999998</v>
          </cell>
          <cell r="CI310">
            <v>275.77999999999997</v>
          </cell>
          <cell r="CJ310">
            <v>280.16000000000003</v>
          </cell>
          <cell r="CK310">
            <v>223.19</v>
          </cell>
        </row>
        <row r="311">
          <cell r="AD311">
            <v>87</v>
          </cell>
          <cell r="AH311">
            <v>126.4</v>
          </cell>
          <cell r="AI311">
            <v>129.56</v>
          </cell>
          <cell r="AJ311">
            <v>132.72999999999999</v>
          </cell>
          <cell r="AK311">
            <v>135.9</v>
          </cell>
          <cell r="AL311">
            <v>139.06</v>
          </cell>
          <cell r="AM311">
            <v>142.22999999999999</v>
          </cell>
          <cell r="AN311">
            <v>145.4</v>
          </cell>
          <cell r="AO311">
            <v>148.56</v>
          </cell>
          <cell r="AP311">
            <v>151.72999999999999</v>
          </cell>
          <cell r="AQ311">
            <v>154.9</v>
          </cell>
          <cell r="AR311">
            <v>158.06</v>
          </cell>
          <cell r="AS311">
            <v>161.22999999999999</v>
          </cell>
          <cell r="AT311">
            <v>164.4</v>
          </cell>
          <cell r="AU311">
            <v>167.56</v>
          </cell>
          <cell r="AV311">
            <v>170.73</v>
          </cell>
          <cell r="AW311">
            <v>173.9</v>
          </cell>
          <cell r="AX311">
            <v>177.07</v>
          </cell>
          <cell r="AY311">
            <v>180.23</v>
          </cell>
          <cell r="AZ311">
            <v>183.4</v>
          </cell>
          <cell r="BA311">
            <v>186.57</v>
          </cell>
          <cell r="BB311">
            <v>189.73</v>
          </cell>
          <cell r="BC311">
            <v>192.9</v>
          </cell>
          <cell r="BD311">
            <v>196.07</v>
          </cell>
          <cell r="BE311">
            <v>199.23</v>
          </cell>
          <cell r="BF311">
            <v>202.4</v>
          </cell>
          <cell r="BG311">
            <v>161.22999999999999</v>
          </cell>
          <cell r="BH311">
            <v>87</v>
          </cell>
          <cell r="BL311">
            <v>176.96</v>
          </cell>
          <cell r="BM311">
            <v>181.39</v>
          </cell>
          <cell r="BN311">
            <v>185.82</v>
          </cell>
          <cell r="BO311">
            <v>190.26</v>
          </cell>
          <cell r="BP311">
            <v>194.69</v>
          </cell>
          <cell r="BQ311">
            <v>199.12</v>
          </cell>
          <cell r="BR311">
            <v>203.56</v>
          </cell>
          <cell r="BS311">
            <v>207.99</v>
          </cell>
          <cell r="BT311">
            <v>212.42</v>
          </cell>
          <cell r="BU311">
            <v>216.86</v>
          </cell>
          <cell r="BV311">
            <v>221.29</v>
          </cell>
          <cell r="BW311">
            <v>225.72</v>
          </cell>
          <cell r="BX311">
            <v>230.16</v>
          </cell>
          <cell r="BY311">
            <v>234.59</v>
          </cell>
          <cell r="BZ311">
            <v>239.02</v>
          </cell>
          <cell r="CA311">
            <v>243.46</v>
          </cell>
          <cell r="CB311">
            <v>247.89</v>
          </cell>
          <cell r="CC311">
            <v>252.33</v>
          </cell>
          <cell r="CD311">
            <v>256.76</v>
          </cell>
          <cell r="CE311">
            <v>261.19</v>
          </cell>
          <cell r="CF311">
            <v>265.63</v>
          </cell>
          <cell r="CG311">
            <v>270.06</v>
          </cell>
          <cell r="CH311">
            <v>274.49</v>
          </cell>
          <cell r="CI311">
            <v>278.93</v>
          </cell>
          <cell r="CJ311">
            <v>283.36</v>
          </cell>
          <cell r="CK311">
            <v>225.73</v>
          </cell>
        </row>
        <row r="312">
          <cell r="AD312">
            <v>88</v>
          </cell>
          <cell r="AH312">
            <v>127.89</v>
          </cell>
          <cell r="AI312">
            <v>131.09</v>
          </cell>
          <cell r="AJ312">
            <v>134.30000000000001</v>
          </cell>
          <cell r="AK312">
            <v>137.5</v>
          </cell>
          <cell r="AL312">
            <v>140.69999999999999</v>
          </cell>
          <cell r="AM312">
            <v>143.91</v>
          </cell>
          <cell r="AN312">
            <v>147.11000000000001</v>
          </cell>
          <cell r="AO312">
            <v>150.31</v>
          </cell>
          <cell r="AP312">
            <v>153.52000000000001</v>
          </cell>
          <cell r="AQ312">
            <v>156.72</v>
          </cell>
          <cell r="AR312">
            <v>159.91999999999999</v>
          </cell>
          <cell r="AS312">
            <v>163.13</v>
          </cell>
          <cell r="AT312">
            <v>166.33</v>
          </cell>
          <cell r="AU312">
            <v>169.53</v>
          </cell>
          <cell r="AV312">
            <v>172.73</v>
          </cell>
          <cell r="AW312">
            <v>175.94</v>
          </cell>
          <cell r="AX312">
            <v>179.14</v>
          </cell>
          <cell r="AY312">
            <v>182.34</v>
          </cell>
          <cell r="AZ312">
            <v>185.55</v>
          </cell>
          <cell r="BA312">
            <v>188.75</v>
          </cell>
          <cell r="BB312">
            <v>191.95</v>
          </cell>
          <cell r="BC312">
            <v>195.16</v>
          </cell>
          <cell r="BD312">
            <v>198.36</v>
          </cell>
          <cell r="BE312">
            <v>201.56</v>
          </cell>
          <cell r="BF312">
            <v>204.77</v>
          </cell>
          <cell r="BG312">
            <v>163.13</v>
          </cell>
          <cell r="BH312">
            <v>88</v>
          </cell>
          <cell r="BL312">
            <v>179.05</v>
          </cell>
          <cell r="BM312">
            <v>183.53</v>
          </cell>
          <cell r="BN312">
            <v>188.01</v>
          </cell>
          <cell r="BO312">
            <v>192.5</v>
          </cell>
          <cell r="BP312">
            <v>196.98</v>
          </cell>
          <cell r="BQ312">
            <v>201.47</v>
          </cell>
          <cell r="BR312">
            <v>205.95</v>
          </cell>
          <cell r="BS312">
            <v>210.44</v>
          </cell>
          <cell r="BT312">
            <v>214.92</v>
          </cell>
          <cell r="BU312">
            <v>219.41</v>
          </cell>
          <cell r="BV312">
            <v>223.89</v>
          </cell>
          <cell r="BW312">
            <v>228.38</v>
          </cell>
          <cell r="BX312">
            <v>232.86</v>
          </cell>
          <cell r="BY312">
            <v>237.34</v>
          </cell>
          <cell r="BZ312">
            <v>241.83</v>
          </cell>
          <cell r="CA312">
            <v>246.31</v>
          </cell>
          <cell r="CB312">
            <v>250.8</v>
          </cell>
          <cell r="CC312">
            <v>255.28</v>
          </cell>
          <cell r="CD312">
            <v>259.77</v>
          </cell>
          <cell r="CE312">
            <v>264.25</v>
          </cell>
          <cell r="CF312">
            <v>268.74</v>
          </cell>
          <cell r="CG312">
            <v>273.22000000000003</v>
          </cell>
          <cell r="CH312">
            <v>277.7</v>
          </cell>
          <cell r="CI312">
            <v>282.19</v>
          </cell>
          <cell r="CJ312">
            <v>286.67</v>
          </cell>
          <cell r="CK312">
            <v>228.38</v>
          </cell>
        </row>
        <row r="313">
          <cell r="AD313">
            <v>89</v>
          </cell>
          <cell r="AH313">
            <v>129.31</v>
          </cell>
          <cell r="AI313">
            <v>132.55000000000001</v>
          </cell>
          <cell r="AJ313">
            <v>135.79</v>
          </cell>
          <cell r="AK313">
            <v>139.03</v>
          </cell>
          <cell r="AL313">
            <v>142.27000000000001</v>
          </cell>
          <cell r="AM313">
            <v>145.51</v>
          </cell>
          <cell r="AN313">
            <v>148.75</v>
          </cell>
          <cell r="AO313">
            <v>151.99</v>
          </cell>
          <cell r="AP313">
            <v>155.22999999999999</v>
          </cell>
          <cell r="AQ313">
            <v>158.47</v>
          </cell>
          <cell r="AR313">
            <v>161.71</v>
          </cell>
          <cell r="AS313">
            <v>164.95</v>
          </cell>
          <cell r="AT313">
            <v>168.19</v>
          </cell>
          <cell r="AU313">
            <v>171.43</v>
          </cell>
          <cell r="AV313">
            <v>174.67</v>
          </cell>
          <cell r="AW313">
            <v>177.91</v>
          </cell>
          <cell r="AX313">
            <v>181.15</v>
          </cell>
          <cell r="AY313">
            <v>184.39</v>
          </cell>
          <cell r="AZ313">
            <v>187.62</v>
          </cell>
          <cell r="BA313">
            <v>190.86</v>
          </cell>
          <cell r="BB313">
            <v>194.1</v>
          </cell>
          <cell r="BC313">
            <v>197.34</v>
          </cell>
          <cell r="BD313">
            <v>200.58</v>
          </cell>
          <cell r="BE313">
            <v>203.82</v>
          </cell>
          <cell r="BF313">
            <v>207.06</v>
          </cell>
          <cell r="BG313">
            <v>164.95</v>
          </cell>
          <cell r="BH313">
            <v>89</v>
          </cell>
          <cell r="BL313">
            <v>181.04</v>
          </cell>
          <cell r="BM313">
            <v>185.57</v>
          </cell>
          <cell r="BN313">
            <v>190.11</v>
          </cell>
          <cell r="BO313">
            <v>194.64</v>
          </cell>
          <cell r="BP313">
            <v>199.18</v>
          </cell>
          <cell r="BQ313">
            <v>203.71</v>
          </cell>
          <cell r="BR313">
            <v>208.25</v>
          </cell>
          <cell r="BS313">
            <v>212.78</v>
          </cell>
          <cell r="BT313">
            <v>217.32</v>
          </cell>
          <cell r="BU313">
            <v>221.86</v>
          </cell>
          <cell r="BV313">
            <v>226.39</v>
          </cell>
          <cell r="BW313">
            <v>230.93</v>
          </cell>
          <cell r="BX313">
            <v>235.46</v>
          </cell>
          <cell r="BY313">
            <v>240</v>
          </cell>
          <cell r="BZ313">
            <v>244.53</v>
          </cell>
          <cell r="CA313">
            <v>249.07</v>
          </cell>
          <cell r="CB313">
            <v>253.6</v>
          </cell>
          <cell r="CC313">
            <v>258.14</v>
          </cell>
          <cell r="CD313">
            <v>262.67</v>
          </cell>
          <cell r="CE313">
            <v>267.20999999999998</v>
          </cell>
          <cell r="CF313">
            <v>271.75</v>
          </cell>
          <cell r="CG313">
            <v>276.27999999999997</v>
          </cell>
          <cell r="CH313">
            <v>280.82</v>
          </cell>
          <cell r="CI313">
            <v>285.35000000000002</v>
          </cell>
          <cell r="CJ313">
            <v>289.89</v>
          </cell>
          <cell r="CK313">
            <v>230.93</v>
          </cell>
        </row>
        <row r="314">
          <cell r="AD314">
            <v>90</v>
          </cell>
          <cell r="AH314">
            <v>130.74</v>
          </cell>
          <cell r="AI314">
            <v>134.01</v>
          </cell>
          <cell r="AJ314">
            <v>137.29</v>
          </cell>
          <cell r="AK314">
            <v>140.57</v>
          </cell>
          <cell r="AL314">
            <v>143.84</v>
          </cell>
          <cell r="AM314">
            <v>147.12</v>
          </cell>
          <cell r="AN314">
            <v>150.38999999999999</v>
          </cell>
          <cell r="AO314">
            <v>153.66999999999999</v>
          </cell>
          <cell r="AP314">
            <v>156.94999999999999</v>
          </cell>
          <cell r="AQ314">
            <v>160.22</v>
          </cell>
          <cell r="AR314">
            <v>163.5</v>
          </cell>
          <cell r="AS314">
            <v>166.77</v>
          </cell>
          <cell r="AT314">
            <v>170.05</v>
          </cell>
          <cell r="AU314">
            <v>173.33</v>
          </cell>
          <cell r="AV314">
            <v>176.6</v>
          </cell>
          <cell r="AW314">
            <v>179.88</v>
          </cell>
          <cell r="AX314">
            <v>183.15</v>
          </cell>
          <cell r="AY314">
            <v>186.43</v>
          </cell>
          <cell r="AZ314">
            <v>189.71</v>
          </cell>
          <cell r="BA314">
            <v>192.98</v>
          </cell>
          <cell r="BB314">
            <v>196.26</v>
          </cell>
          <cell r="BC314">
            <v>199.53</v>
          </cell>
          <cell r="BD314">
            <v>202.81</v>
          </cell>
          <cell r="BE314">
            <v>206.09</v>
          </cell>
          <cell r="BF314">
            <v>209.36</v>
          </cell>
          <cell r="BG314">
            <v>166.77</v>
          </cell>
          <cell r="BH314">
            <v>90</v>
          </cell>
          <cell r="BL314">
            <v>183.03</v>
          </cell>
          <cell r="BM314">
            <v>187.62</v>
          </cell>
          <cell r="BN314">
            <v>192.21</v>
          </cell>
          <cell r="BO314">
            <v>196.79</v>
          </cell>
          <cell r="BP314">
            <v>201.38</v>
          </cell>
          <cell r="BQ314">
            <v>205.97</v>
          </cell>
          <cell r="BR314">
            <v>210.55</v>
          </cell>
          <cell r="BS314">
            <v>215.14</v>
          </cell>
          <cell r="BT314">
            <v>219.73</v>
          </cell>
          <cell r="BU314">
            <v>224.31</v>
          </cell>
          <cell r="BV314">
            <v>228.9</v>
          </cell>
          <cell r="BW314">
            <v>233.48</v>
          </cell>
          <cell r="BX314">
            <v>238.07</v>
          </cell>
          <cell r="BY314">
            <v>242.66</v>
          </cell>
          <cell r="BZ314">
            <v>247.24</v>
          </cell>
          <cell r="CA314">
            <v>251.83</v>
          </cell>
          <cell r="CB314">
            <v>256.42</v>
          </cell>
          <cell r="CC314">
            <v>261</v>
          </cell>
          <cell r="CD314">
            <v>265.58999999999997</v>
          </cell>
          <cell r="CE314">
            <v>270.18</v>
          </cell>
          <cell r="CF314">
            <v>274.76</v>
          </cell>
          <cell r="CG314">
            <v>279.35000000000002</v>
          </cell>
          <cell r="CH314">
            <v>283.94</v>
          </cell>
          <cell r="CI314">
            <v>288.52</v>
          </cell>
          <cell r="CJ314">
            <v>293.11</v>
          </cell>
          <cell r="CK314">
            <v>233.48</v>
          </cell>
        </row>
        <row r="315">
          <cell r="AD315">
            <v>91</v>
          </cell>
          <cell r="AH315">
            <v>132.25</v>
          </cell>
          <cell r="AI315">
            <v>135.57</v>
          </cell>
          <cell r="AJ315">
            <v>138.88</v>
          </cell>
          <cell r="AK315">
            <v>142.19</v>
          </cell>
          <cell r="AL315">
            <v>145.5</v>
          </cell>
          <cell r="AM315">
            <v>148.82</v>
          </cell>
          <cell r="AN315">
            <v>152.13</v>
          </cell>
          <cell r="AO315">
            <v>155.44</v>
          </cell>
          <cell r="AP315">
            <v>158.75</v>
          </cell>
          <cell r="AQ315">
            <v>162.06</v>
          </cell>
          <cell r="AR315">
            <v>165.38</v>
          </cell>
          <cell r="AS315">
            <v>168.69</v>
          </cell>
          <cell r="AT315">
            <v>172</v>
          </cell>
          <cell r="AU315">
            <v>175.31</v>
          </cell>
          <cell r="AV315">
            <v>178.63</v>
          </cell>
          <cell r="AW315">
            <v>181.94</v>
          </cell>
          <cell r="AX315">
            <v>185.25</v>
          </cell>
          <cell r="AY315">
            <v>188.56</v>
          </cell>
          <cell r="AZ315">
            <v>191.88</v>
          </cell>
          <cell r="BA315">
            <v>195.19</v>
          </cell>
          <cell r="BB315">
            <v>198.5</v>
          </cell>
          <cell r="BC315">
            <v>201.81</v>
          </cell>
          <cell r="BD315">
            <v>205.13</v>
          </cell>
          <cell r="BE315">
            <v>208.44</v>
          </cell>
          <cell r="BF315">
            <v>211.75</v>
          </cell>
          <cell r="BG315">
            <v>168.69</v>
          </cell>
          <cell r="BH315">
            <v>91</v>
          </cell>
          <cell r="BL315">
            <v>185.15</v>
          </cell>
          <cell r="BM315">
            <v>189.79</v>
          </cell>
          <cell r="BN315">
            <v>194.43</v>
          </cell>
          <cell r="BO315">
            <v>199.07</v>
          </cell>
          <cell r="BP315">
            <v>203.7</v>
          </cell>
          <cell r="BQ315">
            <v>208.34</v>
          </cell>
          <cell r="BR315">
            <v>212.98</v>
          </cell>
          <cell r="BS315">
            <v>217.62</v>
          </cell>
          <cell r="BT315">
            <v>222.25</v>
          </cell>
          <cell r="BU315">
            <v>226.89</v>
          </cell>
          <cell r="BV315">
            <v>231.53</v>
          </cell>
          <cell r="BW315">
            <v>236.17</v>
          </cell>
          <cell r="BX315">
            <v>240.8</v>
          </cell>
          <cell r="BY315">
            <v>245.44</v>
          </cell>
          <cell r="BZ315">
            <v>250.08</v>
          </cell>
          <cell r="CA315">
            <v>254.72</v>
          </cell>
          <cell r="CB315">
            <v>259.35000000000002</v>
          </cell>
          <cell r="CC315">
            <v>263.99</v>
          </cell>
          <cell r="CD315">
            <v>268.63</v>
          </cell>
          <cell r="CE315">
            <v>273.26</v>
          </cell>
          <cell r="CF315">
            <v>277.89999999999998</v>
          </cell>
          <cell r="CG315">
            <v>282.54000000000002</v>
          </cell>
          <cell r="CH315">
            <v>287.18</v>
          </cell>
          <cell r="CI315">
            <v>291.81</v>
          </cell>
          <cell r="CJ315">
            <v>296.45</v>
          </cell>
          <cell r="CK315">
            <v>236.16</v>
          </cell>
        </row>
        <row r="316">
          <cell r="AD316">
            <v>92</v>
          </cell>
          <cell r="AH316">
            <v>133.69</v>
          </cell>
          <cell r="AI316">
            <v>137.04</v>
          </cell>
          <cell r="AJ316">
            <v>140.38999999999999</v>
          </cell>
          <cell r="AK316">
            <v>143.74</v>
          </cell>
          <cell r="AL316">
            <v>147.09</v>
          </cell>
          <cell r="AM316">
            <v>150.44</v>
          </cell>
          <cell r="AN316">
            <v>153.78</v>
          </cell>
          <cell r="AO316">
            <v>157.13</v>
          </cell>
          <cell r="AP316">
            <v>160.47999999999999</v>
          </cell>
          <cell r="AQ316">
            <v>163.83000000000001</v>
          </cell>
          <cell r="AR316">
            <v>167.18</v>
          </cell>
          <cell r="AS316">
            <v>170.53</v>
          </cell>
          <cell r="AT316">
            <v>173.88</v>
          </cell>
          <cell r="AU316">
            <v>177.23</v>
          </cell>
          <cell r="AV316">
            <v>180.58</v>
          </cell>
          <cell r="AW316">
            <v>183.92</v>
          </cell>
          <cell r="AX316">
            <v>187.27</v>
          </cell>
          <cell r="AY316">
            <v>190.62</v>
          </cell>
          <cell r="AZ316">
            <v>193.97</v>
          </cell>
          <cell r="BA316">
            <v>197.32</v>
          </cell>
          <cell r="BB316">
            <v>200.67</v>
          </cell>
          <cell r="BC316">
            <v>204.02</v>
          </cell>
          <cell r="BD316">
            <v>207.37</v>
          </cell>
          <cell r="BE316">
            <v>210.71</v>
          </cell>
          <cell r="BF316">
            <v>214.06</v>
          </cell>
          <cell r="BG316">
            <v>170.53</v>
          </cell>
          <cell r="BH316">
            <v>92</v>
          </cell>
          <cell r="BL316">
            <v>187.17</v>
          </cell>
          <cell r="BM316">
            <v>191.86</v>
          </cell>
          <cell r="BN316">
            <v>196.55</v>
          </cell>
          <cell r="BO316">
            <v>201.23</v>
          </cell>
          <cell r="BP316">
            <v>205.92</v>
          </cell>
          <cell r="BQ316">
            <v>210.61</v>
          </cell>
          <cell r="BR316">
            <v>215.3</v>
          </cell>
          <cell r="BS316">
            <v>219.99</v>
          </cell>
          <cell r="BT316">
            <v>224.68</v>
          </cell>
          <cell r="BU316">
            <v>229.36</v>
          </cell>
          <cell r="BV316">
            <v>234.05</v>
          </cell>
          <cell r="BW316">
            <v>238.74</v>
          </cell>
          <cell r="BX316">
            <v>243.43</v>
          </cell>
          <cell r="BY316">
            <v>248.12</v>
          </cell>
          <cell r="BZ316">
            <v>252.81</v>
          </cell>
          <cell r="CA316">
            <v>257.49</v>
          </cell>
          <cell r="CB316">
            <v>262.18</v>
          </cell>
          <cell r="CC316">
            <v>266.87</v>
          </cell>
          <cell r="CD316">
            <v>271.56</v>
          </cell>
          <cell r="CE316">
            <v>276.25</v>
          </cell>
          <cell r="CF316">
            <v>280.94</v>
          </cell>
          <cell r="CG316">
            <v>285.62</v>
          </cell>
          <cell r="CH316">
            <v>290.31</v>
          </cell>
          <cell r="CI316">
            <v>295</v>
          </cell>
          <cell r="CJ316">
            <v>299.69</v>
          </cell>
          <cell r="CK316">
            <v>238.74</v>
          </cell>
        </row>
        <row r="317">
          <cell r="AD317">
            <v>93</v>
          </cell>
          <cell r="AH317">
            <v>135.13999999999999</v>
          </cell>
          <cell r="AI317">
            <v>138.52000000000001</v>
          </cell>
          <cell r="AJ317">
            <v>141.91</v>
          </cell>
          <cell r="AK317">
            <v>145.29</v>
          </cell>
          <cell r="AL317">
            <v>148.68</v>
          </cell>
          <cell r="AM317">
            <v>152.06</v>
          </cell>
          <cell r="AN317">
            <v>155.44999999999999</v>
          </cell>
          <cell r="AO317">
            <v>158.83000000000001</v>
          </cell>
          <cell r="AP317">
            <v>162.22</v>
          </cell>
          <cell r="AQ317">
            <v>165.6</v>
          </cell>
          <cell r="AR317">
            <v>168.99</v>
          </cell>
          <cell r="AS317">
            <v>172.37</v>
          </cell>
          <cell r="AT317">
            <v>175.76</v>
          </cell>
          <cell r="AU317">
            <v>179.14</v>
          </cell>
          <cell r="AV317">
            <v>182.53</v>
          </cell>
          <cell r="AW317">
            <v>185.91</v>
          </cell>
          <cell r="AX317">
            <v>189.3</v>
          </cell>
          <cell r="AY317">
            <v>192.68</v>
          </cell>
          <cell r="AZ317">
            <v>196.07</v>
          </cell>
          <cell r="BA317">
            <v>199.45</v>
          </cell>
          <cell r="BB317">
            <v>202.84</v>
          </cell>
          <cell r="BC317">
            <v>206.23</v>
          </cell>
          <cell r="BD317">
            <v>209.61</v>
          </cell>
          <cell r="BE317">
            <v>213</v>
          </cell>
          <cell r="BF317">
            <v>216.38</v>
          </cell>
          <cell r="BG317">
            <v>172.37</v>
          </cell>
          <cell r="BH317">
            <v>93</v>
          </cell>
          <cell r="BL317">
            <v>189.19</v>
          </cell>
          <cell r="BM317">
            <v>193.93</v>
          </cell>
          <cell r="BN317">
            <v>198.67</v>
          </cell>
          <cell r="BO317">
            <v>203.41</v>
          </cell>
          <cell r="BP317">
            <v>208.15</v>
          </cell>
          <cell r="BQ317">
            <v>212.89</v>
          </cell>
          <cell r="BR317">
            <v>217.63</v>
          </cell>
          <cell r="BS317">
            <v>222.37</v>
          </cell>
          <cell r="BT317">
            <v>227.1</v>
          </cell>
          <cell r="BU317">
            <v>231.84</v>
          </cell>
          <cell r="BV317">
            <v>236.58</v>
          </cell>
          <cell r="BW317">
            <v>241.32</v>
          </cell>
          <cell r="BX317">
            <v>246.06</v>
          </cell>
          <cell r="BY317">
            <v>250.8</v>
          </cell>
          <cell r="BZ317">
            <v>255.54</v>
          </cell>
          <cell r="CA317">
            <v>260.27999999999997</v>
          </cell>
          <cell r="CB317">
            <v>265.02</v>
          </cell>
          <cell r="CC317">
            <v>269.76</v>
          </cell>
          <cell r="CD317">
            <v>274.5</v>
          </cell>
          <cell r="CE317">
            <v>279.24</v>
          </cell>
          <cell r="CF317">
            <v>283.98</v>
          </cell>
          <cell r="CG317">
            <v>288.72000000000003</v>
          </cell>
          <cell r="CH317">
            <v>293.45</v>
          </cell>
          <cell r="CI317">
            <v>298.19</v>
          </cell>
          <cell r="CJ317">
            <v>302.93</v>
          </cell>
          <cell r="CK317">
            <v>241.32</v>
          </cell>
        </row>
        <row r="318">
          <cell r="AD318">
            <v>94</v>
          </cell>
          <cell r="AH318">
            <v>136.59</v>
          </cell>
          <cell r="AI318">
            <v>140.01</v>
          </cell>
          <cell r="AJ318">
            <v>143.43</v>
          </cell>
          <cell r="AK318">
            <v>146.85</v>
          </cell>
          <cell r="AL318">
            <v>150.27000000000001</v>
          </cell>
          <cell r="AM318">
            <v>153.69</v>
          </cell>
          <cell r="AN318">
            <v>157.11000000000001</v>
          </cell>
          <cell r="AO318">
            <v>160.54</v>
          </cell>
          <cell r="AP318">
            <v>163.96</v>
          </cell>
          <cell r="AQ318">
            <v>167.38</v>
          </cell>
          <cell r="AR318">
            <v>170.8</v>
          </cell>
          <cell r="AS318">
            <v>174.22</v>
          </cell>
          <cell r="AT318">
            <v>177.64</v>
          </cell>
          <cell r="AU318">
            <v>181.07</v>
          </cell>
          <cell r="AV318">
            <v>184.49</v>
          </cell>
          <cell r="AW318">
            <v>187.91</v>
          </cell>
          <cell r="AX318">
            <v>191.33</v>
          </cell>
          <cell r="AY318">
            <v>194.75</v>
          </cell>
          <cell r="AZ318">
            <v>198.17</v>
          </cell>
          <cell r="BA318">
            <v>201.6</v>
          </cell>
          <cell r="BB318">
            <v>205.02</v>
          </cell>
          <cell r="BC318">
            <v>208.44</v>
          </cell>
          <cell r="BD318">
            <v>211.86</v>
          </cell>
          <cell r="BE318">
            <v>215.28</v>
          </cell>
          <cell r="BF318">
            <v>218.7</v>
          </cell>
          <cell r="BG318">
            <v>174.22</v>
          </cell>
          <cell r="BH318">
            <v>94</v>
          </cell>
          <cell r="BL318">
            <v>191.22</v>
          </cell>
          <cell r="BM318">
            <v>196.01</v>
          </cell>
          <cell r="BN318">
            <v>200.8</v>
          </cell>
          <cell r="BO318">
            <v>205.59</v>
          </cell>
          <cell r="BP318">
            <v>210.38</v>
          </cell>
          <cell r="BQ318">
            <v>215.17</v>
          </cell>
          <cell r="BR318">
            <v>219.96</v>
          </cell>
          <cell r="BS318">
            <v>224.75</v>
          </cell>
          <cell r="BT318">
            <v>229.54</v>
          </cell>
          <cell r="BU318">
            <v>234.33</v>
          </cell>
          <cell r="BV318">
            <v>239.12</v>
          </cell>
          <cell r="BW318">
            <v>243.91</v>
          </cell>
          <cell r="BX318">
            <v>248.7</v>
          </cell>
          <cell r="BY318">
            <v>253.49</v>
          </cell>
          <cell r="BZ318">
            <v>258.27999999999997</v>
          </cell>
          <cell r="CA318">
            <v>263.07</v>
          </cell>
          <cell r="CB318">
            <v>267.86</v>
          </cell>
          <cell r="CC318">
            <v>272.64999999999998</v>
          </cell>
          <cell r="CD318">
            <v>277.44</v>
          </cell>
          <cell r="CE318">
            <v>282.23</v>
          </cell>
          <cell r="CF318">
            <v>287.02</v>
          </cell>
          <cell r="CG318">
            <v>291.81</v>
          </cell>
          <cell r="CH318">
            <v>296.60000000000002</v>
          </cell>
          <cell r="CI318">
            <v>301.39</v>
          </cell>
          <cell r="CJ318">
            <v>306.19</v>
          </cell>
          <cell r="CK318">
            <v>243.91</v>
          </cell>
        </row>
        <row r="319">
          <cell r="AD319">
            <v>95</v>
          </cell>
          <cell r="AH319">
            <v>137.94999999999999</v>
          </cell>
          <cell r="AI319">
            <v>141.41</v>
          </cell>
          <cell r="AJ319">
            <v>144.87</v>
          </cell>
          <cell r="AK319">
            <v>148.32</v>
          </cell>
          <cell r="AL319">
            <v>151.78</v>
          </cell>
          <cell r="AM319">
            <v>155.24</v>
          </cell>
          <cell r="AN319">
            <v>158.69999999999999</v>
          </cell>
          <cell r="AO319">
            <v>162.16</v>
          </cell>
          <cell r="AP319">
            <v>165.61</v>
          </cell>
          <cell r="AQ319">
            <v>169.07</v>
          </cell>
          <cell r="AR319">
            <v>172.53</v>
          </cell>
          <cell r="AS319">
            <v>175.99</v>
          </cell>
          <cell r="AT319">
            <v>179.45</v>
          </cell>
          <cell r="AU319">
            <v>182.9</v>
          </cell>
          <cell r="AV319">
            <v>186.36</v>
          </cell>
          <cell r="AW319">
            <v>189.82</v>
          </cell>
          <cell r="AX319">
            <v>193.28</v>
          </cell>
          <cell r="AY319">
            <v>196.74</v>
          </cell>
          <cell r="AZ319">
            <v>200.19</v>
          </cell>
          <cell r="BA319">
            <v>203.65</v>
          </cell>
          <cell r="BB319">
            <v>207.11</v>
          </cell>
          <cell r="BC319">
            <v>210.57</v>
          </cell>
          <cell r="BD319">
            <v>214.03</v>
          </cell>
          <cell r="BE319">
            <v>217.48</v>
          </cell>
          <cell r="BF319">
            <v>220.94</v>
          </cell>
          <cell r="BG319">
            <v>175.99</v>
          </cell>
          <cell r="BH319">
            <v>95</v>
          </cell>
          <cell r="BL319">
            <v>193.13</v>
          </cell>
          <cell r="BM319">
            <v>197.97</v>
          </cell>
          <cell r="BN319">
            <v>202.81</v>
          </cell>
          <cell r="BO319">
            <v>207.65</v>
          </cell>
          <cell r="BP319">
            <v>212.5</v>
          </cell>
          <cell r="BQ319">
            <v>217.34</v>
          </cell>
          <cell r="BR319">
            <v>222.18</v>
          </cell>
          <cell r="BS319">
            <v>227.02</v>
          </cell>
          <cell r="BT319">
            <v>231.86</v>
          </cell>
          <cell r="BU319">
            <v>236.7</v>
          </cell>
          <cell r="BV319">
            <v>241.54</v>
          </cell>
          <cell r="BW319">
            <v>246.38</v>
          </cell>
          <cell r="BX319">
            <v>251.22</v>
          </cell>
          <cell r="BY319">
            <v>256.07</v>
          </cell>
          <cell r="BZ319">
            <v>260.91000000000003</v>
          </cell>
          <cell r="CA319">
            <v>265.75</v>
          </cell>
          <cell r="CB319">
            <v>270.58999999999997</v>
          </cell>
          <cell r="CC319">
            <v>275.43</v>
          </cell>
          <cell r="CD319">
            <v>280.27</v>
          </cell>
          <cell r="CE319">
            <v>285.11</v>
          </cell>
          <cell r="CF319">
            <v>289.95</v>
          </cell>
          <cell r="CG319">
            <v>294.8</v>
          </cell>
          <cell r="CH319">
            <v>299.64</v>
          </cell>
          <cell r="CI319">
            <v>304.48</v>
          </cell>
          <cell r="CJ319">
            <v>309.32</v>
          </cell>
          <cell r="CK319">
            <v>246.38</v>
          </cell>
        </row>
        <row r="320">
          <cell r="AD320">
            <v>96</v>
          </cell>
          <cell r="AH320">
            <v>139.41</v>
          </cell>
          <cell r="AI320">
            <v>142.9</v>
          </cell>
          <cell r="AJ320">
            <v>146.4</v>
          </cell>
          <cell r="AK320">
            <v>149.88999999999999</v>
          </cell>
          <cell r="AL320">
            <v>153.38999999999999</v>
          </cell>
          <cell r="AM320">
            <v>156.88</v>
          </cell>
          <cell r="AN320">
            <v>160.38</v>
          </cell>
          <cell r="AO320">
            <v>163.87</v>
          </cell>
          <cell r="AP320">
            <v>167.36</v>
          </cell>
          <cell r="AQ320">
            <v>170.86</v>
          </cell>
          <cell r="AR320">
            <v>174.35</v>
          </cell>
          <cell r="AS320">
            <v>177.85</v>
          </cell>
          <cell r="AT320">
            <v>181.34</v>
          </cell>
          <cell r="AU320">
            <v>184.84</v>
          </cell>
          <cell r="AV320">
            <v>188.33</v>
          </cell>
          <cell r="AW320">
            <v>191.83</v>
          </cell>
          <cell r="AX320">
            <v>195.32</v>
          </cell>
          <cell r="AY320">
            <v>198.81</v>
          </cell>
          <cell r="AZ320">
            <v>202.31</v>
          </cell>
          <cell r="BA320">
            <v>205.8</v>
          </cell>
          <cell r="BB320">
            <v>209.3</v>
          </cell>
          <cell r="BC320">
            <v>212.79</v>
          </cell>
          <cell r="BD320">
            <v>216.29</v>
          </cell>
          <cell r="BE320">
            <v>219.78</v>
          </cell>
          <cell r="BF320">
            <v>223.27</v>
          </cell>
          <cell r="BG320">
            <v>177.85</v>
          </cell>
          <cell r="BH320">
            <v>96</v>
          </cell>
          <cell r="BL320">
            <v>195.17</v>
          </cell>
          <cell r="BM320">
            <v>200.06</v>
          </cell>
          <cell r="BN320">
            <v>204.96</v>
          </cell>
          <cell r="BO320">
            <v>209.85</v>
          </cell>
          <cell r="BP320">
            <v>214.74</v>
          </cell>
          <cell r="BQ320">
            <v>219.63</v>
          </cell>
          <cell r="BR320">
            <v>224.53</v>
          </cell>
          <cell r="BS320">
            <v>229.42</v>
          </cell>
          <cell r="BT320">
            <v>234.31</v>
          </cell>
          <cell r="BU320">
            <v>239.2</v>
          </cell>
          <cell r="BV320">
            <v>244.09</v>
          </cell>
          <cell r="BW320">
            <v>248.99</v>
          </cell>
          <cell r="BX320">
            <v>253.88</v>
          </cell>
          <cell r="BY320">
            <v>258.77</v>
          </cell>
          <cell r="BZ320">
            <v>263.66000000000003</v>
          </cell>
          <cell r="CA320">
            <v>268.56</v>
          </cell>
          <cell r="CB320">
            <v>273.45</v>
          </cell>
          <cell r="CC320">
            <v>278.33999999999997</v>
          </cell>
          <cell r="CD320">
            <v>283.23</v>
          </cell>
          <cell r="CE320">
            <v>288.12</v>
          </cell>
          <cell r="CF320">
            <v>293.02</v>
          </cell>
          <cell r="CG320">
            <v>297.91000000000003</v>
          </cell>
          <cell r="CH320">
            <v>302.8</v>
          </cell>
          <cell r="CI320">
            <v>307.69</v>
          </cell>
          <cell r="CJ320">
            <v>312.58</v>
          </cell>
          <cell r="CK320">
            <v>248.98</v>
          </cell>
        </row>
        <row r="321">
          <cell r="AD321">
            <v>97</v>
          </cell>
          <cell r="AH321">
            <v>140.87</v>
          </cell>
          <cell r="AI321">
            <v>144.4</v>
          </cell>
          <cell r="AJ321">
            <v>147.94</v>
          </cell>
          <cell r="AK321">
            <v>151.47</v>
          </cell>
          <cell r="AL321">
            <v>155</v>
          </cell>
          <cell r="AM321">
            <v>158.53</v>
          </cell>
          <cell r="AN321">
            <v>162.06</v>
          </cell>
          <cell r="AO321">
            <v>165.59</v>
          </cell>
          <cell r="AP321">
            <v>169.12</v>
          </cell>
          <cell r="AQ321">
            <v>172.65</v>
          </cell>
          <cell r="AR321">
            <v>176.18</v>
          </cell>
          <cell r="AS321">
            <v>179.71</v>
          </cell>
          <cell r="AT321">
            <v>183.24</v>
          </cell>
          <cell r="AU321">
            <v>186.77</v>
          </cell>
          <cell r="AV321">
            <v>190.3</v>
          </cell>
          <cell r="AW321">
            <v>193.84</v>
          </cell>
          <cell r="AX321">
            <v>197.37</v>
          </cell>
          <cell r="AY321">
            <v>200.9</v>
          </cell>
          <cell r="AZ321">
            <v>204.43</v>
          </cell>
          <cell r="BA321">
            <v>207.96</v>
          </cell>
          <cell r="BB321">
            <v>211.49</v>
          </cell>
          <cell r="BC321">
            <v>215.02</v>
          </cell>
          <cell r="BD321">
            <v>218.55</v>
          </cell>
          <cell r="BE321">
            <v>222.08</v>
          </cell>
          <cell r="BF321">
            <v>225.61</v>
          </cell>
          <cell r="BG321">
            <v>179.71</v>
          </cell>
          <cell r="BH321">
            <v>97</v>
          </cell>
          <cell r="BL321">
            <v>197.22</v>
          </cell>
          <cell r="BM321">
            <v>202.17</v>
          </cell>
          <cell r="BN321">
            <v>207.11</v>
          </cell>
          <cell r="BO321">
            <v>212.05</v>
          </cell>
          <cell r="BP321">
            <v>217</v>
          </cell>
          <cell r="BQ321">
            <v>221.94</v>
          </cell>
          <cell r="BR321">
            <v>226.88</v>
          </cell>
          <cell r="BS321">
            <v>231.83</v>
          </cell>
          <cell r="BT321">
            <v>236.77</v>
          </cell>
          <cell r="BU321">
            <v>241.71</v>
          </cell>
          <cell r="BV321">
            <v>246.65</v>
          </cell>
          <cell r="BW321">
            <v>251.6</v>
          </cell>
          <cell r="BX321">
            <v>256.54000000000002</v>
          </cell>
          <cell r="BY321">
            <v>261.48</v>
          </cell>
          <cell r="BZ321">
            <v>266.43</v>
          </cell>
          <cell r="CA321">
            <v>271.37</v>
          </cell>
          <cell r="CB321">
            <v>276.31</v>
          </cell>
          <cell r="CC321">
            <v>281.26</v>
          </cell>
          <cell r="CD321">
            <v>286.2</v>
          </cell>
          <cell r="CE321">
            <v>291.14</v>
          </cell>
          <cell r="CF321">
            <v>296.08999999999997</v>
          </cell>
          <cell r="CG321">
            <v>301.02999999999997</v>
          </cell>
          <cell r="CH321">
            <v>305.97000000000003</v>
          </cell>
          <cell r="CI321">
            <v>310.92</v>
          </cell>
          <cell r="CJ321">
            <v>315.86</v>
          </cell>
          <cell r="CK321">
            <v>251.59</v>
          </cell>
        </row>
        <row r="322">
          <cell r="AD322">
            <v>98</v>
          </cell>
          <cell r="AH322">
            <v>142.34</v>
          </cell>
          <cell r="AI322">
            <v>145.91</v>
          </cell>
          <cell r="AJ322">
            <v>149.47999999999999</v>
          </cell>
          <cell r="AK322">
            <v>153.05000000000001</v>
          </cell>
          <cell r="AL322">
            <v>156.61000000000001</v>
          </cell>
          <cell r="AM322">
            <v>160.18</v>
          </cell>
          <cell r="AN322">
            <v>163.75</v>
          </cell>
          <cell r="AO322">
            <v>167.31</v>
          </cell>
          <cell r="AP322">
            <v>170.88</v>
          </cell>
          <cell r="AQ322">
            <v>174.45</v>
          </cell>
          <cell r="AR322">
            <v>178.02</v>
          </cell>
          <cell r="AS322">
            <v>181.58</v>
          </cell>
          <cell r="AT322">
            <v>185.15</v>
          </cell>
          <cell r="AU322">
            <v>188.72</v>
          </cell>
          <cell r="AV322">
            <v>192.29</v>
          </cell>
          <cell r="AW322">
            <v>195.85</v>
          </cell>
          <cell r="AX322">
            <v>199.42</v>
          </cell>
          <cell r="AY322">
            <v>202.99</v>
          </cell>
          <cell r="AZ322">
            <v>206.55</v>
          </cell>
          <cell r="BA322">
            <v>210.12</v>
          </cell>
          <cell r="BB322">
            <v>213.69</v>
          </cell>
          <cell r="BC322">
            <v>217.26</v>
          </cell>
          <cell r="BD322">
            <v>220.82</v>
          </cell>
          <cell r="BE322">
            <v>224.39</v>
          </cell>
          <cell r="BF322">
            <v>227.96</v>
          </cell>
          <cell r="BG322">
            <v>181.58</v>
          </cell>
          <cell r="BH322">
            <v>98</v>
          </cell>
          <cell r="BL322">
            <v>199.28</v>
          </cell>
          <cell r="BM322">
            <v>204.28</v>
          </cell>
          <cell r="BN322">
            <v>209.27</v>
          </cell>
          <cell r="BO322">
            <v>214.26</v>
          </cell>
          <cell r="BP322">
            <v>219.26</v>
          </cell>
          <cell r="BQ322">
            <v>224.25</v>
          </cell>
          <cell r="BR322">
            <v>229.25</v>
          </cell>
          <cell r="BS322">
            <v>234.24</v>
          </cell>
          <cell r="BT322">
            <v>239.24</v>
          </cell>
          <cell r="BU322">
            <v>244.23</v>
          </cell>
          <cell r="BV322">
            <v>249.22</v>
          </cell>
          <cell r="BW322">
            <v>254.22</v>
          </cell>
          <cell r="BX322">
            <v>259.20999999999998</v>
          </cell>
          <cell r="BY322">
            <v>264.20999999999998</v>
          </cell>
          <cell r="BZ322">
            <v>269.2</v>
          </cell>
          <cell r="CA322">
            <v>274.19</v>
          </cell>
          <cell r="CB322">
            <v>279.19</v>
          </cell>
          <cell r="CC322">
            <v>284.18</v>
          </cell>
          <cell r="CD322">
            <v>289.18</v>
          </cell>
          <cell r="CE322">
            <v>294.17</v>
          </cell>
          <cell r="CF322">
            <v>299.16000000000003</v>
          </cell>
          <cell r="CG322">
            <v>304.16000000000003</v>
          </cell>
          <cell r="CH322">
            <v>309.14999999999998</v>
          </cell>
          <cell r="CI322">
            <v>314.14999999999998</v>
          </cell>
          <cell r="CJ322">
            <v>319.14</v>
          </cell>
          <cell r="CK322">
            <v>254.21</v>
          </cell>
        </row>
        <row r="323">
          <cell r="AD323">
            <v>99</v>
          </cell>
          <cell r="AH323">
            <v>143.82</v>
          </cell>
          <cell r="AI323">
            <v>147.43</v>
          </cell>
          <cell r="AJ323">
            <v>151.03</v>
          </cell>
          <cell r="AK323">
            <v>154.63</v>
          </cell>
          <cell r="AL323">
            <v>158.24</v>
          </cell>
          <cell r="AM323">
            <v>161.84</v>
          </cell>
          <cell r="AN323">
            <v>165.44</v>
          </cell>
          <cell r="AO323">
            <v>169.05</v>
          </cell>
          <cell r="AP323">
            <v>172.65</v>
          </cell>
          <cell r="AQ323">
            <v>176.25</v>
          </cell>
          <cell r="AR323">
            <v>179.86</v>
          </cell>
          <cell r="AS323">
            <v>183.46</v>
          </cell>
          <cell r="AT323">
            <v>187.06</v>
          </cell>
          <cell r="AU323">
            <v>190.67</v>
          </cell>
          <cell r="AV323">
            <v>194.27</v>
          </cell>
          <cell r="AW323">
            <v>197.88</v>
          </cell>
          <cell r="AX323">
            <v>201.48</v>
          </cell>
          <cell r="AY323">
            <v>205.08</v>
          </cell>
          <cell r="AZ323">
            <v>208.69</v>
          </cell>
          <cell r="BA323">
            <v>212.29</v>
          </cell>
          <cell r="BB323">
            <v>215.89</v>
          </cell>
          <cell r="BC323">
            <v>219.5</v>
          </cell>
          <cell r="BD323">
            <v>223.1</v>
          </cell>
          <cell r="BE323">
            <v>226.7</v>
          </cell>
          <cell r="BF323">
            <v>230.31</v>
          </cell>
          <cell r="BG323">
            <v>183.46</v>
          </cell>
          <cell r="BH323">
            <v>99</v>
          </cell>
          <cell r="BL323">
            <v>201.35</v>
          </cell>
          <cell r="BM323">
            <v>206.4</v>
          </cell>
          <cell r="BN323">
            <v>211.44</v>
          </cell>
          <cell r="BO323">
            <v>216.49</v>
          </cell>
          <cell r="BP323">
            <v>221.53</v>
          </cell>
          <cell r="BQ323">
            <v>226.58</v>
          </cell>
          <cell r="BR323">
            <v>231.62</v>
          </cell>
          <cell r="BS323">
            <v>236.67</v>
          </cell>
          <cell r="BT323">
            <v>241.71</v>
          </cell>
          <cell r="BU323">
            <v>246.76</v>
          </cell>
          <cell r="BV323">
            <v>251.8</v>
          </cell>
          <cell r="BW323">
            <v>256.85000000000002</v>
          </cell>
          <cell r="BX323">
            <v>261.89</v>
          </cell>
          <cell r="BY323">
            <v>266.94</v>
          </cell>
          <cell r="BZ323">
            <v>271.98</v>
          </cell>
          <cell r="CA323">
            <v>277.02999999999997</v>
          </cell>
          <cell r="CB323">
            <v>282.07</v>
          </cell>
          <cell r="CC323">
            <v>287.12</v>
          </cell>
          <cell r="CD323">
            <v>292.16000000000003</v>
          </cell>
          <cell r="CE323">
            <v>297.20999999999998</v>
          </cell>
          <cell r="CF323">
            <v>302.25</v>
          </cell>
          <cell r="CG323">
            <v>307.3</v>
          </cell>
          <cell r="CH323">
            <v>312.33999999999997</v>
          </cell>
          <cell r="CI323">
            <v>317.39</v>
          </cell>
          <cell r="CJ323">
            <v>322.43</v>
          </cell>
          <cell r="CK323">
            <v>256.83999999999997</v>
          </cell>
        </row>
        <row r="324">
          <cell r="AD324">
            <v>100</v>
          </cell>
          <cell r="AH324">
            <v>145.21</v>
          </cell>
          <cell r="AI324">
            <v>148.85</v>
          </cell>
          <cell r="AJ324">
            <v>152.49</v>
          </cell>
          <cell r="AK324">
            <v>156.13</v>
          </cell>
          <cell r="AL324">
            <v>159.77000000000001</v>
          </cell>
          <cell r="AM324">
            <v>163.41</v>
          </cell>
          <cell r="AN324">
            <v>167.05</v>
          </cell>
          <cell r="AO324">
            <v>170.69</v>
          </cell>
          <cell r="AP324">
            <v>174.33</v>
          </cell>
          <cell r="AQ324">
            <v>177.97</v>
          </cell>
          <cell r="AR324">
            <v>181.61</v>
          </cell>
          <cell r="AS324">
            <v>185.25</v>
          </cell>
          <cell r="AT324">
            <v>188.89</v>
          </cell>
          <cell r="AU324">
            <v>192.53</v>
          </cell>
          <cell r="AV324">
            <v>196.17</v>
          </cell>
          <cell r="AW324">
            <v>199.81</v>
          </cell>
          <cell r="AX324">
            <v>203.45</v>
          </cell>
          <cell r="AY324">
            <v>207.09</v>
          </cell>
          <cell r="AZ324">
            <v>210.73</v>
          </cell>
          <cell r="BA324">
            <v>214.37</v>
          </cell>
          <cell r="BB324">
            <v>218.01</v>
          </cell>
          <cell r="BC324">
            <v>221.65</v>
          </cell>
          <cell r="BD324">
            <v>225.29</v>
          </cell>
          <cell r="BE324">
            <v>228.93</v>
          </cell>
          <cell r="BF324">
            <v>232.57</v>
          </cell>
          <cell r="BG324">
            <v>185.25</v>
          </cell>
          <cell r="BH324">
            <v>100</v>
          </cell>
          <cell r="BL324">
            <v>203.29</v>
          </cell>
          <cell r="BM324">
            <v>208.38</v>
          </cell>
          <cell r="BN324">
            <v>213.48</v>
          </cell>
          <cell r="BO324">
            <v>218.58</v>
          </cell>
          <cell r="BP324">
            <v>223.67</v>
          </cell>
          <cell r="BQ324">
            <v>228.77</v>
          </cell>
          <cell r="BR324">
            <v>233.86</v>
          </cell>
          <cell r="BS324">
            <v>238.96</v>
          </cell>
          <cell r="BT324">
            <v>244.06</v>
          </cell>
          <cell r="BU324">
            <v>249.15</v>
          </cell>
          <cell r="BV324">
            <v>254.25</v>
          </cell>
          <cell r="BW324">
            <v>259.33999999999997</v>
          </cell>
          <cell r="BX324">
            <v>264.44</v>
          </cell>
          <cell r="BY324">
            <v>269.54000000000002</v>
          </cell>
          <cell r="BZ324">
            <v>274.63</v>
          </cell>
          <cell r="CA324">
            <v>279.73</v>
          </cell>
          <cell r="CB324">
            <v>284.82</v>
          </cell>
          <cell r="CC324">
            <v>289.92</v>
          </cell>
          <cell r="CD324">
            <v>295.02</v>
          </cell>
          <cell r="CE324">
            <v>300.11</v>
          </cell>
          <cell r="CF324">
            <v>305.20999999999998</v>
          </cell>
          <cell r="CG324">
            <v>310.3</v>
          </cell>
          <cell r="CH324">
            <v>315.39999999999998</v>
          </cell>
          <cell r="CI324">
            <v>320.5</v>
          </cell>
          <cell r="CJ324">
            <v>325.58999999999997</v>
          </cell>
          <cell r="CK324">
            <v>259.33999999999997</v>
          </cell>
        </row>
        <row r="325">
          <cell r="AD325">
            <v>101</v>
          </cell>
          <cell r="AH325">
            <v>146.69</v>
          </cell>
          <cell r="AI325">
            <v>150.37</v>
          </cell>
          <cell r="AJ325">
            <v>154.05000000000001</v>
          </cell>
          <cell r="AK325">
            <v>157.72</v>
          </cell>
          <cell r="AL325">
            <v>161.4</v>
          </cell>
          <cell r="AM325">
            <v>165.08</v>
          </cell>
          <cell r="AN325">
            <v>168.75</v>
          </cell>
          <cell r="AO325">
            <v>172.43</v>
          </cell>
          <cell r="AP325">
            <v>176.11</v>
          </cell>
          <cell r="AQ325">
            <v>179.78</v>
          </cell>
          <cell r="AR325">
            <v>183.46</v>
          </cell>
          <cell r="AS325">
            <v>187.13</v>
          </cell>
          <cell r="AT325">
            <v>190.81</v>
          </cell>
          <cell r="AU325">
            <v>194.49</v>
          </cell>
          <cell r="AV325">
            <v>198.16</v>
          </cell>
          <cell r="AW325">
            <v>201.84</v>
          </cell>
          <cell r="AX325">
            <v>205.52</v>
          </cell>
          <cell r="AY325">
            <v>209.19</v>
          </cell>
          <cell r="AZ325">
            <v>212.87</v>
          </cell>
          <cell r="BA325">
            <v>216.55</v>
          </cell>
          <cell r="BB325">
            <v>220.22</v>
          </cell>
          <cell r="BC325">
            <v>223.9</v>
          </cell>
          <cell r="BD325">
            <v>227.57</v>
          </cell>
          <cell r="BE325">
            <v>231.25</v>
          </cell>
          <cell r="BF325">
            <v>234.93</v>
          </cell>
          <cell r="BG325">
            <v>187.13</v>
          </cell>
          <cell r="BH325">
            <v>101</v>
          </cell>
          <cell r="BL325">
            <v>205.37</v>
          </cell>
          <cell r="BM325">
            <v>210.52</v>
          </cell>
          <cell r="BN325">
            <v>215.67</v>
          </cell>
          <cell r="BO325">
            <v>220.81</v>
          </cell>
          <cell r="BP325">
            <v>225.96</v>
          </cell>
          <cell r="BQ325">
            <v>231.11</v>
          </cell>
          <cell r="BR325">
            <v>236.25</v>
          </cell>
          <cell r="BS325">
            <v>241.4</v>
          </cell>
          <cell r="BT325">
            <v>246.55</v>
          </cell>
          <cell r="BU325">
            <v>251.69</v>
          </cell>
          <cell r="BV325">
            <v>256.83999999999997</v>
          </cell>
          <cell r="BW325">
            <v>261.99</v>
          </cell>
          <cell r="BX325">
            <v>267.14</v>
          </cell>
          <cell r="BY325">
            <v>272.27999999999997</v>
          </cell>
          <cell r="BZ325">
            <v>277.43</v>
          </cell>
          <cell r="CA325">
            <v>282.58</v>
          </cell>
          <cell r="CB325">
            <v>287.72000000000003</v>
          </cell>
          <cell r="CC325">
            <v>292.87</v>
          </cell>
          <cell r="CD325">
            <v>298.02</v>
          </cell>
          <cell r="CE325">
            <v>303.16000000000003</v>
          </cell>
          <cell r="CF325">
            <v>308.31</v>
          </cell>
          <cell r="CG325">
            <v>313.45999999999998</v>
          </cell>
          <cell r="CH325">
            <v>318.60000000000002</v>
          </cell>
          <cell r="CI325">
            <v>323.75</v>
          </cell>
          <cell r="CJ325">
            <v>328.9</v>
          </cell>
          <cell r="CK325">
            <v>261.99</v>
          </cell>
        </row>
        <row r="326">
          <cell r="AD326">
            <v>102</v>
          </cell>
          <cell r="AH326">
            <v>148.09</v>
          </cell>
          <cell r="AI326">
            <v>151.80000000000001</v>
          </cell>
          <cell r="AJ326">
            <v>155.51</v>
          </cell>
          <cell r="AK326">
            <v>159.22</v>
          </cell>
          <cell r="AL326">
            <v>162.94</v>
          </cell>
          <cell r="AM326">
            <v>166.65</v>
          </cell>
          <cell r="AN326">
            <v>170.36</v>
          </cell>
          <cell r="AO326">
            <v>174.08</v>
          </cell>
          <cell r="AP326">
            <v>177.79</v>
          </cell>
          <cell r="AQ326">
            <v>181.5</v>
          </cell>
          <cell r="AR326">
            <v>185.21</v>
          </cell>
          <cell r="AS326">
            <v>188.93</v>
          </cell>
          <cell r="AT326">
            <v>192.64</v>
          </cell>
          <cell r="AU326">
            <v>196.35</v>
          </cell>
          <cell r="AV326">
            <v>200.06</v>
          </cell>
          <cell r="AW326">
            <v>203.78</v>
          </cell>
          <cell r="AX326">
            <v>207.49</v>
          </cell>
          <cell r="AY326">
            <v>211.2</v>
          </cell>
          <cell r="AZ326">
            <v>214.92</v>
          </cell>
          <cell r="BA326">
            <v>218.63</v>
          </cell>
          <cell r="BB326">
            <v>222.34</v>
          </cell>
          <cell r="BC326">
            <v>226.05</v>
          </cell>
          <cell r="BD326">
            <v>229.77</v>
          </cell>
          <cell r="BE326">
            <v>233.48</v>
          </cell>
          <cell r="BF326">
            <v>237.19</v>
          </cell>
          <cell r="BG326">
            <v>188.93</v>
          </cell>
          <cell r="BH326">
            <v>102</v>
          </cell>
          <cell r="BL326">
            <v>207.32</v>
          </cell>
          <cell r="BM326">
            <v>212.52</v>
          </cell>
          <cell r="BN326">
            <v>217.72</v>
          </cell>
          <cell r="BO326">
            <v>222.91</v>
          </cell>
          <cell r="BP326">
            <v>228.11</v>
          </cell>
          <cell r="BQ326">
            <v>233.31</v>
          </cell>
          <cell r="BR326">
            <v>238.51</v>
          </cell>
          <cell r="BS326">
            <v>243.71</v>
          </cell>
          <cell r="BT326">
            <v>248.9</v>
          </cell>
          <cell r="BU326">
            <v>254.1</v>
          </cell>
          <cell r="BV326">
            <v>259.3</v>
          </cell>
          <cell r="BW326">
            <v>264.5</v>
          </cell>
          <cell r="BX326">
            <v>269.7</v>
          </cell>
          <cell r="BY326">
            <v>274.89</v>
          </cell>
          <cell r="BZ326">
            <v>280.08999999999997</v>
          </cell>
          <cell r="CA326">
            <v>285.29000000000002</v>
          </cell>
          <cell r="CB326">
            <v>290.49</v>
          </cell>
          <cell r="CC326">
            <v>295.68</v>
          </cell>
          <cell r="CD326">
            <v>300.88</v>
          </cell>
          <cell r="CE326">
            <v>306.08</v>
          </cell>
          <cell r="CF326">
            <v>311.27999999999997</v>
          </cell>
          <cell r="CG326">
            <v>316.48</v>
          </cell>
          <cell r="CH326">
            <v>321.67</v>
          </cell>
          <cell r="CI326">
            <v>326.87</v>
          </cell>
          <cell r="CJ326">
            <v>332.07</v>
          </cell>
          <cell r="CK326">
            <v>264.49</v>
          </cell>
        </row>
        <row r="327">
          <cell r="AD327">
            <v>103</v>
          </cell>
          <cell r="AH327">
            <v>149.59</v>
          </cell>
          <cell r="AI327">
            <v>153.33000000000001</v>
          </cell>
          <cell r="AJ327">
            <v>157.08000000000001</v>
          </cell>
          <cell r="AK327">
            <v>160.83000000000001</v>
          </cell>
          <cell r="AL327">
            <v>164.58</v>
          </cell>
          <cell r="AM327">
            <v>168.33</v>
          </cell>
          <cell r="AN327">
            <v>172.08</v>
          </cell>
          <cell r="AO327">
            <v>175.83</v>
          </cell>
          <cell r="AP327">
            <v>179.58</v>
          </cell>
          <cell r="AQ327">
            <v>183.33</v>
          </cell>
          <cell r="AR327">
            <v>187.08</v>
          </cell>
          <cell r="AS327">
            <v>190.83</v>
          </cell>
          <cell r="AT327">
            <v>194.58</v>
          </cell>
          <cell r="AU327">
            <v>198.33</v>
          </cell>
          <cell r="AV327">
            <v>202.07</v>
          </cell>
          <cell r="AW327">
            <v>205.82</v>
          </cell>
          <cell r="AX327">
            <v>209.57</v>
          </cell>
          <cell r="AY327">
            <v>213.32</v>
          </cell>
          <cell r="AZ327">
            <v>217.07</v>
          </cell>
          <cell r="BA327">
            <v>220.82</v>
          </cell>
          <cell r="BB327">
            <v>224.57</v>
          </cell>
          <cell r="BC327">
            <v>228.32</v>
          </cell>
          <cell r="BD327">
            <v>232.07</v>
          </cell>
          <cell r="BE327">
            <v>235.82</v>
          </cell>
          <cell r="BF327">
            <v>239.57</v>
          </cell>
          <cell r="BG327">
            <v>190.83</v>
          </cell>
          <cell r="BH327">
            <v>103</v>
          </cell>
          <cell r="BL327">
            <v>209.42</v>
          </cell>
          <cell r="BM327">
            <v>214.67</v>
          </cell>
          <cell r="BN327">
            <v>219.92</v>
          </cell>
          <cell r="BO327">
            <v>225.17</v>
          </cell>
          <cell r="BP327">
            <v>230.42</v>
          </cell>
          <cell r="BQ327">
            <v>235.66</v>
          </cell>
          <cell r="BR327">
            <v>240.91</v>
          </cell>
          <cell r="BS327">
            <v>246.16</v>
          </cell>
          <cell r="BT327">
            <v>251.41</v>
          </cell>
          <cell r="BU327">
            <v>256.66000000000003</v>
          </cell>
          <cell r="BV327">
            <v>261.91000000000003</v>
          </cell>
          <cell r="BW327">
            <v>267.16000000000003</v>
          </cell>
          <cell r="BX327">
            <v>272.41000000000003</v>
          </cell>
          <cell r="BY327">
            <v>277.66000000000003</v>
          </cell>
          <cell r="BZ327">
            <v>282.89999999999998</v>
          </cell>
          <cell r="CA327">
            <v>288.14999999999998</v>
          </cell>
          <cell r="CB327">
            <v>293.39999999999998</v>
          </cell>
          <cell r="CC327">
            <v>298.64999999999998</v>
          </cell>
          <cell r="CD327">
            <v>303.89999999999998</v>
          </cell>
          <cell r="CE327">
            <v>309.14999999999998</v>
          </cell>
          <cell r="CF327">
            <v>314.39999999999998</v>
          </cell>
          <cell r="CG327">
            <v>319.64999999999998</v>
          </cell>
          <cell r="CH327">
            <v>324.89999999999998</v>
          </cell>
          <cell r="CI327">
            <v>330.14</v>
          </cell>
          <cell r="CJ327">
            <v>335.39</v>
          </cell>
          <cell r="CK327">
            <v>267.14999999999998</v>
          </cell>
        </row>
        <row r="328">
          <cell r="AD328">
            <v>104</v>
          </cell>
          <cell r="AH328">
            <v>150.99</v>
          </cell>
          <cell r="AI328">
            <v>154.77000000000001</v>
          </cell>
          <cell r="AJ328">
            <v>158.56</v>
          </cell>
          <cell r="AK328">
            <v>162.34</v>
          </cell>
          <cell r="AL328">
            <v>166.13</v>
          </cell>
          <cell r="AM328">
            <v>169.91</v>
          </cell>
          <cell r="AN328">
            <v>173.7</v>
          </cell>
          <cell r="AO328">
            <v>177.48</v>
          </cell>
          <cell r="AP328">
            <v>181.27</v>
          </cell>
          <cell r="AQ328">
            <v>185.06</v>
          </cell>
          <cell r="AR328">
            <v>188.84</v>
          </cell>
          <cell r="AS328">
            <v>192.63</v>
          </cell>
          <cell r="AT328">
            <v>196.41</v>
          </cell>
          <cell r="AU328">
            <v>200.2</v>
          </cell>
          <cell r="AV328">
            <v>203.98</v>
          </cell>
          <cell r="AW328">
            <v>207.77</v>
          </cell>
          <cell r="AX328">
            <v>211.55</v>
          </cell>
          <cell r="AY328">
            <v>215.34</v>
          </cell>
          <cell r="AZ328">
            <v>219.13</v>
          </cell>
          <cell r="BA328">
            <v>222.91</v>
          </cell>
          <cell r="BB328">
            <v>226.7</v>
          </cell>
          <cell r="BC328">
            <v>230.48</v>
          </cell>
          <cell r="BD328">
            <v>234.27</v>
          </cell>
          <cell r="BE328">
            <v>238.05</v>
          </cell>
          <cell r="BF328">
            <v>241.84</v>
          </cell>
          <cell r="BG328">
            <v>192.63</v>
          </cell>
          <cell r="BH328">
            <v>104</v>
          </cell>
          <cell r="BL328">
            <v>211.38</v>
          </cell>
          <cell r="BM328">
            <v>216.68</v>
          </cell>
          <cell r="BN328">
            <v>221.98</v>
          </cell>
          <cell r="BO328">
            <v>227.28</v>
          </cell>
          <cell r="BP328">
            <v>232.58</v>
          </cell>
          <cell r="BQ328">
            <v>237.88</v>
          </cell>
          <cell r="BR328">
            <v>243.18</v>
          </cell>
          <cell r="BS328">
            <v>248.48</v>
          </cell>
          <cell r="BT328">
            <v>253.78</v>
          </cell>
          <cell r="BU328">
            <v>259.08</v>
          </cell>
          <cell r="BV328">
            <v>264.38</v>
          </cell>
          <cell r="BW328">
            <v>269.68</v>
          </cell>
          <cell r="BX328">
            <v>274.98</v>
          </cell>
          <cell r="BY328">
            <v>280.27999999999997</v>
          </cell>
          <cell r="BZ328">
            <v>285.58</v>
          </cell>
          <cell r="CA328">
            <v>290.88</v>
          </cell>
          <cell r="CB328">
            <v>296.18</v>
          </cell>
          <cell r="CC328">
            <v>301.48</v>
          </cell>
          <cell r="CD328">
            <v>306.77999999999997</v>
          </cell>
          <cell r="CE328">
            <v>312.08</v>
          </cell>
          <cell r="CF328">
            <v>317.38</v>
          </cell>
          <cell r="CG328">
            <v>322.68</v>
          </cell>
          <cell r="CH328">
            <v>327.98</v>
          </cell>
          <cell r="CI328">
            <v>333.28</v>
          </cell>
          <cell r="CJ328">
            <v>338.58</v>
          </cell>
          <cell r="CK328">
            <v>269.68</v>
          </cell>
        </row>
        <row r="329">
          <cell r="AD329">
            <v>105</v>
          </cell>
          <cell r="AH329">
            <v>152.5</v>
          </cell>
          <cell r="AI329">
            <v>156.32</v>
          </cell>
          <cell r="AJ329">
            <v>160.13999999999999</v>
          </cell>
          <cell r="AK329">
            <v>163.96</v>
          </cell>
          <cell r="AL329">
            <v>167.79</v>
          </cell>
          <cell r="AM329">
            <v>171.61</v>
          </cell>
          <cell r="AN329">
            <v>175.43</v>
          </cell>
          <cell r="AO329">
            <v>179.25</v>
          </cell>
          <cell r="AP329">
            <v>183.07</v>
          </cell>
          <cell r="AQ329">
            <v>186.9</v>
          </cell>
          <cell r="AR329">
            <v>190.72</v>
          </cell>
          <cell r="AS329">
            <v>194.54</v>
          </cell>
          <cell r="AT329">
            <v>198.36</v>
          </cell>
          <cell r="AU329">
            <v>202.18</v>
          </cell>
          <cell r="AV329">
            <v>206.01</v>
          </cell>
          <cell r="AW329">
            <v>209.83</v>
          </cell>
          <cell r="AX329">
            <v>213.65</v>
          </cell>
          <cell r="AY329">
            <v>217.47</v>
          </cell>
          <cell r="AZ329">
            <v>221.29</v>
          </cell>
          <cell r="BA329">
            <v>225.12</v>
          </cell>
          <cell r="BB329">
            <v>228.94</v>
          </cell>
          <cell r="BC329">
            <v>232.76</v>
          </cell>
          <cell r="BD329">
            <v>236.58</v>
          </cell>
          <cell r="BE329">
            <v>240.4</v>
          </cell>
          <cell r="BF329">
            <v>244.23</v>
          </cell>
          <cell r="BG329">
            <v>194.54</v>
          </cell>
          <cell r="BH329">
            <v>105</v>
          </cell>
          <cell r="BL329">
            <v>213.5</v>
          </cell>
          <cell r="BM329">
            <v>218.85</v>
          </cell>
          <cell r="BN329">
            <v>224.2</v>
          </cell>
          <cell r="BO329">
            <v>229.55</v>
          </cell>
          <cell r="BP329">
            <v>234.9</v>
          </cell>
          <cell r="BQ329">
            <v>240.25</v>
          </cell>
          <cell r="BR329">
            <v>245.6</v>
          </cell>
          <cell r="BS329">
            <v>250.95</v>
          </cell>
          <cell r="BT329">
            <v>256.3</v>
          </cell>
          <cell r="BU329">
            <v>261.64999999999998</v>
          </cell>
          <cell r="BV329">
            <v>267</v>
          </cell>
          <cell r="BW329">
            <v>272.36</v>
          </cell>
          <cell r="BX329">
            <v>277.70999999999998</v>
          </cell>
          <cell r="BY329">
            <v>283.06</v>
          </cell>
          <cell r="BZ329">
            <v>288.41000000000003</v>
          </cell>
          <cell r="CA329">
            <v>293.76</v>
          </cell>
          <cell r="CB329">
            <v>299.11</v>
          </cell>
          <cell r="CC329">
            <v>304.45999999999998</v>
          </cell>
          <cell r="CD329">
            <v>309.81</v>
          </cell>
          <cell r="CE329">
            <v>315.16000000000003</v>
          </cell>
          <cell r="CF329">
            <v>320.51</v>
          </cell>
          <cell r="CG329">
            <v>325.86</v>
          </cell>
          <cell r="CH329" t="str">
            <v>331..21</v>
          </cell>
          <cell r="CI329">
            <v>336.56</v>
          </cell>
          <cell r="CJ329">
            <v>341.92</v>
          </cell>
          <cell r="CK329">
            <v>261.66000000000003</v>
          </cell>
        </row>
        <row r="330">
          <cell r="AD330">
            <v>106</v>
          </cell>
          <cell r="AH330">
            <v>153.91</v>
          </cell>
          <cell r="AI330">
            <v>157.76</v>
          </cell>
          <cell r="AJ330">
            <v>161.62</v>
          </cell>
          <cell r="AK330">
            <v>165.48</v>
          </cell>
          <cell r="AL330">
            <v>169.34</v>
          </cell>
          <cell r="AM330">
            <v>173.2</v>
          </cell>
          <cell r="AN330">
            <v>177.06</v>
          </cell>
          <cell r="AO330">
            <v>180.91</v>
          </cell>
          <cell r="AP330">
            <v>184.77</v>
          </cell>
          <cell r="AQ330">
            <v>188.63</v>
          </cell>
          <cell r="AR330">
            <v>192.49</v>
          </cell>
          <cell r="AS330">
            <v>196.35</v>
          </cell>
          <cell r="AT330">
            <v>200.21</v>
          </cell>
          <cell r="AU330">
            <v>204.06</v>
          </cell>
          <cell r="AV330">
            <v>207.92</v>
          </cell>
          <cell r="AW330">
            <v>211.78</v>
          </cell>
          <cell r="AX330">
            <v>215.64</v>
          </cell>
          <cell r="AY330">
            <v>219.5</v>
          </cell>
          <cell r="AZ330">
            <v>223.36</v>
          </cell>
          <cell r="BA330">
            <v>227.22</v>
          </cell>
          <cell r="BB330">
            <v>231.07</v>
          </cell>
          <cell r="BC330">
            <v>234.93</v>
          </cell>
          <cell r="BD330">
            <v>238.79</v>
          </cell>
          <cell r="BE330">
            <v>242.65</v>
          </cell>
          <cell r="BF330">
            <v>246.51</v>
          </cell>
          <cell r="BG330">
            <v>196.35</v>
          </cell>
          <cell r="BH330">
            <v>106</v>
          </cell>
          <cell r="BL330">
            <v>215.47</v>
          </cell>
          <cell r="BM330">
            <v>220.87</v>
          </cell>
          <cell r="BN330">
            <v>226.27</v>
          </cell>
          <cell r="BO330">
            <v>231.67</v>
          </cell>
          <cell r="BP330">
            <v>237.07</v>
          </cell>
          <cell r="BQ330">
            <v>242.48</v>
          </cell>
          <cell r="BR330">
            <v>247.88</v>
          </cell>
          <cell r="BS330">
            <v>253.28</v>
          </cell>
          <cell r="BT330">
            <v>258.68</v>
          </cell>
          <cell r="BU330">
            <v>264.08</v>
          </cell>
          <cell r="BV330">
            <v>269.49</v>
          </cell>
          <cell r="BW330">
            <v>274.89</v>
          </cell>
          <cell r="BX330">
            <v>280.29000000000002</v>
          </cell>
          <cell r="BY330">
            <v>285.69</v>
          </cell>
          <cell r="BZ330">
            <v>291.08999999999997</v>
          </cell>
          <cell r="CA330">
            <v>296.49</v>
          </cell>
          <cell r="CB330">
            <v>301.89999999999998</v>
          </cell>
          <cell r="CC330">
            <v>307.3</v>
          </cell>
          <cell r="CD330">
            <v>312.7</v>
          </cell>
          <cell r="CE330">
            <v>318.10000000000002</v>
          </cell>
          <cell r="CF330">
            <v>323.5</v>
          </cell>
          <cell r="CG330">
            <v>328.9</v>
          </cell>
          <cell r="CH330">
            <v>334.31</v>
          </cell>
          <cell r="CI330">
            <v>339.71</v>
          </cell>
          <cell r="CJ330">
            <v>345.11</v>
          </cell>
          <cell r="CK330">
            <v>274.89</v>
          </cell>
        </row>
        <row r="331">
          <cell r="AD331">
            <v>107</v>
          </cell>
          <cell r="AH331">
            <v>155.32</v>
          </cell>
          <cell r="AI331">
            <v>159.21</v>
          </cell>
          <cell r="AJ331">
            <v>163.11000000000001</v>
          </cell>
          <cell r="AK331">
            <v>167</v>
          </cell>
          <cell r="AL331">
            <v>170.9</v>
          </cell>
          <cell r="AM331">
            <v>174.79</v>
          </cell>
          <cell r="AN331">
            <v>178.69</v>
          </cell>
          <cell r="AO331">
            <v>182.58</v>
          </cell>
          <cell r="AP331">
            <v>186.48</v>
          </cell>
          <cell r="AQ331">
            <v>190.37</v>
          </cell>
          <cell r="AR331">
            <v>194.27</v>
          </cell>
          <cell r="AS331">
            <v>198.16</v>
          </cell>
          <cell r="AT331">
            <v>202.05</v>
          </cell>
          <cell r="AU331">
            <v>205.95</v>
          </cell>
          <cell r="AV331">
            <v>209.84</v>
          </cell>
          <cell r="AW331">
            <v>213.74</v>
          </cell>
          <cell r="AX331">
            <v>217.63</v>
          </cell>
          <cell r="AY331">
            <v>221.53</v>
          </cell>
          <cell r="AZ331">
            <v>225.42</v>
          </cell>
          <cell r="BA331">
            <v>229.32</v>
          </cell>
          <cell r="BB331">
            <v>233.21</v>
          </cell>
          <cell r="BC331">
            <v>237.11</v>
          </cell>
          <cell r="BD331">
            <v>241</v>
          </cell>
          <cell r="BE331">
            <v>244.9</v>
          </cell>
          <cell r="BF331">
            <v>248.79</v>
          </cell>
          <cell r="BG331">
            <v>198.16</v>
          </cell>
          <cell r="BH331">
            <v>107</v>
          </cell>
          <cell r="BL331">
            <v>217.44</v>
          </cell>
          <cell r="BM331">
            <v>222.9</v>
          </cell>
          <cell r="BN331">
            <v>228.35</v>
          </cell>
          <cell r="BO331">
            <v>233.8</v>
          </cell>
          <cell r="BP331">
            <v>239.26</v>
          </cell>
          <cell r="BQ331">
            <v>244.71</v>
          </cell>
          <cell r="BR331">
            <v>250.16</v>
          </cell>
          <cell r="BS331">
            <v>255.61</v>
          </cell>
          <cell r="BT331">
            <v>261.07</v>
          </cell>
          <cell r="BU331">
            <v>266.52</v>
          </cell>
          <cell r="BV331">
            <v>271.97000000000003</v>
          </cell>
          <cell r="BW331">
            <v>277.42</v>
          </cell>
          <cell r="BX331">
            <v>282.88</v>
          </cell>
          <cell r="BY331">
            <v>288.33</v>
          </cell>
          <cell r="BZ331">
            <v>293.77999999999997</v>
          </cell>
          <cell r="CA331">
            <v>299.24</v>
          </cell>
          <cell r="CB331">
            <v>304.69</v>
          </cell>
          <cell r="CC331">
            <v>310.14</v>
          </cell>
          <cell r="CD331">
            <v>315.58999999999997</v>
          </cell>
          <cell r="CE331">
            <v>321.05</v>
          </cell>
          <cell r="CF331">
            <v>326.5</v>
          </cell>
          <cell r="CG331">
            <v>331.95</v>
          </cell>
          <cell r="CH331">
            <v>337.4</v>
          </cell>
          <cell r="CI331">
            <v>342.86</v>
          </cell>
          <cell r="CJ331">
            <v>348.31</v>
          </cell>
          <cell r="CK331">
            <v>277.43</v>
          </cell>
        </row>
        <row r="332">
          <cell r="AD332">
            <v>108</v>
          </cell>
          <cell r="AH332">
            <v>156.72999999999999</v>
          </cell>
          <cell r="AI332">
            <v>160.66</v>
          </cell>
          <cell r="AJ332">
            <v>164.6</v>
          </cell>
          <cell r="AK332">
            <v>168.53</v>
          </cell>
          <cell r="AL332">
            <v>172.46</v>
          </cell>
          <cell r="AM332">
            <v>176.39</v>
          </cell>
          <cell r="AN332">
            <v>180.32</v>
          </cell>
          <cell r="AO332">
            <v>184.25</v>
          </cell>
          <cell r="AP332">
            <v>188.18</v>
          </cell>
          <cell r="AQ332">
            <v>192.11</v>
          </cell>
          <cell r="AR332">
            <v>196.04</v>
          </cell>
          <cell r="AS332">
            <v>199.98</v>
          </cell>
          <cell r="AT332">
            <v>203.91</v>
          </cell>
          <cell r="AU332">
            <v>207.84</v>
          </cell>
          <cell r="AV332">
            <v>211.77</v>
          </cell>
          <cell r="AW332">
            <v>215.7</v>
          </cell>
          <cell r="AX332">
            <v>219.63</v>
          </cell>
          <cell r="AY332">
            <v>223.56</v>
          </cell>
          <cell r="AZ332">
            <v>227.49</v>
          </cell>
          <cell r="BA332">
            <v>231.43</v>
          </cell>
          <cell r="BB332">
            <v>235.36</v>
          </cell>
          <cell r="BC332">
            <v>239.29</v>
          </cell>
          <cell r="BD332">
            <v>243.22</v>
          </cell>
          <cell r="BE332">
            <v>247.15</v>
          </cell>
          <cell r="BF332">
            <v>251.08</v>
          </cell>
          <cell r="BG332">
            <v>199.98</v>
          </cell>
          <cell r="BH332">
            <v>108</v>
          </cell>
          <cell r="BL332">
            <v>219.43</v>
          </cell>
          <cell r="BM332">
            <v>224.93</v>
          </cell>
          <cell r="BN332">
            <v>230.43</v>
          </cell>
          <cell r="BO332">
            <v>235.94</v>
          </cell>
          <cell r="BP332">
            <v>241.44</v>
          </cell>
          <cell r="BQ332">
            <v>246.94</v>
          </cell>
          <cell r="BR332">
            <v>252.45</v>
          </cell>
          <cell r="BS332">
            <v>257.95</v>
          </cell>
          <cell r="BT332">
            <v>263.45999999999998</v>
          </cell>
          <cell r="BU332">
            <v>268.95999999999998</v>
          </cell>
          <cell r="BV332">
            <v>274.45999999999998</v>
          </cell>
          <cell r="BW332">
            <v>279.97000000000003</v>
          </cell>
          <cell r="BX332">
            <v>285.47000000000003</v>
          </cell>
          <cell r="BY332">
            <v>290.97000000000003</v>
          </cell>
          <cell r="BZ332">
            <v>296.48</v>
          </cell>
          <cell r="CA332">
            <v>301.98</v>
          </cell>
          <cell r="CB332">
            <v>307.48</v>
          </cell>
          <cell r="CC332">
            <v>312.99</v>
          </cell>
          <cell r="CD332">
            <v>318.49</v>
          </cell>
          <cell r="CE332">
            <v>324</v>
          </cell>
          <cell r="CF332">
            <v>329.5</v>
          </cell>
          <cell r="CG332">
            <v>335</v>
          </cell>
          <cell r="CH332">
            <v>340.51</v>
          </cell>
          <cell r="CI332">
            <v>346.01</v>
          </cell>
          <cell r="CJ332">
            <v>351.51</v>
          </cell>
          <cell r="CK332">
            <v>279.97000000000003</v>
          </cell>
        </row>
        <row r="333">
          <cell r="AD333">
            <v>109</v>
          </cell>
          <cell r="AH333">
            <v>158.27000000000001</v>
          </cell>
          <cell r="AI333">
            <v>162.24</v>
          </cell>
          <cell r="AJ333">
            <v>166.2</v>
          </cell>
          <cell r="AK333">
            <v>170.17</v>
          </cell>
          <cell r="AL333">
            <v>174.14</v>
          </cell>
          <cell r="AM333">
            <v>178.11</v>
          </cell>
          <cell r="AN333">
            <v>182.07</v>
          </cell>
          <cell r="AO333">
            <v>186.04</v>
          </cell>
          <cell r="AP333">
            <v>190.01</v>
          </cell>
          <cell r="AQ333">
            <v>193.98</v>
          </cell>
          <cell r="AR333">
            <v>197.95</v>
          </cell>
          <cell r="AS333">
            <v>201.91</v>
          </cell>
          <cell r="AT333">
            <v>205.88</v>
          </cell>
          <cell r="AU333">
            <v>209.85</v>
          </cell>
          <cell r="AV333">
            <v>213.82</v>
          </cell>
          <cell r="AW333">
            <v>217.78</v>
          </cell>
          <cell r="AX333">
            <v>221.75</v>
          </cell>
          <cell r="AY333">
            <v>225.72</v>
          </cell>
          <cell r="AZ333">
            <v>229.69</v>
          </cell>
          <cell r="BA333">
            <v>233.65</v>
          </cell>
          <cell r="BB333">
            <v>237.62</v>
          </cell>
          <cell r="BC333">
            <v>241.59</v>
          </cell>
          <cell r="BD333">
            <v>245.56</v>
          </cell>
          <cell r="BE333">
            <v>249.52</v>
          </cell>
          <cell r="BF333">
            <v>253.49</v>
          </cell>
          <cell r="BG333">
            <v>201.91</v>
          </cell>
          <cell r="BH333">
            <v>109</v>
          </cell>
          <cell r="BL333">
            <v>221.58</v>
          </cell>
          <cell r="BM333">
            <v>227.13</v>
          </cell>
          <cell r="BN333">
            <v>232.69</v>
          </cell>
          <cell r="BO333">
            <v>238.24</v>
          </cell>
          <cell r="BP333">
            <v>243.8</v>
          </cell>
          <cell r="BQ333">
            <v>249.35</v>
          </cell>
          <cell r="BR333">
            <v>254.9</v>
          </cell>
          <cell r="BS333">
            <v>260.45999999999998</v>
          </cell>
          <cell r="BT333">
            <v>266.01</v>
          </cell>
          <cell r="BU333">
            <v>271.57</v>
          </cell>
          <cell r="BV333">
            <v>277.12</v>
          </cell>
          <cell r="BW333">
            <v>282.68</v>
          </cell>
          <cell r="BX333">
            <v>288.23</v>
          </cell>
          <cell r="BY333">
            <v>293.79000000000002</v>
          </cell>
          <cell r="BZ333">
            <v>299.33999999999997</v>
          </cell>
          <cell r="CA333">
            <v>304.89999999999998</v>
          </cell>
          <cell r="CB333">
            <v>310.45</v>
          </cell>
          <cell r="CC333">
            <v>316.01</v>
          </cell>
          <cell r="CD333">
            <v>321.56</v>
          </cell>
          <cell r="CE333">
            <v>327.11</v>
          </cell>
          <cell r="CF333">
            <v>332.67</v>
          </cell>
          <cell r="CG333">
            <v>338.22</v>
          </cell>
          <cell r="CH333">
            <v>343.78</v>
          </cell>
          <cell r="CI333">
            <v>349.33</v>
          </cell>
          <cell r="CJ333">
            <v>354.89</v>
          </cell>
          <cell r="CK333">
            <v>282.68</v>
          </cell>
        </row>
        <row r="334">
          <cell r="AD334">
            <v>110</v>
          </cell>
          <cell r="AH334">
            <v>159.69</v>
          </cell>
          <cell r="AI334">
            <v>163.69999999999999</v>
          </cell>
          <cell r="AJ334">
            <v>167.7</v>
          </cell>
          <cell r="AK334">
            <v>171.71</v>
          </cell>
          <cell r="AL334">
            <v>175.71</v>
          </cell>
          <cell r="AM334">
            <v>179.71</v>
          </cell>
          <cell r="AN334">
            <v>183.72</v>
          </cell>
          <cell r="AO334">
            <v>187.72</v>
          </cell>
          <cell r="AP334">
            <v>191.73</v>
          </cell>
          <cell r="AQ334">
            <v>195.73</v>
          </cell>
          <cell r="AR334">
            <v>199.73</v>
          </cell>
          <cell r="AS334">
            <v>203.74</v>
          </cell>
          <cell r="AT334">
            <v>207.74</v>
          </cell>
          <cell r="AU334">
            <v>211.75</v>
          </cell>
          <cell r="AV334">
            <v>215.75</v>
          </cell>
          <cell r="AW334">
            <v>219.75</v>
          </cell>
          <cell r="AX334">
            <v>223.76</v>
          </cell>
          <cell r="AY334">
            <v>227.76</v>
          </cell>
          <cell r="AZ334">
            <v>231.77</v>
          </cell>
          <cell r="BA334">
            <v>235.77</v>
          </cell>
          <cell r="BB334">
            <v>239.77</v>
          </cell>
          <cell r="BC334">
            <v>243.78</v>
          </cell>
          <cell r="BD334">
            <v>247.78</v>
          </cell>
          <cell r="BE334">
            <v>251.79</v>
          </cell>
          <cell r="BF334">
            <v>255.79</v>
          </cell>
          <cell r="BG334">
            <v>203.74</v>
          </cell>
          <cell r="BH334">
            <v>110</v>
          </cell>
          <cell r="BL334">
            <v>223.57</v>
          </cell>
          <cell r="BM334">
            <v>229.18</v>
          </cell>
          <cell r="BN334">
            <v>234.78</v>
          </cell>
          <cell r="BO334">
            <v>240.39</v>
          </cell>
          <cell r="BP334">
            <v>245.99</v>
          </cell>
          <cell r="BQ334">
            <v>251.6</v>
          </cell>
          <cell r="BR334">
            <v>257.2</v>
          </cell>
          <cell r="BS334">
            <v>262.81</v>
          </cell>
          <cell r="BT334">
            <v>268.42</v>
          </cell>
          <cell r="BU334">
            <v>274.02</v>
          </cell>
          <cell r="BV334">
            <v>279.63</v>
          </cell>
          <cell r="BW334">
            <v>285.23</v>
          </cell>
          <cell r="BX334">
            <v>290.83999999999997</v>
          </cell>
          <cell r="BY334">
            <v>296.44</v>
          </cell>
          <cell r="BZ334">
            <v>302.05</v>
          </cell>
          <cell r="CA334">
            <v>307.66000000000003</v>
          </cell>
          <cell r="CB334">
            <v>313.26</v>
          </cell>
          <cell r="CC334">
            <v>318.87</v>
          </cell>
          <cell r="CD334">
            <v>324.47000000000003</v>
          </cell>
          <cell r="CE334">
            <v>330.08</v>
          </cell>
          <cell r="CF334">
            <v>335.68</v>
          </cell>
          <cell r="CG334">
            <v>341.29</v>
          </cell>
          <cell r="CH334">
            <v>346.89</v>
          </cell>
          <cell r="CI334">
            <v>352.5</v>
          </cell>
          <cell r="CJ334">
            <v>358.11</v>
          </cell>
          <cell r="CK334">
            <v>285.23</v>
          </cell>
        </row>
        <row r="335">
          <cell r="AD335">
            <v>111</v>
          </cell>
          <cell r="AH335">
            <v>161.12</v>
          </cell>
          <cell r="AI335">
            <v>165.16</v>
          </cell>
          <cell r="AJ335">
            <v>169.2</v>
          </cell>
          <cell r="AK335">
            <v>173.24</v>
          </cell>
          <cell r="AL335">
            <v>177.28</v>
          </cell>
          <cell r="AM335">
            <v>181.32</v>
          </cell>
          <cell r="AN335">
            <v>185.36</v>
          </cell>
          <cell r="AO335">
            <v>189.41</v>
          </cell>
          <cell r="AP335">
            <v>193.45</v>
          </cell>
          <cell r="AQ335">
            <v>197.49</v>
          </cell>
          <cell r="AR335">
            <v>201.53</v>
          </cell>
          <cell r="AS335">
            <v>205.57</v>
          </cell>
          <cell r="AT335">
            <v>209.61</v>
          </cell>
          <cell r="AU335">
            <v>213.65</v>
          </cell>
          <cell r="AV335">
            <v>217.69</v>
          </cell>
          <cell r="AW335">
            <v>221.73</v>
          </cell>
          <cell r="AX335">
            <v>225.77</v>
          </cell>
          <cell r="AY335">
            <v>229.81</v>
          </cell>
          <cell r="AZ335">
            <v>233.85</v>
          </cell>
          <cell r="BA335">
            <v>237.89</v>
          </cell>
          <cell r="BB335">
            <v>241.93</v>
          </cell>
          <cell r="BC335">
            <v>245.97</v>
          </cell>
          <cell r="BD335">
            <v>250.01</v>
          </cell>
          <cell r="BE335">
            <v>254.05</v>
          </cell>
          <cell r="BF335">
            <v>258.08999999999997</v>
          </cell>
          <cell r="BG335">
            <v>205.57</v>
          </cell>
          <cell r="BH335">
            <v>111</v>
          </cell>
          <cell r="BL335">
            <v>225.57</v>
          </cell>
          <cell r="BM335">
            <v>231.23</v>
          </cell>
          <cell r="BN335">
            <v>236.88</v>
          </cell>
          <cell r="BO335">
            <v>242.54</v>
          </cell>
          <cell r="BP335">
            <v>248.2</v>
          </cell>
          <cell r="BQ335">
            <v>253.85</v>
          </cell>
          <cell r="BR335">
            <v>259.51</v>
          </cell>
          <cell r="BS335">
            <v>265.17</v>
          </cell>
          <cell r="BT335">
            <v>270.82</v>
          </cell>
          <cell r="BU335">
            <v>276.48</v>
          </cell>
          <cell r="BV335">
            <v>282.14</v>
          </cell>
          <cell r="BW335">
            <v>287.79000000000002</v>
          </cell>
          <cell r="BX335">
            <v>293.45</v>
          </cell>
          <cell r="BY335">
            <v>299.11</v>
          </cell>
          <cell r="BZ335">
            <v>304.76</v>
          </cell>
          <cell r="CA335">
            <v>310.42</v>
          </cell>
          <cell r="CB335">
            <v>316.08</v>
          </cell>
          <cell r="CC335">
            <v>321.73</v>
          </cell>
          <cell r="CD335">
            <v>327.39</v>
          </cell>
          <cell r="CE335">
            <v>333.05</v>
          </cell>
          <cell r="CF335">
            <v>338.7</v>
          </cell>
          <cell r="CG335">
            <v>344.36</v>
          </cell>
          <cell r="CH335">
            <v>350.02</v>
          </cell>
          <cell r="CI335">
            <v>355.67</v>
          </cell>
          <cell r="CJ335">
            <v>361.33</v>
          </cell>
          <cell r="CK335">
            <v>287.79000000000002</v>
          </cell>
        </row>
        <row r="336">
          <cell r="AD336">
            <v>112</v>
          </cell>
          <cell r="AH336">
            <v>162.56</v>
          </cell>
          <cell r="AI336">
            <v>166.63</v>
          </cell>
          <cell r="AJ336">
            <v>170.71</v>
          </cell>
          <cell r="AK336">
            <v>174.79</v>
          </cell>
          <cell r="AL336">
            <v>178.86</v>
          </cell>
          <cell r="AM336">
            <v>182.94</v>
          </cell>
          <cell r="AN336">
            <v>187.02</v>
          </cell>
          <cell r="AO336">
            <v>191.09</v>
          </cell>
          <cell r="AP336">
            <v>195.17</v>
          </cell>
          <cell r="AQ336">
            <v>199.25</v>
          </cell>
          <cell r="AR336">
            <v>203.32</v>
          </cell>
          <cell r="AS336">
            <v>207.4</v>
          </cell>
          <cell r="AT336">
            <v>211.48</v>
          </cell>
          <cell r="AU336">
            <v>215.55</v>
          </cell>
          <cell r="AV336">
            <v>219.63</v>
          </cell>
          <cell r="AW336">
            <v>223.71</v>
          </cell>
          <cell r="AX336">
            <v>227.78</v>
          </cell>
          <cell r="AY336">
            <v>231.86</v>
          </cell>
          <cell r="AZ336">
            <v>235.94</v>
          </cell>
          <cell r="BA336">
            <v>240.01</v>
          </cell>
          <cell r="BB336">
            <v>244.09</v>
          </cell>
          <cell r="BC336">
            <v>248.17</v>
          </cell>
          <cell r="BD336">
            <v>252.24</v>
          </cell>
          <cell r="BE336">
            <v>256.32</v>
          </cell>
          <cell r="BF336">
            <v>260.39999999999998</v>
          </cell>
          <cell r="BG336">
            <v>207.4</v>
          </cell>
          <cell r="BH336">
            <v>112</v>
          </cell>
          <cell r="BL336">
            <v>227.58</v>
          </cell>
          <cell r="BM336">
            <v>233.28</v>
          </cell>
          <cell r="BN336">
            <v>238.99</v>
          </cell>
          <cell r="BO336">
            <v>244.7</v>
          </cell>
          <cell r="BP336">
            <v>250.41</v>
          </cell>
          <cell r="BQ336">
            <v>256.12</v>
          </cell>
          <cell r="BR336">
            <v>261.82</v>
          </cell>
          <cell r="BS336">
            <v>267.52999999999997</v>
          </cell>
          <cell r="BT336">
            <v>273.24</v>
          </cell>
          <cell r="BU336">
            <v>278.95</v>
          </cell>
          <cell r="BV336">
            <v>284.64999999999998</v>
          </cell>
          <cell r="BW336">
            <v>290.36</v>
          </cell>
          <cell r="BX336">
            <v>296.07</v>
          </cell>
          <cell r="BY336">
            <v>301.77999999999997</v>
          </cell>
          <cell r="BZ336">
            <v>307.48</v>
          </cell>
          <cell r="CA336">
            <v>313.19</v>
          </cell>
          <cell r="CB336">
            <v>318.89999999999998</v>
          </cell>
          <cell r="CC336">
            <v>324.61</v>
          </cell>
          <cell r="CD336">
            <v>330.31</v>
          </cell>
          <cell r="CE336">
            <v>336.02</v>
          </cell>
          <cell r="CF336">
            <v>341.73</v>
          </cell>
          <cell r="CG336">
            <v>347.44</v>
          </cell>
          <cell r="CH336">
            <v>353.14</v>
          </cell>
          <cell r="CI336">
            <v>358.85</v>
          </cell>
          <cell r="CJ336">
            <v>364.56</v>
          </cell>
          <cell r="CK336">
            <v>290.36</v>
          </cell>
        </row>
        <row r="337">
          <cell r="AD337">
            <v>113</v>
          </cell>
          <cell r="AH337">
            <v>163.99</v>
          </cell>
          <cell r="AI337">
            <v>168.11</v>
          </cell>
          <cell r="AJ337">
            <v>172.22</v>
          </cell>
          <cell r="AK337">
            <v>176.33</v>
          </cell>
          <cell r="AL337">
            <v>180.45</v>
          </cell>
          <cell r="AM337">
            <v>184.56</v>
          </cell>
          <cell r="AN337">
            <v>188.67</v>
          </cell>
          <cell r="AO337">
            <v>192.78</v>
          </cell>
          <cell r="AP337">
            <v>196.9</v>
          </cell>
          <cell r="AQ337">
            <v>201.01</v>
          </cell>
          <cell r="AR337">
            <v>205.12</v>
          </cell>
          <cell r="AS337">
            <v>209.24</v>
          </cell>
          <cell r="AT337">
            <v>213.35</v>
          </cell>
          <cell r="AU337">
            <v>217.46</v>
          </cell>
          <cell r="AV337">
            <v>221.58</v>
          </cell>
          <cell r="AW337">
            <v>225.69</v>
          </cell>
          <cell r="AX337">
            <v>229.8</v>
          </cell>
          <cell r="AY337">
            <v>233.92</v>
          </cell>
          <cell r="AZ337">
            <v>238.03</v>
          </cell>
          <cell r="BA337">
            <v>242.14</v>
          </cell>
          <cell r="BB337">
            <v>246.26</v>
          </cell>
          <cell r="BC337">
            <v>250.37</v>
          </cell>
          <cell r="BD337">
            <v>254.48</v>
          </cell>
          <cell r="BE337">
            <v>258.60000000000002</v>
          </cell>
          <cell r="BF337">
            <v>262.70999999999998</v>
          </cell>
          <cell r="BG337">
            <v>209.24</v>
          </cell>
          <cell r="BH337">
            <v>113</v>
          </cell>
          <cell r="BL337">
            <v>229.59</v>
          </cell>
          <cell r="BM337">
            <v>235.35</v>
          </cell>
          <cell r="BN337">
            <v>241.11</v>
          </cell>
          <cell r="BO337">
            <v>246.86</v>
          </cell>
          <cell r="BP337">
            <v>252.62</v>
          </cell>
          <cell r="BQ337">
            <v>258.38</v>
          </cell>
          <cell r="BR337">
            <v>264.14</v>
          </cell>
          <cell r="BS337">
            <v>269.89999999999998</v>
          </cell>
          <cell r="BT337">
            <v>275.66000000000003</v>
          </cell>
          <cell r="BU337">
            <v>281.42</v>
          </cell>
          <cell r="BV337">
            <v>287.17</v>
          </cell>
          <cell r="BW337">
            <v>292.93</v>
          </cell>
          <cell r="BX337">
            <v>298.69</v>
          </cell>
          <cell r="BY337">
            <v>304.45</v>
          </cell>
          <cell r="BZ337">
            <v>310.20999999999998</v>
          </cell>
          <cell r="CA337">
            <v>315.97000000000003</v>
          </cell>
          <cell r="CB337">
            <v>321.72000000000003</v>
          </cell>
          <cell r="CC337">
            <v>327.48</v>
          </cell>
          <cell r="CD337">
            <v>333.24</v>
          </cell>
          <cell r="CE337">
            <v>339</v>
          </cell>
          <cell r="CF337">
            <v>344.76</v>
          </cell>
          <cell r="CG337">
            <v>350.52</v>
          </cell>
          <cell r="CH337">
            <v>356.28</v>
          </cell>
          <cell r="CI337">
            <v>362.03</v>
          </cell>
          <cell r="CJ337">
            <v>367.79</v>
          </cell>
          <cell r="CK337">
            <v>292.93</v>
          </cell>
        </row>
        <row r="338">
          <cell r="AD338">
            <v>114</v>
          </cell>
          <cell r="AH338">
            <v>165.43</v>
          </cell>
          <cell r="AI338">
            <v>169.58</v>
          </cell>
          <cell r="AJ338">
            <v>173.73</v>
          </cell>
          <cell r="AK338">
            <v>177.88</v>
          </cell>
          <cell r="AL338">
            <v>182.03</v>
          </cell>
          <cell r="AM338">
            <v>186.18</v>
          </cell>
          <cell r="AN338">
            <v>190.33</v>
          </cell>
          <cell r="AO338">
            <v>194.48</v>
          </cell>
          <cell r="AP338">
            <v>198.63</v>
          </cell>
          <cell r="AQ338">
            <v>202.78</v>
          </cell>
          <cell r="AR338">
            <v>206.93</v>
          </cell>
          <cell r="AS338">
            <v>211.08</v>
          </cell>
          <cell r="AT338">
            <v>215.23</v>
          </cell>
          <cell r="AU338">
            <v>219.38</v>
          </cell>
          <cell r="AV338">
            <v>223.53</v>
          </cell>
          <cell r="AW338">
            <v>227.68</v>
          </cell>
          <cell r="AX338">
            <v>231.83</v>
          </cell>
          <cell r="AY338">
            <v>235.98</v>
          </cell>
          <cell r="AZ338">
            <v>240.13</v>
          </cell>
          <cell r="BA338">
            <v>244.28</v>
          </cell>
          <cell r="BB338">
            <v>248.43</v>
          </cell>
          <cell r="BC338">
            <v>252.57</v>
          </cell>
          <cell r="BD338">
            <v>256.72000000000003</v>
          </cell>
          <cell r="BE338">
            <v>260.87</v>
          </cell>
          <cell r="BF338">
            <v>265.02</v>
          </cell>
          <cell r="BG338">
            <v>211.08</v>
          </cell>
          <cell r="BH338">
            <v>114</v>
          </cell>
          <cell r="BL338">
            <v>231.61</v>
          </cell>
          <cell r="BM338">
            <v>237.42</v>
          </cell>
          <cell r="BN338">
            <v>243.23</v>
          </cell>
          <cell r="BO338">
            <v>249.04</v>
          </cell>
          <cell r="BP338">
            <v>254.84</v>
          </cell>
          <cell r="BQ338">
            <v>260.35000000000002</v>
          </cell>
          <cell r="BR338">
            <v>266.45999999999998</v>
          </cell>
          <cell r="BS338">
            <v>272.27</v>
          </cell>
          <cell r="BT338">
            <v>278.08</v>
          </cell>
          <cell r="BU338">
            <v>283.89</v>
          </cell>
          <cell r="BV338">
            <v>289.7</v>
          </cell>
          <cell r="BW338">
            <v>295.51</v>
          </cell>
          <cell r="BX338">
            <v>301.32</v>
          </cell>
          <cell r="BY338">
            <v>307.13</v>
          </cell>
          <cell r="BZ338">
            <v>312.94</v>
          </cell>
          <cell r="CA338">
            <v>318.75</v>
          </cell>
          <cell r="CB338">
            <v>324.56</v>
          </cell>
          <cell r="CC338">
            <v>330.37</v>
          </cell>
          <cell r="CD338">
            <v>336.18</v>
          </cell>
          <cell r="CE338">
            <v>341.99</v>
          </cell>
          <cell r="CF338">
            <v>347.8</v>
          </cell>
          <cell r="CG338">
            <v>353.6</v>
          </cell>
          <cell r="CH338">
            <v>359.41</v>
          </cell>
          <cell r="CI338">
            <v>365.22</v>
          </cell>
          <cell r="CJ338">
            <v>371.03</v>
          </cell>
          <cell r="CK338">
            <v>295.5</v>
          </cell>
        </row>
        <row r="339">
          <cell r="AD339">
            <v>115</v>
          </cell>
          <cell r="AH339">
            <v>166.88</v>
          </cell>
          <cell r="AI339">
            <v>171.06</v>
          </cell>
          <cell r="AJ339">
            <v>175.25</v>
          </cell>
          <cell r="AK339">
            <v>179.44</v>
          </cell>
          <cell r="AL339">
            <v>183.62</v>
          </cell>
          <cell r="AM339">
            <v>187.81</v>
          </cell>
          <cell r="AN339">
            <v>191.99</v>
          </cell>
          <cell r="AO339">
            <v>196.18</v>
          </cell>
          <cell r="AP339">
            <v>200.37</v>
          </cell>
          <cell r="AQ339">
            <v>204.55</v>
          </cell>
          <cell r="AR339">
            <v>208.74</v>
          </cell>
          <cell r="AS339">
            <v>212.92</v>
          </cell>
          <cell r="AT339">
            <v>217.11</v>
          </cell>
          <cell r="AU339">
            <v>221.3</v>
          </cell>
          <cell r="AV339">
            <v>225.48</v>
          </cell>
          <cell r="AW339">
            <v>229.67</v>
          </cell>
          <cell r="AX339">
            <v>233.85</v>
          </cell>
          <cell r="AY339">
            <v>238.04</v>
          </cell>
          <cell r="AZ339">
            <v>242.23</v>
          </cell>
          <cell r="BA339">
            <v>246.41</v>
          </cell>
          <cell r="BB339">
            <v>250.6</v>
          </cell>
          <cell r="BC339">
            <v>254.78</v>
          </cell>
          <cell r="BD339">
            <v>258.97000000000003</v>
          </cell>
          <cell r="BE339">
            <v>263.16000000000003</v>
          </cell>
          <cell r="BF339">
            <v>267.33999999999997</v>
          </cell>
          <cell r="BG339">
            <v>212.93</v>
          </cell>
          <cell r="BH339">
            <v>115</v>
          </cell>
          <cell r="BL339">
            <v>233.63</v>
          </cell>
          <cell r="BM339">
            <v>239.49</v>
          </cell>
          <cell r="BN339">
            <v>245.35</v>
          </cell>
          <cell r="BO339">
            <v>251.21</v>
          </cell>
          <cell r="BP339">
            <v>257.07</v>
          </cell>
          <cell r="BQ339">
            <v>262.93</v>
          </cell>
          <cell r="BR339">
            <v>268.79000000000002</v>
          </cell>
          <cell r="BS339">
            <v>274.64999999999998</v>
          </cell>
          <cell r="BT339">
            <v>280.51</v>
          </cell>
          <cell r="BU339">
            <v>286.37</v>
          </cell>
          <cell r="BV339">
            <v>292.23</v>
          </cell>
          <cell r="BW339">
            <v>298.08999999999997</v>
          </cell>
          <cell r="BX339">
            <v>303.95999999999998</v>
          </cell>
          <cell r="BY339">
            <v>309.82</v>
          </cell>
          <cell r="BZ339">
            <v>315.68</v>
          </cell>
          <cell r="CA339">
            <v>321.54000000000002</v>
          </cell>
          <cell r="CB339">
            <v>327.39999999999998</v>
          </cell>
          <cell r="CC339">
            <v>333.26</v>
          </cell>
          <cell r="CD339">
            <v>339.12</v>
          </cell>
          <cell r="CE339">
            <v>344.98</v>
          </cell>
          <cell r="CF339">
            <v>350.84</v>
          </cell>
          <cell r="CG339">
            <v>356.7</v>
          </cell>
          <cell r="CH339">
            <v>362.56</v>
          </cell>
          <cell r="CI339">
            <v>368.42</v>
          </cell>
          <cell r="CJ339">
            <v>374.28</v>
          </cell>
          <cell r="CK339">
            <v>298.10000000000002</v>
          </cell>
        </row>
        <row r="340">
          <cell r="AD340">
            <v>116</v>
          </cell>
          <cell r="AH340">
            <v>168.33</v>
          </cell>
          <cell r="AI340">
            <v>172.55</v>
          </cell>
          <cell r="AJ340">
            <v>176.77</v>
          </cell>
          <cell r="AK340">
            <v>181</v>
          </cell>
          <cell r="AL340">
            <v>185.22</v>
          </cell>
          <cell r="AM340">
            <v>189.44</v>
          </cell>
          <cell r="AN340">
            <v>193.66</v>
          </cell>
          <cell r="AO340">
            <v>197.89</v>
          </cell>
          <cell r="AP340">
            <v>202.11</v>
          </cell>
          <cell r="AQ340">
            <v>206.33</v>
          </cell>
          <cell r="AR340">
            <v>210.55</v>
          </cell>
          <cell r="AS340">
            <v>214.78</v>
          </cell>
          <cell r="AT340">
            <v>219</v>
          </cell>
          <cell r="AU340">
            <v>223.22</v>
          </cell>
          <cell r="AV340">
            <v>227.44</v>
          </cell>
          <cell r="AW340">
            <v>231.66</v>
          </cell>
          <cell r="AX340">
            <v>235.89</v>
          </cell>
          <cell r="AY340">
            <v>240.11</v>
          </cell>
          <cell r="AZ340">
            <v>244.33</v>
          </cell>
          <cell r="BA340">
            <v>248.55</v>
          </cell>
          <cell r="BB340">
            <v>252.78</v>
          </cell>
          <cell r="BC340">
            <v>257</v>
          </cell>
          <cell r="BD340">
            <v>261.22000000000003</v>
          </cell>
          <cell r="BE340">
            <v>265.44</v>
          </cell>
          <cell r="BF340">
            <v>269.67</v>
          </cell>
          <cell r="BG340">
            <v>214.77</v>
          </cell>
          <cell r="BH340">
            <v>116</v>
          </cell>
          <cell r="BL340">
            <v>235.66</v>
          </cell>
          <cell r="BM340">
            <v>241.57</v>
          </cell>
          <cell r="BN340">
            <v>247.48</v>
          </cell>
          <cell r="BO340">
            <v>253.39</v>
          </cell>
          <cell r="BP340">
            <v>259.31</v>
          </cell>
          <cell r="BQ340">
            <v>265.22000000000003</v>
          </cell>
          <cell r="BR340">
            <v>271.13</v>
          </cell>
          <cell r="BS340">
            <v>277.04000000000002</v>
          </cell>
          <cell r="BT340">
            <v>282.95</v>
          </cell>
          <cell r="BU340">
            <v>288.86</v>
          </cell>
          <cell r="BV340">
            <v>294.77</v>
          </cell>
          <cell r="BW340">
            <v>300.69</v>
          </cell>
          <cell r="BX340">
            <v>306.60000000000002</v>
          </cell>
          <cell r="BY340">
            <v>312.51</v>
          </cell>
          <cell r="BZ340">
            <v>318.42</v>
          </cell>
          <cell r="CA340">
            <v>324.33</v>
          </cell>
          <cell r="CB340">
            <v>330.24</v>
          </cell>
          <cell r="CC340">
            <v>336.15</v>
          </cell>
          <cell r="CD340">
            <v>342.06</v>
          </cell>
          <cell r="CE340">
            <v>347.98</v>
          </cell>
          <cell r="CF340">
            <v>353.89</v>
          </cell>
          <cell r="CG340">
            <v>359.8</v>
          </cell>
          <cell r="CH340">
            <v>365.71</v>
          </cell>
          <cell r="CI340">
            <v>371.62</v>
          </cell>
          <cell r="CJ340">
            <v>377.53</v>
          </cell>
          <cell r="CK340">
            <v>300.68</v>
          </cell>
        </row>
        <row r="341">
          <cell r="AD341">
            <v>117</v>
          </cell>
          <cell r="AH341">
            <v>169.78</v>
          </cell>
          <cell r="AI341">
            <v>174.04</v>
          </cell>
          <cell r="AJ341">
            <v>178.3</v>
          </cell>
          <cell r="AK341">
            <v>182.56</v>
          </cell>
          <cell r="AL341">
            <v>186.82</v>
          </cell>
          <cell r="AM341">
            <v>191.08</v>
          </cell>
          <cell r="AN341">
            <v>195.34</v>
          </cell>
          <cell r="AO341">
            <v>199.6</v>
          </cell>
          <cell r="AP341">
            <v>203.85</v>
          </cell>
          <cell r="AQ341">
            <v>208.11</v>
          </cell>
          <cell r="AR341">
            <v>212.37</v>
          </cell>
          <cell r="AS341">
            <v>216.63</v>
          </cell>
          <cell r="AT341">
            <v>220.89</v>
          </cell>
          <cell r="AU341">
            <v>225.15</v>
          </cell>
          <cell r="AV341">
            <v>229.41</v>
          </cell>
          <cell r="AW341">
            <v>233.67</v>
          </cell>
          <cell r="AX341">
            <v>237.92</v>
          </cell>
          <cell r="AY341">
            <v>242.18</v>
          </cell>
          <cell r="AZ341">
            <v>246.44</v>
          </cell>
          <cell r="BA341">
            <v>250.7</v>
          </cell>
          <cell r="BB341">
            <v>254.96</v>
          </cell>
          <cell r="BC341">
            <v>259.22000000000003</v>
          </cell>
          <cell r="BD341">
            <v>263.48</v>
          </cell>
          <cell r="BE341">
            <v>267.74</v>
          </cell>
          <cell r="BF341">
            <v>271.99</v>
          </cell>
          <cell r="BG341">
            <v>216.63</v>
          </cell>
          <cell r="BH341">
            <v>117</v>
          </cell>
          <cell r="BL341">
            <v>237.7</v>
          </cell>
          <cell r="BM341">
            <v>243.66</v>
          </cell>
          <cell r="BN341">
            <v>249.62</v>
          </cell>
          <cell r="BO341">
            <v>255.58</v>
          </cell>
          <cell r="BP341">
            <v>261.55</v>
          </cell>
          <cell r="BQ341">
            <v>267.51</v>
          </cell>
          <cell r="BR341">
            <v>273.47000000000003</v>
          </cell>
          <cell r="BS341">
            <v>279.43</v>
          </cell>
          <cell r="BT341">
            <v>285.39999999999998</v>
          </cell>
          <cell r="BU341">
            <v>291.36</v>
          </cell>
          <cell r="BV341">
            <v>297.32</v>
          </cell>
          <cell r="BW341">
            <v>303.27999999999997</v>
          </cell>
          <cell r="BX341">
            <v>309.24</v>
          </cell>
          <cell r="BY341">
            <v>315.20999999999998</v>
          </cell>
          <cell r="BZ341">
            <v>321.17</v>
          </cell>
          <cell r="CA341">
            <v>327.13</v>
          </cell>
          <cell r="CB341">
            <v>333.09</v>
          </cell>
          <cell r="CC341">
            <v>339.06</v>
          </cell>
          <cell r="CD341">
            <v>345.02</v>
          </cell>
          <cell r="CE341">
            <v>350.98</v>
          </cell>
          <cell r="CF341">
            <v>356.94</v>
          </cell>
          <cell r="CG341">
            <v>362.91</v>
          </cell>
          <cell r="CH341">
            <v>368.87</v>
          </cell>
          <cell r="CI341">
            <v>374.83</v>
          </cell>
          <cell r="CJ341">
            <v>380.79</v>
          </cell>
          <cell r="CK341">
            <v>303.27999999999997</v>
          </cell>
        </row>
        <row r="342">
          <cell r="AD342">
            <v>118</v>
          </cell>
          <cell r="AH342">
            <v>171.24</v>
          </cell>
          <cell r="AI342">
            <v>175.54</v>
          </cell>
          <cell r="AJ342">
            <v>179.83</v>
          </cell>
          <cell r="AK342">
            <v>184.13</v>
          </cell>
          <cell r="AL342">
            <v>188.42</v>
          </cell>
          <cell r="AM342">
            <v>192.72</v>
          </cell>
          <cell r="AN342">
            <v>197.01</v>
          </cell>
          <cell r="AO342">
            <v>201.31</v>
          </cell>
          <cell r="AP342">
            <v>205.6</v>
          </cell>
          <cell r="AQ342">
            <v>209.9</v>
          </cell>
          <cell r="AR342">
            <v>214.19</v>
          </cell>
          <cell r="AS342">
            <v>218.49</v>
          </cell>
          <cell r="AT342">
            <v>222.79</v>
          </cell>
          <cell r="AU342">
            <v>227.08</v>
          </cell>
          <cell r="AV342">
            <v>231.38</v>
          </cell>
          <cell r="AW342">
            <v>235.67</v>
          </cell>
          <cell r="AX342">
            <v>239.97</v>
          </cell>
          <cell r="AY342">
            <v>244.26</v>
          </cell>
          <cell r="AZ342">
            <v>248.56</v>
          </cell>
          <cell r="BA342">
            <v>252.85</v>
          </cell>
          <cell r="BB342">
            <v>257.14999999999998</v>
          </cell>
          <cell r="BC342">
            <v>261.44</v>
          </cell>
          <cell r="BD342">
            <v>265.74</v>
          </cell>
          <cell r="BE342">
            <v>270.02999999999997</v>
          </cell>
          <cell r="BF342">
            <v>274.33</v>
          </cell>
          <cell r="BG342">
            <v>218.49</v>
          </cell>
          <cell r="BH342">
            <v>118</v>
          </cell>
          <cell r="BL342">
            <v>239.74</v>
          </cell>
          <cell r="BM342">
            <v>245.75</v>
          </cell>
          <cell r="BN342">
            <v>251.77</v>
          </cell>
          <cell r="BO342">
            <v>257.77999999999997</v>
          </cell>
          <cell r="BP342">
            <v>263.79000000000002</v>
          </cell>
          <cell r="BQ342">
            <v>269.81</v>
          </cell>
          <cell r="BR342">
            <v>275.82</v>
          </cell>
          <cell r="BS342">
            <v>281.83</v>
          </cell>
          <cell r="BT342">
            <v>287.85000000000002</v>
          </cell>
          <cell r="BU342">
            <v>293.86</v>
          </cell>
          <cell r="BV342">
            <v>299.87</v>
          </cell>
          <cell r="BW342">
            <v>305.89</v>
          </cell>
          <cell r="BX342">
            <v>311.89999999999998</v>
          </cell>
          <cell r="BY342">
            <v>317.91000000000003</v>
          </cell>
          <cell r="BZ342">
            <v>323.93</v>
          </cell>
          <cell r="CA342">
            <v>329.94</v>
          </cell>
          <cell r="CB342">
            <v>335.95</v>
          </cell>
          <cell r="CC342">
            <v>341.97</v>
          </cell>
          <cell r="CD342">
            <v>347.98</v>
          </cell>
          <cell r="CE342">
            <v>353.99</v>
          </cell>
          <cell r="CF342">
            <v>360.01</v>
          </cell>
          <cell r="CG342">
            <v>366.02</v>
          </cell>
          <cell r="CH342">
            <v>372.03</v>
          </cell>
          <cell r="CI342">
            <v>378.05</v>
          </cell>
          <cell r="CJ342">
            <v>384.06</v>
          </cell>
          <cell r="CK342">
            <v>305.89</v>
          </cell>
        </row>
        <row r="343">
          <cell r="AD343">
            <v>119</v>
          </cell>
          <cell r="AH343">
            <v>172.71</v>
          </cell>
          <cell r="AI343">
            <v>177.04</v>
          </cell>
          <cell r="AJ343">
            <v>181.37</v>
          </cell>
          <cell r="AK343">
            <v>185.7</v>
          </cell>
          <cell r="AL343">
            <v>190.03</v>
          </cell>
          <cell r="AM343">
            <v>194.36</v>
          </cell>
          <cell r="AN343">
            <v>198.7</v>
          </cell>
          <cell r="AO343">
            <v>203.03</v>
          </cell>
          <cell r="AP343">
            <v>207.36</v>
          </cell>
          <cell r="AQ343">
            <v>211.69</v>
          </cell>
          <cell r="AR343">
            <v>216.02</v>
          </cell>
          <cell r="AS343">
            <v>220.35</v>
          </cell>
          <cell r="AT343">
            <v>224.69</v>
          </cell>
          <cell r="AU343">
            <v>229.02</v>
          </cell>
          <cell r="AV343">
            <v>233.35</v>
          </cell>
          <cell r="AW343">
            <v>237.68</v>
          </cell>
          <cell r="AX343">
            <v>242.01</v>
          </cell>
          <cell r="AY343">
            <v>246.34</v>
          </cell>
          <cell r="AZ343">
            <v>250.68</v>
          </cell>
          <cell r="BA343">
            <v>255.01</v>
          </cell>
          <cell r="BB343">
            <v>259.33999999999997</v>
          </cell>
          <cell r="BC343">
            <v>263.67</v>
          </cell>
          <cell r="BD343">
            <v>268</v>
          </cell>
          <cell r="BE343">
            <v>272.33</v>
          </cell>
          <cell r="BF343">
            <v>276.67</v>
          </cell>
          <cell r="BG343">
            <v>220.36</v>
          </cell>
          <cell r="BH343">
            <v>119</v>
          </cell>
          <cell r="BL343">
            <v>241.79</v>
          </cell>
          <cell r="BM343">
            <v>247.85</v>
          </cell>
          <cell r="BN343">
            <v>253.92</v>
          </cell>
          <cell r="BO343">
            <v>259.98</v>
          </cell>
          <cell r="BP343">
            <v>266.05</v>
          </cell>
          <cell r="BQ343">
            <v>272.11</v>
          </cell>
          <cell r="BR343">
            <v>278.17</v>
          </cell>
          <cell r="BS343">
            <v>284.24</v>
          </cell>
          <cell r="BT343">
            <v>290.3</v>
          </cell>
          <cell r="BU343">
            <v>296.37</v>
          </cell>
          <cell r="BV343">
            <v>302.43</v>
          </cell>
          <cell r="BW343">
            <v>308.5</v>
          </cell>
          <cell r="BX343">
            <v>314.56</v>
          </cell>
          <cell r="BY343">
            <v>320.62</v>
          </cell>
          <cell r="BZ343">
            <v>326.69</v>
          </cell>
          <cell r="CA343">
            <v>332.75</v>
          </cell>
          <cell r="CB343">
            <v>338.82</v>
          </cell>
          <cell r="CC343">
            <v>344.88</v>
          </cell>
          <cell r="CD343">
            <v>350.95</v>
          </cell>
          <cell r="CE343">
            <v>357.01</v>
          </cell>
          <cell r="CF343">
            <v>363.07</v>
          </cell>
          <cell r="CG343">
            <v>369.14</v>
          </cell>
          <cell r="CH343">
            <v>375.2</v>
          </cell>
          <cell r="CI343">
            <v>381.27</v>
          </cell>
          <cell r="CJ343">
            <v>387.33</v>
          </cell>
          <cell r="CK343">
            <v>308.49</v>
          </cell>
        </row>
        <row r="344">
          <cell r="AD344">
            <v>120</v>
          </cell>
          <cell r="AH344">
            <v>174.18</v>
          </cell>
          <cell r="AI344">
            <v>178.54</v>
          </cell>
          <cell r="AJ344">
            <v>182.91</v>
          </cell>
          <cell r="AK344">
            <v>187.28</v>
          </cell>
          <cell r="AL344">
            <v>191.65</v>
          </cell>
          <cell r="AM344">
            <v>196.02</v>
          </cell>
          <cell r="AN344">
            <v>200.38</v>
          </cell>
          <cell r="AO344">
            <v>204.75</v>
          </cell>
          <cell r="AP344">
            <v>209.12</v>
          </cell>
          <cell r="AQ344">
            <v>213.49</v>
          </cell>
          <cell r="AR344">
            <v>217.86</v>
          </cell>
          <cell r="AS344">
            <v>222.22</v>
          </cell>
          <cell r="AT344">
            <v>226.59</v>
          </cell>
          <cell r="AU344">
            <v>230.96</v>
          </cell>
          <cell r="AV344">
            <v>235.33</v>
          </cell>
          <cell r="AW344">
            <v>239.7</v>
          </cell>
          <cell r="AX344">
            <v>244.06</v>
          </cell>
          <cell r="AY344">
            <v>248.43</v>
          </cell>
          <cell r="AZ344">
            <v>252.8</v>
          </cell>
          <cell r="BA344">
            <v>257.17</v>
          </cell>
          <cell r="BB344">
            <v>261.54000000000002</v>
          </cell>
          <cell r="BC344">
            <v>265.89999999999998</v>
          </cell>
          <cell r="BD344">
            <v>270.27</v>
          </cell>
          <cell r="BE344">
            <v>274.64</v>
          </cell>
          <cell r="BF344">
            <v>279.01</v>
          </cell>
          <cell r="BG344">
            <v>222.22</v>
          </cell>
          <cell r="BH344">
            <v>120</v>
          </cell>
          <cell r="BL344">
            <v>243.85</v>
          </cell>
          <cell r="BM344">
            <v>249.96</v>
          </cell>
          <cell r="BN344">
            <v>256.08</v>
          </cell>
          <cell r="BO344">
            <v>262.19</v>
          </cell>
          <cell r="BP344">
            <v>268.31</v>
          </cell>
          <cell r="BQ344">
            <v>274.42</v>
          </cell>
          <cell r="BR344">
            <v>280.54000000000002</v>
          </cell>
          <cell r="BS344">
            <v>286.64999999999998</v>
          </cell>
          <cell r="BT344">
            <v>292.77</v>
          </cell>
          <cell r="BU344">
            <v>298.88</v>
          </cell>
          <cell r="BV344">
            <v>305</v>
          </cell>
          <cell r="BW344">
            <v>311.11</v>
          </cell>
          <cell r="BX344">
            <v>317.23</v>
          </cell>
          <cell r="BY344">
            <v>323.33999999999997</v>
          </cell>
          <cell r="BZ344">
            <v>329.46</v>
          </cell>
          <cell r="CA344">
            <v>335.57</v>
          </cell>
          <cell r="CB344">
            <v>341.69</v>
          </cell>
          <cell r="CC344">
            <v>347.8</v>
          </cell>
          <cell r="CD344">
            <v>353.92</v>
          </cell>
          <cell r="CE344">
            <v>360.04</v>
          </cell>
          <cell r="CF344">
            <v>366.15</v>
          </cell>
          <cell r="CG344">
            <v>372.27</v>
          </cell>
          <cell r="CH344">
            <v>378.38</v>
          </cell>
          <cell r="CI344">
            <v>384.5</v>
          </cell>
          <cell r="CJ344">
            <v>390.61</v>
          </cell>
          <cell r="CK344">
            <v>311.11</v>
          </cell>
        </row>
        <row r="345">
          <cell r="AD345">
            <v>121</v>
          </cell>
          <cell r="AH345">
            <v>175.51</v>
          </cell>
          <cell r="AI345">
            <v>179.91</v>
          </cell>
          <cell r="AJ345">
            <v>184.31</v>
          </cell>
          <cell r="AK345">
            <v>188.72</v>
          </cell>
          <cell r="AL345">
            <v>193.12</v>
          </cell>
          <cell r="AM345">
            <v>197.53</v>
          </cell>
          <cell r="AN345">
            <v>201.93</v>
          </cell>
          <cell r="AO345">
            <v>206.34</v>
          </cell>
          <cell r="AP345">
            <v>210.74</v>
          </cell>
          <cell r="AQ345">
            <v>215.15</v>
          </cell>
          <cell r="AR345">
            <v>219.55</v>
          </cell>
          <cell r="AS345">
            <v>223.95</v>
          </cell>
          <cell r="AT345">
            <v>228.36</v>
          </cell>
          <cell r="AU345">
            <v>232.76</v>
          </cell>
          <cell r="AV345">
            <v>237.17</v>
          </cell>
          <cell r="AW345">
            <v>241.57</v>
          </cell>
          <cell r="AX345">
            <v>245.98</v>
          </cell>
          <cell r="AY345">
            <v>250.38</v>
          </cell>
          <cell r="AZ345">
            <v>254.79</v>
          </cell>
          <cell r="BA345">
            <v>259.19</v>
          </cell>
          <cell r="BB345">
            <v>263.58999999999997</v>
          </cell>
          <cell r="BC345">
            <v>268</v>
          </cell>
          <cell r="BD345">
            <v>272.39999999999998</v>
          </cell>
          <cell r="BE345">
            <v>276.81</v>
          </cell>
          <cell r="BF345">
            <v>281.20999999999998</v>
          </cell>
          <cell r="BG345">
            <v>223.96</v>
          </cell>
          <cell r="BH345">
            <v>121</v>
          </cell>
          <cell r="BL345">
            <v>245.71</v>
          </cell>
          <cell r="BM345">
            <v>251.87</v>
          </cell>
          <cell r="BN345">
            <v>258.04000000000002</v>
          </cell>
          <cell r="BO345">
            <v>264.20999999999998</v>
          </cell>
          <cell r="BP345">
            <v>270.37</v>
          </cell>
          <cell r="BQ345">
            <v>276.54000000000002</v>
          </cell>
          <cell r="BR345">
            <v>282.70999999999998</v>
          </cell>
          <cell r="BS345">
            <v>288.87</v>
          </cell>
          <cell r="BT345">
            <v>295.04000000000002</v>
          </cell>
          <cell r="BU345">
            <v>301.2</v>
          </cell>
          <cell r="BV345">
            <v>307.37</v>
          </cell>
          <cell r="BW345">
            <v>313.54000000000002</v>
          </cell>
          <cell r="BX345">
            <v>319.7</v>
          </cell>
          <cell r="BY345">
            <v>325.87</v>
          </cell>
          <cell r="BZ345">
            <v>332.03</v>
          </cell>
          <cell r="CA345">
            <v>338.2</v>
          </cell>
          <cell r="CB345">
            <v>344.37</v>
          </cell>
          <cell r="CC345">
            <v>350.53</v>
          </cell>
          <cell r="CD345">
            <v>356.7</v>
          </cell>
          <cell r="CE345">
            <v>362.87</v>
          </cell>
          <cell r="CF345">
            <v>369.03</v>
          </cell>
          <cell r="CG345">
            <v>375.2</v>
          </cell>
          <cell r="CH345">
            <v>381.36</v>
          </cell>
          <cell r="CI345">
            <v>387.53</v>
          </cell>
          <cell r="CJ345">
            <v>393.7</v>
          </cell>
          <cell r="CK345">
            <v>313.52999999999997</v>
          </cell>
        </row>
        <row r="346">
          <cell r="AD346">
            <v>122</v>
          </cell>
          <cell r="AH346">
            <v>176.98</v>
          </cell>
          <cell r="AI346">
            <v>181.42</v>
          </cell>
          <cell r="AJ346">
            <v>185.86</v>
          </cell>
          <cell r="AK346">
            <v>190.31</v>
          </cell>
          <cell r="AL346">
            <v>194.75</v>
          </cell>
          <cell r="AM346">
            <v>199.19</v>
          </cell>
          <cell r="AN346">
            <v>203.63</v>
          </cell>
          <cell r="AO346">
            <v>208.07</v>
          </cell>
          <cell r="AP346">
            <v>212.51</v>
          </cell>
          <cell r="AQ346">
            <v>216.95</v>
          </cell>
          <cell r="AR346">
            <v>221.39</v>
          </cell>
          <cell r="AS346">
            <v>225.83</v>
          </cell>
          <cell r="AT346">
            <v>230.27</v>
          </cell>
          <cell r="AU346">
            <v>234.71</v>
          </cell>
          <cell r="AV346">
            <v>239.15</v>
          </cell>
          <cell r="AW346">
            <v>243.59</v>
          </cell>
          <cell r="AX346">
            <v>248.04</v>
          </cell>
          <cell r="AY346">
            <v>252.48</v>
          </cell>
          <cell r="AZ346">
            <v>256.92</v>
          </cell>
          <cell r="BA346">
            <v>261.36</v>
          </cell>
          <cell r="BB346">
            <v>265.8</v>
          </cell>
          <cell r="BC346">
            <v>270.24</v>
          </cell>
          <cell r="BD346">
            <v>274.68</v>
          </cell>
          <cell r="BE346">
            <v>279.12</v>
          </cell>
          <cell r="BF346">
            <v>283.56</v>
          </cell>
          <cell r="BG346">
            <v>225.83</v>
          </cell>
          <cell r="BH346">
            <v>122</v>
          </cell>
          <cell r="BL346">
            <v>247.78</v>
          </cell>
          <cell r="BM346">
            <v>253.99</v>
          </cell>
          <cell r="BN346">
            <v>260.20999999999998</v>
          </cell>
          <cell r="BO346">
            <v>266.43</v>
          </cell>
          <cell r="BP346">
            <v>272.64</v>
          </cell>
          <cell r="BQ346">
            <v>278.86</v>
          </cell>
          <cell r="BR346">
            <v>285.08</v>
          </cell>
          <cell r="BS346">
            <v>291.3</v>
          </cell>
          <cell r="BT346">
            <v>297.51</v>
          </cell>
          <cell r="BU346">
            <v>303.73</v>
          </cell>
          <cell r="BV346">
            <v>309.95</v>
          </cell>
          <cell r="BW346">
            <v>316.16000000000003</v>
          </cell>
          <cell r="BX346">
            <v>322.38</v>
          </cell>
          <cell r="BY346">
            <v>328.6</v>
          </cell>
          <cell r="BZ346">
            <v>334.82</v>
          </cell>
          <cell r="CA346">
            <v>341.03</v>
          </cell>
          <cell r="CB346">
            <v>347.25</v>
          </cell>
          <cell r="CC346">
            <v>353.47</v>
          </cell>
          <cell r="CD346">
            <v>359.68</v>
          </cell>
          <cell r="CE346">
            <v>365.9</v>
          </cell>
          <cell r="CF346">
            <v>372.12</v>
          </cell>
          <cell r="CG346">
            <v>378.34</v>
          </cell>
          <cell r="CH346">
            <v>384.55</v>
          </cell>
          <cell r="CI346">
            <v>390.77</v>
          </cell>
          <cell r="CJ346">
            <v>396.99</v>
          </cell>
          <cell r="CK346">
            <v>316.17</v>
          </cell>
        </row>
        <row r="347">
          <cell r="AD347">
            <v>123</v>
          </cell>
          <cell r="AH347">
            <v>178.46</v>
          </cell>
          <cell r="AI347">
            <v>182.94</v>
          </cell>
          <cell r="AJ347">
            <v>187.42</v>
          </cell>
          <cell r="AK347">
            <v>191.9</v>
          </cell>
          <cell r="AL347">
            <v>196.37</v>
          </cell>
          <cell r="AM347">
            <v>200.85</v>
          </cell>
          <cell r="AN347">
            <v>205.33</v>
          </cell>
          <cell r="AO347">
            <v>209.81</v>
          </cell>
          <cell r="AP347">
            <v>214.28</v>
          </cell>
          <cell r="AQ347">
            <v>218.76</v>
          </cell>
          <cell r="AR347">
            <v>223.24</v>
          </cell>
          <cell r="AS347">
            <v>227.71</v>
          </cell>
          <cell r="AT347">
            <v>232.19</v>
          </cell>
          <cell r="AU347">
            <v>236.67</v>
          </cell>
          <cell r="AV347">
            <v>241.15</v>
          </cell>
          <cell r="AW347">
            <v>245.62</v>
          </cell>
          <cell r="AX347">
            <v>250.1</v>
          </cell>
          <cell r="AY347">
            <v>254.58</v>
          </cell>
          <cell r="AZ347">
            <v>259.05</v>
          </cell>
          <cell r="BA347">
            <v>263.52999999999997</v>
          </cell>
          <cell r="BB347">
            <v>268.01</v>
          </cell>
          <cell r="BC347">
            <v>272.49</v>
          </cell>
          <cell r="BD347">
            <v>276.95999999999998</v>
          </cell>
          <cell r="BE347">
            <v>281.44</v>
          </cell>
          <cell r="BF347">
            <v>285.92</v>
          </cell>
          <cell r="BG347">
            <v>227.72</v>
          </cell>
          <cell r="BH347">
            <v>123</v>
          </cell>
          <cell r="BL347">
            <v>249.85</v>
          </cell>
          <cell r="BM347">
            <v>256.12</v>
          </cell>
          <cell r="BN347">
            <v>262.39</v>
          </cell>
          <cell r="BO347">
            <v>268.66000000000003</v>
          </cell>
          <cell r="BP347">
            <v>274.92</v>
          </cell>
          <cell r="BQ347">
            <v>281.19</v>
          </cell>
          <cell r="BR347">
            <v>287.45999999999998</v>
          </cell>
          <cell r="BS347">
            <v>293.73</v>
          </cell>
          <cell r="BT347">
            <v>300</v>
          </cell>
          <cell r="BU347">
            <v>306.26</v>
          </cell>
          <cell r="BV347">
            <v>312.52999999999997</v>
          </cell>
          <cell r="BW347">
            <v>318.8</v>
          </cell>
          <cell r="BX347">
            <v>325.07</v>
          </cell>
          <cell r="BY347">
            <v>331.34</v>
          </cell>
          <cell r="BZ347">
            <v>337.6</v>
          </cell>
          <cell r="CA347">
            <v>343.87</v>
          </cell>
          <cell r="CB347">
            <v>350.14</v>
          </cell>
          <cell r="CC347">
            <v>356.41</v>
          </cell>
          <cell r="CD347">
            <v>362.68</v>
          </cell>
          <cell r="CE347">
            <v>368.94</v>
          </cell>
          <cell r="CF347">
            <v>375.21</v>
          </cell>
          <cell r="CG347">
            <v>381.48</v>
          </cell>
          <cell r="CH347">
            <v>387.75</v>
          </cell>
          <cell r="CI347">
            <v>394.02</v>
          </cell>
          <cell r="CJ347">
            <v>400.28</v>
          </cell>
          <cell r="CK347">
            <v>318.8</v>
          </cell>
        </row>
        <row r="348">
          <cell r="AD348">
            <v>124</v>
          </cell>
          <cell r="AH348">
            <v>179.95</v>
          </cell>
          <cell r="AI348">
            <v>184.47</v>
          </cell>
          <cell r="AJ348">
            <v>188.98</v>
          </cell>
          <cell r="AK348">
            <v>193.49</v>
          </cell>
          <cell r="AL348">
            <v>198.01</v>
          </cell>
          <cell r="AM348">
            <v>202.52</v>
          </cell>
          <cell r="AN348">
            <v>207.03</v>
          </cell>
          <cell r="AO348">
            <v>211.55</v>
          </cell>
          <cell r="AP348">
            <v>216.06</v>
          </cell>
          <cell r="AQ348">
            <v>220.57</v>
          </cell>
          <cell r="AR348">
            <v>225.09</v>
          </cell>
          <cell r="AS348">
            <v>229.6</v>
          </cell>
          <cell r="AT348">
            <v>234.12</v>
          </cell>
          <cell r="AU348">
            <v>238.63</v>
          </cell>
          <cell r="AV348">
            <v>243.14</v>
          </cell>
          <cell r="AW348">
            <v>247.66</v>
          </cell>
          <cell r="AX348">
            <v>252.17</v>
          </cell>
          <cell r="AY348">
            <v>256.68</v>
          </cell>
          <cell r="AZ348">
            <v>261.2</v>
          </cell>
          <cell r="BA348">
            <v>265.70999999999998</v>
          </cell>
          <cell r="BB348">
            <v>270.22000000000003</v>
          </cell>
          <cell r="BC348">
            <v>274.74</v>
          </cell>
          <cell r="BD348">
            <v>279.25</v>
          </cell>
          <cell r="BE348">
            <v>283.77</v>
          </cell>
          <cell r="BF348">
            <v>288.27999999999997</v>
          </cell>
          <cell r="BG348">
            <v>229.6</v>
          </cell>
          <cell r="BH348">
            <v>124</v>
          </cell>
          <cell r="BL348">
            <v>251.93</v>
          </cell>
          <cell r="BM348">
            <v>258.25</v>
          </cell>
          <cell r="BN348">
            <v>264.57</v>
          </cell>
          <cell r="BO348">
            <v>270.89</v>
          </cell>
          <cell r="BP348">
            <v>277.20999999999998</v>
          </cell>
          <cell r="BQ348">
            <v>283.52999999999997</v>
          </cell>
          <cell r="BR348">
            <v>289.85000000000002</v>
          </cell>
          <cell r="BS348">
            <v>296.17</v>
          </cell>
          <cell r="BT348">
            <v>302.49</v>
          </cell>
          <cell r="BU348">
            <v>308.8</v>
          </cell>
          <cell r="BV348">
            <v>315.12</v>
          </cell>
          <cell r="BW348">
            <v>321.44</v>
          </cell>
          <cell r="BX348">
            <v>327.76</v>
          </cell>
          <cell r="BY348">
            <v>334.08</v>
          </cell>
          <cell r="BZ348">
            <v>340.4</v>
          </cell>
          <cell r="CA348">
            <v>346.72</v>
          </cell>
          <cell r="CB348">
            <v>353.04</v>
          </cell>
          <cell r="CC348">
            <v>359.36</v>
          </cell>
          <cell r="CD348">
            <v>365.68</v>
          </cell>
          <cell r="CE348">
            <v>372</v>
          </cell>
          <cell r="CF348">
            <v>378.31</v>
          </cell>
          <cell r="CG348">
            <v>384.63</v>
          </cell>
          <cell r="CH348">
            <v>390.95</v>
          </cell>
          <cell r="CI348">
            <v>397.27</v>
          </cell>
          <cell r="CJ348">
            <v>403.59</v>
          </cell>
          <cell r="CK348">
            <v>321.45</v>
          </cell>
        </row>
        <row r="349">
          <cell r="AD349">
            <v>125</v>
          </cell>
          <cell r="AH349">
            <v>181.29</v>
          </cell>
          <cell r="AI349">
            <v>185.84</v>
          </cell>
          <cell r="AJ349">
            <v>190.39</v>
          </cell>
          <cell r="AK349">
            <v>194.94</v>
          </cell>
          <cell r="AL349">
            <v>199.49</v>
          </cell>
          <cell r="AM349">
            <v>204.04</v>
          </cell>
          <cell r="AN349">
            <v>208.59</v>
          </cell>
          <cell r="AO349">
            <v>213.14</v>
          </cell>
          <cell r="AP349">
            <v>217.69</v>
          </cell>
          <cell r="AQ349">
            <v>222.24</v>
          </cell>
          <cell r="AR349">
            <v>226.79</v>
          </cell>
          <cell r="AS349">
            <v>231.34</v>
          </cell>
          <cell r="AT349">
            <v>235.89</v>
          </cell>
          <cell r="AU349">
            <v>240.44</v>
          </cell>
          <cell r="AV349">
            <v>244.99</v>
          </cell>
          <cell r="AW349">
            <v>249.54</v>
          </cell>
          <cell r="AX349">
            <v>254.09</v>
          </cell>
          <cell r="AY349">
            <v>258.64</v>
          </cell>
          <cell r="AZ349">
            <v>263.19</v>
          </cell>
          <cell r="BA349">
            <v>267.74</v>
          </cell>
          <cell r="BB349">
            <v>272.29000000000002</v>
          </cell>
          <cell r="BC349">
            <v>276.83999999999997</v>
          </cell>
          <cell r="BD349">
            <v>281.39</v>
          </cell>
          <cell r="BE349">
            <v>285.94</v>
          </cell>
          <cell r="BF349">
            <v>290.49</v>
          </cell>
          <cell r="BG349">
            <v>231.35</v>
          </cell>
          <cell r="BH349">
            <v>125</v>
          </cell>
          <cell r="BL349">
            <v>253.81</v>
          </cell>
          <cell r="BM349">
            <v>260.18</v>
          </cell>
          <cell r="BN349">
            <v>266.55</v>
          </cell>
          <cell r="BO349">
            <v>272.92</v>
          </cell>
          <cell r="BP349">
            <v>279.29000000000002</v>
          </cell>
          <cell r="BQ349">
            <v>285.66000000000003</v>
          </cell>
          <cell r="BR349">
            <v>292.02999999999997</v>
          </cell>
          <cell r="BS349">
            <v>298.39999999999998</v>
          </cell>
          <cell r="BT349">
            <v>304.77</v>
          </cell>
          <cell r="BU349">
            <v>311.14</v>
          </cell>
          <cell r="BV349">
            <v>317.51</v>
          </cell>
          <cell r="BW349">
            <v>323.88</v>
          </cell>
          <cell r="BX349">
            <v>330.25</v>
          </cell>
          <cell r="BY349">
            <v>336.62</v>
          </cell>
          <cell r="BZ349">
            <v>342.99</v>
          </cell>
          <cell r="CA349">
            <v>349.36</v>
          </cell>
          <cell r="CB349">
            <v>355.73</v>
          </cell>
          <cell r="CC349">
            <v>362.1</v>
          </cell>
          <cell r="CD349">
            <v>368.47</v>
          </cell>
          <cell r="CE349">
            <v>374.84</v>
          </cell>
          <cell r="CF349">
            <v>381.21</v>
          </cell>
          <cell r="CG349">
            <v>387.58</v>
          </cell>
          <cell r="CH349">
            <v>393.95</v>
          </cell>
          <cell r="CI349">
            <v>400.32</v>
          </cell>
          <cell r="CJ349">
            <v>406.69</v>
          </cell>
          <cell r="CK349">
            <v>323.89</v>
          </cell>
        </row>
        <row r="350">
          <cell r="AD350">
            <v>126</v>
          </cell>
          <cell r="AH350">
            <v>182.79</v>
          </cell>
          <cell r="AI350">
            <v>187.37</v>
          </cell>
          <cell r="AJ350">
            <v>191.96</v>
          </cell>
          <cell r="AK350">
            <v>196.55</v>
          </cell>
          <cell r="AL350">
            <v>201.13</v>
          </cell>
          <cell r="AM350">
            <v>205.72</v>
          </cell>
          <cell r="AN350">
            <v>210.31</v>
          </cell>
          <cell r="AO350">
            <v>214.89</v>
          </cell>
          <cell r="AP350">
            <v>219.48</v>
          </cell>
          <cell r="AQ350">
            <v>224.07</v>
          </cell>
          <cell r="AR350">
            <v>228.65</v>
          </cell>
          <cell r="AS350">
            <v>233.24</v>
          </cell>
          <cell r="AT350">
            <v>237.82</v>
          </cell>
          <cell r="AU350">
            <v>242.41</v>
          </cell>
          <cell r="AV350">
            <v>247</v>
          </cell>
          <cell r="AW350">
            <v>251.58</v>
          </cell>
          <cell r="AX350">
            <v>256.17</v>
          </cell>
          <cell r="AY350">
            <v>260.76</v>
          </cell>
          <cell r="AZ350">
            <v>265.33999999999997</v>
          </cell>
          <cell r="BA350">
            <v>269.93</v>
          </cell>
          <cell r="BB350">
            <v>274.52</v>
          </cell>
          <cell r="BC350">
            <v>279.10000000000002</v>
          </cell>
          <cell r="BD350">
            <v>283.69</v>
          </cell>
          <cell r="BE350">
            <v>288.27999999999997</v>
          </cell>
          <cell r="BF350">
            <v>292.86</v>
          </cell>
          <cell r="BG350">
            <v>233.24</v>
          </cell>
          <cell r="BH350">
            <v>126</v>
          </cell>
          <cell r="BL350">
            <v>255.9</v>
          </cell>
          <cell r="BM350">
            <v>262.32</v>
          </cell>
          <cell r="BN350">
            <v>268.75</v>
          </cell>
          <cell r="BO350">
            <v>275.17</v>
          </cell>
          <cell r="BP350">
            <v>281.58999999999997</v>
          </cell>
          <cell r="BQ350">
            <v>288.01</v>
          </cell>
          <cell r="BR350">
            <v>294.43</v>
          </cell>
          <cell r="BS350">
            <v>300.85000000000002</v>
          </cell>
          <cell r="BT350">
            <v>307.27</v>
          </cell>
          <cell r="BU350">
            <v>313.69</v>
          </cell>
          <cell r="BV350">
            <v>320.11</v>
          </cell>
          <cell r="BW350">
            <v>326.52999999999997</v>
          </cell>
          <cell r="BX350">
            <v>332.95</v>
          </cell>
          <cell r="BY350">
            <v>339.38</v>
          </cell>
          <cell r="BZ350">
            <v>345.8</v>
          </cell>
          <cell r="CA350">
            <v>352.22</v>
          </cell>
          <cell r="CB350">
            <v>358.64</v>
          </cell>
          <cell r="CC350">
            <v>365.06</v>
          </cell>
          <cell r="CD350">
            <v>371.48</v>
          </cell>
          <cell r="CE350">
            <v>377.9</v>
          </cell>
          <cell r="CF350">
            <v>384.32</v>
          </cell>
          <cell r="CG350">
            <v>390.74</v>
          </cell>
          <cell r="CH350">
            <v>397.16</v>
          </cell>
          <cell r="CI350">
            <v>403.59</v>
          </cell>
          <cell r="CJ350">
            <v>410.01</v>
          </cell>
          <cell r="CK350">
            <v>326.54000000000002</v>
          </cell>
        </row>
        <row r="351">
          <cell r="AD351">
            <v>127</v>
          </cell>
          <cell r="AH351">
            <v>184.29</v>
          </cell>
          <cell r="AI351">
            <v>188.91</v>
          </cell>
          <cell r="AJ351">
            <v>193.54</v>
          </cell>
          <cell r="AK351">
            <v>198.16</v>
          </cell>
          <cell r="AL351">
            <v>202.78</v>
          </cell>
          <cell r="AM351">
            <v>207.4</v>
          </cell>
          <cell r="AN351">
            <v>212.03</v>
          </cell>
          <cell r="AO351">
            <v>216.65</v>
          </cell>
          <cell r="AP351">
            <v>221.27</v>
          </cell>
          <cell r="AQ351">
            <v>225.9</v>
          </cell>
          <cell r="AR351">
            <v>230.52</v>
          </cell>
          <cell r="AS351">
            <v>235.14</v>
          </cell>
          <cell r="AT351">
            <v>239.76</v>
          </cell>
          <cell r="AU351">
            <v>244.39</v>
          </cell>
          <cell r="AV351">
            <v>249.01</v>
          </cell>
          <cell r="AW351">
            <v>253.63</v>
          </cell>
          <cell r="AX351">
            <v>258.25</v>
          </cell>
          <cell r="AY351">
            <v>262.88</v>
          </cell>
          <cell r="AZ351">
            <v>267.5</v>
          </cell>
          <cell r="BA351">
            <v>272.12</v>
          </cell>
          <cell r="BB351">
            <v>276.75</v>
          </cell>
          <cell r="BC351">
            <v>281.37</v>
          </cell>
          <cell r="BD351">
            <v>285.99</v>
          </cell>
          <cell r="BE351">
            <v>290.61</v>
          </cell>
          <cell r="BF351">
            <v>295.24</v>
          </cell>
          <cell r="BG351">
            <v>235.14</v>
          </cell>
          <cell r="BH351">
            <v>127</v>
          </cell>
          <cell r="BL351">
            <v>258.01</v>
          </cell>
          <cell r="BM351">
            <v>264.48</v>
          </cell>
          <cell r="BN351">
            <v>270.95</v>
          </cell>
          <cell r="BO351">
            <v>277.42</v>
          </cell>
          <cell r="BP351">
            <v>283.89</v>
          </cell>
          <cell r="BQ351">
            <v>290.37</v>
          </cell>
          <cell r="BR351">
            <v>296.83999999999997</v>
          </cell>
          <cell r="BS351">
            <v>303.31</v>
          </cell>
          <cell r="BT351">
            <v>309.77999999999997</v>
          </cell>
          <cell r="BU351">
            <v>316.25</v>
          </cell>
          <cell r="BV351">
            <v>322.72000000000003</v>
          </cell>
          <cell r="BW351">
            <v>329.2</v>
          </cell>
          <cell r="BX351">
            <v>335.67</v>
          </cell>
          <cell r="BY351">
            <v>342.14</v>
          </cell>
          <cell r="BZ351">
            <v>348.61</v>
          </cell>
          <cell r="CA351">
            <v>355.08</v>
          </cell>
          <cell r="CB351">
            <v>361.56</v>
          </cell>
          <cell r="CC351">
            <v>368.03</v>
          </cell>
          <cell r="CD351">
            <v>374.5</v>
          </cell>
          <cell r="CE351">
            <v>380.97</v>
          </cell>
          <cell r="CF351">
            <v>387.44</v>
          </cell>
          <cell r="CG351">
            <v>393.92</v>
          </cell>
          <cell r="CH351">
            <v>400.39</v>
          </cell>
          <cell r="CI351">
            <v>406.86</v>
          </cell>
          <cell r="CJ351">
            <v>413.33</v>
          </cell>
          <cell r="CK351">
            <v>329.2</v>
          </cell>
        </row>
        <row r="352">
          <cell r="AD352">
            <v>128</v>
          </cell>
          <cell r="AH352">
            <v>185.64</v>
          </cell>
          <cell r="AI352">
            <v>190.3</v>
          </cell>
          <cell r="AJ352">
            <v>194.96</v>
          </cell>
          <cell r="AK352">
            <v>199.61</v>
          </cell>
          <cell r="AL352">
            <v>204.27</v>
          </cell>
          <cell r="AM352">
            <v>208.93</v>
          </cell>
          <cell r="AN352">
            <v>213.59</v>
          </cell>
          <cell r="AO352">
            <v>218.25</v>
          </cell>
          <cell r="AP352">
            <v>222.91</v>
          </cell>
          <cell r="AQ352">
            <v>227.57</v>
          </cell>
          <cell r="AR352">
            <v>232.23</v>
          </cell>
          <cell r="AS352">
            <v>236.89</v>
          </cell>
          <cell r="AT352">
            <v>241.55</v>
          </cell>
          <cell r="AU352">
            <v>246.21</v>
          </cell>
          <cell r="AV352">
            <v>250.87</v>
          </cell>
          <cell r="AW352">
            <v>255.52</v>
          </cell>
          <cell r="AX352">
            <v>260.18</v>
          </cell>
          <cell r="AY352">
            <v>264.83999999999997</v>
          </cell>
          <cell r="AZ352">
            <v>269.5</v>
          </cell>
          <cell r="BA352">
            <v>274.16000000000003</v>
          </cell>
          <cell r="BB352">
            <v>278.82</v>
          </cell>
          <cell r="BC352">
            <v>283.48</v>
          </cell>
          <cell r="BD352">
            <v>288.14</v>
          </cell>
          <cell r="BE352">
            <v>292.8</v>
          </cell>
          <cell r="BF352">
            <v>297.45999999999998</v>
          </cell>
          <cell r="BG352">
            <v>236.89</v>
          </cell>
          <cell r="BH352">
            <v>128</v>
          </cell>
          <cell r="BL352">
            <v>259.89</v>
          </cell>
          <cell r="BM352">
            <v>266.41000000000003</v>
          </cell>
          <cell r="BN352">
            <v>272.94</v>
          </cell>
          <cell r="BO352">
            <v>279.45999999999998</v>
          </cell>
          <cell r="BP352">
            <v>285.98</v>
          </cell>
          <cell r="BQ352">
            <v>292.51</v>
          </cell>
          <cell r="BR352">
            <v>299.02999999999997</v>
          </cell>
          <cell r="BS352">
            <v>305.55</v>
          </cell>
          <cell r="BT352">
            <v>312.07</v>
          </cell>
          <cell r="BU352">
            <v>318.60000000000002</v>
          </cell>
          <cell r="BV352">
            <v>325.12</v>
          </cell>
          <cell r="BW352">
            <v>331.64</v>
          </cell>
          <cell r="BX352">
            <v>338.17</v>
          </cell>
          <cell r="BY352">
            <v>344.69</v>
          </cell>
          <cell r="BZ352">
            <v>351.21</v>
          </cell>
          <cell r="CA352">
            <v>357.73</v>
          </cell>
          <cell r="CB352">
            <v>364.26</v>
          </cell>
          <cell r="CC352">
            <v>370.78</v>
          </cell>
          <cell r="CD352">
            <v>377.3</v>
          </cell>
          <cell r="CE352">
            <v>383.83</v>
          </cell>
          <cell r="CF352">
            <v>390.35</v>
          </cell>
          <cell r="CG352">
            <v>396.87</v>
          </cell>
          <cell r="CH352">
            <v>403.39</v>
          </cell>
          <cell r="CI352">
            <v>409.92</v>
          </cell>
          <cell r="CJ352">
            <v>416.44</v>
          </cell>
          <cell r="CK352">
            <v>331.65</v>
          </cell>
        </row>
        <row r="353">
          <cell r="AD353">
            <v>129</v>
          </cell>
          <cell r="AH353">
            <v>187.15</v>
          </cell>
          <cell r="AI353">
            <v>191.84</v>
          </cell>
          <cell r="AJ353">
            <v>196.54</v>
          </cell>
          <cell r="AK353">
            <v>201.23</v>
          </cell>
          <cell r="AL353">
            <v>205.93</v>
          </cell>
          <cell r="AM353">
            <v>210.63</v>
          </cell>
          <cell r="AN353">
            <v>215.32</v>
          </cell>
          <cell r="AO353">
            <v>220.02</v>
          </cell>
          <cell r="AP353">
            <v>224.71</v>
          </cell>
          <cell r="AQ353">
            <v>229.41</v>
          </cell>
          <cell r="AR353">
            <v>234.1</v>
          </cell>
          <cell r="AS353">
            <v>238.8</v>
          </cell>
          <cell r="AT353">
            <v>243.49</v>
          </cell>
          <cell r="AU353">
            <v>248.19</v>
          </cell>
          <cell r="AV353">
            <v>252.89</v>
          </cell>
          <cell r="AW353">
            <v>257.58</v>
          </cell>
          <cell r="AX353">
            <v>262.27999999999997</v>
          </cell>
          <cell r="AY353">
            <v>266.97000000000003</v>
          </cell>
          <cell r="AZ353">
            <v>271.67</v>
          </cell>
          <cell r="BA353">
            <v>276.36</v>
          </cell>
          <cell r="BB353">
            <v>281.06</v>
          </cell>
          <cell r="BC353">
            <v>285.76</v>
          </cell>
          <cell r="BD353">
            <v>290.45</v>
          </cell>
          <cell r="BE353">
            <v>295.14999999999998</v>
          </cell>
          <cell r="BF353">
            <v>299.83999999999997</v>
          </cell>
          <cell r="BG353">
            <v>238.79</v>
          </cell>
          <cell r="BH353">
            <v>129</v>
          </cell>
          <cell r="BL353">
            <v>262.01</v>
          </cell>
          <cell r="BM353">
            <v>268.58</v>
          </cell>
          <cell r="BN353">
            <v>275.14999999999998</v>
          </cell>
          <cell r="BO353">
            <v>281.73</v>
          </cell>
          <cell r="BP353">
            <v>288.3</v>
          </cell>
          <cell r="BQ353">
            <v>294.88</v>
          </cell>
          <cell r="BR353">
            <v>301.45</v>
          </cell>
          <cell r="BS353">
            <v>308.02</v>
          </cell>
          <cell r="BT353">
            <v>314.60000000000002</v>
          </cell>
          <cell r="BU353">
            <v>321.17</v>
          </cell>
          <cell r="BV353">
            <v>327.75</v>
          </cell>
          <cell r="BW353">
            <v>334.32</v>
          </cell>
          <cell r="BX353">
            <v>340.89</v>
          </cell>
          <cell r="BY353">
            <v>347.47</v>
          </cell>
          <cell r="BZ353">
            <v>354.04</v>
          </cell>
          <cell r="CA353">
            <v>360.61</v>
          </cell>
          <cell r="CB353">
            <v>367.19</v>
          </cell>
          <cell r="CC353">
            <v>373.76</v>
          </cell>
          <cell r="CD353">
            <v>380.34</v>
          </cell>
          <cell r="CE353">
            <v>386.91</v>
          </cell>
          <cell r="CF353">
            <v>393.48</v>
          </cell>
          <cell r="CG353">
            <v>400.06</v>
          </cell>
          <cell r="CH353">
            <v>406.63</v>
          </cell>
          <cell r="CI353">
            <v>413.21</v>
          </cell>
          <cell r="CJ353">
            <v>419.78</v>
          </cell>
          <cell r="CK353">
            <v>334.32</v>
          </cell>
        </row>
        <row r="354">
          <cell r="AD354">
            <v>130</v>
          </cell>
          <cell r="AH354">
            <v>188.66</v>
          </cell>
          <cell r="AI354">
            <v>193.4</v>
          </cell>
          <cell r="AJ354">
            <v>198.13</v>
          </cell>
          <cell r="AK354">
            <v>202.86</v>
          </cell>
          <cell r="AL354">
            <v>207.59</v>
          </cell>
          <cell r="AM354">
            <v>212.32</v>
          </cell>
          <cell r="AN354">
            <v>217.06</v>
          </cell>
          <cell r="AO354">
            <v>221.79</v>
          </cell>
          <cell r="AP354">
            <v>226.52</v>
          </cell>
          <cell r="AQ354">
            <v>231.25</v>
          </cell>
          <cell r="AR354">
            <v>235.98</v>
          </cell>
          <cell r="AS354">
            <v>240.72</v>
          </cell>
          <cell r="AT354">
            <v>245.45</v>
          </cell>
          <cell r="AU354">
            <v>250.18</v>
          </cell>
          <cell r="AV354">
            <v>254.91</v>
          </cell>
          <cell r="AW354">
            <v>259.64</v>
          </cell>
          <cell r="AX354">
            <v>264.38</v>
          </cell>
          <cell r="AY354">
            <v>269.11</v>
          </cell>
          <cell r="AZ354">
            <v>273.83999999999997</v>
          </cell>
          <cell r="BA354">
            <v>278.57</v>
          </cell>
          <cell r="BB354">
            <v>283.3</v>
          </cell>
          <cell r="BC354">
            <v>288.04000000000002</v>
          </cell>
          <cell r="BD354">
            <v>292.77</v>
          </cell>
          <cell r="BE354">
            <v>297.5</v>
          </cell>
          <cell r="BF354">
            <v>302.23</v>
          </cell>
          <cell r="BG354">
            <v>240.72</v>
          </cell>
          <cell r="BH354">
            <v>130</v>
          </cell>
          <cell r="BL354">
            <v>264.13</v>
          </cell>
          <cell r="BM354">
            <v>270.76</v>
          </cell>
          <cell r="BN354">
            <v>277.38</v>
          </cell>
          <cell r="BO354">
            <v>284.01</v>
          </cell>
          <cell r="BP354">
            <v>290.63</v>
          </cell>
          <cell r="BQ354">
            <v>297.25</v>
          </cell>
          <cell r="BR354">
            <v>303.88</v>
          </cell>
          <cell r="BS354">
            <v>310.5</v>
          </cell>
          <cell r="BT354">
            <v>317.13</v>
          </cell>
          <cell r="BU354">
            <v>323.75</v>
          </cell>
          <cell r="BV354">
            <v>330.38</v>
          </cell>
          <cell r="BW354">
            <v>337</v>
          </cell>
          <cell r="BX354">
            <v>343.63</v>
          </cell>
          <cell r="BY354">
            <v>350.25</v>
          </cell>
          <cell r="BZ354">
            <v>356.88</v>
          </cell>
          <cell r="CA354">
            <v>363.5</v>
          </cell>
          <cell r="CB354">
            <v>370.13</v>
          </cell>
          <cell r="CC354">
            <v>376.75</v>
          </cell>
          <cell r="CD354">
            <v>383.38</v>
          </cell>
          <cell r="CE354">
            <v>390</v>
          </cell>
          <cell r="CF354">
            <v>396.63</v>
          </cell>
          <cell r="CG354">
            <v>403.25</v>
          </cell>
          <cell r="CH354">
            <v>409.88</v>
          </cell>
          <cell r="CI354">
            <v>416.5</v>
          </cell>
          <cell r="CJ354">
            <v>423.13</v>
          </cell>
          <cell r="CK354">
            <v>337.01</v>
          </cell>
        </row>
        <row r="355">
          <cell r="AD355">
            <v>131</v>
          </cell>
          <cell r="AH355">
            <v>190.02</v>
          </cell>
          <cell r="AI355">
            <v>194.79</v>
          </cell>
          <cell r="AJ355">
            <v>199.56</v>
          </cell>
          <cell r="AK355">
            <v>204.32</v>
          </cell>
          <cell r="AL355">
            <v>209.09</v>
          </cell>
          <cell r="AM355">
            <v>213.86</v>
          </cell>
          <cell r="AN355">
            <v>218.63</v>
          </cell>
          <cell r="AO355">
            <v>223.4</v>
          </cell>
          <cell r="AP355">
            <v>228.17</v>
          </cell>
          <cell r="AQ355">
            <v>232.94</v>
          </cell>
          <cell r="AR355">
            <v>237.7</v>
          </cell>
          <cell r="AS355">
            <v>242.47</v>
          </cell>
          <cell r="AT355">
            <v>247.24</v>
          </cell>
          <cell r="AU355">
            <v>252.01</v>
          </cell>
          <cell r="AV355">
            <v>256.77999999999997</v>
          </cell>
          <cell r="AW355">
            <v>261.55</v>
          </cell>
          <cell r="AX355">
            <v>266.31</v>
          </cell>
          <cell r="AY355">
            <v>271.08</v>
          </cell>
          <cell r="AZ355">
            <v>275.85000000000002</v>
          </cell>
          <cell r="BA355">
            <v>280.62</v>
          </cell>
          <cell r="BB355">
            <v>285.39</v>
          </cell>
          <cell r="BC355">
            <v>290.16000000000003</v>
          </cell>
          <cell r="BD355">
            <v>294.92</v>
          </cell>
          <cell r="BE355">
            <v>299.69</v>
          </cell>
          <cell r="BF355">
            <v>304.45999999999998</v>
          </cell>
          <cell r="BG355">
            <v>242.47</v>
          </cell>
          <cell r="BH355">
            <v>131</v>
          </cell>
          <cell r="BL355">
            <v>266.02999999999997</v>
          </cell>
          <cell r="BM355">
            <v>272.7</v>
          </cell>
          <cell r="BN355">
            <v>279.38</v>
          </cell>
          <cell r="BO355">
            <v>286.05</v>
          </cell>
          <cell r="BP355">
            <v>292.73</v>
          </cell>
          <cell r="BQ355">
            <v>299.41000000000003</v>
          </cell>
          <cell r="BR355">
            <v>306.08</v>
          </cell>
          <cell r="BS355">
            <v>312.76</v>
          </cell>
          <cell r="BT355">
            <v>319.43</v>
          </cell>
          <cell r="BU355">
            <v>326.11</v>
          </cell>
          <cell r="BV355">
            <v>332.79</v>
          </cell>
          <cell r="BW355">
            <v>339.46</v>
          </cell>
          <cell r="BX355">
            <v>346.14</v>
          </cell>
          <cell r="BY355">
            <v>352.81</v>
          </cell>
          <cell r="BZ355">
            <v>359.49</v>
          </cell>
          <cell r="CA355">
            <v>366.16</v>
          </cell>
          <cell r="CB355">
            <v>372.84</v>
          </cell>
          <cell r="CC355">
            <v>379.52</v>
          </cell>
          <cell r="CD355">
            <v>386.19</v>
          </cell>
          <cell r="CE355">
            <v>392.87</v>
          </cell>
          <cell r="CF355">
            <v>399.54</v>
          </cell>
          <cell r="CG355">
            <v>406.22</v>
          </cell>
          <cell r="CH355">
            <v>412.89</v>
          </cell>
          <cell r="CI355">
            <v>419.57</v>
          </cell>
          <cell r="CJ355">
            <v>426.25</v>
          </cell>
          <cell r="CK355">
            <v>339.46</v>
          </cell>
        </row>
        <row r="356">
          <cell r="AD356">
            <v>132</v>
          </cell>
          <cell r="AH356">
            <v>191.55</v>
          </cell>
          <cell r="AI356">
            <v>196.35</v>
          </cell>
          <cell r="AJ356">
            <v>201.16</v>
          </cell>
          <cell r="AK356">
            <v>205.96</v>
          </cell>
          <cell r="AL356">
            <v>210.77</v>
          </cell>
          <cell r="AM356">
            <v>215.57</v>
          </cell>
          <cell r="AN356">
            <v>220.38</v>
          </cell>
          <cell r="AO356">
            <v>225.18</v>
          </cell>
          <cell r="AP356">
            <v>229.99</v>
          </cell>
          <cell r="AQ356">
            <v>234.79</v>
          </cell>
          <cell r="AR356">
            <v>239.59</v>
          </cell>
          <cell r="AS356">
            <v>244.4</v>
          </cell>
          <cell r="AT356">
            <v>249.2</v>
          </cell>
          <cell r="AU356">
            <v>254.01</v>
          </cell>
          <cell r="AV356">
            <v>258.81</v>
          </cell>
          <cell r="AW356">
            <v>263.62</v>
          </cell>
          <cell r="AX356">
            <v>268.42</v>
          </cell>
          <cell r="AY356">
            <v>273.23</v>
          </cell>
          <cell r="AZ356">
            <v>278.02999999999997</v>
          </cell>
          <cell r="BA356">
            <v>282.83999999999997</v>
          </cell>
          <cell r="BB356">
            <v>287.64</v>
          </cell>
          <cell r="BC356">
            <v>292.45</v>
          </cell>
          <cell r="BD356">
            <v>297.25</v>
          </cell>
          <cell r="BE356">
            <v>302.06</v>
          </cell>
          <cell r="BF356">
            <v>306.86</v>
          </cell>
          <cell r="BG356">
            <v>244.4</v>
          </cell>
          <cell r="BH356">
            <v>132</v>
          </cell>
          <cell r="BL356">
            <v>268.17</v>
          </cell>
          <cell r="BM356">
            <v>274.89</v>
          </cell>
          <cell r="BN356">
            <v>281.62</v>
          </cell>
          <cell r="BO356">
            <v>288.35000000000002</v>
          </cell>
          <cell r="BP356">
            <v>295.07</v>
          </cell>
          <cell r="BQ356">
            <v>301.8</v>
          </cell>
          <cell r="BR356">
            <v>308.52999999999997</v>
          </cell>
          <cell r="BS356">
            <v>315.25</v>
          </cell>
          <cell r="BT356">
            <v>321.98</v>
          </cell>
          <cell r="BU356">
            <v>328.71</v>
          </cell>
          <cell r="BV356">
            <v>335.43</v>
          </cell>
          <cell r="BW356">
            <v>342.16</v>
          </cell>
          <cell r="BX356">
            <v>348.89</v>
          </cell>
          <cell r="BY356">
            <v>355.61</v>
          </cell>
          <cell r="BZ356">
            <v>362.34</v>
          </cell>
          <cell r="CA356">
            <v>369.07</v>
          </cell>
          <cell r="CB356">
            <v>375.79</v>
          </cell>
          <cell r="CC356">
            <v>382.52</v>
          </cell>
          <cell r="CD356">
            <v>389.25</v>
          </cell>
          <cell r="CE356">
            <v>395.97</v>
          </cell>
          <cell r="CF356">
            <v>402.7</v>
          </cell>
          <cell r="CG356">
            <v>409.43</v>
          </cell>
          <cell r="CH356">
            <v>416.15</v>
          </cell>
          <cell r="CI356">
            <v>422.88</v>
          </cell>
          <cell r="CJ356">
            <v>429.61</v>
          </cell>
          <cell r="CK356">
            <v>342.16</v>
          </cell>
        </row>
        <row r="357">
          <cell r="AD357">
            <v>133</v>
          </cell>
          <cell r="AH357">
            <v>192.91</v>
          </cell>
          <cell r="AI357">
            <v>197.75</v>
          </cell>
          <cell r="AJ357">
            <v>202.59</v>
          </cell>
          <cell r="AK357">
            <v>207.43</v>
          </cell>
          <cell r="AL357">
            <v>212.27</v>
          </cell>
          <cell r="AM357">
            <v>217.11</v>
          </cell>
          <cell r="AN357">
            <v>221.95</v>
          </cell>
          <cell r="AO357">
            <v>226.79</v>
          </cell>
          <cell r="AP357">
            <v>231.64</v>
          </cell>
          <cell r="AQ357">
            <v>236.48</v>
          </cell>
          <cell r="AR357">
            <v>241.32</v>
          </cell>
          <cell r="AS357">
            <v>246.16</v>
          </cell>
          <cell r="AT357">
            <v>251</v>
          </cell>
          <cell r="AU357">
            <v>255.84</v>
          </cell>
          <cell r="AV357">
            <v>260.68</v>
          </cell>
          <cell r="AW357">
            <v>265.52</v>
          </cell>
          <cell r="AX357">
            <v>270.37</v>
          </cell>
          <cell r="AY357">
            <v>275.20999999999998</v>
          </cell>
          <cell r="AZ357">
            <v>280.05</v>
          </cell>
          <cell r="BA357">
            <v>284.89</v>
          </cell>
          <cell r="BB357">
            <v>289.73</v>
          </cell>
          <cell r="BC357">
            <v>294.57</v>
          </cell>
          <cell r="BD357">
            <v>299.41000000000003</v>
          </cell>
          <cell r="BE357">
            <v>304.25</v>
          </cell>
          <cell r="BF357">
            <v>309.10000000000002</v>
          </cell>
          <cell r="BG357">
            <v>246.16</v>
          </cell>
          <cell r="BH357">
            <v>133</v>
          </cell>
          <cell r="BL357">
            <v>270.07</v>
          </cell>
          <cell r="BM357">
            <v>276.85000000000002</v>
          </cell>
          <cell r="BN357">
            <v>283.62</v>
          </cell>
          <cell r="BO357">
            <v>290.39999999999998</v>
          </cell>
          <cell r="BP357">
            <v>297.18</v>
          </cell>
          <cell r="BQ357">
            <v>303.95999999999998</v>
          </cell>
          <cell r="BR357">
            <v>310.73</v>
          </cell>
          <cell r="BS357">
            <v>317.51</v>
          </cell>
          <cell r="BT357">
            <v>324.29000000000002</v>
          </cell>
          <cell r="BU357">
            <v>331.07</v>
          </cell>
          <cell r="BV357">
            <v>337.85</v>
          </cell>
          <cell r="BW357">
            <v>344.62</v>
          </cell>
          <cell r="BX357">
            <v>351.4</v>
          </cell>
          <cell r="BY357">
            <v>358.18</v>
          </cell>
          <cell r="BZ357">
            <v>364.96</v>
          </cell>
          <cell r="CA357">
            <v>371.73</v>
          </cell>
          <cell r="CB357">
            <v>378.51</v>
          </cell>
          <cell r="CC357">
            <v>385.29</v>
          </cell>
          <cell r="CD357">
            <v>392.07</v>
          </cell>
          <cell r="CE357">
            <v>398.84</v>
          </cell>
          <cell r="CF357">
            <v>405.62</v>
          </cell>
          <cell r="CG357">
            <v>412.4</v>
          </cell>
          <cell r="CH357">
            <v>419.18</v>
          </cell>
          <cell r="CI357">
            <v>425.96</v>
          </cell>
          <cell r="CJ357">
            <v>432.73</v>
          </cell>
          <cell r="CK357">
            <v>344.62</v>
          </cell>
        </row>
        <row r="358">
          <cell r="AD358">
            <v>134</v>
          </cell>
          <cell r="AH358">
            <v>194.44</v>
          </cell>
          <cell r="AI358">
            <v>199.32</v>
          </cell>
          <cell r="AJ358">
            <v>204.2</v>
          </cell>
          <cell r="AK358">
            <v>209.08</v>
          </cell>
          <cell r="AL358">
            <v>213.95</v>
          </cell>
          <cell r="AM358">
            <v>218.83</v>
          </cell>
          <cell r="AN358">
            <v>223.71</v>
          </cell>
          <cell r="AO358">
            <v>228.59</v>
          </cell>
          <cell r="AP358">
            <v>233.46</v>
          </cell>
          <cell r="AQ358">
            <v>238.34</v>
          </cell>
          <cell r="AR358">
            <v>243.22</v>
          </cell>
          <cell r="AS358">
            <v>248.1</v>
          </cell>
          <cell r="AT358">
            <v>252.97</v>
          </cell>
          <cell r="AU358">
            <v>257.85000000000002</v>
          </cell>
          <cell r="AV358">
            <v>262.73</v>
          </cell>
          <cell r="AW358">
            <v>267.61</v>
          </cell>
          <cell r="AX358">
            <v>272.49</v>
          </cell>
          <cell r="AY358">
            <v>277.36</v>
          </cell>
          <cell r="AZ358">
            <v>282.24</v>
          </cell>
          <cell r="BA358">
            <v>287.12</v>
          </cell>
          <cell r="BB358">
            <v>292</v>
          </cell>
          <cell r="BC358">
            <v>296.87</v>
          </cell>
          <cell r="BD358">
            <v>301.75</v>
          </cell>
          <cell r="BE358">
            <v>306.63</v>
          </cell>
          <cell r="BF358">
            <v>311.51</v>
          </cell>
          <cell r="BG358">
            <v>248.1</v>
          </cell>
          <cell r="BH358">
            <v>134</v>
          </cell>
          <cell r="BL358">
            <v>272.22000000000003</v>
          </cell>
          <cell r="BM358">
            <v>279.05</v>
          </cell>
          <cell r="BN358">
            <v>285.88</v>
          </cell>
          <cell r="BO358">
            <v>292.70999999999998</v>
          </cell>
          <cell r="BP358">
            <v>299.54000000000002</v>
          </cell>
          <cell r="BQ358">
            <v>306.36</v>
          </cell>
          <cell r="BR358">
            <v>313.19</v>
          </cell>
          <cell r="BS358">
            <v>320.02</v>
          </cell>
          <cell r="BT358">
            <v>326.85000000000002</v>
          </cell>
          <cell r="BU358">
            <v>333.68</v>
          </cell>
          <cell r="BV358">
            <v>340.51</v>
          </cell>
          <cell r="BW358">
            <v>347.34</v>
          </cell>
          <cell r="BX358">
            <v>354.16</v>
          </cell>
          <cell r="BY358">
            <v>360.99</v>
          </cell>
          <cell r="BZ358">
            <v>367.82</v>
          </cell>
          <cell r="CA358">
            <v>374.65</v>
          </cell>
          <cell r="CB358">
            <v>381.48</v>
          </cell>
          <cell r="CC358">
            <v>388.31</v>
          </cell>
          <cell r="CD358">
            <v>395.14</v>
          </cell>
          <cell r="CE358">
            <v>401.97</v>
          </cell>
          <cell r="CF358">
            <v>408.79</v>
          </cell>
          <cell r="CG358">
            <v>415.62</v>
          </cell>
          <cell r="CH358">
            <v>422.45</v>
          </cell>
          <cell r="CI358">
            <v>429.28</v>
          </cell>
          <cell r="CJ358">
            <v>436.11</v>
          </cell>
          <cell r="CK358">
            <v>347.34</v>
          </cell>
        </row>
        <row r="359">
          <cell r="AD359">
            <v>135</v>
          </cell>
          <cell r="AH359">
            <v>195.81</v>
          </cell>
          <cell r="AI359">
            <v>200.72</v>
          </cell>
          <cell r="AJ359">
            <v>205.64</v>
          </cell>
          <cell r="AK359">
            <v>210.55</v>
          </cell>
          <cell r="AL359">
            <v>215.46</v>
          </cell>
          <cell r="AM359">
            <v>220.38</v>
          </cell>
          <cell r="AN359">
            <v>225.29</v>
          </cell>
          <cell r="AO359">
            <v>230.21</v>
          </cell>
          <cell r="AP359">
            <v>235.12</v>
          </cell>
          <cell r="AQ359">
            <v>240.03</v>
          </cell>
          <cell r="AR359">
            <v>244.95</v>
          </cell>
          <cell r="AS359">
            <v>249.86</v>
          </cell>
          <cell r="AT359">
            <v>254.78</v>
          </cell>
          <cell r="AU359">
            <v>259.69</v>
          </cell>
          <cell r="AV359">
            <v>264.60000000000002</v>
          </cell>
          <cell r="AW359">
            <v>269.52</v>
          </cell>
          <cell r="AX359">
            <v>274.43</v>
          </cell>
          <cell r="AY359">
            <v>279.35000000000002</v>
          </cell>
          <cell r="AZ359">
            <v>284.26</v>
          </cell>
          <cell r="BA359">
            <v>289.17</v>
          </cell>
          <cell r="BB359">
            <v>294.08999999999997</v>
          </cell>
          <cell r="BC359">
            <v>299</v>
          </cell>
          <cell r="BD359">
            <v>303.92</v>
          </cell>
          <cell r="BE359">
            <v>308.83</v>
          </cell>
          <cell r="BF359">
            <v>313.74</v>
          </cell>
          <cell r="BG359">
            <v>249.86</v>
          </cell>
          <cell r="BH359">
            <v>135</v>
          </cell>
          <cell r="BL359">
            <v>274.13</v>
          </cell>
          <cell r="BM359">
            <v>281.01</v>
          </cell>
          <cell r="BN359">
            <v>287.89</v>
          </cell>
          <cell r="BO359">
            <v>294.77</v>
          </cell>
          <cell r="BP359">
            <v>301.64999999999998</v>
          </cell>
          <cell r="BQ359">
            <v>308.52999999999997</v>
          </cell>
          <cell r="BR359">
            <v>315.41000000000003</v>
          </cell>
          <cell r="BS359">
            <v>322.29000000000002</v>
          </cell>
          <cell r="BT359">
            <v>329.17</v>
          </cell>
          <cell r="BU359">
            <v>336.05</v>
          </cell>
          <cell r="BV359">
            <v>342.93</v>
          </cell>
          <cell r="BW359">
            <v>349.81</v>
          </cell>
          <cell r="BX359">
            <v>356.69</v>
          </cell>
          <cell r="BY359">
            <v>363.57</v>
          </cell>
          <cell r="BZ359">
            <v>370.45</v>
          </cell>
          <cell r="CA359">
            <v>377.33</v>
          </cell>
          <cell r="CB359">
            <v>384.21</v>
          </cell>
          <cell r="CC359">
            <v>391.09</v>
          </cell>
          <cell r="CD359">
            <v>397.96</v>
          </cell>
          <cell r="CE359">
            <v>404.84</v>
          </cell>
          <cell r="CF359">
            <v>411.72</v>
          </cell>
          <cell r="CG359">
            <v>418.6</v>
          </cell>
          <cell r="CH359">
            <v>425.48</v>
          </cell>
          <cell r="CI359">
            <v>432.36</v>
          </cell>
          <cell r="CJ359">
            <v>439.24</v>
          </cell>
          <cell r="CK359">
            <v>349.81</v>
          </cell>
        </row>
        <row r="360">
          <cell r="AD360">
            <v>136</v>
          </cell>
          <cell r="AH360">
            <v>197.18</v>
          </cell>
          <cell r="AI360">
            <v>202.13</v>
          </cell>
          <cell r="AJ360">
            <v>207.08</v>
          </cell>
          <cell r="AK360">
            <v>212.03</v>
          </cell>
          <cell r="AL360">
            <v>216.98</v>
          </cell>
          <cell r="AM360">
            <v>221.93</v>
          </cell>
          <cell r="AN360">
            <v>226.88</v>
          </cell>
          <cell r="AO360">
            <v>231.83</v>
          </cell>
          <cell r="AP360">
            <v>236.78</v>
          </cell>
          <cell r="AQ360">
            <v>241.73</v>
          </cell>
          <cell r="AR360">
            <v>246.68</v>
          </cell>
          <cell r="AS360">
            <v>251.63</v>
          </cell>
          <cell r="AT360">
            <v>256.58</v>
          </cell>
          <cell r="AU360">
            <v>261.52999999999997</v>
          </cell>
          <cell r="AV360">
            <v>266.48</v>
          </cell>
          <cell r="AW360">
            <v>271.43</v>
          </cell>
          <cell r="AX360">
            <v>276.38</v>
          </cell>
          <cell r="AY360">
            <v>281.33</v>
          </cell>
          <cell r="AZ360">
            <v>286.27999999999997</v>
          </cell>
          <cell r="BA360">
            <v>291.23</v>
          </cell>
          <cell r="BB360">
            <v>296.18</v>
          </cell>
          <cell r="BC360">
            <v>301.13</v>
          </cell>
          <cell r="BD360">
            <v>306.08</v>
          </cell>
          <cell r="BE360">
            <v>311.02999999999997</v>
          </cell>
          <cell r="BF360">
            <v>315.98</v>
          </cell>
          <cell r="BG360">
            <v>251.63</v>
          </cell>
          <cell r="BH360">
            <v>136</v>
          </cell>
          <cell r="BL360">
            <v>276.05</v>
          </cell>
          <cell r="BM360">
            <v>282.98</v>
          </cell>
          <cell r="BN360">
            <v>289.91000000000003</v>
          </cell>
          <cell r="BO360">
            <v>296.83999999999997</v>
          </cell>
          <cell r="BP360">
            <v>303.77</v>
          </cell>
          <cell r="BQ360">
            <v>310.7</v>
          </cell>
          <cell r="BR360">
            <v>317.63</v>
          </cell>
          <cell r="BS360">
            <v>324.56</v>
          </cell>
          <cell r="BT360">
            <v>331.49</v>
          </cell>
          <cell r="BU360">
            <v>338.42</v>
          </cell>
          <cell r="BV360">
            <v>345.35</v>
          </cell>
          <cell r="BW360">
            <v>352.28</v>
          </cell>
          <cell r="BX360">
            <v>359.21</v>
          </cell>
          <cell r="BY360">
            <v>366.14</v>
          </cell>
          <cell r="BZ360">
            <v>373.07</v>
          </cell>
          <cell r="CA360">
            <v>380</v>
          </cell>
          <cell r="CB360">
            <v>386.93</v>
          </cell>
          <cell r="CC360">
            <v>393.86</v>
          </cell>
          <cell r="CD360">
            <v>400.8</v>
          </cell>
          <cell r="CE360">
            <v>407.73</v>
          </cell>
          <cell r="CF360">
            <v>414.66</v>
          </cell>
          <cell r="CG360">
            <v>421.59</v>
          </cell>
          <cell r="CH360">
            <v>428.52</v>
          </cell>
          <cell r="CI360">
            <v>435.45</v>
          </cell>
          <cell r="CJ360">
            <v>442.38</v>
          </cell>
          <cell r="CK360">
            <v>352.28</v>
          </cell>
        </row>
        <row r="361">
          <cell r="AD361">
            <v>137</v>
          </cell>
          <cell r="AH361">
            <v>198.73</v>
          </cell>
          <cell r="AI361">
            <v>203.71</v>
          </cell>
          <cell r="AJ361">
            <v>208.7</v>
          </cell>
          <cell r="AK361">
            <v>213.69</v>
          </cell>
          <cell r="AL361">
            <v>218.67</v>
          </cell>
          <cell r="AM361">
            <v>223.66</v>
          </cell>
          <cell r="AN361">
            <v>228.65</v>
          </cell>
          <cell r="AO361">
            <v>233.63</v>
          </cell>
          <cell r="AP361">
            <v>238.62</v>
          </cell>
          <cell r="AQ361">
            <v>234.61</v>
          </cell>
          <cell r="AR361">
            <v>248.59</v>
          </cell>
          <cell r="AS361">
            <v>253.58</v>
          </cell>
          <cell r="AT361">
            <v>258.57</v>
          </cell>
          <cell r="AU361">
            <v>263.56</v>
          </cell>
          <cell r="AV361">
            <v>268.54000000000002</v>
          </cell>
          <cell r="AW361">
            <v>273.52999999999997</v>
          </cell>
          <cell r="AX361">
            <v>278.52</v>
          </cell>
          <cell r="AY361">
            <v>283.5</v>
          </cell>
          <cell r="AZ361">
            <v>288.49</v>
          </cell>
          <cell r="BA361">
            <v>293.48</v>
          </cell>
          <cell r="BB361">
            <v>298.45999999999998</v>
          </cell>
          <cell r="BC361">
            <v>303.45</v>
          </cell>
          <cell r="BD361">
            <v>308.44</v>
          </cell>
          <cell r="BE361">
            <v>313.42</v>
          </cell>
          <cell r="BF361">
            <v>318.41000000000003</v>
          </cell>
          <cell r="BG361">
            <v>253.2</v>
          </cell>
          <cell r="BH361">
            <v>137</v>
          </cell>
          <cell r="BL361">
            <v>278.22000000000003</v>
          </cell>
          <cell r="BM361">
            <v>285.2</v>
          </cell>
          <cell r="BN361">
            <v>292.18</v>
          </cell>
          <cell r="BO361">
            <v>299.16000000000003</v>
          </cell>
          <cell r="BP361">
            <v>306.14</v>
          </cell>
          <cell r="BQ361">
            <v>313.13</v>
          </cell>
          <cell r="BR361">
            <v>320.11</v>
          </cell>
          <cell r="BS361">
            <v>327.08999999999997</v>
          </cell>
          <cell r="BT361">
            <v>334.07</v>
          </cell>
          <cell r="BU361">
            <v>341.05</v>
          </cell>
          <cell r="BV361">
            <v>348.03</v>
          </cell>
          <cell r="BW361">
            <v>355.01</v>
          </cell>
          <cell r="BX361">
            <v>362</v>
          </cell>
          <cell r="BY361">
            <v>368.98</v>
          </cell>
          <cell r="BZ361">
            <v>375.96</v>
          </cell>
          <cell r="CA361">
            <v>382.94</v>
          </cell>
          <cell r="CB361">
            <v>389.92</v>
          </cell>
          <cell r="CC361">
            <v>396.9</v>
          </cell>
          <cell r="CD361">
            <v>403.88</v>
          </cell>
          <cell r="CE361">
            <v>410.87</v>
          </cell>
          <cell r="CF361">
            <v>417.85</v>
          </cell>
          <cell r="CG361">
            <v>424.83</v>
          </cell>
          <cell r="CH361">
            <v>431.81</v>
          </cell>
          <cell r="CI361">
            <v>438.79</v>
          </cell>
          <cell r="CJ361">
            <v>445.77</v>
          </cell>
          <cell r="CK361">
            <v>355.02</v>
          </cell>
        </row>
        <row r="362">
          <cell r="AD362">
            <v>138</v>
          </cell>
          <cell r="AH362">
            <v>200.1</v>
          </cell>
          <cell r="AI362">
            <v>205.12</v>
          </cell>
          <cell r="AJ362">
            <v>210.15</v>
          </cell>
          <cell r="AK362">
            <v>215.17</v>
          </cell>
          <cell r="AL362">
            <v>220.19</v>
          </cell>
          <cell r="AM362">
            <v>225.22</v>
          </cell>
          <cell r="AN362">
            <v>230.24</v>
          </cell>
          <cell r="AO362">
            <v>235.26</v>
          </cell>
          <cell r="AP362">
            <v>240.28</v>
          </cell>
          <cell r="AQ362">
            <v>245.31</v>
          </cell>
          <cell r="AR362">
            <v>250.33</v>
          </cell>
          <cell r="AS362">
            <v>255.35</v>
          </cell>
          <cell r="AT362">
            <v>260.38</v>
          </cell>
          <cell r="AU362">
            <v>265.39999999999998</v>
          </cell>
          <cell r="AV362">
            <v>270.42</v>
          </cell>
          <cell r="AW362">
            <v>275.45</v>
          </cell>
          <cell r="AX362">
            <v>280.47000000000003</v>
          </cell>
          <cell r="AY362">
            <v>285.49</v>
          </cell>
          <cell r="AZ362">
            <v>290.52</v>
          </cell>
          <cell r="BA362">
            <v>295.54000000000002</v>
          </cell>
          <cell r="BB362">
            <v>300.56</v>
          </cell>
          <cell r="BC362">
            <v>305.58999999999997</v>
          </cell>
          <cell r="BD362">
            <v>310.61</v>
          </cell>
          <cell r="BE362">
            <v>315.63</v>
          </cell>
          <cell r="BF362">
            <v>320.66000000000003</v>
          </cell>
          <cell r="BG362">
            <v>255.35</v>
          </cell>
          <cell r="BH362">
            <v>138</v>
          </cell>
          <cell r="BL362">
            <v>280.14</v>
          </cell>
          <cell r="BM362">
            <v>287.17</v>
          </cell>
          <cell r="BN362">
            <v>294.2</v>
          </cell>
          <cell r="BO362">
            <v>301.24</v>
          </cell>
          <cell r="BP362">
            <v>308.27</v>
          </cell>
          <cell r="BQ362">
            <v>315.3</v>
          </cell>
          <cell r="BR362">
            <v>322.33</v>
          </cell>
          <cell r="BS362">
            <v>329.37</v>
          </cell>
          <cell r="BT362">
            <v>336.4</v>
          </cell>
          <cell r="BU362">
            <v>343.43</v>
          </cell>
          <cell r="BV362">
            <v>350.46</v>
          </cell>
          <cell r="BW362">
            <v>357.5</v>
          </cell>
          <cell r="BX362">
            <v>364.53</v>
          </cell>
          <cell r="BY362">
            <v>371.56</v>
          </cell>
          <cell r="BZ362">
            <v>378.59</v>
          </cell>
          <cell r="CA362">
            <v>385.63</v>
          </cell>
          <cell r="CB362">
            <v>392.66</v>
          </cell>
          <cell r="CC362">
            <v>399.69</v>
          </cell>
          <cell r="CD362">
            <v>406.72</v>
          </cell>
          <cell r="CE362">
            <v>413.76</v>
          </cell>
          <cell r="CF362">
            <v>420.79</v>
          </cell>
          <cell r="CG362">
            <v>427.82</v>
          </cell>
          <cell r="CH362">
            <v>434.85</v>
          </cell>
          <cell r="CI362">
            <v>441.89</v>
          </cell>
          <cell r="CJ362">
            <v>448.92</v>
          </cell>
          <cell r="CK362">
            <v>357.49</v>
          </cell>
        </row>
        <row r="363">
          <cell r="AD363">
            <v>139</v>
          </cell>
          <cell r="AH363">
            <v>201.66</v>
          </cell>
          <cell r="AI363">
            <v>206.72</v>
          </cell>
          <cell r="AJ363">
            <v>211.78</v>
          </cell>
          <cell r="AK363">
            <v>216.84</v>
          </cell>
          <cell r="AL363">
            <v>221.9</v>
          </cell>
          <cell r="AM363">
            <v>226.96</v>
          </cell>
          <cell r="AN363">
            <v>232.02</v>
          </cell>
          <cell r="AO363">
            <v>237.08</v>
          </cell>
          <cell r="AP363">
            <v>242.14</v>
          </cell>
          <cell r="AQ363">
            <v>247.2</v>
          </cell>
          <cell r="AR363">
            <v>252.26</v>
          </cell>
          <cell r="AS363">
            <v>257.32</v>
          </cell>
          <cell r="AT363">
            <v>262.38</v>
          </cell>
          <cell r="AU363">
            <v>267.44</v>
          </cell>
          <cell r="AV363">
            <v>272.5</v>
          </cell>
          <cell r="AW363">
            <v>277.56</v>
          </cell>
          <cell r="AX363">
            <v>282.62</v>
          </cell>
          <cell r="AY363">
            <v>287.68</v>
          </cell>
          <cell r="AZ363">
            <v>292.73</v>
          </cell>
          <cell r="BA363">
            <v>297.79000000000002</v>
          </cell>
          <cell r="BB363">
            <v>302.85000000000002</v>
          </cell>
          <cell r="BC363">
            <v>307.91000000000003</v>
          </cell>
          <cell r="BD363">
            <v>312.97000000000003</v>
          </cell>
          <cell r="BE363">
            <v>318.02999999999997</v>
          </cell>
          <cell r="BF363">
            <v>323.08999999999997</v>
          </cell>
          <cell r="BG363">
            <v>257.32</v>
          </cell>
          <cell r="BH363">
            <v>139</v>
          </cell>
          <cell r="BL363">
            <v>282.33</v>
          </cell>
          <cell r="BM363">
            <v>289.41000000000003</v>
          </cell>
          <cell r="BN363">
            <v>296.49</v>
          </cell>
          <cell r="BO363">
            <v>303.58</v>
          </cell>
          <cell r="BP363">
            <v>310.66000000000003</v>
          </cell>
          <cell r="BQ363">
            <v>317.74</v>
          </cell>
          <cell r="BR363">
            <v>324.83</v>
          </cell>
          <cell r="BS363">
            <v>331.91</v>
          </cell>
          <cell r="BT363">
            <v>338.99</v>
          </cell>
          <cell r="BU363">
            <v>346.08</v>
          </cell>
          <cell r="BV363">
            <v>353.16</v>
          </cell>
          <cell r="BW363">
            <v>360.24</v>
          </cell>
          <cell r="BX363">
            <v>367.33</v>
          </cell>
          <cell r="BY363">
            <v>374.41</v>
          </cell>
          <cell r="BZ363">
            <v>381.5</v>
          </cell>
          <cell r="CA363">
            <v>388.58</v>
          </cell>
          <cell r="CB363">
            <v>395.66</v>
          </cell>
          <cell r="CC363">
            <v>402.75</v>
          </cell>
          <cell r="CD363">
            <v>409.83</v>
          </cell>
          <cell r="CE363">
            <v>416.91</v>
          </cell>
          <cell r="CF363">
            <v>424</v>
          </cell>
          <cell r="CG363">
            <v>431.08</v>
          </cell>
          <cell r="CH363">
            <v>438.16</v>
          </cell>
          <cell r="CI363">
            <v>445.25</v>
          </cell>
          <cell r="CJ363">
            <v>452.33</v>
          </cell>
          <cell r="CK363">
            <v>360.25</v>
          </cell>
        </row>
        <row r="364">
          <cell r="AD364">
            <v>140</v>
          </cell>
          <cell r="AH364">
            <v>203.04</v>
          </cell>
          <cell r="AI364">
            <v>208.14</v>
          </cell>
          <cell r="AJ364">
            <v>213.23</v>
          </cell>
          <cell r="AK364">
            <v>218.33</v>
          </cell>
          <cell r="AL364">
            <v>223.42</v>
          </cell>
          <cell r="AM364">
            <v>228.52</v>
          </cell>
          <cell r="AN364">
            <v>233.62</v>
          </cell>
          <cell r="AO364">
            <v>238.71</v>
          </cell>
          <cell r="AP364">
            <v>243.81</v>
          </cell>
          <cell r="AQ364">
            <v>248.9</v>
          </cell>
          <cell r="AR364">
            <v>254</v>
          </cell>
          <cell r="AS364">
            <v>259.10000000000002</v>
          </cell>
          <cell r="AT364">
            <v>264.19</v>
          </cell>
          <cell r="AU364">
            <v>269.29000000000002</v>
          </cell>
          <cell r="AV364">
            <v>274.38</v>
          </cell>
          <cell r="AW364">
            <v>279.48</v>
          </cell>
          <cell r="AX364">
            <v>284.58</v>
          </cell>
          <cell r="AY364">
            <v>289.67</v>
          </cell>
          <cell r="AZ364">
            <v>294.77</v>
          </cell>
          <cell r="BA364">
            <v>299.86</v>
          </cell>
          <cell r="BB364">
            <v>304.95999999999998</v>
          </cell>
          <cell r="BC364">
            <v>310.06</v>
          </cell>
          <cell r="BD364">
            <v>315.14999999999998</v>
          </cell>
          <cell r="BE364">
            <v>320.25</v>
          </cell>
          <cell r="BF364">
            <v>325.33999999999997</v>
          </cell>
          <cell r="BG364">
            <v>259.08999999999997</v>
          </cell>
          <cell r="BH364">
            <v>140</v>
          </cell>
          <cell r="BL364">
            <v>284.26</v>
          </cell>
          <cell r="BM364">
            <v>291.39</v>
          </cell>
          <cell r="BN364">
            <v>298.52999999999997</v>
          </cell>
          <cell r="BO364">
            <v>305.66000000000003</v>
          </cell>
          <cell r="BP364">
            <v>312.79000000000002</v>
          </cell>
          <cell r="BQ364">
            <v>319.93</v>
          </cell>
          <cell r="BR364">
            <v>327.06</v>
          </cell>
          <cell r="BS364">
            <v>334.2</v>
          </cell>
          <cell r="BT364">
            <v>341.33</v>
          </cell>
          <cell r="BU364">
            <v>348.47</v>
          </cell>
          <cell r="BV364">
            <v>355.6</v>
          </cell>
          <cell r="BW364">
            <v>362.73</v>
          </cell>
          <cell r="BX364">
            <v>369.87</v>
          </cell>
          <cell r="BY364">
            <v>377</v>
          </cell>
          <cell r="BZ364">
            <v>384.14</v>
          </cell>
          <cell r="CA364">
            <v>391.27</v>
          </cell>
          <cell r="CB364">
            <v>394.41</v>
          </cell>
          <cell r="CC364">
            <v>405.54</v>
          </cell>
          <cell r="CD364">
            <v>412.68</v>
          </cell>
          <cell r="CE364">
            <v>419.81</v>
          </cell>
          <cell r="CF364">
            <v>426.94</v>
          </cell>
          <cell r="CG364">
            <v>434.08</v>
          </cell>
          <cell r="CH364">
            <v>441.21</v>
          </cell>
          <cell r="CI364">
            <v>448.35</v>
          </cell>
          <cell r="CJ364">
            <v>455.48</v>
          </cell>
          <cell r="CK364">
            <v>362.59</v>
          </cell>
        </row>
        <row r="365">
          <cell r="AD365">
            <v>141</v>
          </cell>
          <cell r="AH365">
            <v>204.42</v>
          </cell>
          <cell r="AI365">
            <v>209.55</v>
          </cell>
          <cell r="AJ365">
            <v>214.69</v>
          </cell>
          <cell r="AK365">
            <v>219.82</v>
          </cell>
          <cell r="AL365">
            <v>224.95</v>
          </cell>
          <cell r="AM365">
            <v>230.08</v>
          </cell>
          <cell r="AN365">
            <v>235.21</v>
          </cell>
          <cell r="AO365">
            <v>240.35</v>
          </cell>
          <cell r="AP365">
            <v>245.48</v>
          </cell>
          <cell r="AQ365">
            <v>250.61</v>
          </cell>
          <cell r="AR365">
            <v>255.74</v>
          </cell>
          <cell r="AS365">
            <v>260.88</v>
          </cell>
          <cell r="AT365">
            <v>266.01</v>
          </cell>
          <cell r="AU365">
            <v>271.14</v>
          </cell>
          <cell r="AV365">
            <v>276.27</v>
          </cell>
          <cell r="AW365">
            <v>281.41000000000003</v>
          </cell>
          <cell r="AX365">
            <v>286.54000000000002</v>
          </cell>
          <cell r="AY365">
            <v>291.67</v>
          </cell>
          <cell r="AZ365">
            <v>296.8</v>
          </cell>
          <cell r="BA365">
            <v>301.94</v>
          </cell>
          <cell r="BB365">
            <v>307.07</v>
          </cell>
          <cell r="BC365">
            <v>312.2</v>
          </cell>
          <cell r="BD365">
            <v>317.33</v>
          </cell>
          <cell r="BE365">
            <v>322.47000000000003</v>
          </cell>
          <cell r="BF365">
            <v>327.60000000000002</v>
          </cell>
          <cell r="BG365">
            <v>260.88</v>
          </cell>
          <cell r="BH365">
            <v>141</v>
          </cell>
          <cell r="BL365">
            <v>286.19</v>
          </cell>
          <cell r="BM365">
            <v>293.37</v>
          </cell>
          <cell r="BN365">
            <v>300.56</v>
          </cell>
          <cell r="BO365">
            <v>307.74</v>
          </cell>
          <cell r="BP365">
            <v>314.93</v>
          </cell>
          <cell r="BQ365">
            <v>322.12</v>
          </cell>
          <cell r="BR365">
            <v>329.3</v>
          </cell>
          <cell r="BS365">
            <v>336.49</v>
          </cell>
          <cell r="BT365">
            <v>343.67</v>
          </cell>
          <cell r="BU365">
            <v>350.86</v>
          </cell>
          <cell r="BV365">
            <v>358.04</v>
          </cell>
          <cell r="BW365">
            <v>365.23</v>
          </cell>
          <cell r="BX365">
            <v>372.41</v>
          </cell>
          <cell r="BY365">
            <v>379.6</v>
          </cell>
          <cell r="BZ365">
            <v>386.78</v>
          </cell>
          <cell r="CA365">
            <v>393.97</v>
          </cell>
          <cell r="CB365">
            <v>401.15</v>
          </cell>
          <cell r="CC365">
            <v>408.34</v>
          </cell>
          <cell r="CD365">
            <v>415.52</v>
          </cell>
          <cell r="CE365">
            <v>422.71</v>
          </cell>
          <cell r="CF365">
            <v>429.9</v>
          </cell>
          <cell r="CG365">
            <v>437.08</v>
          </cell>
          <cell r="CH365">
            <v>444.27</v>
          </cell>
          <cell r="CI365">
            <v>451.45</v>
          </cell>
          <cell r="CJ365">
            <v>458.64</v>
          </cell>
          <cell r="CK365">
            <v>365.22</v>
          </cell>
        </row>
        <row r="366">
          <cell r="AD366">
            <v>142</v>
          </cell>
          <cell r="AH366">
            <v>206</v>
          </cell>
          <cell r="AI366">
            <v>211.17</v>
          </cell>
          <cell r="AJ366">
            <v>216.34</v>
          </cell>
          <cell r="AK366">
            <v>221.51</v>
          </cell>
          <cell r="AL366">
            <v>226.67</v>
          </cell>
          <cell r="AM366">
            <v>231.84</v>
          </cell>
          <cell r="AN366">
            <v>237.01</v>
          </cell>
          <cell r="AO366">
            <v>242.18</v>
          </cell>
          <cell r="AP366">
            <v>247.35</v>
          </cell>
          <cell r="AQ366">
            <v>252.52</v>
          </cell>
          <cell r="AR366">
            <v>257.69</v>
          </cell>
          <cell r="AS366">
            <v>262.86</v>
          </cell>
          <cell r="AT366">
            <v>268.02</v>
          </cell>
          <cell r="AU366">
            <v>273.19</v>
          </cell>
          <cell r="AV366">
            <v>278.36</v>
          </cell>
          <cell r="AW366">
            <v>283.52999999999997</v>
          </cell>
          <cell r="AX366">
            <v>288.7</v>
          </cell>
          <cell r="AY366">
            <v>293.87</v>
          </cell>
          <cell r="AZ366">
            <v>299.04000000000002</v>
          </cell>
          <cell r="BA366">
            <v>304.20999999999998</v>
          </cell>
          <cell r="BB366">
            <v>309.38</v>
          </cell>
          <cell r="BC366">
            <v>314.54000000000002</v>
          </cell>
          <cell r="BD366">
            <v>319.70999999999998</v>
          </cell>
          <cell r="BE366">
            <v>324.88</v>
          </cell>
          <cell r="BF366">
            <v>330.05</v>
          </cell>
          <cell r="BG366">
            <v>262.85000000000002</v>
          </cell>
          <cell r="BH366">
            <v>142</v>
          </cell>
          <cell r="BL366">
            <v>288.39999999999998</v>
          </cell>
          <cell r="BM366">
            <v>295.64</v>
          </cell>
          <cell r="BN366">
            <v>302.87</v>
          </cell>
          <cell r="BO366">
            <v>310.11</v>
          </cell>
          <cell r="BP366">
            <v>317.33999999999997</v>
          </cell>
          <cell r="BQ366">
            <v>324.58</v>
          </cell>
          <cell r="BR366">
            <v>331.82</v>
          </cell>
          <cell r="BS366">
            <v>339.05</v>
          </cell>
          <cell r="BT366">
            <v>346.29</v>
          </cell>
          <cell r="BU366">
            <v>353.53</v>
          </cell>
          <cell r="BV366">
            <v>360.76</v>
          </cell>
          <cell r="BW366">
            <v>368</v>
          </cell>
          <cell r="BX366">
            <v>375.23</v>
          </cell>
          <cell r="BY366">
            <v>382.47</v>
          </cell>
          <cell r="BZ366">
            <v>389.71</v>
          </cell>
          <cell r="CA366">
            <v>396.94</v>
          </cell>
          <cell r="CB366">
            <v>404.18</v>
          </cell>
          <cell r="CC366">
            <v>411.42</v>
          </cell>
          <cell r="CD366">
            <v>418.65</v>
          </cell>
          <cell r="CE366">
            <v>425.89</v>
          </cell>
          <cell r="CF366">
            <v>433.13</v>
          </cell>
          <cell r="CG366">
            <v>440.36</v>
          </cell>
          <cell r="CH366">
            <v>447.6</v>
          </cell>
          <cell r="CI366">
            <v>454.83</v>
          </cell>
          <cell r="CJ366">
            <v>462.07</v>
          </cell>
          <cell r="CK366">
            <v>368</v>
          </cell>
        </row>
        <row r="367">
          <cell r="AD367">
            <v>143</v>
          </cell>
          <cell r="AH367">
            <v>207.39</v>
          </cell>
          <cell r="AI367">
            <v>212.59</v>
          </cell>
          <cell r="AJ367">
            <v>217.8</v>
          </cell>
          <cell r="AK367">
            <v>223</v>
          </cell>
          <cell r="AL367">
            <v>228.21</v>
          </cell>
          <cell r="AM367">
            <v>233.41</v>
          </cell>
          <cell r="AN367">
            <v>238.62</v>
          </cell>
          <cell r="AO367">
            <v>243.82</v>
          </cell>
          <cell r="AP367">
            <v>249.03</v>
          </cell>
          <cell r="AQ367">
            <v>254.23</v>
          </cell>
          <cell r="AR367">
            <v>259.44</v>
          </cell>
          <cell r="AS367">
            <v>264.64</v>
          </cell>
          <cell r="AT367">
            <v>269.85000000000002</v>
          </cell>
          <cell r="AU367">
            <v>275.05</v>
          </cell>
          <cell r="AV367">
            <v>280.26</v>
          </cell>
          <cell r="AW367">
            <v>285.45999999999998</v>
          </cell>
          <cell r="AX367">
            <v>290.67</v>
          </cell>
          <cell r="AY367">
            <v>295.87</v>
          </cell>
          <cell r="AZ367">
            <v>301.08</v>
          </cell>
          <cell r="BA367">
            <v>306.27999999999997</v>
          </cell>
          <cell r="BB367">
            <v>311.49</v>
          </cell>
          <cell r="BC367">
            <v>316.69</v>
          </cell>
          <cell r="BD367">
            <v>321.89999999999998</v>
          </cell>
          <cell r="BE367">
            <v>327.11</v>
          </cell>
          <cell r="BF367">
            <v>332.31</v>
          </cell>
          <cell r="BG367">
            <v>264.64999999999998</v>
          </cell>
          <cell r="BH367">
            <v>143</v>
          </cell>
          <cell r="BL367">
            <v>290.33999999999997</v>
          </cell>
          <cell r="BM367">
            <v>297.63</v>
          </cell>
          <cell r="BN367">
            <v>304.91000000000003</v>
          </cell>
          <cell r="BO367">
            <v>312.2</v>
          </cell>
          <cell r="BP367">
            <v>319.49</v>
          </cell>
          <cell r="BQ367">
            <v>326.77999999999997</v>
          </cell>
          <cell r="BR367">
            <v>334.06</v>
          </cell>
          <cell r="BS367">
            <v>341.35</v>
          </cell>
          <cell r="BT367">
            <v>348.64</v>
          </cell>
          <cell r="BU367">
            <v>355.93</v>
          </cell>
          <cell r="BV367">
            <v>363.21</v>
          </cell>
          <cell r="BW367">
            <v>370.5</v>
          </cell>
          <cell r="BX367">
            <v>377.79</v>
          </cell>
          <cell r="BY367">
            <v>385.07</v>
          </cell>
          <cell r="BZ367">
            <v>392.36</v>
          </cell>
          <cell r="CA367">
            <v>399.65</v>
          </cell>
          <cell r="CB367">
            <v>406.94</v>
          </cell>
          <cell r="CC367">
            <v>414.22</v>
          </cell>
          <cell r="CD367">
            <v>421.51</v>
          </cell>
          <cell r="CE367">
            <v>428.8</v>
          </cell>
          <cell r="CF367">
            <v>436.09</v>
          </cell>
          <cell r="CG367">
            <v>443.37</v>
          </cell>
          <cell r="CH367">
            <v>450.66</v>
          </cell>
          <cell r="CI367">
            <v>457.95</v>
          </cell>
          <cell r="CJ367">
            <v>465.23</v>
          </cell>
          <cell r="CK367">
            <v>370.5</v>
          </cell>
        </row>
        <row r="368">
          <cell r="AD368">
            <v>144</v>
          </cell>
          <cell r="AH368">
            <v>208.77</v>
          </cell>
          <cell r="AI368">
            <v>214.02</v>
          </cell>
          <cell r="AJ368">
            <v>219.26</v>
          </cell>
          <cell r="AK368">
            <v>224.5</v>
          </cell>
          <cell r="AL368">
            <v>229.74</v>
          </cell>
          <cell r="AM368">
            <v>234.98</v>
          </cell>
          <cell r="AN368">
            <v>240.22</v>
          </cell>
          <cell r="AO368">
            <v>245.47</v>
          </cell>
          <cell r="AP368">
            <v>250.71</v>
          </cell>
          <cell r="AQ368">
            <v>255.95</v>
          </cell>
          <cell r="AR368">
            <v>261.19</v>
          </cell>
          <cell r="AS368">
            <v>266.43</v>
          </cell>
          <cell r="AT368">
            <v>271.67</v>
          </cell>
          <cell r="AU368">
            <v>276.91000000000003</v>
          </cell>
          <cell r="AV368">
            <v>282.16000000000003</v>
          </cell>
          <cell r="AW368">
            <v>287.39999999999998</v>
          </cell>
          <cell r="AX368">
            <v>292.64</v>
          </cell>
          <cell r="AY368">
            <v>297.88</v>
          </cell>
          <cell r="AZ368">
            <v>303.12</v>
          </cell>
          <cell r="BA368">
            <v>308.36</v>
          </cell>
          <cell r="BB368">
            <v>313.61</v>
          </cell>
          <cell r="BC368">
            <v>318.85000000000002</v>
          </cell>
          <cell r="BD368">
            <v>324.08999999999997</v>
          </cell>
          <cell r="BE368">
            <v>329.33</v>
          </cell>
          <cell r="BF368">
            <v>334.57</v>
          </cell>
          <cell r="BG368">
            <v>266.43</v>
          </cell>
          <cell r="BH368">
            <v>144</v>
          </cell>
          <cell r="BL368">
            <v>292.27999999999997</v>
          </cell>
          <cell r="BM368">
            <v>299.62</v>
          </cell>
          <cell r="BN368">
            <v>306.95999999999998</v>
          </cell>
          <cell r="BO368">
            <v>314.3</v>
          </cell>
          <cell r="BP368">
            <v>321.64</v>
          </cell>
          <cell r="BQ368">
            <v>328.97</v>
          </cell>
          <cell r="BR368">
            <v>336.31</v>
          </cell>
          <cell r="BS368">
            <v>343.65</v>
          </cell>
          <cell r="BT368">
            <v>350.99</v>
          </cell>
          <cell r="BU368">
            <v>358.33</v>
          </cell>
          <cell r="BV368">
            <v>365.67</v>
          </cell>
          <cell r="BW368">
            <v>373</v>
          </cell>
          <cell r="BX368">
            <v>380.34</v>
          </cell>
          <cell r="BY368">
            <v>387.68</v>
          </cell>
          <cell r="BZ368">
            <v>395.02</v>
          </cell>
          <cell r="CA368">
            <v>402.36</v>
          </cell>
          <cell r="CB368">
            <v>409.7</v>
          </cell>
          <cell r="CC368">
            <v>417.03</v>
          </cell>
          <cell r="CD368">
            <v>424.37</v>
          </cell>
          <cell r="CE368">
            <v>431.71</v>
          </cell>
          <cell r="CF368">
            <v>439.05</v>
          </cell>
          <cell r="CG368">
            <v>446.39</v>
          </cell>
          <cell r="CH368">
            <v>453.72</v>
          </cell>
          <cell r="CI368">
            <v>461.06</v>
          </cell>
          <cell r="CJ368">
            <v>468.4</v>
          </cell>
          <cell r="CK368">
            <v>373</v>
          </cell>
        </row>
        <row r="369">
          <cell r="AD369">
            <v>145</v>
          </cell>
          <cell r="AH369">
            <v>210.37</v>
          </cell>
          <cell r="AI369">
            <v>215.65</v>
          </cell>
          <cell r="AJ369">
            <v>220.93</v>
          </cell>
          <cell r="AK369">
            <v>226.2</v>
          </cell>
          <cell r="AL369">
            <v>231.48</v>
          </cell>
          <cell r="AM369">
            <v>236.76</v>
          </cell>
          <cell r="AN369">
            <v>242.04</v>
          </cell>
          <cell r="AO369">
            <v>247.32</v>
          </cell>
          <cell r="AP369">
            <v>252.59</v>
          </cell>
          <cell r="AQ369">
            <v>525.87</v>
          </cell>
          <cell r="AR369">
            <v>263.14999999999998</v>
          </cell>
          <cell r="AS369">
            <v>268.43</v>
          </cell>
          <cell r="AT369">
            <v>273.70999999999998</v>
          </cell>
          <cell r="AU369">
            <v>278.98</v>
          </cell>
          <cell r="AV369">
            <v>284.26</v>
          </cell>
          <cell r="AW369">
            <v>289.54000000000002</v>
          </cell>
          <cell r="AX369">
            <v>294.82</v>
          </cell>
          <cell r="AY369">
            <v>300.10000000000002</v>
          </cell>
          <cell r="AZ369">
            <v>305.37</v>
          </cell>
          <cell r="BA369">
            <v>310.64999999999998</v>
          </cell>
          <cell r="BB369">
            <v>315.93</v>
          </cell>
          <cell r="BC369">
            <v>321.20999999999998</v>
          </cell>
          <cell r="BD369">
            <v>326.49</v>
          </cell>
          <cell r="BE369">
            <v>331.76</v>
          </cell>
          <cell r="BF369">
            <v>337.04</v>
          </cell>
          <cell r="BG369">
            <v>279.77</v>
          </cell>
          <cell r="BH369">
            <v>145</v>
          </cell>
          <cell r="BL369">
            <v>294.52</v>
          </cell>
          <cell r="BM369">
            <v>301.91000000000003</v>
          </cell>
          <cell r="BN369">
            <v>309.3</v>
          </cell>
          <cell r="BO369">
            <v>316.69</v>
          </cell>
          <cell r="BP369">
            <v>324.07</v>
          </cell>
          <cell r="BQ369">
            <v>331.46</v>
          </cell>
          <cell r="BR369">
            <v>338.85</v>
          </cell>
          <cell r="BS369">
            <v>346.24</v>
          </cell>
          <cell r="BT369">
            <v>353.63</v>
          </cell>
          <cell r="BU369">
            <v>361.02</v>
          </cell>
          <cell r="BV369">
            <v>368.41</v>
          </cell>
          <cell r="BW369">
            <v>375.8</v>
          </cell>
          <cell r="BX369">
            <v>383.19</v>
          </cell>
          <cell r="BY369">
            <v>390.58</v>
          </cell>
          <cell r="BZ369">
            <v>397.97</v>
          </cell>
          <cell r="CA369">
            <v>405.36</v>
          </cell>
          <cell r="CB369">
            <v>412.74</v>
          </cell>
          <cell r="CC369">
            <v>420.13</v>
          </cell>
          <cell r="CD369">
            <v>427.52</v>
          </cell>
          <cell r="CE369">
            <v>434.91</v>
          </cell>
          <cell r="CF369">
            <v>442.3</v>
          </cell>
          <cell r="CG369">
            <v>449.69</v>
          </cell>
          <cell r="CH369">
            <v>457.08</v>
          </cell>
          <cell r="CI369">
            <v>464.47</v>
          </cell>
          <cell r="CJ369">
            <v>471.86</v>
          </cell>
          <cell r="CK369">
            <v>375.8</v>
          </cell>
        </row>
        <row r="370">
          <cell r="AD370">
            <v>146</v>
          </cell>
          <cell r="AH370">
            <v>211.76</v>
          </cell>
          <cell r="AI370">
            <v>217.08</v>
          </cell>
          <cell r="AJ370">
            <v>222.39</v>
          </cell>
          <cell r="AK370">
            <v>227.71</v>
          </cell>
          <cell r="AL370">
            <v>233.02</v>
          </cell>
          <cell r="AM370">
            <v>238.34</v>
          </cell>
          <cell r="AN370">
            <v>234.65</v>
          </cell>
          <cell r="AO370">
            <v>248.97</v>
          </cell>
          <cell r="AP370">
            <v>254.28</v>
          </cell>
          <cell r="AQ370">
            <v>259.58999999999997</v>
          </cell>
          <cell r="AR370">
            <v>264.91000000000003</v>
          </cell>
          <cell r="AS370">
            <v>270.22000000000003</v>
          </cell>
          <cell r="AT370">
            <v>275.54000000000002</v>
          </cell>
          <cell r="AU370">
            <v>280.85000000000002</v>
          </cell>
          <cell r="AV370">
            <v>286.17</v>
          </cell>
          <cell r="AW370">
            <v>291.48</v>
          </cell>
          <cell r="AX370">
            <v>296.8</v>
          </cell>
          <cell r="AY370">
            <v>302.11</v>
          </cell>
          <cell r="AZ370">
            <v>307.42</v>
          </cell>
          <cell r="BA370">
            <v>312.74</v>
          </cell>
          <cell r="BB370">
            <v>318.05</v>
          </cell>
          <cell r="BC370">
            <v>323.37</v>
          </cell>
          <cell r="BD370">
            <v>328.68</v>
          </cell>
          <cell r="BE370">
            <v>334</v>
          </cell>
          <cell r="BF370">
            <v>339.31</v>
          </cell>
          <cell r="BG370">
            <v>269.82</v>
          </cell>
          <cell r="BH370">
            <v>146</v>
          </cell>
          <cell r="BL370">
            <v>296.47000000000003</v>
          </cell>
          <cell r="BM370">
            <v>303.91000000000003</v>
          </cell>
          <cell r="BN370">
            <v>311.35000000000002</v>
          </cell>
          <cell r="BO370">
            <v>318.79000000000002</v>
          </cell>
          <cell r="BP370">
            <v>326.23</v>
          </cell>
          <cell r="BQ370">
            <v>333.67</v>
          </cell>
          <cell r="BR370">
            <v>341.11</v>
          </cell>
          <cell r="BS370">
            <v>348.55</v>
          </cell>
          <cell r="BT370">
            <v>355.99</v>
          </cell>
          <cell r="BU370">
            <v>363.43</v>
          </cell>
          <cell r="BV370">
            <v>370.87</v>
          </cell>
          <cell r="BW370">
            <v>378.31</v>
          </cell>
          <cell r="BX370">
            <v>385.75</v>
          </cell>
          <cell r="BY370">
            <v>393.19</v>
          </cell>
          <cell r="BZ370">
            <v>400.63</v>
          </cell>
          <cell r="CA370">
            <v>408.07</v>
          </cell>
          <cell r="CB370">
            <v>415.51</v>
          </cell>
          <cell r="CC370">
            <v>422.95</v>
          </cell>
          <cell r="CD370">
            <v>430.39</v>
          </cell>
          <cell r="CE370">
            <v>437.83</v>
          </cell>
          <cell r="CF370">
            <v>445.27</v>
          </cell>
          <cell r="CG370">
            <v>452.71</v>
          </cell>
          <cell r="CH370">
            <v>460.15</v>
          </cell>
          <cell r="CI370">
            <v>467.59</v>
          </cell>
          <cell r="CJ370">
            <v>475.03</v>
          </cell>
          <cell r="CK370">
            <v>378.31</v>
          </cell>
        </row>
        <row r="371">
          <cell r="AD371">
            <v>147</v>
          </cell>
          <cell r="AH371">
            <v>213.16</v>
          </cell>
          <cell r="AI371">
            <v>218.51</v>
          </cell>
          <cell r="AJ371">
            <v>223.86</v>
          </cell>
          <cell r="AK371">
            <v>229.21</v>
          </cell>
          <cell r="AL371">
            <v>234.57</v>
          </cell>
          <cell r="AM371" t="str">
            <v>239 .92</v>
          </cell>
          <cell r="AN371">
            <v>245.27</v>
          </cell>
          <cell r="AO371">
            <v>250.62</v>
          </cell>
          <cell r="AP371">
            <v>255.97</v>
          </cell>
          <cell r="AQ371">
            <v>261.32</v>
          </cell>
          <cell r="AR371">
            <v>266.67</v>
          </cell>
          <cell r="AS371">
            <v>272.02</v>
          </cell>
          <cell r="AT371">
            <v>277.37</v>
          </cell>
          <cell r="AU371">
            <v>282.72000000000003</v>
          </cell>
          <cell r="AV371">
            <v>288.07</v>
          </cell>
          <cell r="AW371">
            <v>293.42</v>
          </cell>
          <cell r="AX371">
            <v>298.77</v>
          </cell>
          <cell r="AY371">
            <v>304.13</v>
          </cell>
          <cell r="AZ371">
            <v>309.48</v>
          </cell>
          <cell r="BA371">
            <v>314.83</v>
          </cell>
          <cell r="BB371">
            <v>320.18</v>
          </cell>
          <cell r="BC371">
            <v>325.52999999999997</v>
          </cell>
          <cell r="BD371">
            <v>330.88</v>
          </cell>
          <cell r="BE371">
            <v>336.23</v>
          </cell>
          <cell r="BF371">
            <v>341.58</v>
          </cell>
          <cell r="BG371">
            <v>261.13</v>
          </cell>
          <cell r="BH371">
            <v>147</v>
          </cell>
          <cell r="BL371">
            <v>298.43</v>
          </cell>
          <cell r="BM371">
            <v>305.92</v>
          </cell>
          <cell r="BN371">
            <v>313.41000000000003</v>
          </cell>
          <cell r="BO371">
            <v>320.89999999999998</v>
          </cell>
          <cell r="BP371">
            <v>328.39</v>
          </cell>
          <cell r="BQ371">
            <v>335.88</v>
          </cell>
          <cell r="BR371">
            <v>343.37</v>
          </cell>
          <cell r="BS371">
            <v>350.86</v>
          </cell>
          <cell r="BT371">
            <v>358.36</v>
          </cell>
          <cell r="BU371">
            <v>365.85</v>
          </cell>
          <cell r="BV371">
            <v>373.34</v>
          </cell>
          <cell r="BW371">
            <v>380.83</v>
          </cell>
          <cell r="BX371">
            <v>388.32</v>
          </cell>
          <cell r="BY371">
            <v>395.81</v>
          </cell>
          <cell r="BZ371">
            <v>403.3</v>
          </cell>
          <cell r="CA371">
            <v>410.79</v>
          </cell>
          <cell r="CB371">
            <v>418.28</v>
          </cell>
          <cell r="CC371">
            <v>425.78</v>
          </cell>
          <cell r="CD371">
            <v>433.27</v>
          </cell>
          <cell r="CE371">
            <v>440.76</v>
          </cell>
          <cell r="CF371">
            <v>448.25</v>
          </cell>
          <cell r="CG371">
            <v>455.74</v>
          </cell>
          <cell r="CH371">
            <v>463.23</v>
          </cell>
          <cell r="CI371">
            <v>470.72</v>
          </cell>
          <cell r="CJ371">
            <v>478.21</v>
          </cell>
          <cell r="CK371">
            <v>380.83</v>
          </cell>
        </row>
        <row r="372">
          <cell r="AD372">
            <v>148</v>
          </cell>
          <cell r="AH372">
            <v>214.56</v>
          </cell>
          <cell r="AI372">
            <v>219.95</v>
          </cell>
          <cell r="AJ372">
            <v>225.34</v>
          </cell>
          <cell r="AK372">
            <v>230.72</v>
          </cell>
          <cell r="AL372">
            <v>236.11</v>
          </cell>
          <cell r="AM372">
            <v>241.5</v>
          </cell>
          <cell r="AN372">
            <v>246.88</v>
          </cell>
          <cell r="AO372">
            <v>252.27</v>
          </cell>
          <cell r="AP372">
            <v>257.66000000000003</v>
          </cell>
          <cell r="AQ372">
            <v>263.05</v>
          </cell>
          <cell r="AR372">
            <v>268.43</v>
          </cell>
          <cell r="AS372">
            <v>273.82</v>
          </cell>
          <cell r="AT372">
            <v>279.20999999999998</v>
          </cell>
          <cell r="AU372">
            <v>284.60000000000002</v>
          </cell>
          <cell r="AV372">
            <v>289.98</v>
          </cell>
          <cell r="AW372">
            <v>295.37</v>
          </cell>
          <cell r="AX372">
            <v>300.76</v>
          </cell>
          <cell r="AY372">
            <v>306.14</v>
          </cell>
          <cell r="AZ372">
            <v>311.52999999999997</v>
          </cell>
          <cell r="BA372">
            <v>316.92</v>
          </cell>
          <cell r="BB372">
            <v>322.31</v>
          </cell>
          <cell r="BC372">
            <v>327.69</v>
          </cell>
          <cell r="BD372">
            <v>333.08</v>
          </cell>
          <cell r="BE372">
            <v>338.47</v>
          </cell>
          <cell r="BF372">
            <v>343.85</v>
          </cell>
          <cell r="BG372">
            <v>273.82</v>
          </cell>
          <cell r="BH372">
            <v>148</v>
          </cell>
          <cell r="BL372">
            <v>300.39</v>
          </cell>
          <cell r="BM372">
            <v>307.93</v>
          </cell>
          <cell r="BN372">
            <v>315.47000000000003</v>
          </cell>
          <cell r="BO372">
            <v>323.01</v>
          </cell>
          <cell r="BP372">
            <v>330.55</v>
          </cell>
          <cell r="BQ372">
            <v>338.1</v>
          </cell>
          <cell r="BR372">
            <v>345.64</v>
          </cell>
          <cell r="BS372">
            <v>353.18</v>
          </cell>
          <cell r="BT372">
            <v>360.72</v>
          </cell>
          <cell r="BU372">
            <v>368.26</v>
          </cell>
          <cell r="BV372">
            <v>375.81</v>
          </cell>
          <cell r="BW372">
            <v>383.35</v>
          </cell>
          <cell r="BX372">
            <v>390.89</v>
          </cell>
          <cell r="BY372">
            <v>398.43</v>
          </cell>
          <cell r="BZ372">
            <v>405.98</v>
          </cell>
          <cell r="CA372">
            <v>413.52</v>
          </cell>
          <cell r="CB372">
            <v>421.06</v>
          </cell>
          <cell r="CC372">
            <v>428.6</v>
          </cell>
          <cell r="CD372">
            <v>436.14</v>
          </cell>
          <cell r="CE372">
            <v>443.69</v>
          </cell>
          <cell r="CF372">
            <v>451.23</v>
          </cell>
          <cell r="CG372">
            <v>458.77</v>
          </cell>
          <cell r="CH372">
            <v>466.31</v>
          </cell>
          <cell r="CI372">
            <v>473.85</v>
          </cell>
          <cell r="CJ372">
            <v>481.4</v>
          </cell>
          <cell r="CK372">
            <v>383.35</v>
          </cell>
        </row>
        <row r="373">
          <cell r="AD373">
            <v>149</v>
          </cell>
          <cell r="AH373">
            <v>215.96</v>
          </cell>
          <cell r="AI373">
            <v>221.39</v>
          </cell>
          <cell r="AJ373">
            <v>226.81</v>
          </cell>
          <cell r="AK373">
            <v>232.23</v>
          </cell>
          <cell r="AL373">
            <v>237.66</v>
          </cell>
          <cell r="AM373">
            <v>243.08</v>
          </cell>
          <cell r="AN373">
            <v>248.51</v>
          </cell>
          <cell r="AO373">
            <v>253.93</v>
          </cell>
          <cell r="AP373">
            <v>259.35000000000002</v>
          </cell>
          <cell r="AQ373">
            <v>264.77999999999997</v>
          </cell>
          <cell r="AR373">
            <v>270.2</v>
          </cell>
          <cell r="AS373">
            <v>275.62</v>
          </cell>
          <cell r="AT373">
            <v>281.05</v>
          </cell>
          <cell r="AU373">
            <v>286.47000000000003</v>
          </cell>
          <cell r="AV373">
            <v>291.89</v>
          </cell>
          <cell r="AW373">
            <v>297.32</v>
          </cell>
          <cell r="AX373">
            <v>302.74</v>
          </cell>
          <cell r="AY373">
            <v>308.16000000000003</v>
          </cell>
          <cell r="AZ373">
            <v>313.58999999999997</v>
          </cell>
          <cell r="BA373">
            <v>319.01</v>
          </cell>
          <cell r="BB373">
            <v>324.44</v>
          </cell>
          <cell r="BC373">
            <v>329.86</v>
          </cell>
          <cell r="BD373">
            <v>335.28</v>
          </cell>
          <cell r="BE373">
            <v>340.71</v>
          </cell>
          <cell r="BF373">
            <v>346.13</v>
          </cell>
          <cell r="BG373">
            <v>275.63</v>
          </cell>
          <cell r="BH373">
            <v>149</v>
          </cell>
          <cell r="BL373">
            <v>302.35000000000002</v>
          </cell>
          <cell r="BM373">
            <v>309.94</v>
          </cell>
          <cell r="BN373">
            <v>317.52999999999997</v>
          </cell>
          <cell r="BO373">
            <v>325.13</v>
          </cell>
          <cell r="BP373">
            <v>332.72</v>
          </cell>
          <cell r="BQ373">
            <v>340.31</v>
          </cell>
          <cell r="BR373">
            <v>347.91</v>
          </cell>
          <cell r="BS373">
            <v>355.5</v>
          </cell>
          <cell r="BT373">
            <v>363.09</v>
          </cell>
          <cell r="BU373">
            <v>370.69</v>
          </cell>
          <cell r="BV373">
            <v>378.28</v>
          </cell>
          <cell r="BW373">
            <v>385.87</v>
          </cell>
          <cell r="BX373">
            <v>393.47</v>
          </cell>
          <cell r="BY373">
            <v>401.06</v>
          </cell>
          <cell r="BZ373">
            <v>408.65</v>
          </cell>
          <cell r="CA373">
            <v>416.24</v>
          </cell>
          <cell r="CB373">
            <v>423.84</v>
          </cell>
          <cell r="CC373">
            <v>431.43</v>
          </cell>
          <cell r="CD373">
            <v>439.02</v>
          </cell>
          <cell r="CE373">
            <v>446.62</v>
          </cell>
          <cell r="CF373">
            <v>454.21</v>
          </cell>
          <cell r="CG373">
            <v>461.8</v>
          </cell>
          <cell r="CH373">
            <v>469.4</v>
          </cell>
          <cell r="CI373">
            <v>476.99</v>
          </cell>
          <cell r="CJ373">
            <v>484.58</v>
          </cell>
          <cell r="CK373">
            <v>385.88</v>
          </cell>
        </row>
        <row r="374">
          <cell r="AD374">
            <v>150</v>
          </cell>
          <cell r="AH374">
            <v>217.59</v>
          </cell>
          <cell r="AI374">
            <v>223.05</v>
          </cell>
          <cell r="AJ374">
            <v>228.51</v>
          </cell>
          <cell r="AK374">
            <v>233.97</v>
          </cell>
          <cell r="AL374">
            <v>239.43</v>
          </cell>
          <cell r="AM374">
            <v>244.89</v>
          </cell>
          <cell r="AN374">
            <v>250.35</v>
          </cell>
          <cell r="AO374">
            <v>255.81</v>
          </cell>
          <cell r="AP374">
            <v>261.27</v>
          </cell>
          <cell r="AQ374">
            <v>266.73</v>
          </cell>
          <cell r="AR374">
            <v>272.19</v>
          </cell>
          <cell r="AS374">
            <v>277.64999999999998</v>
          </cell>
          <cell r="AT374">
            <v>283.11</v>
          </cell>
          <cell r="AU374">
            <v>288.57</v>
          </cell>
          <cell r="AV374">
            <v>294.02999999999997</v>
          </cell>
          <cell r="AW374">
            <v>299.49</v>
          </cell>
          <cell r="AX374">
            <v>304.95</v>
          </cell>
          <cell r="AY374">
            <v>310.41000000000003</v>
          </cell>
          <cell r="AZ374">
            <v>315.87</v>
          </cell>
          <cell r="BA374">
            <v>321.33</v>
          </cell>
          <cell r="BB374">
            <v>326.79000000000002</v>
          </cell>
          <cell r="BC374">
            <v>332.25</v>
          </cell>
          <cell r="BD374">
            <v>337.71</v>
          </cell>
          <cell r="BE374">
            <v>343.17</v>
          </cell>
          <cell r="BF374">
            <v>348.63</v>
          </cell>
          <cell r="BG374">
            <v>277.64999999999998</v>
          </cell>
          <cell r="BH374">
            <v>150</v>
          </cell>
          <cell r="BL374">
            <v>304.62</v>
          </cell>
          <cell r="BM374">
            <v>312.27</v>
          </cell>
          <cell r="BN374">
            <v>319.91000000000003</v>
          </cell>
          <cell r="BO374">
            <v>327.55</v>
          </cell>
          <cell r="BP374">
            <v>335.2</v>
          </cell>
          <cell r="BQ374">
            <v>342.84</v>
          </cell>
          <cell r="BR374">
            <v>350.49</v>
          </cell>
          <cell r="BS374">
            <v>358.13</v>
          </cell>
          <cell r="BT374">
            <v>365.77</v>
          </cell>
          <cell r="BU374">
            <v>373.42</v>
          </cell>
          <cell r="BV374">
            <v>381.06</v>
          </cell>
          <cell r="BW374">
            <v>388.71</v>
          </cell>
          <cell r="BX374">
            <v>396.35</v>
          </cell>
          <cell r="BY374">
            <v>403.99</v>
          </cell>
          <cell r="BZ374">
            <v>411.64</v>
          </cell>
          <cell r="CA374">
            <v>419.28</v>
          </cell>
          <cell r="CB374">
            <v>426.93</v>
          </cell>
          <cell r="CC374">
            <v>434.57</v>
          </cell>
          <cell r="CD374">
            <v>442.21</v>
          </cell>
          <cell r="CE374">
            <v>449.86</v>
          </cell>
          <cell r="CF374">
            <v>457.5</v>
          </cell>
          <cell r="CG374">
            <v>465.15</v>
          </cell>
          <cell r="CH374">
            <v>472.79</v>
          </cell>
          <cell r="CI374">
            <v>480.43</v>
          </cell>
          <cell r="CJ374">
            <v>488.08</v>
          </cell>
          <cell r="CK374">
            <v>388.71</v>
          </cell>
        </row>
        <row r="375">
          <cell r="AD375">
            <v>151</v>
          </cell>
          <cell r="AH375">
            <v>219</v>
          </cell>
          <cell r="AI375">
            <v>224.49</v>
          </cell>
          <cell r="AJ375">
            <v>229.99</v>
          </cell>
          <cell r="AK375">
            <v>235.49</v>
          </cell>
          <cell r="AL375">
            <v>240.98</v>
          </cell>
          <cell r="AM375">
            <v>246.48</v>
          </cell>
          <cell r="AN375">
            <v>251.97</v>
          </cell>
          <cell r="AO375">
            <v>257.47000000000003</v>
          </cell>
          <cell r="AP375">
            <v>262.97000000000003</v>
          </cell>
          <cell r="AQ375">
            <v>268.45999999999998</v>
          </cell>
          <cell r="AR375">
            <v>273.95999999999998</v>
          </cell>
          <cell r="AS375">
            <v>279.45999999999998</v>
          </cell>
          <cell r="AT375">
            <v>284.95</v>
          </cell>
          <cell r="AU375">
            <v>290.45</v>
          </cell>
          <cell r="AV375">
            <v>295.95</v>
          </cell>
          <cell r="AW375">
            <v>301.44</v>
          </cell>
          <cell r="AX375">
            <v>306.94</v>
          </cell>
          <cell r="AY375">
            <v>312.44</v>
          </cell>
          <cell r="AZ375">
            <v>317.93</v>
          </cell>
          <cell r="BA375">
            <v>323.43</v>
          </cell>
          <cell r="BB375">
            <v>328.92</v>
          </cell>
          <cell r="BC375">
            <v>334.42</v>
          </cell>
          <cell r="BD375">
            <v>339.92</v>
          </cell>
          <cell r="BE375">
            <v>345.41</v>
          </cell>
          <cell r="BF375">
            <v>350.91</v>
          </cell>
          <cell r="BG375">
            <v>279.45</v>
          </cell>
          <cell r="BH375">
            <v>151</v>
          </cell>
          <cell r="BL375">
            <v>306.58999999999997</v>
          </cell>
          <cell r="BM375">
            <v>314.29000000000002</v>
          </cell>
          <cell r="BN375">
            <v>321.98</v>
          </cell>
          <cell r="BO375">
            <v>329.68</v>
          </cell>
          <cell r="BP375">
            <v>337.37</v>
          </cell>
          <cell r="BQ375">
            <v>345.07</v>
          </cell>
          <cell r="BR375">
            <v>352.76</v>
          </cell>
          <cell r="BS375">
            <v>360.46</v>
          </cell>
          <cell r="BT375">
            <v>368.15</v>
          </cell>
          <cell r="BU375">
            <v>375.85</v>
          </cell>
          <cell r="BV375">
            <v>383.54</v>
          </cell>
          <cell r="BW375">
            <v>391.24</v>
          </cell>
          <cell r="BX375">
            <v>398.93</v>
          </cell>
          <cell r="BY375">
            <v>406.63</v>
          </cell>
          <cell r="BZ375">
            <v>414.32</v>
          </cell>
          <cell r="CA375">
            <v>422.02</v>
          </cell>
          <cell r="CB375">
            <v>429.71</v>
          </cell>
          <cell r="CC375">
            <v>437.41</v>
          </cell>
          <cell r="CD375">
            <v>445.1</v>
          </cell>
          <cell r="CE375">
            <v>452.8</v>
          </cell>
          <cell r="CF375">
            <v>460.49</v>
          </cell>
          <cell r="CG375">
            <v>468.19</v>
          </cell>
          <cell r="CH375">
            <v>475.88</v>
          </cell>
          <cell r="CI375">
            <v>483.58</v>
          </cell>
          <cell r="CJ375">
            <v>491.27</v>
          </cell>
          <cell r="CK375">
            <v>391.24</v>
          </cell>
        </row>
        <row r="376">
          <cell r="AD376">
            <v>152</v>
          </cell>
          <cell r="AH376">
            <v>220.41</v>
          </cell>
          <cell r="AI376">
            <v>225.94</v>
          </cell>
          <cell r="AJ376">
            <v>231.47</v>
          </cell>
          <cell r="AK376">
            <v>237.01</v>
          </cell>
          <cell r="AL376">
            <v>242.54</v>
          </cell>
          <cell r="AM376">
            <v>248.07</v>
          </cell>
          <cell r="AN376">
            <v>253.6</v>
          </cell>
          <cell r="AO376">
            <v>259.14</v>
          </cell>
          <cell r="AP376">
            <v>264.67</v>
          </cell>
          <cell r="AQ376">
            <v>270.2</v>
          </cell>
          <cell r="AR376">
            <v>275.74</v>
          </cell>
          <cell r="AS376">
            <v>281.27</v>
          </cell>
          <cell r="AT376">
            <v>286.8</v>
          </cell>
          <cell r="AU376">
            <v>292.33</v>
          </cell>
          <cell r="AV376">
            <v>297.87</v>
          </cell>
          <cell r="AW376">
            <v>303.39999999999998</v>
          </cell>
          <cell r="AX376">
            <v>308.93</v>
          </cell>
          <cell r="AY376">
            <v>314.47000000000003</v>
          </cell>
          <cell r="AZ376">
            <v>320</v>
          </cell>
          <cell r="BA376">
            <v>325.52999999999997</v>
          </cell>
          <cell r="BB376">
            <v>331.06</v>
          </cell>
          <cell r="BC376">
            <v>336.6</v>
          </cell>
          <cell r="BD376">
            <v>342.13</v>
          </cell>
          <cell r="BE376">
            <v>347.66</v>
          </cell>
          <cell r="BF376">
            <v>353.2</v>
          </cell>
          <cell r="BG376">
            <v>281.27</v>
          </cell>
          <cell r="BH376">
            <v>152</v>
          </cell>
          <cell r="BL376">
            <v>308.57</v>
          </cell>
          <cell r="BM376">
            <v>316.32</v>
          </cell>
          <cell r="BN376">
            <v>324.06</v>
          </cell>
          <cell r="BO376">
            <v>331.81</v>
          </cell>
          <cell r="BP376">
            <v>339.55</v>
          </cell>
          <cell r="BQ376">
            <v>347.3</v>
          </cell>
          <cell r="BR376">
            <v>355.05</v>
          </cell>
          <cell r="BS376">
            <v>362.79</v>
          </cell>
          <cell r="BT376">
            <v>370.54</v>
          </cell>
          <cell r="BU376">
            <v>378.28</v>
          </cell>
          <cell r="BV376">
            <v>386.03</v>
          </cell>
          <cell r="BW376">
            <v>393.78</v>
          </cell>
          <cell r="BX376">
            <v>401.52</v>
          </cell>
          <cell r="BY376">
            <v>409.27</v>
          </cell>
          <cell r="BZ376">
            <v>417.01</v>
          </cell>
          <cell r="CA376">
            <v>424.76</v>
          </cell>
          <cell r="CB376">
            <v>432.51</v>
          </cell>
          <cell r="CC376">
            <v>440.25</v>
          </cell>
          <cell r="CD376">
            <v>448</v>
          </cell>
          <cell r="CE376">
            <v>455.74</v>
          </cell>
          <cell r="CF376">
            <v>463.49</v>
          </cell>
          <cell r="CG376">
            <v>471.24</v>
          </cell>
          <cell r="CH376">
            <v>478.98</v>
          </cell>
          <cell r="CI376">
            <v>486.73</v>
          </cell>
          <cell r="CJ376">
            <v>494.47</v>
          </cell>
          <cell r="CK376">
            <v>393.78</v>
          </cell>
        </row>
        <row r="377">
          <cell r="AD377">
            <v>153</v>
          </cell>
          <cell r="AH377">
            <v>221.82</v>
          </cell>
          <cell r="AI377">
            <v>227.39</v>
          </cell>
          <cell r="AJ377">
            <v>232.96</v>
          </cell>
          <cell r="AK377">
            <v>238.53</v>
          </cell>
          <cell r="AL377">
            <v>244.1</v>
          </cell>
          <cell r="AM377">
            <v>249.67</v>
          </cell>
          <cell r="AN377">
            <v>255.24</v>
          </cell>
          <cell r="AO377">
            <v>260.81</v>
          </cell>
          <cell r="AP377">
            <v>266.38</v>
          </cell>
          <cell r="AQ377">
            <v>271.94</v>
          </cell>
          <cell r="AR377">
            <v>277.51</v>
          </cell>
          <cell r="AS377">
            <v>283.08</v>
          </cell>
          <cell r="AT377">
            <v>288.64999999999998</v>
          </cell>
          <cell r="AU377">
            <v>294.22000000000003</v>
          </cell>
          <cell r="AV377">
            <v>299.79000000000002</v>
          </cell>
          <cell r="AW377">
            <v>305.36</v>
          </cell>
          <cell r="AX377">
            <v>310.93</v>
          </cell>
          <cell r="AY377">
            <v>316.5</v>
          </cell>
          <cell r="AZ377">
            <v>322.07</v>
          </cell>
          <cell r="BA377">
            <v>327.64</v>
          </cell>
          <cell r="BB377">
            <v>333.21</v>
          </cell>
          <cell r="BC377">
            <v>338.78</v>
          </cell>
          <cell r="BD377">
            <v>344.34</v>
          </cell>
          <cell r="BE377">
            <v>349.91</v>
          </cell>
          <cell r="BF377">
            <v>355.48</v>
          </cell>
          <cell r="BG377">
            <v>283.08</v>
          </cell>
          <cell r="BH377">
            <v>153</v>
          </cell>
          <cell r="BL377">
            <v>310.55</v>
          </cell>
          <cell r="BM377">
            <v>318.35000000000002</v>
          </cell>
          <cell r="BN377">
            <v>326.14</v>
          </cell>
          <cell r="BO377">
            <v>333.94</v>
          </cell>
          <cell r="BP377">
            <v>341.74</v>
          </cell>
          <cell r="BQ377">
            <v>349.54</v>
          </cell>
          <cell r="BR377">
            <v>357.33</v>
          </cell>
          <cell r="BS377">
            <v>365.13</v>
          </cell>
          <cell r="BT377">
            <v>372.93</v>
          </cell>
          <cell r="BU377">
            <v>380.72</v>
          </cell>
          <cell r="BV377">
            <v>388.52</v>
          </cell>
          <cell r="BW377">
            <v>396.32</v>
          </cell>
          <cell r="BX377">
            <v>404.11</v>
          </cell>
          <cell r="BY377">
            <v>411.91</v>
          </cell>
          <cell r="BZ377">
            <v>419.71</v>
          </cell>
          <cell r="CA377">
            <v>427.5</v>
          </cell>
          <cell r="CB377">
            <v>435.3</v>
          </cell>
          <cell r="CC377">
            <v>443.1</v>
          </cell>
          <cell r="CD377">
            <v>450.89</v>
          </cell>
          <cell r="CE377">
            <v>458.69</v>
          </cell>
          <cell r="CF377">
            <v>466.49</v>
          </cell>
          <cell r="CG377">
            <v>474.29</v>
          </cell>
          <cell r="CH377">
            <v>482.08</v>
          </cell>
          <cell r="CI377">
            <v>489.88</v>
          </cell>
          <cell r="CJ377">
            <v>497.68</v>
          </cell>
          <cell r="CK377">
            <v>396.32</v>
          </cell>
        </row>
        <row r="378">
          <cell r="AD378">
            <v>154</v>
          </cell>
          <cell r="AH378">
            <v>223.24</v>
          </cell>
          <cell r="AI378">
            <v>228.84</v>
          </cell>
          <cell r="AJ378">
            <v>234.45</v>
          </cell>
          <cell r="AK378">
            <v>240.06</v>
          </cell>
          <cell r="AL378">
            <v>245.66</v>
          </cell>
          <cell r="AM378">
            <v>251.27</v>
          </cell>
          <cell r="AN378">
            <v>256.87</v>
          </cell>
          <cell r="AO378">
            <v>262.48</v>
          </cell>
          <cell r="AP378">
            <v>268.08</v>
          </cell>
          <cell r="AQ378">
            <v>273.69</v>
          </cell>
          <cell r="AR378">
            <v>279.3</v>
          </cell>
          <cell r="AS378">
            <v>284.89999999999998</v>
          </cell>
          <cell r="AT378">
            <v>290.51</v>
          </cell>
          <cell r="AU378">
            <v>296.11</v>
          </cell>
          <cell r="AV378">
            <v>301.72000000000003</v>
          </cell>
          <cell r="AW378">
            <v>307.32</v>
          </cell>
          <cell r="AX378">
            <v>312.93</v>
          </cell>
          <cell r="AY378">
            <v>318.52999999999997</v>
          </cell>
          <cell r="AZ378">
            <v>324.14</v>
          </cell>
          <cell r="BA378">
            <v>329.75</v>
          </cell>
          <cell r="BB378">
            <v>335.35</v>
          </cell>
          <cell r="BC378">
            <v>340.96</v>
          </cell>
          <cell r="BD378">
            <v>346.56</v>
          </cell>
          <cell r="BE378">
            <v>352.17</v>
          </cell>
          <cell r="BF378">
            <v>357.77</v>
          </cell>
          <cell r="BG378">
            <v>284.89999999999998</v>
          </cell>
          <cell r="BH378">
            <v>154</v>
          </cell>
          <cell r="BL378">
            <v>312.52999999999997</v>
          </cell>
          <cell r="BM378">
            <v>320.38</v>
          </cell>
          <cell r="BN378">
            <v>328.23</v>
          </cell>
          <cell r="BO378">
            <v>336.08</v>
          </cell>
          <cell r="BP378">
            <v>343.93</v>
          </cell>
          <cell r="BQ378">
            <v>351.77</v>
          </cell>
          <cell r="BR378">
            <v>359.62</v>
          </cell>
          <cell r="BS378">
            <v>367.47</v>
          </cell>
          <cell r="BT378">
            <v>375.32</v>
          </cell>
          <cell r="BU378">
            <v>383.17</v>
          </cell>
          <cell r="BV378">
            <v>391.01</v>
          </cell>
          <cell r="BW378">
            <v>398.86</v>
          </cell>
          <cell r="BX378">
            <v>406.71</v>
          </cell>
          <cell r="BY378">
            <v>414.56</v>
          </cell>
          <cell r="BZ378">
            <v>422.4</v>
          </cell>
          <cell r="CA378">
            <v>430.25</v>
          </cell>
          <cell r="CB378">
            <v>438.1</v>
          </cell>
          <cell r="CC378">
            <v>445.95</v>
          </cell>
          <cell r="CD378">
            <v>453.8</v>
          </cell>
          <cell r="CE378">
            <v>461.64</v>
          </cell>
          <cell r="CF378">
            <v>469.49</v>
          </cell>
          <cell r="CG378">
            <v>477.34</v>
          </cell>
          <cell r="CH378">
            <v>485.19</v>
          </cell>
          <cell r="CI378">
            <v>493.03</v>
          </cell>
          <cell r="CJ378">
            <v>500.88</v>
          </cell>
          <cell r="CK378">
            <v>398.86</v>
          </cell>
        </row>
        <row r="379">
          <cell r="AD379">
            <v>155</v>
          </cell>
          <cell r="AH379">
            <v>224.66</v>
          </cell>
          <cell r="AI379">
            <v>230.3</v>
          </cell>
          <cell r="AJ379">
            <v>235.94</v>
          </cell>
          <cell r="AK379">
            <v>241.58</v>
          </cell>
          <cell r="AL379">
            <v>247.23</v>
          </cell>
          <cell r="AM379">
            <v>252.87</v>
          </cell>
          <cell r="AN379">
            <v>258.51</v>
          </cell>
          <cell r="AO379">
            <v>264.14999999999998</v>
          </cell>
          <cell r="AP379">
            <v>269.79000000000002</v>
          </cell>
          <cell r="AQ379">
            <v>275.44</v>
          </cell>
          <cell r="AR379">
            <v>281.08</v>
          </cell>
          <cell r="AS379">
            <v>286.72000000000003</v>
          </cell>
          <cell r="AT379">
            <v>292.36</v>
          </cell>
          <cell r="AU379">
            <v>298</v>
          </cell>
          <cell r="AV379">
            <v>303.64999999999998</v>
          </cell>
          <cell r="AW379">
            <v>309.29000000000002</v>
          </cell>
          <cell r="AX379">
            <v>314.93</v>
          </cell>
          <cell r="AY379">
            <v>320.57</v>
          </cell>
          <cell r="AZ379">
            <v>326.20999999999998</v>
          </cell>
          <cell r="BA379">
            <v>331.86</v>
          </cell>
          <cell r="BB379">
            <v>337.5</v>
          </cell>
          <cell r="BC379">
            <v>343.14</v>
          </cell>
          <cell r="BD379">
            <v>348.78</v>
          </cell>
          <cell r="BE379">
            <v>354.42</v>
          </cell>
          <cell r="BF379">
            <v>360.07</v>
          </cell>
          <cell r="BG379">
            <v>286.72000000000003</v>
          </cell>
          <cell r="BH379">
            <v>155</v>
          </cell>
          <cell r="BL379">
            <v>314.52</v>
          </cell>
          <cell r="BM379">
            <v>322.42</v>
          </cell>
          <cell r="BN379">
            <v>330.32</v>
          </cell>
          <cell r="BO379">
            <v>338.22</v>
          </cell>
          <cell r="BP379">
            <v>346.12</v>
          </cell>
          <cell r="BQ379">
            <v>354.02</v>
          </cell>
          <cell r="BR379">
            <v>361.91</v>
          </cell>
          <cell r="BS379">
            <v>369.81</v>
          </cell>
          <cell r="BT379">
            <v>377.71</v>
          </cell>
          <cell r="BU379">
            <v>385.61</v>
          </cell>
          <cell r="BV379">
            <v>393.51</v>
          </cell>
          <cell r="BW379">
            <v>401.41</v>
          </cell>
          <cell r="BX379">
            <v>409.31</v>
          </cell>
          <cell r="BY379">
            <v>417.21</v>
          </cell>
          <cell r="BZ379">
            <v>425.11</v>
          </cell>
          <cell r="CA379">
            <v>433</v>
          </cell>
          <cell r="CB379">
            <v>440.9</v>
          </cell>
          <cell r="CC379">
            <v>448.8</v>
          </cell>
          <cell r="CD379">
            <v>456.7</v>
          </cell>
          <cell r="CE379">
            <v>464.6</v>
          </cell>
          <cell r="CF379">
            <v>472.5</v>
          </cell>
          <cell r="CG379">
            <v>480.4</v>
          </cell>
          <cell r="CH379">
            <v>488.3</v>
          </cell>
          <cell r="CI379">
            <v>496.19</v>
          </cell>
          <cell r="CJ379">
            <v>504.09</v>
          </cell>
          <cell r="CK379">
            <v>401.41</v>
          </cell>
        </row>
        <row r="380">
          <cell r="AD380">
            <v>156</v>
          </cell>
          <cell r="AH380">
            <v>226.08</v>
          </cell>
          <cell r="AI380">
            <v>231.76</v>
          </cell>
          <cell r="AJ380">
            <v>237.44</v>
          </cell>
          <cell r="AK380">
            <v>243.12</v>
          </cell>
          <cell r="AL380">
            <v>248.79</v>
          </cell>
          <cell r="AM380">
            <v>254.47</v>
          </cell>
          <cell r="AN380">
            <v>260.14999999999998</v>
          </cell>
          <cell r="AO380">
            <v>265.83</v>
          </cell>
          <cell r="AP380">
            <v>271.51</v>
          </cell>
          <cell r="AQ380">
            <v>277.19</v>
          </cell>
          <cell r="AR380">
            <v>282.86</v>
          </cell>
          <cell r="AS380">
            <v>288.54000000000002</v>
          </cell>
          <cell r="AT380">
            <v>294.22000000000003</v>
          </cell>
          <cell r="AU380">
            <v>299.89999999999998</v>
          </cell>
          <cell r="AV380">
            <v>305.58</v>
          </cell>
          <cell r="AW380">
            <v>311.26</v>
          </cell>
          <cell r="AX380">
            <v>316.94</v>
          </cell>
          <cell r="AY380">
            <v>322.61</v>
          </cell>
          <cell r="AZ380">
            <v>328.29</v>
          </cell>
          <cell r="BA380">
            <v>333.97</v>
          </cell>
          <cell r="BB380">
            <v>339.65</v>
          </cell>
          <cell r="BC380">
            <v>345.33</v>
          </cell>
          <cell r="BD380">
            <v>351.01</v>
          </cell>
          <cell r="BE380">
            <v>356.68</v>
          </cell>
          <cell r="BF380">
            <v>362.36</v>
          </cell>
          <cell r="BG380">
            <v>288.55</v>
          </cell>
          <cell r="BH380">
            <v>156</v>
          </cell>
          <cell r="BL380">
            <v>316.51</v>
          </cell>
          <cell r="BM380">
            <v>324.45999999999998</v>
          </cell>
          <cell r="BN380">
            <v>332.41</v>
          </cell>
          <cell r="BO380">
            <v>340.36</v>
          </cell>
          <cell r="BP380">
            <v>348.31</v>
          </cell>
          <cell r="BQ380">
            <v>356.26</v>
          </cell>
          <cell r="BR380">
            <v>364.21</v>
          </cell>
          <cell r="BS380">
            <v>372.16</v>
          </cell>
          <cell r="BT380">
            <v>380.11</v>
          </cell>
          <cell r="BU380">
            <v>388.06</v>
          </cell>
          <cell r="BV380">
            <v>396.01</v>
          </cell>
          <cell r="BW380">
            <v>403.96</v>
          </cell>
          <cell r="BX380">
            <v>411.91</v>
          </cell>
          <cell r="BY380">
            <v>419.86</v>
          </cell>
          <cell r="BZ380">
            <v>427.81</v>
          </cell>
          <cell r="CA380">
            <v>435.76</v>
          </cell>
          <cell r="CB380">
            <v>443.71</v>
          </cell>
          <cell r="CC380">
            <v>451.66</v>
          </cell>
          <cell r="CD380">
            <v>459.61</v>
          </cell>
          <cell r="CE380">
            <v>467.56</v>
          </cell>
          <cell r="CF380">
            <v>475.51</v>
          </cell>
          <cell r="CG380">
            <v>483.46</v>
          </cell>
          <cell r="CH380">
            <v>491.41</v>
          </cell>
          <cell r="CI380">
            <v>499.36</v>
          </cell>
          <cell r="CJ380">
            <v>507.31</v>
          </cell>
          <cell r="CK380">
            <v>403.96</v>
          </cell>
        </row>
        <row r="381">
          <cell r="AD381">
            <v>157</v>
          </cell>
          <cell r="AH381">
            <v>227.51</v>
          </cell>
          <cell r="AI381">
            <v>233.22</v>
          </cell>
          <cell r="AJ381">
            <v>238.94</v>
          </cell>
          <cell r="AK381">
            <v>244.65</v>
          </cell>
          <cell r="AL381">
            <v>250.36</v>
          </cell>
          <cell r="AM381">
            <v>256.08</v>
          </cell>
          <cell r="AN381">
            <v>261.79000000000002</v>
          </cell>
          <cell r="AO381">
            <v>267.51</v>
          </cell>
          <cell r="AP381">
            <v>273.22000000000003</v>
          </cell>
          <cell r="AQ381">
            <v>278.94</v>
          </cell>
          <cell r="AR381">
            <v>284.64999999999998</v>
          </cell>
          <cell r="AS381">
            <v>290.37</v>
          </cell>
          <cell r="AT381">
            <v>296.08</v>
          </cell>
          <cell r="AU381">
            <v>301.8</v>
          </cell>
          <cell r="AV381">
            <v>307.51</v>
          </cell>
          <cell r="AW381">
            <v>313.23</v>
          </cell>
          <cell r="AX381">
            <v>318.94</v>
          </cell>
          <cell r="AY381">
            <v>324.66000000000003</v>
          </cell>
          <cell r="AZ381">
            <v>330.37</v>
          </cell>
          <cell r="BA381">
            <v>336.09</v>
          </cell>
          <cell r="BB381">
            <v>341.8</v>
          </cell>
          <cell r="BC381">
            <v>347.52</v>
          </cell>
          <cell r="BD381">
            <v>353.23</v>
          </cell>
          <cell r="BE381">
            <v>358.95</v>
          </cell>
          <cell r="BF381">
            <v>364.66</v>
          </cell>
          <cell r="BG381">
            <v>290.37</v>
          </cell>
          <cell r="BH381">
            <v>157</v>
          </cell>
          <cell r="BL381">
            <v>318.51</v>
          </cell>
          <cell r="BM381">
            <v>326.51</v>
          </cell>
          <cell r="BN381">
            <v>334.51</v>
          </cell>
          <cell r="BO381">
            <v>342.51</v>
          </cell>
          <cell r="BP381">
            <v>350.51</v>
          </cell>
          <cell r="BQ381">
            <v>358.51</v>
          </cell>
          <cell r="BR381">
            <v>366.51</v>
          </cell>
          <cell r="BS381">
            <v>374.51</v>
          </cell>
          <cell r="BT381">
            <v>382.51</v>
          </cell>
          <cell r="BU381">
            <v>390.51</v>
          </cell>
          <cell r="BV381">
            <v>398.51</v>
          </cell>
          <cell r="BW381">
            <v>406.52</v>
          </cell>
          <cell r="BX381">
            <v>414.52</v>
          </cell>
          <cell r="BY381">
            <v>422.52</v>
          </cell>
          <cell r="BZ381">
            <v>430.52</v>
          </cell>
          <cell r="CA381">
            <v>438.52</v>
          </cell>
          <cell r="CB381">
            <v>446.52</v>
          </cell>
          <cell r="CC381">
            <v>454.52</v>
          </cell>
          <cell r="CD381">
            <v>462.52</v>
          </cell>
          <cell r="CE381">
            <v>470.52</v>
          </cell>
          <cell r="CF381">
            <v>478.52</v>
          </cell>
          <cell r="CG381">
            <v>486.52</v>
          </cell>
          <cell r="CH381">
            <v>494.52</v>
          </cell>
          <cell r="CI381">
            <v>502.52</v>
          </cell>
          <cell r="CJ381">
            <v>510.53</v>
          </cell>
          <cell r="CK381">
            <v>406.52</v>
          </cell>
        </row>
        <row r="382">
          <cell r="AD382">
            <v>158</v>
          </cell>
          <cell r="AH382">
            <v>229.18</v>
          </cell>
          <cell r="AI382">
            <v>234.93</v>
          </cell>
          <cell r="AJ382">
            <v>240.68</v>
          </cell>
          <cell r="AK382">
            <v>246.43</v>
          </cell>
          <cell r="AL382">
            <v>252.18</v>
          </cell>
          <cell r="AM382">
            <v>257.93</v>
          </cell>
          <cell r="AN382">
            <v>263.68</v>
          </cell>
          <cell r="AO382">
            <v>269.43</v>
          </cell>
          <cell r="AP382">
            <v>275.19</v>
          </cell>
          <cell r="AQ382">
            <v>280.94</v>
          </cell>
          <cell r="AR382">
            <v>286.69</v>
          </cell>
          <cell r="AS382">
            <v>292.44</v>
          </cell>
          <cell r="AT382">
            <v>298.19</v>
          </cell>
          <cell r="AU382">
            <v>303.94</v>
          </cell>
          <cell r="AV382">
            <v>309.69</v>
          </cell>
          <cell r="AW382">
            <v>315.44</v>
          </cell>
          <cell r="AX382">
            <v>321.2</v>
          </cell>
          <cell r="AY382">
            <v>326.95</v>
          </cell>
          <cell r="AZ382">
            <v>332.7</v>
          </cell>
          <cell r="BA382">
            <v>338.45</v>
          </cell>
          <cell r="BB382">
            <v>344.2</v>
          </cell>
          <cell r="BC382">
            <v>349.95</v>
          </cell>
          <cell r="BD382">
            <v>355.7</v>
          </cell>
          <cell r="BE382">
            <v>361.45</v>
          </cell>
          <cell r="BF382">
            <v>367.21</v>
          </cell>
          <cell r="BG382">
            <v>292.44</v>
          </cell>
          <cell r="BH382">
            <v>158</v>
          </cell>
          <cell r="BL382">
            <v>320.85000000000002</v>
          </cell>
          <cell r="BM382">
            <v>328.9</v>
          </cell>
          <cell r="BN382">
            <v>336.95</v>
          </cell>
          <cell r="BO382">
            <v>345</v>
          </cell>
          <cell r="BP382">
            <v>353.05</v>
          </cell>
          <cell r="BQ382">
            <v>361.11</v>
          </cell>
          <cell r="BR382">
            <v>369.16</v>
          </cell>
          <cell r="BS382">
            <v>377.21</v>
          </cell>
          <cell r="BT382">
            <v>385.26</v>
          </cell>
          <cell r="BU382">
            <v>393.31</v>
          </cell>
          <cell r="BV382">
            <v>401.36</v>
          </cell>
          <cell r="BW382">
            <v>409.42</v>
          </cell>
          <cell r="BX382">
            <v>417.47</v>
          </cell>
          <cell r="BY382">
            <v>425.52</v>
          </cell>
          <cell r="BZ382">
            <v>433.57</v>
          </cell>
          <cell r="CA382">
            <v>441.62</v>
          </cell>
          <cell r="CB382">
            <v>449.67</v>
          </cell>
          <cell r="CC382">
            <v>457.73</v>
          </cell>
          <cell r="CD382">
            <v>465.78</v>
          </cell>
          <cell r="CE382">
            <v>473.83</v>
          </cell>
          <cell r="CF382">
            <v>481.88</v>
          </cell>
          <cell r="CG382">
            <v>489.93</v>
          </cell>
          <cell r="CH382">
            <v>497.98</v>
          </cell>
          <cell r="CI382">
            <v>506.04</v>
          </cell>
          <cell r="CJ382">
            <v>514.09</v>
          </cell>
          <cell r="CK382">
            <v>409.42</v>
          </cell>
        </row>
        <row r="383">
          <cell r="AD383">
            <v>159</v>
          </cell>
          <cell r="AH383">
            <v>230.61</v>
          </cell>
          <cell r="AI383">
            <v>236.4</v>
          </cell>
          <cell r="AJ383">
            <v>242.18</v>
          </cell>
          <cell r="AK383">
            <v>247.97</v>
          </cell>
          <cell r="AL383">
            <v>253.76</v>
          </cell>
          <cell r="AM383">
            <v>259.55</v>
          </cell>
          <cell r="AN383">
            <v>265.33999999999997</v>
          </cell>
          <cell r="AO383">
            <v>271.12</v>
          </cell>
          <cell r="AP383">
            <v>276.91000000000003</v>
          </cell>
          <cell r="AQ383">
            <v>282.7</v>
          </cell>
          <cell r="AR383">
            <v>288.49</v>
          </cell>
          <cell r="AS383">
            <v>294.27</v>
          </cell>
          <cell r="AT383">
            <v>300.06</v>
          </cell>
          <cell r="AU383">
            <v>305.85000000000002</v>
          </cell>
          <cell r="AV383">
            <v>311.64</v>
          </cell>
          <cell r="AW383">
            <v>317.42</v>
          </cell>
          <cell r="AX383">
            <v>323.20999999999998</v>
          </cell>
          <cell r="AY383">
            <v>329</v>
          </cell>
          <cell r="AZ383">
            <v>334.79</v>
          </cell>
          <cell r="BA383">
            <v>340.57</v>
          </cell>
          <cell r="BB383">
            <v>346.36</v>
          </cell>
          <cell r="BC383">
            <v>352.15</v>
          </cell>
          <cell r="BD383">
            <v>357.94</v>
          </cell>
          <cell r="BE383">
            <v>363.72</v>
          </cell>
          <cell r="BF383">
            <v>369.51</v>
          </cell>
          <cell r="BG383">
            <v>294.27</v>
          </cell>
          <cell r="BH383">
            <v>159</v>
          </cell>
          <cell r="BL383">
            <v>322.85000000000002</v>
          </cell>
          <cell r="BM383">
            <v>330.96</v>
          </cell>
          <cell r="BN383">
            <v>339.06</v>
          </cell>
          <cell r="BO383">
            <v>347.16</v>
          </cell>
          <cell r="BP383">
            <v>355.26</v>
          </cell>
          <cell r="BQ383">
            <v>363.37</v>
          </cell>
          <cell r="BR383">
            <v>371.47</v>
          </cell>
          <cell r="BS383">
            <v>379.57</v>
          </cell>
          <cell r="BT383">
            <v>387.67</v>
          </cell>
          <cell r="BU383">
            <v>395.78</v>
          </cell>
          <cell r="BV383">
            <v>403.88</v>
          </cell>
          <cell r="BW383">
            <v>411.98</v>
          </cell>
          <cell r="BX383">
            <v>420.09</v>
          </cell>
          <cell r="BY383">
            <v>428.19</v>
          </cell>
          <cell r="BZ383">
            <v>436.29</v>
          </cell>
          <cell r="CA383">
            <v>444.39</v>
          </cell>
          <cell r="CB383">
            <v>452.5</v>
          </cell>
          <cell r="CC383">
            <v>460.6</v>
          </cell>
          <cell r="CD383">
            <v>468.7</v>
          </cell>
          <cell r="CE383">
            <v>476.8</v>
          </cell>
          <cell r="CF383">
            <v>484.91</v>
          </cell>
          <cell r="CG383">
            <v>493.01</v>
          </cell>
          <cell r="CH383">
            <v>501.11</v>
          </cell>
          <cell r="CI383">
            <v>509.21</v>
          </cell>
          <cell r="CJ383">
            <v>517.32000000000005</v>
          </cell>
          <cell r="CK383">
            <v>411.98</v>
          </cell>
        </row>
        <row r="384">
          <cell r="AD384">
            <v>160</v>
          </cell>
          <cell r="AH384">
            <v>232.05</v>
          </cell>
          <cell r="AI384">
            <v>237.87</v>
          </cell>
          <cell r="AJ384">
            <v>243.69</v>
          </cell>
          <cell r="AK384">
            <v>249.52</v>
          </cell>
          <cell r="AL384">
            <v>255.34</v>
          </cell>
          <cell r="AM384">
            <v>261.17</v>
          </cell>
          <cell r="AN384">
            <v>266.99</v>
          </cell>
          <cell r="AO384">
            <v>272.81</v>
          </cell>
          <cell r="AP384">
            <v>278.64</v>
          </cell>
          <cell r="AQ384">
            <v>284.45999999999998</v>
          </cell>
          <cell r="AR384">
            <v>290.29000000000002</v>
          </cell>
          <cell r="AS384">
            <v>296.11</v>
          </cell>
          <cell r="AT384">
            <v>301.93</v>
          </cell>
          <cell r="AU384">
            <v>307.76</v>
          </cell>
          <cell r="AV384">
            <v>313.58</v>
          </cell>
          <cell r="AW384">
            <v>319.41000000000003</v>
          </cell>
          <cell r="AX384">
            <v>325.23</v>
          </cell>
          <cell r="AY384">
            <v>331.05</v>
          </cell>
          <cell r="AZ384">
            <v>336.88</v>
          </cell>
          <cell r="BA384">
            <v>342.7</v>
          </cell>
          <cell r="BB384">
            <v>348.53</v>
          </cell>
          <cell r="BC384">
            <v>354.35</v>
          </cell>
          <cell r="BD384">
            <v>360.17</v>
          </cell>
          <cell r="BE384">
            <v>366</v>
          </cell>
          <cell r="BF384">
            <v>371.82</v>
          </cell>
          <cell r="BG384">
            <v>296.12</v>
          </cell>
          <cell r="BH384">
            <v>160</v>
          </cell>
          <cell r="BL384">
            <v>324.86</v>
          </cell>
          <cell r="BM384">
            <v>333.02</v>
          </cell>
          <cell r="BN384">
            <v>341.17</v>
          </cell>
          <cell r="BO384">
            <v>349.33</v>
          </cell>
          <cell r="BP384">
            <v>357.48</v>
          </cell>
          <cell r="BQ384">
            <v>365.63</v>
          </cell>
          <cell r="BR384">
            <v>373.79</v>
          </cell>
          <cell r="BS384">
            <v>381.94</v>
          </cell>
          <cell r="BT384">
            <v>390.09</v>
          </cell>
          <cell r="BU384">
            <v>398.25</v>
          </cell>
          <cell r="BV384">
            <v>406.4</v>
          </cell>
          <cell r="BW384">
            <v>414.55</v>
          </cell>
          <cell r="BX384">
            <v>422.71</v>
          </cell>
          <cell r="BY384">
            <v>430.86</v>
          </cell>
          <cell r="BZ384">
            <v>439.01</v>
          </cell>
          <cell r="CA384">
            <v>447.17</v>
          </cell>
          <cell r="CB384">
            <v>455.32</v>
          </cell>
          <cell r="CC384">
            <v>463.48</v>
          </cell>
          <cell r="CD384">
            <v>471.63</v>
          </cell>
          <cell r="CE384">
            <v>479.78</v>
          </cell>
          <cell r="CF384">
            <v>487.94</v>
          </cell>
          <cell r="CG384">
            <v>496.09</v>
          </cell>
          <cell r="CH384">
            <v>504.24</v>
          </cell>
          <cell r="CI384">
            <v>512.4</v>
          </cell>
          <cell r="CJ384">
            <v>520.54999999999995</v>
          </cell>
          <cell r="CK384">
            <v>414.55</v>
          </cell>
        </row>
        <row r="385">
          <cell r="AD385">
            <v>161</v>
          </cell>
          <cell r="AH385">
            <v>233.49</v>
          </cell>
          <cell r="AI385">
            <v>239.35</v>
          </cell>
          <cell r="AJ385">
            <v>245.21</v>
          </cell>
          <cell r="AK385">
            <v>251.07</v>
          </cell>
          <cell r="AL385">
            <v>256.93</v>
          </cell>
          <cell r="AM385">
            <v>262.79000000000002</v>
          </cell>
          <cell r="AN385">
            <v>268.64999999999998</v>
          </cell>
          <cell r="AO385">
            <v>274.51</v>
          </cell>
          <cell r="AP385">
            <v>280.37</v>
          </cell>
          <cell r="AQ385">
            <v>286.23</v>
          </cell>
          <cell r="AR385">
            <v>292.08999999999997</v>
          </cell>
          <cell r="AS385">
            <v>297.95</v>
          </cell>
          <cell r="AT385">
            <v>303.81</v>
          </cell>
          <cell r="AU385">
            <v>309.67</v>
          </cell>
          <cell r="AV385">
            <v>315.52999999999997</v>
          </cell>
          <cell r="AW385">
            <v>321.39</v>
          </cell>
          <cell r="AX385">
            <v>327.25</v>
          </cell>
          <cell r="AY385">
            <v>333.11</v>
          </cell>
          <cell r="AZ385">
            <v>338.97</v>
          </cell>
          <cell r="BA385">
            <v>344.83</v>
          </cell>
          <cell r="BB385">
            <v>350.69</v>
          </cell>
          <cell r="BC385">
            <v>356.55</v>
          </cell>
          <cell r="BD385">
            <v>362.41</v>
          </cell>
          <cell r="BE385">
            <v>368.27</v>
          </cell>
          <cell r="BF385">
            <v>374.13</v>
          </cell>
          <cell r="BG385">
            <v>297.95</v>
          </cell>
          <cell r="BH385">
            <v>161</v>
          </cell>
          <cell r="BL385">
            <v>326.88</v>
          </cell>
          <cell r="BM385">
            <v>335.08</v>
          </cell>
          <cell r="BN385">
            <v>343.29</v>
          </cell>
          <cell r="BO385">
            <v>351.49</v>
          </cell>
          <cell r="BP385">
            <v>359.7</v>
          </cell>
          <cell r="BQ385">
            <v>367.9</v>
          </cell>
          <cell r="BR385">
            <v>376.11</v>
          </cell>
          <cell r="BS385">
            <v>384.31</v>
          </cell>
          <cell r="BT385">
            <v>392.52</v>
          </cell>
          <cell r="BU385">
            <v>400.72</v>
          </cell>
          <cell r="BV385">
            <v>408.92</v>
          </cell>
          <cell r="BW385">
            <v>417.13</v>
          </cell>
          <cell r="BX385">
            <v>425.33</v>
          </cell>
          <cell r="BY385">
            <v>433.54</v>
          </cell>
          <cell r="BZ385">
            <v>441.74</v>
          </cell>
          <cell r="CA385">
            <v>449.95</v>
          </cell>
          <cell r="CB385">
            <v>458.15</v>
          </cell>
          <cell r="CC385">
            <v>466.36</v>
          </cell>
          <cell r="CD385">
            <v>474.56</v>
          </cell>
          <cell r="CE385">
            <v>482.77</v>
          </cell>
          <cell r="CF385">
            <v>490.97</v>
          </cell>
          <cell r="CG385">
            <v>499.17</v>
          </cell>
          <cell r="CH385">
            <v>507.38</v>
          </cell>
          <cell r="CI385">
            <v>515.58000000000004</v>
          </cell>
          <cell r="CJ385">
            <v>523.79</v>
          </cell>
          <cell r="CK385">
            <v>417.13</v>
          </cell>
        </row>
        <row r="386">
          <cell r="AD386">
            <v>162</v>
          </cell>
          <cell r="AH386">
            <v>234.93</v>
          </cell>
          <cell r="AI386">
            <v>240.82</v>
          </cell>
          <cell r="AJ386">
            <v>246.72</v>
          </cell>
          <cell r="AK386">
            <v>252.62</v>
          </cell>
          <cell r="AL386">
            <v>258.51</v>
          </cell>
          <cell r="AM386">
            <v>264.41000000000003</v>
          </cell>
          <cell r="AN386">
            <v>270.31</v>
          </cell>
          <cell r="AO386">
            <v>276.20999999999998</v>
          </cell>
          <cell r="AP386">
            <v>282.10000000000002</v>
          </cell>
          <cell r="AQ386">
            <v>288</v>
          </cell>
          <cell r="AR386">
            <v>293.89999999999998</v>
          </cell>
          <cell r="AS386">
            <v>299.79000000000002</v>
          </cell>
          <cell r="AT386">
            <v>305.69</v>
          </cell>
          <cell r="AU386">
            <v>311.58999999999997</v>
          </cell>
          <cell r="AV386">
            <v>317.48</v>
          </cell>
          <cell r="AW386">
            <v>323.38</v>
          </cell>
          <cell r="AX386">
            <v>329.28</v>
          </cell>
          <cell r="AY386">
            <v>335.17</v>
          </cell>
          <cell r="AZ386">
            <v>341.07</v>
          </cell>
          <cell r="BA386">
            <v>346.97</v>
          </cell>
          <cell r="BB386">
            <v>352.86</v>
          </cell>
          <cell r="BC386">
            <v>358.76</v>
          </cell>
          <cell r="BD386">
            <v>364.66</v>
          </cell>
          <cell r="BE386">
            <v>370.55</v>
          </cell>
          <cell r="BF386">
            <v>376.45</v>
          </cell>
          <cell r="BG386">
            <v>299.8</v>
          </cell>
          <cell r="BH386">
            <v>162</v>
          </cell>
          <cell r="BL386">
            <v>328.9</v>
          </cell>
          <cell r="BM386">
            <v>337.15</v>
          </cell>
          <cell r="BN386">
            <v>345.41</v>
          </cell>
          <cell r="BO386">
            <v>353.67</v>
          </cell>
          <cell r="BP386">
            <v>361.92</v>
          </cell>
          <cell r="BQ386">
            <v>370.18</v>
          </cell>
          <cell r="BR386">
            <v>378.43</v>
          </cell>
          <cell r="BS386">
            <v>386.69</v>
          </cell>
          <cell r="BT386">
            <v>394.94</v>
          </cell>
          <cell r="BU386">
            <v>403.2</v>
          </cell>
          <cell r="BV386">
            <v>411.45</v>
          </cell>
          <cell r="BW386">
            <v>419.71</v>
          </cell>
          <cell r="BX386">
            <v>427.96</v>
          </cell>
          <cell r="BY386">
            <v>436.22</v>
          </cell>
          <cell r="BZ386">
            <v>444.48</v>
          </cell>
          <cell r="CA386">
            <v>452.73</v>
          </cell>
          <cell r="CB386">
            <v>460.99</v>
          </cell>
          <cell r="CC386">
            <v>469.24</v>
          </cell>
          <cell r="CD386">
            <v>477.5</v>
          </cell>
          <cell r="CE386">
            <v>485.76</v>
          </cell>
          <cell r="CF386">
            <v>494.01</v>
          </cell>
          <cell r="CG386">
            <v>502.26</v>
          </cell>
          <cell r="CH386">
            <v>510.52</v>
          </cell>
          <cell r="CI386">
            <v>518.78</v>
          </cell>
          <cell r="CJ386">
            <v>527.03</v>
          </cell>
          <cell r="CK386">
            <v>419.71</v>
          </cell>
        </row>
        <row r="387">
          <cell r="AD387">
            <v>163</v>
          </cell>
          <cell r="AH387">
            <v>236.37</v>
          </cell>
          <cell r="AI387">
            <v>242.31</v>
          </cell>
          <cell r="AJ387">
            <v>248.24</v>
          </cell>
          <cell r="AK387">
            <v>254.17</v>
          </cell>
          <cell r="AL387">
            <v>260.11</v>
          </cell>
          <cell r="AM387">
            <v>266.04000000000002</v>
          </cell>
          <cell r="AN387">
            <v>271.97000000000003</v>
          </cell>
          <cell r="AO387">
            <v>277.91000000000003</v>
          </cell>
          <cell r="AP387">
            <v>283.83999999999997</v>
          </cell>
          <cell r="AQ387">
            <v>289.77</v>
          </cell>
          <cell r="AR387">
            <v>295.7</v>
          </cell>
          <cell r="AS387">
            <v>301.64</v>
          </cell>
          <cell r="AT387">
            <v>307.57</v>
          </cell>
          <cell r="AU387">
            <v>313.5</v>
          </cell>
          <cell r="AV387">
            <v>319.44</v>
          </cell>
          <cell r="AW387">
            <v>325.37</v>
          </cell>
          <cell r="AX387">
            <v>331.3</v>
          </cell>
          <cell r="AY387">
            <v>337.24</v>
          </cell>
          <cell r="AZ387">
            <v>343.17</v>
          </cell>
          <cell r="BA387">
            <v>349.1</v>
          </cell>
          <cell r="BB387">
            <v>355.04</v>
          </cell>
          <cell r="BC387">
            <v>360.97</v>
          </cell>
          <cell r="BD387">
            <v>366.9</v>
          </cell>
          <cell r="BE387">
            <v>372.84</v>
          </cell>
          <cell r="BF387">
            <v>378.77</v>
          </cell>
          <cell r="BG387">
            <v>301.64</v>
          </cell>
          <cell r="BH387">
            <v>163</v>
          </cell>
          <cell r="BL387">
            <v>330.92</v>
          </cell>
          <cell r="BM387">
            <v>339.23</v>
          </cell>
          <cell r="BN387">
            <v>347.53</v>
          </cell>
          <cell r="BO387">
            <v>355.84</v>
          </cell>
          <cell r="BP387">
            <v>364.15</v>
          </cell>
          <cell r="BQ387">
            <v>372.45</v>
          </cell>
          <cell r="BR387">
            <v>380.76</v>
          </cell>
          <cell r="BS387">
            <v>389.07</v>
          </cell>
          <cell r="BT387">
            <v>397.37</v>
          </cell>
          <cell r="BU387">
            <v>405.68</v>
          </cell>
          <cell r="BV387">
            <v>413.99</v>
          </cell>
          <cell r="BW387">
            <v>422.29</v>
          </cell>
          <cell r="BX387">
            <v>430.6</v>
          </cell>
          <cell r="BY387">
            <v>438.91</v>
          </cell>
          <cell r="BZ387">
            <v>447.21</v>
          </cell>
          <cell r="CA387">
            <v>455.52</v>
          </cell>
          <cell r="CB387">
            <v>463.83</v>
          </cell>
          <cell r="CC387">
            <v>472.13</v>
          </cell>
          <cell r="CD387">
            <v>480.44</v>
          </cell>
          <cell r="CE387">
            <v>488.75</v>
          </cell>
          <cell r="CF387">
            <v>497.05</v>
          </cell>
          <cell r="CG387">
            <v>505.36</v>
          </cell>
          <cell r="CH387">
            <v>513.66</v>
          </cell>
          <cell r="CI387">
            <v>521.97</v>
          </cell>
          <cell r="CJ387">
            <v>530.28</v>
          </cell>
          <cell r="CK387">
            <v>422.29</v>
          </cell>
        </row>
        <row r="388">
          <cell r="AD388">
            <v>164</v>
          </cell>
          <cell r="AH388">
            <v>237.82</v>
          </cell>
          <cell r="AI388">
            <v>243.79</v>
          </cell>
          <cell r="AJ388">
            <v>249.76</v>
          </cell>
          <cell r="AK388">
            <v>255.73</v>
          </cell>
          <cell r="AL388">
            <v>261.7</v>
          </cell>
          <cell r="AM388">
            <v>267.67</v>
          </cell>
          <cell r="AN388">
            <v>273.64</v>
          </cell>
          <cell r="AO388">
            <v>279.61</v>
          </cell>
          <cell r="AP388">
            <v>285.58</v>
          </cell>
          <cell r="AQ388">
            <v>291.55</v>
          </cell>
          <cell r="AR388">
            <v>297.52</v>
          </cell>
          <cell r="AS388">
            <v>303.49</v>
          </cell>
          <cell r="AT388">
            <v>309.45999999999998</v>
          </cell>
          <cell r="AU388">
            <v>315.43</v>
          </cell>
          <cell r="AV388">
            <v>321.39999999999998</v>
          </cell>
          <cell r="AW388">
            <v>327.37</v>
          </cell>
          <cell r="AX388">
            <v>333.34</v>
          </cell>
          <cell r="AY388">
            <v>339.3</v>
          </cell>
          <cell r="AZ388">
            <v>345.27</v>
          </cell>
          <cell r="BA388">
            <v>351.24</v>
          </cell>
          <cell r="BB388">
            <v>357.21</v>
          </cell>
          <cell r="BC388">
            <v>363.18</v>
          </cell>
          <cell r="BD388">
            <v>369.15</v>
          </cell>
          <cell r="BE388">
            <v>375.12</v>
          </cell>
          <cell r="BF388">
            <v>381.09</v>
          </cell>
          <cell r="BG388">
            <v>303.49</v>
          </cell>
          <cell r="BH388">
            <v>164</v>
          </cell>
          <cell r="BL388">
            <v>332.95</v>
          </cell>
          <cell r="BM388">
            <v>341.31</v>
          </cell>
          <cell r="BN388">
            <v>349.66</v>
          </cell>
          <cell r="BO388">
            <v>358.02</v>
          </cell>
          <cell r="BP388">
            <v>366.38</v>
          </cell>
          <cell r="BQ388">
            <v>374.74</v>
          </cell>
          <cell r="BR388">
            <v>383.09</v>
          </cell>
          <cell r="BS388">
            <v>391.45</v>
          </cell>
          <cell r="BT388">
            <v>399.81</v>
          </cell>
          <cell r="BU388">
            <v>408.17</v>
          </cell>
          <cell r="BV388">
            <v>416.52</v>
          </cell>
          <cell r="BW388">
            <v>424.88</v>
          </cell>
          <cell r="BX388">
            <v>433.24</v>
          </cell>
          <cell r="BY388">
            <v>441.6</v>
          </cell>
          <cell r="BZ388">
            <v>449.95</v>
          </cell>
          <cell r="CA388">
            <v>458.31</v>
          </cell>
          <cell r="CB388">
            <v>466.67</v>
          </cell>
          <cell r="CC388">
            <v>475.03</v>
          </cell>
          <cell r="CD388">
            <v>483.38</v>
          </cell>
          <cell r="CE388">
            <v>491.74</v>
          </cell>
          <cell r="CF388">
            <v>500.1</v>
          </cell>
          <cell r="CG388">
            <v>508.46</v>
          </cell>
          <cell r="CH388">
            <v>516.80999999999995</v>
          </cell>
          <cell r="CI388">
            <v>525.16999999999996</v>
          </cell>
          <cell r="CJ388">
            <v>533.53</v>
          </cell>
          <cell r="CK388">
            <v>424.88</v>
          </cell>
        </row>
        <row r="389">
          <cell r="AD389">
            <v>165</v>
          </cell>
          <cell r="AH389">
            <v>239.27</v>
          </cell>
          <cell r="AI389">
            <v>245.28</v>
          </cell>
          <cell r="AJ389">
            <v>251.29</v>
          </cell>
          <cell r="AK389">
            <v>257.29000000000002</v>
          </cell>
          <cell r="AL389">
            <v>263.3</v>
          </cell>
          <cell r="AM389">
            <v>269.3</v>
          </cell>
          <cell r="AN389">
            <v>275.31</v>
          </cell>
          <cell r="AO389">
            <v>281.32</v>
          </cell>
          <cell r="AP389">
            <v>287.32</v>
          </cell>
          <cell r="AQ389">
            <v>293.33</v>
          </cell>
          <cell r="AR389">
            <v>299.33</v>
          </cell>
          <cell r="AS389">
            <v>305.33999999999997</v>
          </cell>
          <cell r="AT389">
            <v>311.35000000000002</v>
          </cell>
          <cell r="AU389">
            <v>317.35000000000002</v>
          </cell>
          <cell r="AV389">
            <v>323.36</v>
          </cell>
          <cell r="AW389">
            <v>329.36</v>
          </cell>
          <cell r="AX389">
            <v>335.37</v>
          </cell>
          <cell r="AY389">
            <v>341.38</v>
          </cell>
          <cell r="AZ389">
            <v>347.38</v>
          </cell>
          <cell r="BA389">
            <v>353.39</v>
          </cell>
          <cell r="BB389">
            <v>359.39</v>
          </cell>
          <cell r="BC389">
            <v>365.4</v>
          </cell>
          <cell r="BD389">
            <v>371.41</v>
          </cell>
          <cell r="BE389">
            <v>377.41</v>
          </cell>
          <cell r="BF389">
            <v>383.42</v>
          </cell>
          <cell r="BG389">
            <v>305.33999999999997</v>
          </cell>
          <cell r="BH389">
            <v>165</v>
          </cell>
          <cell r="BL389">
            <v>334.98</v>
          </cell>
          <cell r="BM389">
            <v>343.39</v>
          </cell>
          <cell r="BN389">
            <v>351.8</v>
          </cell>
          <cell r="BO389">
            <v>360.21</v>
          </cell>
          <cell r="BP389">
            <v>368.62</v>
          </cell>
          <cell r="BQ389">
            <v>377.02</v>
          </cell>
          <cell r="BR389">
            <v>385.43</v>
          </cell>
          <cell r="BS389">
            <v>393.84</v>
          </cell>
          <cell r="BT389">
            <v>402.25</v>
          </cell>
          <cell r="BU389">
            <v>410.66</v>
          </cell>
          <cell r="BV389">
            <v>419.07</v>
          </cell>
          <cell r="BW389">
            <v>427.47</v>
          </cell>
          <cell r="BX389">
            <v>435.88</v>
          </cell>
          <cell r="BY389">
            <v>444.29</v>
          </cell>
          <cell r="BZ389">
            <v>452.7</v>
          </cell>
          <cell r="CA389">
            <v>461.11</v>
          </cell>
          <cell r="CB389">
            <v>469.52</v>
          </cell>
          <cell r="CC389">
            <v>477.93</v>
          </cell>
          <cell r="CD389">
            <v>486.33</v>
          </cell>
          <cell r="CE389">
            <v>494.74</v>
          </cell>
          <cell r="CF389">
            <v>503.15</v>
          </cell>
          <cell r="CG389">
            <v>511.56</v>
          </cell>
          <cell r="CH389">
            <v>519.97</v>
          </cell>
          <cell r="CI389">
            <v>528.38</v>
          </cell>
          <cell r="CJ389">
            <v>536.78</v>
          </cell>
          <cell r="CK389">
            <v>427.47</v>
          </cell>
        </row>
        <row r="390">
          <cell r="AD390">
            <v>166</v>
          </cell>
          <cell r="AH390">
            <v>240.73</v>
          </cell>
          <cell r="AI390">
            <v>246.77</v>
          </cell>
          <cell r="AJ390">
            <v>252.81</v>
          </cell>
          <cell r="AK390">
            <v>258.86</v>
          </cell>
          <cell r="AL390">
            <v>264.89999999999998</v>
          </cell>
          <cell r="AM390">
            <v>270.94</v>
          </cell>
          <cell r="AN390">
            <v>276.98</v>
          </cell>
          <cell r="AO390">
            <v>283.02</v>
          </cell>
          <cell r="AP390">
            <v>289.07</v>
          </cell>
          <cell r="AQ390">
            <v>295.11</v>
          </cell>
          <cell r="AR390">
            <v>301.14999999999998</v>
          </cell>
          <cell r="AS390">
            <v>307.19</v>
          </cell>
          <cell r="AT390">
            <v>313.24</v>
          </cell>
          <cell r="AU390">
            <v>319.27999999999997</v>
          </cell>
          <cell r="AV390">
            <v>325.32</v>
          </cell>
          <cell r="AW390">
            <v>331.36</v>
          </cell>
          <cell r="AX390">
            <v>337.41</v>
          </cell>
          <cell r="AY390">
            <v>343.45</v>
          </cell>
          <cell r="AZ390">
            <v>349.49</v>
          </cell>
          <cell r="BA390">
            <v>355.53</v>
          </cell>
          <cell r="BB390">
            <v>361.58</v>
          </cell>
          <cell r="BC390">
            <v>367.62</v>
          </cell>
          <cell r="BD390">
            <v>373.66</v>
          </cell>
          <cell r="BE390">
            <v>379.7</v>
          </cell>
          <cell r="BF390">
            <v>385.75</v>
          </cell>
          <cell r="BG390">
            <v>307.19</v>
          </cell>
          <cell r="BH390">
            <v>166</v>
          </cell>
          <cell r="BL390">
            <v>337.02</v>
          </cell>
          <cell r="BM390">
            <v>345.48</v>
          </cell>
          <cell r="BN390">
            <v>353.94</v>
          </cell>
          <cell r="BO390">
            <v>362.4</v>
          </cell>
          <cell r="BP390">
            <v>370.86</v>
          </cell>
          <cell r="BQ390">
            <v>379.32</v>
          </cell>
          <cell r="BR390">
            <v>387.78</v>
          </cell>
          <cell r="BS390">
            <v>396.23</v>
          </cell>
          <cell r="BT390">
            <v>404.69</v>
          </cell>
          <cell r="BU390">
            <v>413.15</v>
          </cell>
          <cell r="BV390">
            <v>421.61</v>
          </cell>
          <cell r="BW390">
            <v>430.07</v>
          </cell>
          <cell r="BX390">
            <v>438.53</v>
          </cell>
          <cell r="BY390">
            <v>446.99</v>
          </cell>
          <cell r="BZ390">
            <v>455.45</v>
          </cell>
          <cell r="CA390">
            <v>463.91</v>
          </cell>
          <cell r="CB390">
            <v>472.37</v>
          </cell>
          <cell r="CC390">
            <v>480.83</v>
          </cell>
          <cell r="CD390">
            <v>489.29</v>
          </cell>
          <cell r="CE390">
            <v>497.75</v>
          </cell>
          <cell r="CF390">
            <v>506.21</v>
          </cell>
          <cell r="CG390">
            <v>514.66999999999996</v>
          </cell>
          <cell r="CH390">
            <v>523.13</v>
          </cell>
          <cell r="CI390">
            <v>531.58000000000004</v>
          </cell>
          <cell r="CJ390">
            <v>540.04</v>
          </cell>
          <cell r="CK390">
            <v>430.07</v>
          </cell>
        </row>
        <row r="391">
          <cell r="AD391">
            <v>167</v>
          </cell>
          <cell r="AH391">
            <v>242.19</v>
          </cell>
          <cell r="AI391">
            <v>248.27</v>
          </cell>
          <cell r="AJ391">
            <v>254.34</v>
          </cell>
          <cell r="AK391">
            <v>260.42</v>
          </cell>
          <cell r="AL391">
            <v>266.5</v>
          </cell>
          <cell r="AM391">
            <v>272.58</v>
          </cell>
          <cell r="AN391">
            <v>278.66000000000003</v>
          </cell>
          <cell r="AO391">
            <v>284.74</v>
          </cell>
          <cell r="AP391">
            <v>290.82</v>
          </cell>
          <cell r="AQ391">
            <v>296.89999999999998</v>
          </cell>
          <cell r="AR391">
            <v>302.97000000000003</v>
          </cell>
          <cell r="AS391">
            <v>309.05</v>
          </cell>
          <cell r="AT391">
            <v>315.13</v>
          </cell>
          <cell r="AU391">
            <v>321.20999999999998</v>
          </cell>
          <cell r="AV391">
            <v>327.29000000000002</v>
          </cell>
          <cell r="AW391">
            <v>333.37</v>
          </cell>
          <cell r="AX391">
            <v>339.45</v>
          </cell>
          <cell r="AY391">
            <v>345.53</v>
          </cell>
          <cell r="AZ391">
            <v>351.6</v>
          </cell>
          <cell r="BA391">
            <v>357.68</v>
          </cell>
          <cell r="BB391">
            <v>363.76</v>
          </cell>
          <cell r="BC391">
            <v>369.84</v>
          </cell>
          <cell r="BD391">
            <v>375.92</v>
          </cell>
          <cell r="BE391">
            <v>382</v>
          </cell>
          <cell r="BF391">
            <v>388.08</v>
          </cell>
          <cell r="BG391">
            <v>309.06</v>
          </cell>
          <cell r="BH391">
            <v>167</v>
          </cell>
          <cell r="BL391">
            <v>339.06</v>
          </cell>
          <cell r="BM391">
            <v>347.57</v>
          </cell>
          <cell r="BN391">
            <v>356.08</v>
          </cell>
          <cell r="BO391">
            <v>364.59</v>
          </cell>
          <cell r="BP391">
            <v>373.1</v>
          </cell>
          <cell r="BQ391">
            <v>381.61</v>
          </cell>
          <cell r="BR391">
            <v>390.12</v>
          </cell>
          <cell r="BS391">
            <v>298.63</v>
          </cell>
          <cell r="BT391">
            <v>407.14</v>
          </cell>
          <cell r="BU391">
            <v>415.65</v>
          </cell>
          <cell r="BV391">
            <v>424.16</v>
          </cell>
          <cell r="BW391">
            <v>432.67</v>
          </cell>
          <cell r="BX391">
            <v>441.18</v>
          </cell>
          <cell r="BY391">
            <v>449.7</v>
          </cell>
          <cell r="BZ391">
            <v>458.21</v>
          </cell>
          <cell r="CA391">
            <v>466.72</v>
          </cell>
          <cell r="CB391">
            <v>475.23</v>
          </cell>
          <cell r="CC391">
            <v>483.74</v>
          </cell>
          <cell r="CD391">
            <v>492.25</v>
          </cell>
          <cell r="CE391">
            <v>500.76</v>
          </cell>
          <cell r="CF391">
            <v>509.27</v>
          </cell>
          <cell r="CG391">
            <v>517.78</v>
          </cell>
          <cell r="CH391">
            <v>526.29</v>
          </cell>
          <cell r="CI391">
            <v>534.79999999999995</v>
          </cell>
          <cell r="CJ391">
            <v>543.30999999999995</v>
          </cell>
          <cell r="CK391">
            <v>428.29</v>
          </cell>
        </row>
        <row r="392">
          <cell r="AD392">
            <v>168</v>
          </cell>
          <cell r="AH392">
            <v>243.65</v>
          </cell>
          <cell r="AI392">
            <v>249.76</v>
          </cell>
          <cell r="AJ392">
            <v>255.88</v>
          </cell>
          <cell r="AK392">
            <v>261.99</v>
          </cell>
          <cell r="AL392">
            <v>268.11</v>
          </cell>
          <cell r="AM392">
            <v>274.22000000000003</v>
          </cell>
          <cell r="AN392">
            <v>280.33999999999997</v>
          </cell>
          <cell r="AO392">
            <v>286.45</v>
          </cell>
          <cell r="AP392">
            <v>292.57</v>
          </cell>
          <cell r="AQ392">
            <v>298.68</v>
          </cell>
          <cell r="AR392">
            <v>304.8</v>
          </cell>
          <cell r="AS392">
            <v>310.92</v>
          </cell>
          <cell r="AT392">
            <v>317.02999999999997</v>
          </cell>
          <cell r="AU392">
            <v>323.14999999999998</v>
          </cell>
          <cell r="AV392">
            <v>329.26</v>
          </cell>
          <cell r="AW392">
            <v>335.38</v>
          </cell>
          <cell r="AX392">
            <v>341.49</v>
          </cell>
          <cell r="AY392">
            <v>347.61</v>
          </cell>
          <cell r="AZ392">
            <v>353.72</v>
          </cell>
          <cell r="BA392">
            <v>359.84</v>
          </cell>
          <cell r="BB392">
            <v>365.95</v>
          </cell>
          <cell r="BC392">
            <v>372.07</v>
          </cell>
          <cell r="BD392">
            <v>378.18</v>
          </cell>
          <cell r="BE392">
            <v>384.3</v>
          </cell>
          <cell r="BF392">
            <v>390.41</v>
          </cell>
          <cell r="BG392">
            <v>310.92</v>
          </cell>
          <cell r="BH392">
            <v>168</v>
          </cell>
          <cell r="BL392">
            <v>341.11</v>
          </cell>
          <cell r="BM392">
            <v>349.67</v>
          </cell>
          <cell r="BN392">
            <v>358.23</v>
          </cell>
          <cell r="BO392">
            <v>366.79</v>
          </cell>
          <cell r="BP392">
            <v>375.35</v>
          </cell>
          <cell r="BQ392">
            <v>383.91</v>
          </cell>
          <cell r="BR392">
            <v>392.48</v>
          </cell>
          <cell r="BS392">
            <v>401.04</v>
          </cell>
          <cell r="BT392">
            <v>409.6</v>
          </cell>
          <cell r="BU392">
            <v>418.16</v>
          </cell>
          <cell r="BV392">
            <v>426.72</v>
          </cell>
          <cell r="BW392">
            <v>435.28</v>
          </cell>
          <cell r="BX392">
            <v>443.84</v>
          </cell>
          <cell r="BY392">
            <v>452.4</v>
          </cell>
          <cell r="BZ392">
            <v>460.97</v>
          </cell>
          <cell r="CA392">
            <v>469.53</v>
          </cell>
          <cell r="CB392">
            <v>478.09</v>
          </cell>
          <cell r="CC392">
            <v>486.65</v>
          </cell>
          <cell r="CD392">
            <v>495.21</v>
          </cell>
          <cell r="CE392">
            <v>503.77</v>
          </cell>
          <cell r="CF392">
            <v>512.33000000000004</v>
          </cell>
          <cell r="CG392">
            <v>520.89</v>
          </cell>
          <cell r="CH392">
            <v>529.46</v>
          </cell>
          <cell r="CI392">
            <v>538.02</v>
          </cell>
          <cell r="CJ392">
            <v>546.58000000000004</v>
          </cell>
          <cell r="CK392">
            <v>435.28</v>
          </cell>
        </row>
        <row r="393">
          <cell r="AD393">
            <v>169</v>
          </cell>
          <cell r="AH393">
            <v>244.84</v>
          </cell>
          <cell r="AI393">
            <v>250.99</v>
          </cell>
          <cell r="AJ393">
            <v>257.14</v>
          </cell>
          <cell r="AK393">
            <v>263.29000000000002</v>
          </cell>
          <cell r="AL393">
            <v>269.44</v>
          </cell>
          <cell r="AM393">
            <v>275.58999999999997</v>
          </cell>
          <cell r="AN393">
            <v>281.75</v>
          </cell>
          <cell r="AO393">
            <v>287.89999999999998</v>
          </cell>
          <cell r="AP393">
            <v>294.05</v>
          </cell>
          <cell r="AQ393">
            <v>300.2</v>
          </cell>
          <cell r="AR393">
            <v>306.35000000000002</v>
          </cell>
          <cell r="AS393">
            <v>312.5</v>
          </cell>
          <cell r="AT393">
            <v>318.64999999999998</v>
          </cell>
          <cell r="AU393">
            <v>324.81</v>
          </cell>
          <cell r="AV393">
            <v>330.96</v>
          </cell>
          <cell r="AW393">
            <v>337.11</v>
          </cell>
          <cell r="AX393">
            <v>343.26</v>
          </cell>
          <cell r="AY393">
            <v>349.41</v>
          </cell>
          <cell r="AZ393">
            <v>355.56</v>
          </cell>
          <cell r="BA393">
            <v>361.72</v>
          </cell>
          <cell r="BB393">
            <v>367.87</v>
          </cell>
          <cell r="BC393">
            <v>374.02</v>
          </cell>
          <cell r="BD393">
            <v>380.17</v>
          </cell>
          <cell r="BE393">
            <v>386.32</v>
          </cell>
          <cell r="BF393">
            <v>392.47</v>
          </cell>
          <cell r="BG393">
            <v>312.5</v>
          </cell>
          <cell r="BH393">
            <v>169</v>
          </cell>
          <cell r="BL393">
            <v>342.77</v>
          </cell>
          <cell r="BM393">
            <v>351.38</v>
          </cell>
          <cell r="BN393">
            <v>359.99</v>
          </cell>
          <cell r="BO393">
            <v>368.61</v>
          </cell>
          <cell r="BP393">
            <v>377.22</v>
          </cell>
          <cell r="BQ393">
            <v>385.83</v>
          </cell>
          <cell r="BR393">
            <v>394.44</v>
          </cell>
          <cell r="BS393">
            <v>403.06</v>
          </cell>
          <cell r="BT393">
            <v>411.67</v>
          </cell>
          <cell r="BU393">
            <v>420.28</v>
          </cell>
          <cell r="BV393">
            <v>428.89</v>
          </cell>
          <cell r="BW393">
            <v>437.5</v>
          </cell>
          <cell r="BX393">
            <v>446.12</v>
          </cell>
          <cell r="BY393">
            <v>454.73</v>
          </cell>
          <cell r="BZ393">
            <v>463.34</v>
          </cell>
          <cell r="CA393">
            <v>471.95</v>
          </cell>
          <cell r="CB393">
            <v>480.57</v>
          </cell>
          <cell r="CC393">
            <v>489.18</v>
          </cell>
          <cell r="CD393">
            <v>497.79</v>
          </cell>
          <cell r="CE393">
            <v>506.4</v>
          </cell>
          <cell r="CF393">
            <v>515.01</v>
          </cell>
          <cell r="CG393">
            <v>523.63</v>
          </cell>
          <cell r="CH393">
            <v>532.24</v>
          </cell>
          <cell r="CI393">
            <v>540.85</v>
          </cell>
          <cell r="CJ393">
            <v>549.46</v>
          </cell>
          <cell r="CK393">
            <v>437.5</v>
          </cell>
        </row>
        <row r="394">
          <cell r="AD394">
            <v>170</v>
          </cell>
          <cell r="AH394">
            <v>246.3</v>
          </cell>
          <cell r="AI394">
            <v>252.49</v>
          </cell>
          <cell r="AJ394">
            <v>258.68</v>
          </cell>
          <cell r="AK394">
            <v>264.86</v>
          </cell>
          <cell r="AL394">
            <v>271.05</v>
          </cell>
          <cell r="AM394">
            <v>277.24</v>
          </cell>
          <cell r="AN394">
            <v>283.43</v>
          </cell>
          <cell r="AO394">
            <v>289.62</v>
          </cell>
          <cell r="AP394">
            <v>295.8</v>
          </cell>
          <cell r="AQ394">
            <v>301.99</v>
          </cell>
          <cell r="AR394">
            <v>308.18</v>
          </cell>
          <cell r="AS394">
            <v>314.37</v>
          </cell>
          <cell r="AT394">
            <v>320.56</v>
          </cell>
          <cell r="AU394">
            <v>326.74</v>
          </cell>
          <cell r="AV394">
            <v>332.93</v>
          </cell>
          <cell r="AW394">
            <v>339.12</v>
          </cell>
          <cell r="AX394">
            <v>345.31</v>
          </cell>
          <cell r="AY394">
            <v>351.5</v>
          </cell>
          <cell r="AZ394">
            <v>357.68</v>
          </cell>
          <cell r="BA394">
            <v>363.87</v>
          </cell>
          <cell r="BB394">
            <v>370.06</v>
          </cell>
          <cell r="BC394">
            <v>376.25</v>
          </cell>
          <cell r="BD394">
            <v>382.44</v>
          </cell>
          <cell r="BE394">
            <v>388.62</v>
          </cell>
          <cell r="BF394">
            <v>394.81</v>
          </cell>
          <cell r="BG394">
            <v>314.37</v>
          </cell>
          <cell r="BH394">
            <v>170</v>
          </cell>
          <cell r="BL394">
            <v>344.82</v>
          </cell>
          <cell r="BM394">
            <v>353.48</v>
          </cell>
          <cell r="BN394">
            <v>362.15</v>
          </cell>
          <cell r="BO394">
            <v>370.81</v>
          </cell>
          <cell r="BP394">
            <v>379.47</v>
          </cell>
          <cell r="BQ394">
            <v>388.14</v>
          </cell>
          <cell r="BR394">
            <v>396.8</v>
          </cell>
          <cell r="BS394">
            <v>405.46</v>
          </cell>
          <cell r="BT394">
            <v>414.13</v>
          </cell>
          <cell r="BU394">
            <v>422.79</v>
          </cell>
          <cell r="BV394">
            <v>431.45</v>
          </cell>
          <cell r="BW394">
            <v>440.12</v>
          </cell>
          <cell r="BX394">
            <v>448.78</v>
          </cell>
          <cell r="BY394">
            <v>457.44</v>
          </cell>
          <cell r="BZ394">
            <v>466.11</v>
          </cell>
          <cell r="CA394">
            <v>474.77</v>
          </cell>
          <cell r="CB394">
            <v>483.43</v>
          </cell>
          <cell r="CC394">
            <v>492.1</v>
          </cell>
          <cell r="CD394">
            <v>500.76</v>
          </cell>
          <cell r="CE394">
            <v>509.42</v>
          </cell>
          <cell r="CF394">
            <v>518.09</v>
          </cell>
          <cell r="CG394">
            <v>526.75</v>
          </cell>
          <cell r="CH394">
            <v>535.41</v>
          </cell>
          <cell r="CI394">
            <v>544.07000000000005</v>
          </cell>
          <cell r="CJ394">
            <v>552.74</v>
          </cell>
          <cell r="CK394">
            <v>440.12</v>
          </cell>
        </row>
        <row r="395">
          <cell r="AD395">
            <v>171</v>
          </cell>
          <cell r="AH395">
            <v>247.77</v>
          </cell>
          <cell r="AI395">
            <v>253.99</v>
          </cell>
          <cell r="AJ395">
            <v>260.22000000000003</v>
          </cell>
          <cell r="AK395">
            <v>266.44</v>
          </cell>
          <cell r="AL395">
            <v>272.67</v>
          </cell>
          <cell r="AM395">
            <v>278.89</v>
          </cell>
          <cell r="AN395">
            <v>285.12</v>
          </cell>
          <cell r="AO395">
            <v>291.07</v>
          </cell>
          <cell r="AP395">
            <v>297.56</v>
          </cell>
          <cell r="AQ395">
            <v>303.79000000000002</v>
          </cell>
          <cell r="AR395">
            <v>310.01</v>
          </cell>
          <cell r="AS395">
            <v>316.24</v>
          </cell>
          <cell r="AT395">
            <v>322.45999999999998</v>
          </cell>
          <cell r="AU395">
            <v>328.69</v>
          </cell>
          <cell r="AV395">
            <v>334.91</v>
          </cell>
          <cell r="AW395">
            <v>341.14</v>
          </cell>
          <cell r="AX395">
            <v>347.36</v>
          </cell>
          <cell r="AY395">
            <v>353.58</v>
          </cell>
          <cell r="AZ395">
            <v>359.81</v>
          </cell>
          <cell r="BA395">
            <v>366.03</v>
          </cell>
          <cell r="BB395">
            <v>372.26</v>
          </cell>
          <cell r="BC395">
            <v>378.48</v>
          </cell>
          <cell r="BD395">
            <v>384.71</v>
          </cell>
          <cell r="BE395">
            <v>390.93</v>
          </cell>
          <cell r="BF395">
            <v>397.16</v>
          </cell>
          <cell r="BG395">
            <v>316.23</v>
          </cell>
          <cell r="BH395">
            <v>171</v>
          </cell>
          <cell r="BL395">
            <v>346.88</v>
          </cell>
          <cell r="BM395">
            <v>355.59</v>
          </cell>
          <cell r="BN395">
            <v>364.31</v>
          </cell>
          <cell r="BO395">
            <v>373.02</v>
          </cell>
          <cell r="BP395">
            <v>381.73</v>
          </cell>
          <cell r="BQ395">
            <v>390.45</v>
          </cell>
          <cell r="BR395">
            <v>399.16</v>
          </cell>
          <cell r="BS395">
            <v>407.88</v>
          </cell>
          <cell r="BT395">
            <v>416.59</v>
          </cell>
          <cell r="BU395">
            <v>425.3</v>
          </cell>
          <cell r="BV395">
            <v>434.02</v>
          </cell>
          <cell r="BW395">
            <v>442.73</v>
          </cell>
          <cell r="BX395">
            <v>451.45</v>
          </cell>
          <cell r="BY395">
            <v>460.16</v>
          </cell>
          <cell r="BZ395">
            <v>468.88</v>
          </cell>
          <cell r="CA395">
            <v>477.59</v>
          </cell>
          <cell r="CB395">
            <v>486.3</v>
          </cell>
          <cell r="CC395">
            <v>495.02</v>
          </cell>
          <cell r="CD395">
            <v>503.73</v>
          </cell>
          <cell r="CE395">
            <v>512.45000000000005</v>
          </cell>
          <cell r="CF395">
            <v>521.16</v>
          </cell>
          <cell r="CG395">
            <v>529.87</v>
          </cell>
          <cell r="CH395">
            <v>538.59</v>
          </cell>
          <cell r="CI395">
            <v>547.29999999999995</v>
          </cell>
          <cell r="CJ395">
            <v>556.02</v>
          </cell>
          <cell r="CK395">
            <v>442.73</v>
          </cell>
        </row>
        <row r="396">
          <cell r="AD396">
            <v>172</v>
          </cell>
          <cell r="AH396">
            <v>249.24</v>
          </cell>
          <cell r="AI396">
            <v>255.5</v>
          </cell>
          <cell r="AJ396">
            <v>261.76</v>
          </cell>
          <cell r="AK396">
            <v>268.02</v>
          </cell>
          <cell r="AL396">
            <v>274.27999999999997</v>
          </cell>
          <cell r="AM396">
            <v>280.55</v>
          </cell>
          <cell r="AN396">
            <v>286.81</v>
          </cell>
          <cell r="AO396">
            <v>293.07</v>
          </cell>
          <cell r="AP396">
            <v>299.33</v>
          </cell>
          <cell r="AQ396">
            <v>305.58999999999997</v>
          </cell>
          <cell r="AR396">
            <v>311.85000000000002</v>
          </cell>
          <cell r="AS396">
            <v>318.11</v>
          </cell>
          <cell r="AT396">
            <v>324.37</v>
          </cell>
          <cell r="AU396">
            <v>330.63</v>
          </cell>
          <cell r="AV396">
            <v>336.89</v>
          </cell>
          <cell r="AW396">
            <v>343.15</v>
          </cell>
          <cell r="AX396">
            <v>349.41</v>
          </cell>
          <cell r="AY396">
            <v>355.68</v>
          </cell>
          <cell r="AZ396">
            <v>361.94</v>
          </cell>
          <cell r="BA396">
            <v>368.2</v>
          </cell>
          <cell r="BB396">
            <v>374.46</v>
          </cell>
          <cell r="BC396">
            <v>380.72</v>
          </cell>
          <cell r="BD396">
            <v>386.98</v>
          </cell>
          <cell r="BE396">
            <v>393.24</v>
          </cell>
          <cell r="BF396">
            <v>399.5</v>
          </cell>
          <cell r="BG396">
            <v>318.11</v>
          </cell>
          <cell r="BH396">
            <v>172</v>
          </cell>
          <cell r="BL396">
            <v>348.94</v>
          </cell>
          <cell r="BM396">
            <v>357.7</v>
          </cell>
          <cell r="BN396">
            <v>366.47</v>
          </cell>
          <cell r="BO396">
            <v>375.23</v>
          </cell>
          <cell r="BP396">
            <v>384</v>
          </cell>
          <cell r="BQ396">
            <v>392.76</v>
          </cell>
          <cell r="BR396">
            <v>401.53</v>
          </cell>
          <cell r="BS396">
            <v>410.29</v>
          </cell>
          <cell r="BT396">
            <v>419.06</v>
          </cell>
          <cell r="BU396">
            <v>427.82</v>
          </cell>
          <cell r="BV396">
            <v>436.59</v>
          </cell>
          <cell r="BW396">
            <v>445.35</v>
          </cell>
          <cell r="BX396">
            <v>454.12</v>
          </cell>
          <cell r="BY396">
            <v>462.88</v>
          </cell>
          <cell r="BZ396">
            <v>471.65</v>
          </cell>
          <cell r="CA396">
            <v>480.42</v>
          </cell>
          <cell r="CB396">
            <v>489.18</v>
          </cell>
          <cell r="CC396">
            <v>497.95</v>
          </cell>
          <cell r="CD396">
            <v>506.71</v>
          </cell>
          <cell r="CE396">
            <v>515.48</v>
          </cell>
          <cell r="CF396">
            <v>524.24</v>
          </cell>
          <cell r="CG396">
            <v>533.01</v>
          </cell>
          <cell r="CH396">
            <v>541.77</v>
          </cell>
          <cell r="CI396">
            <v>550.54</v>
          </cell>
          <cell r="CJ396">
            <v>559.29999999999995</v>
          </cell>
          <cell r="CK396">
            <v>445.35</v>
          </cell>
        </row>
        <row r="397">
          <cell r="AD397">
            <v>173</v>
          </cell>
          <cell r="AH397">
            <v>250.72</v>
          </cell>
          <cell r="AI397">
            <v>257.01</v>
          </cell>
          <cell r="AJ397">
            <v>263.31</v>
          </cell>
          <cell r="AK397">
            <v>269.61</v>
          </cell>
          <cell r="AL397">
            <v>275.91000000000003</v>
          </cell>
          <cell r="AM397">
            <v>282.2</v>
          </cell>
          <cell r="AN397">
            <v>288.5</v>
          </cell>
          <cell r="AO397">
            <v>294.8</v>
          </cell>
          <cell r="AP397">
            <v>301.10000000000002</v>
          </cell>
          <cell r="AQ397">
            <v>307.39</v>
          </cell>
          <cell r="AR397">
            <v>313.69</v>
          </cell>
          <cell r="AS397">
            <v>319.99</v>
          </cell>
          <cell r="AT397">
            <v>326.27999999999997</v>
          </cell>
          <cell r="AU397">
            <v>332.58</v>
          </cell>
          <cell r="AV397">
            <v>338.88</v>
          </cell>
          <cell r="AW397">
            <v>345.18</v>
          </cell>
          <cell r="AX397">
            <v>351.47</v>
          </cell>
          <cell r="AY397">
            <v>357.77</v>
          </cell>
          <cell r="AZ397">
            <v>364.07</v>
          </cell>
          <cell r="BA397">
            <v>370.36</v>
          </cell>
          <cell r="BB397">
            <v>376.66</v>
          </cell>
          <cell r="BC397">
            <v>382.96</v>
          </cell>
          <cell r="BD397">
            <v>389.26</v>
          </cell>
          <cell r="BE397">
            <v>395.55</v>
          </cell>
          <cell r="BF397">
            <v>401.85</v>
          </cell>
          <cell r="BG397">
            <v>319.99</v>
          </cell>
          <cell r="BH397">
            <v>173</v>
          </cell>
          <cell r="BL397">
            <v>351</v>
          </cell>
          <cell r="BM397">
            <v>359.82</v>
          </cell>
          <cell r="BN397">
            <v>368.64</v>
          </cell>
          <cell r="BO397">
            <v>377.45</v>
          </cell>
          <cell r="BP397">
            <v>386.27</v>
          </cell>
          <cell r="BQ397">
            <v>395.09</v>
          </cell>
          <cell r="BR397">
            <v>403.9</v>
          </cell>
          <cell r="BS397">
            <v>412.72</v>
          </cell>
          <cell r="BT397">
            <v>421.53</v>
          </cell>
          <cell r="BU397">
            <v>430.35</v>
          </cell>
          <cell r="BV397">
            <v>439.17</v>
          </cell>
          <cell r="BW397">
            <v>447.98</v>
          </cell>
          <cell r="BX397">
            <v>456.8</v>
          </cell>
          <cell r="BY397">
            <v>465.61</v>
          </cell>
          <cell r="BZ397">
            <v>474.43</v>
          </cell>
          <cell r="CA397">
            <v>483.25</v>
          </cell>
          <cell r="CB397">
            <v>492.06</v>
          </cell>
          <cell r="CC397">
            <v>500.88</v>
          </cell>
          <cell r="CD397">
            <v>509.69</v>
          </cell>
          <cell r="CE397">
            <v>518.51</v>
          </cell>
          <cell r="CF397">
            <v>527.33000000000004</v>
          </cell>
          <cell r="CG397">
            <v>536.14</v>
          </cell>
          <cell r="CH397">
            <v>544.96</v>
          </cell>
          <cell r="CI397">
            <v>553.77</v>
          </cell>
          <cell r="CJ397">
            <v>562.59</v>
          </cell>
          <cell r="CK397">
            <v>447.99</v>
          </cell>
        </row>
        <row r="398">
          <cell r="AD398">
            <v>174</v>
          </cell>
          <cell r="AH398">
            <v>252.2</v>
          </cell>
          <cell r="AI398">
            <v>258.52999999999997</v>
          </cell>
          <cell r="AJ398">
            <v>264.86</v>
          </cell>
          <cell r="AK398">
            <v>271.2</v>
          </cell>
          <cell r="AL398">
            <v>277.52999999999997</v>
          </cell>
          <cell r="AM398">
            <v>283.87</v>
          </cell>
          <cell r="AN398">
            <v>290.2</v>
          </cell>
          <cell r="AO398">
            <v>296.52999999999997</v>
          </cell>
          <cell r="AP398">
            <v>302.87</v>
          </cell>
          <cell r="AQ398">
            <v>309.2</v>
          </cell>
          <cell r="AR398">
            <v>315.52999999999997</v>
          </cell>
          <cell r="AS398">
            <v>321.87</v>
          </cell>
          <cell r="AT398">
            <v>328.2</v>
          </cell>
          <cell r="AU398">
            <v>334.53</v>
          </cell>
          <cell r="AV398">
            <v>340.87</v>
          </cell>
          <cell r="AW398">
            <v>347.2</v>
          </cell>
          <cell r="AX398">
            <v>353.53</v>
          </cell>
          <cell r="AY398">
            <v>359.87</v>
          </cell>
          <cell r="AZ398">
            <v>366.2</v>
          </cell>
          <cell r="BA398">
            <v>372.54</v>
          </cell>
          <cell r="BB398">
            <v>378.87</v>
          </cell>
          <cell r="BC398">
            <v>385.2</v>
          </cell>
          <cell r="BD398">
            <v>391.54</v>
          </cell>
          <cell r="BE398">
            <v>397.87</v>
          </cell>
          <cell r="BF398">
            <v>404.2</v>
          </cell>
          <cell r="BG398">
            <v>321.87</v>
          </cell>
          <cell r="BH398">
            <v>174</v>
          </cell>
          <cell r="BL398">
            <v>353.08</v>
          </cell>
          <cell r="BM398">
            <v>361.94</v>
          </cell>
          <cell r="BN398">
            <v>370.81</v>
          </cell>
          <cell r="BO398">
            <v>379.68</v>
          </cell>
          <cell r="BP398">
            <v>388.54</v>
          </cell>
          <cell r="BQ398">
            <v>397.41</v>
          </cell>
          <cell r="BR398">
            <v>406.28</v>
          </cell>
          <cell r="BS398">
            <v>415.15</v>
          </cell>
          <cell r="BT398">
            <v>424.01</v>
          </cell>
          <cell r="BU398">
            <v>432.88</v>
          </cell>
          <cell r="BV398">
            <v>441.75</v>
          </cell>
          <cell r="BW398">
            <v>450.61</v>
          </cell>
          <cell r="BX398">
            <v>459.48</v>
          </cell>
          <cell r="BY398">
            <v>468.35</v>
          </cell>
          <cell r="BZ398">
            <v>477.21</v>
          </cell>
          <cell r="CA398">
            <v>486.08</v>
          </cell>
          <cell r="CB398">
            <v>494.95</v>
          </cell>
          <cell r="CC398">
            <v>503.82</v>
          </cell>
          <cell r="CD398">
            <v>512.67999999999995</v>
          </cell>
          <cell r="CE398">
            <v>521.54999999999995</v>
          </cell>
          <cell r="CF398">
            <v>530.41999999999996</v>
          </cell>
          <cell r="CG398">
            <v>539.28</v>
          </cell>
          <cell r="CH398">
            <v>548.15</v>
          </cell>
          <cell r="CI398">
            <v>557.02</v>
          </cell>
          <cell r="CJ398">
            <v>565.89</v>
          </cell>
          <cell r="CK398">
            <v>450.62</v>
          </cell>
        </row>
        <row r="399">
          <cell r="AD399">
            <v>175</v>
          </cell>
          <cell r="AH399">
            <v>253.68</v>
          </cell>
          <cell r="AI399">
            <v>260.05</v>
          </cell>
          <cell r="AJ399">
            <v>266.42</v>
          </cell>
          <cell r="AK399">
            <v>272.79000000000002</v>
          </cell>
          <cell r="AL399">
            <v>279.16000000000003</v>
          </cell>
          <cell r="AM399">
            <v>285.52999999999997</v>
          </cell>
          <cell r="AN399">
            <v>291.89999999999998</v>
          </cell>
          <cell r="AO399">
            <v>298.27</v>
          </cell>
          <cell r="AP399">
            <v>304.64</v>
          </cell>
          <cell r="AQ399">
            <v>311.01</v>
          </cell>
          <cell r="AR399">
            <v>317.38</v>
          </cell>
          <cell r="AS399">
            <v>323.75</v>
          </cell>
          <cell r="AT399">
            <v>330.12</v>
          </cell>
          <cell r="AU399">
            <v>336.49</v>
          </cell>
          <cell r="AV399">
            <v>342.86</v>
          </cell>
          <cell r="AW399">
            <v>349.23</v>
          </cell>
          <cell r="AX399">
            <v>355.6</v>
          </cell>
          <cell r="AY399">
            <v>361.97</v>
          </cell>
          <cell r="AZ399">
            <v>368.34</v>
          </cell>
          <cell r="BA399">
            <v>374.71</v>
          </cell>
          <cell r="BB399">
            <v>381.08</v>
          </cell>
          <cell r="BC399">
            <v>387.45</v>
          </cell>
          <cell r="BD399">
            <v>393.82</v>
          </cell>
          <cell r="BE399">
            <v>400.19</v>
          </cell>
          <cell r="BF399">
            <v>406.56</v>
          </cell>
          <cell r="BG399">
            <v>323.76</v>
          </cell>
          <cell r="BH399">
            <v>175</v>
          </cell>
          <cell r="BL399">
            <v>355.15</v>
          </cell>
          <cell r="BM399">
            <v>364.07</v>
          </cell>
          <cell r="BN399">
            <v>372.99</v>
          </cell>
          <cell r="BO399">
            <v>381.91</v>
          </cell>
          <cell r="BP399">
            <v>390.83</v>
          </cell>
          <cell r="BQ399">
            <v>399.74</v>
          </cell>
          <cell r="BR399">
            <v>408.66</v>
          </cell>
          <cell r="BS399">
            <v>417.58</v>
          </cell>
          <cell r="BT399">
            <v>426.5</v>
          </cell>
          <cell r="BU399">
            <v>435.42</v>
          </cell>
          <cell r="BV399">
            <v>444.33</v>
          </cell>
          <cell r="BW399">
            <v>453.25</v>
          </cell>
          <cell r="BX399">
            <v>462.17</v>
          </cell>
          <cell r="BY399">
            <v>471.09</v>
          </cell>
          <cell r="BZ399">
            <v>480.01</v>
          </cell>
          <cell r="CA399">
            <v>488.92</v>
          </cell>
          <cell r="CB399">
            <v>497.81</v>
          </cell>
          <cell r="CC399">
            <v>506.76</v>
          </cell>
          <cell r="CD399">
            <v>515.67999999999995</v>
          </cell>
          <cell r="CE399">
            <v>524.6</v>
          </cell>
          <cell r="CF399">
            <v>533.51</v>
          </cell>
          <cell r="CG399">
            <v>542.42999999999995</v>
          </cell>
          <cell r="CH399">
            <v>551.35</v>
          </cell>
          <cell r="CI399">
            <v>560.27</v>
          </cell>
          <cell r="CJ399">
            <v>569.19000000000005</v>
          </cell>
          <cell r="CK399">
            <v>453.25</v>
          </cell>
        </row>
        <row r="400">
          <cell r="AD400">
            <v>176</v>
          </cell>
          <cell r="AH400">
            <v>255.17</v>
          </cell>
          <cell r="AI400">
            <v>261.57</v>
          </cell>
          <cell r="AJ400">
            <v>267.98</v>
          </cell>
          <cell r="AK400">
            <v>274.39</v>
          </cell>
          <cell r="AL400">
            <v>280.79000000000002</v>
          </cell>
          <cell r="AM400">
            <v>287.2</v>
          </cell>
          <cell r="AN400">
            <v>293.61</v>
          </cell>
          <cell r="AO400">
            <v>300.01</v>
          </cell>
          <cell r="AP400">
            <v>306.42</v>
          </cell>
          <cell r="AQ400">
            <v>312.83</v>
          </cell>
          <cell r="AR400">
            <v>319.23</v>
          </cell>
          <cell r="AS400">
            <v>325.64</v>
          </cell>
          <cell r="AT400">
            <v>332.04</v>
          </cell>
          <cell r="AU400">
            <v>338.45</v>
          </cell>
          <cell r="AV400">
            <v>344.86</v>
          </cell>
          <cell r="AW400">
            <v>351.26</v>
          </cell>
          <cell r="AX400">
            <v>357.67</v>
          </cell>
          <cell r="AY400">
            <v>364.08</v>
          </cell>
          <cell r="AZ400">
            <v>370.48</v>
          </cell>
          <cell r="BA400">
            <v>376.89</v>
          </cell>
          <cell r="BB400">
            <v>383.3</v>
          </cell>
          <cell r="BC400">
            <v>389.7</v>
          </cell>
          <cell r="BD400">
            <v>396.11</v>
          </cell>
          <cell r="BE400">
            <v>402.52</v>
          </cell>
          <cell r="BF400">
            <v>408.92</v>
          </cell>
          <cell r="BG400">
            <v>325.64</v>
          </cell>
          <cell r="BH400">
            <v>176</v>
          </cell>
          <cell r="BL400">
            <v>357.24</v>
          </cell>
          <cell r="BM400">
            <v>366.2</v>
          </cell>
          <cell r="BN400">
            <v>375.17</v>
          </cell>
          <cell r="BO400">
            <v>384.14</v>
          </cell>
          <cell r="BP400">
            <v>393.11</v>
          </cell>
          <cell r="BQ400">
            <v>402.08</v>
          </cell>
          <cell r="BR400">
            <v>411.05</v>
          </cell>
          <cell r="BS400">
            <v>420.02</v>
          </cell>
          <cell r="BT400">
            <v>428.99</v>
          </cell>
          <cell r="BU400">
            <v>437.96</v>
          </cell>
          <cell r="BV400">
            <v>446.92</v>
          </cell>
          <cell r="BW400">
            <v>455.89</v>
          </cell>
          <cell r="BX400">
            <v>464.86</v>
          </cell>
          <cell r="BY400">
            <v>473.83</v>
          </cell>
          <cell r="BZ400">
            <v>482.8</v>
          </cell>
          <cell r="CA400">
            <v>491.77</v>
          </cell>
          <cell r="CB400">
            <v>500.74</v>
          </cell>
          <cell r="CC400">
            <v>509.71</v>
          </cell>
          <cell r="CD400">
            <v>518.67999999999995</v>
          </cell>
          <cell r="CE400">
            <v>527.65</v>
          </cell>
          <cell r="CF400">
            <v>536.61</v>
          </cell>
          <cell r="CG400">
            <v>545.58000000000004</v>
          </cell>
          <cell r="CH400">
            <v>554.54999999999995</v>
          </cell>
          <cell r="CI400">
            <v>563.52</v>
          </cell>
          <cell r="CJ400">
            <v>572.49</v>
          </cell>
          <cell r="CK400">
            <v>455.9</v>
          </cell>
        </row>
        <row r="401">
          <cell r="AD401">
            <v>177</v>
          </cell>
          <cell r="AH401">
            <v>256.66000000000003</v>
          </cell>
          <cell r="AI401">
            <v>263.10000000000002</v>
          </cell>
          <cell r="AJ401">
            <v>269.54000000000002</v>
          </cell>
          <cell r="AK401">
            <v>275.99</v>
          </cell>
          <cell r="AL401">
            <v>282.43</v>
          </cell>
          <cell r="AM401">
            <v>288.87</v>
          </cell>
          <cell r="AN401">
            <v>295.32</v>
          </cell>
          <cell r="AO401">
            <v>301.76</v>
          </cell>
          <cell r="AP401">
            <v>308.2</v>
          </cell>
          <cell r="AQ401">
            <v>314.64</v>
          </cell>
          <cell r="AR401">
            <v>321.08999999999997</v>
          </cell>
          <cell r="AS401">
            <v>327.52999999999997</v>
          </cell>
          <cell r="AT401">
            <v>333.97</v>
          </cell>
          <cell r="AU401">
            <v>340.42</v>
          </cell>
          <cell r="AV401">
            <v>346.86</v>
          </cell>
          <cell r="AW401">
            <v>353.3</v>
          </cell>
          <cell r="AX401">
            <v>359.74</v>
          </cell>
          <cell r="AY401">
            <v>366.19</v>
          </cell>
          <cell r="AZ401">
            <v>372.63</v>
          </cell>
          <cell r="BA401">
            <v>379.07</v>
          </cell>
          <cell r="BB401">
            <v>385.52</v>
          </cell>
          <cell r="BC401">
            <v>391.96</v>
          </cell>
          <cell r="BD401">
            <v>398.4</v>
          </cell>
          <cell r="BE401">
            <v>404.84</v>
          </cell>
          <cell r="BF401">
            <v>411.29</v>
          </cell>
          <cell r="BG401">
            <v>327.52999999999997</v>
          </cell>
          <cell r="BH401">
            <v>177</v>
          </cell>
          <cell r="BL401">
            <v>359.32</v>
          </cell>
          <cell r="BM401">
            <v>368.34</v>
          </cell>
          <cell r="BN401">
            <v>377.36</v>
          </cell>
          <cell r="BO401">
            <v>386.38</v>
          </cell>
          <cell r="BP401">
            <v>395.4</v>
          </cell>
          <cell r="BQ401">
            <v>404.42</v>
          </cell>
          <cell r="BR401">
            <v>413.44</v>
          </cell>
          <cell r="BS401">
            <v>422.46</v>
          </cell>
          <cell r="BT401">
            <v>431.48</v>
          </cell>
          <cell r="BU401">
            <v>440.5</v>
          </cell>
          <cell r="BV401">
            <v>449.52</v>
          </cell>
          <cell r="BW401">
            <v>458.54</v>
          </cell>
          <cell r="BX401">
            <v>467.56</v>
          </cell>
          <cell r="BY401">
            <v>476.58</v>
          </cell>
          <cell r="BZ401">
            <v>485.6</v>
          </cell>
          <cell r="CA401">
            <v>494.62</v>
          </cell>
          <cell r="CB401">
            <v>503.64</v>
          </cell>
          <cell r="CC401">
            <v>512.66</v>
          </cell>
          <cell r="CD401">
            <v>521.67999999999995</v>
          </cell>
          <cell r="CE401">
            <v>530.70000000000005</v>
          </cell>
          <cell r="CF401">
            <v>539.72</v>
          </cell>
          <cell r="CG401">
            <v>548.74</v>
          </cell>
          <cell r="CH401">
            <v>557.76</v>
          </cell>
          <cell r="CI401">
            <v>566.78</v>
          </cell>
          <cell r="CJ401">
            <v>575.79999999999995</v>
          </cell>
          <cell r="CK401">
            <v>458.54</v>
          </cell>
        </row>
        <row r="402">
          <cell r="AD402">
            <v>178</v>
          </cell>
          <cell r="AH402">
            <v>257.85000000000002</v>
          </cell>
          <cell r="AI402">
            <v>264.33</v>
          </cell>
          <cell r="AJ402">
            <v>270.81</v>
          </cell>
          <cell r="AK402">
            <v>277.27999999999997</v>
          </cell>
          <cell r="AL402">
            <v>283.76</v>
          </cell>
          <cell r="AM402">
            <v>290.24</v>
          </cell>
          <cell r="AN402">
            <v>296.72000000000003</v>
          </cell>
          <cell r="AO402">
            <v>303.2</v>
          </cell>
          <cell r="AP402">
            <v>309.68</v>
          </cell>
          <cell r="AQ402">
            <v>316.16000000000003</v>
          </cell>
          <cell r="AR402">
            <v>322.64</v>
          </cell>
          <cell r="AS402">
            <v>329.12</v>
          </cell>
          <cell r="AT402">
            <v>335.6</v>
          </cell>
          <cell r="AU402">
            <v>342.08</v>
          </cell>
          <cell r="AV402">
            <v>348.56</v>
          </cell>
          <cell r="AW402">
            <v>355.03</v>
          </cell>
          <cell r="AX402">
            <v>361.51</v>
          </cell>
          <cell r="AY402">
            <v>367.99</v>
          </cell>
          <cell r="AZ402">
            <v>374.47</v>
          </cell>
          <cell r="BA402">
            <v>380.95</v>
          </cell>
          <cell r="BB402">
            <v>387.43</v>
          </cell>
          <cell r="BC402">
            <v>393.91</v>
          </cell>
          <cell r="BD402">
            <v>400.39</v>
          </cell>
          <cell r="BE402">
            <v>406.87</v>
          </cell>
          <cell r="BF402">
            <v>413.35</v>
          </cell>
          <cell r="BG402">
            <v>329.12</v>
          </cell>
          <cell r="BH402">
            <v>178</v>
          </cell>
          <cell r="BL402">
            <v>360.99</v>
          </cell>
          <cell r="BM402">
            <v>370.06</v>
          </cell>
          <cell r="BN402">
            <v>379.13</v>
          </cell>
          <cell r="BO402">
            <v>388.2</v>
          </cell>
          <cell r="BP402">
            <v>397.27</v>
          </cell>
          <cell r="BQ402">
            <v>406.34</v>
          </cell>
          <cell r="BR402">
            <v>415.41</v>
          </cell>
          <cell r="BS402">
            <v>424.48</v>
          </cell>
          <cell r="BT402">
            <v>433.55</v>
          </cell>
          <cell r="BU402">
            <v>442.62</v>
          </cell>
          <cell r="BV402">
            <v>451.69</v>
          </cell>
          <cell r="BW402">
            <v>460.77</v>
          </cell>
          <cell r="BX402">
            <v>469.84</v>
          </cell>
          <cell r="BY402">
            <v>478.91</v>
          </cell>
          <cell r="BZ402">
            <v>487.98</v>
          </cell>
          <cell r="CA402">
            <v>497.05</v>
          </cell>
          <cell r="CB402">
            <v>506.12</v>
          </cell>
          <cell r="CC402">
            <v>515.19000000000005</v>
          </cell>
          <cell r="CD402">
            <v>524.26</v>
          </cell>
          <cell r="CE402">
            <v>533.33000000000004</v>
          </cell>
          <cell r="CF402">
            <v>542.4</v>
          </cell>
          <cell r="CG402">
            <v>551.47</v>
          </cell>
          <cell r="CH402">
            <v>560.54</v>
          </cell>
          <cell r="CI402">
            <v>569.62</v>
          </cell>
          <cell r="CJ402">
            <v>578.69000000000005</v>
          </cell>
          <cell r="CK402">
            <v>460.77</v>
          </cell>
        </row>
        <row r="403">
          <cell r="AD403">
            <v>179</v>
          </cell>
          <cell r="AH403">
            <v>259.33999999999997</v>
          </cell>
          <cell r="AI403">
            <v>265.86</v>
          </cell>
          <cell r="AJ403">
            <v>272.37</v>
          </cell>
          <cell r="AK403">
            <v>278.89</v>
          </cell>
          <cell r="AL403">
            <v>285.39999999999998</v>
          </cell>
          <cell r="AM403">
            <v>291.92</v>
          </cell>
          <cell r="AN403">
            <v>298.44</v>
          </cell>
          <cell r="AO403">
            <v>304.95</v>
          </cell>
          <cell r="AP403">
            <v>311.47000000000003</v>
          </cell>
          <cell r="AQ403">
            <v>317.98</v>
          </cell>
          <cell r="AR403">
            <v>324.5</v>
          </cell>
          <cell r="AS403">
            <v>331.01</v>
          </cell>
          <cell r="AT403">
            <v>337.53</v>
          </cell>
          <cell r="AU403">
            <v>344.04</v>
          </cell>
          <cell r="AV403">
            <v>350.56</v>
          </cell>
          <cell r="AW403">
            <v>357.08</v>
          </cell>
          <cell r="AX403">
            <v>363.59</v>
          </cell>
          <cell r="AY403">
            <v>370.11</v>
          </cell>
          <cell r="AZ403">
            <v>376.62</v>
          </cell>
          <cell r="BA403">
            <v>383.14</v>
          </cell>
          <cell r="BB403">
            <v>389.65</v>
          </cell>
          <cell r="BC403">
            <v>396.17</v>
          </cell>
          <cell r="BD403">
            <v>402.69</v>
          </cell>
          <cell r="BE403">
            <v>409.2</v>
          </cell>
          <cell r="BF403">
            <v>415.72</v>
          </cell>
          <cell r="BG403">
            <v>331.02</v>
          </cell>
          <cell r="BH403">
            <v>179</v>
          </cell>
          <cell r="BL403">
            <v>363.08</v>
          </cell>
          <cell r="BM403">
            <v>372.2</v>
          </cell>
          <cell r="BN403">
            <v>381.32</v>
          </cell>
          <cell r="BO403">
            <v>390.44</v>
          </cell>
          <cell r="BP403">
            <v>399.57</v>
          </cell>
          <cell r="BQ403">
            <v>408.69</v>
          </cell>
          <cell r="BR403">
            <v>417.81</v>
          </cell>
          <cell r="BS403">
            <v>426.93</v>
          </cell>
          <cell r="BT403">
            <v>436.05</v>
          </cell>
          <cell r="BU403">
            <v>445.18</v>
          </cell>
          <cell r="BV403">
            <v>454.3</v>
          </cell>
          <cell r="BW403">
            <v>463.42</v>
          </cell>
          <cell r="BX403">
            <v>472.54</v>
          </cell>
          <cell r="BY403">
            <v>481.66</v>
          </cell>
          <cell r="BZ403">
            <v>490.78</v>
          </cell>
          <cell r="CA403">
            <v>499.91</v>
          </cell>
          <cell r="CB403">
            <v>509.03</v>
          </cell>
          <cell r="CC403">
            <v>518.15</v>
          </cell>
          <cell r="CD403">
            <v>527.27</v>
          </cell>
          <cell r="CE403">
            <v>536.39</v>
          </cell>
          <cell r="CF403">
            <v>545.52</v>
          </cell>
          <cell r="CG403">
            <v>554.64</v>
          </cell>
          <cell r="CH403">
            <v>563.76</v>
          </cell>
          <cell r="CI403">
            <v>572.88</v>
          </cell>
          <cell r="CJ403">
            <v>582</v>
          </cell>
          <cell r="CK403">
            <v>463.42</v>
          </cell>
        </row>
        <row r="404">
          <cell r="AD404">
            <v>180</v>
          </cell>
          <cell r="AH404">
            <v>260.83999999999997</v>
          </cell>
          <cell r="AI404">
            <v>267.39</v>
          </cell>
          <cell r="AJ404">
            <v>273.95</v>
          </cell>
          <cell r="AK404">
            <v>280.5</v>
          </cell>
          <cell r="AL404">
            <v>287.05</v>
          </cell>
          <cell r="AM404">
            <v>293.60000000000002</v>
          </cell>
          <cell r="AN404">
            <v>300.14999999999998</v>
          </cell>
          <cell r="AO404">
            <v>306.70999999999998</v>
          </cell>
          <cell r="AP404">
            <v>313.26</v>
          </cell>
          <cell r="AQ404">
            <v>319.81</v>
          </cell>
          <cell r="AR404">
            <v>326.36</v>
          </cell>
          <cell r="AS404">
            <v>332.91</v>
          </cell>
          <cell r="AT404">
            <v>339.47</v>
          </cell>
          <cell r="AU404">
            <v>346.02</v>
          </cell>
          <cell r="AV404">
            <v>352.57</v>
          </cell>
          <cell r="AW404">
            <v>359.12</v>
          </cell>
          <cell r="AX404">
            <v>365.67</v>
          </cell>
          <cell r="AY404">
            <v>372.23</v>
          </cell>
          <cell r="AZ404">
            <v>378.78</v>
          </cell>
          <cell r="BA404">
            <v>385.33</v>
          </cell>
          <cell r="BB404">
            <v>391.88</v>
          </cell>
          <cell r="BC404">
            <v>398.43</v>
          </cell>
          <cell r="BD404">
            <v>404.99</v>
          </cell>
          <cell r="BE404">
            <v>411.54</v>
          </cell>
          <cell r="BF404">
            <v>418.09</v>
          </cell>
          <cell r="BG404">
            <v>332.91</v>
          </cell>
          <cell r="BH404">
            <v>180</v>
          </cell>
          <cell r="BL404">
            <v>365.18</v>
          </cell>
          <cell r="BM404">
            <v>374.35</v>
          </cell>
          <cell r="BN404">
            <v>383.52</v>
          </cell>
          <cell r="BO404">
            <v>392.7</v>
          </cell>
          <cell r="BP404">
            <v>401.87</v>
          </cell>
          <cell r="BQ404">
            <v>411.04</v>
          </cell>
          <cell r="BR404">
            <v>420.21</v>
          </cell>
          <cell r="BS404">
            <v>429.39</v>
          </cell>
          <cell r="BT404">
            <v>438.56</v>
          </cell>
          <cell r="BU404">
            <v>447.73</v>
          </cell>
          <cell r="BV404">
            <v>456.91</v>
          </cell>
          <cell r="BW404">
            <v>466.08</v>
          </cell>
          <cell r="BX404">
            <v>475.25</v>
          </cell>
          <cell r="BY404">
            <v>484.42</v>
          </cell>
          <cell r="BZ404">
            <v>493.6</v>
          </cell>
          <cell r="CA404">
            <v>502.77</v>
          </cell>
          <cell r="CB404">
            <v>511.04</v>
          </cell>
          <cell r="CC404">
            <v>521.12</v>
          </cell>
          <cell r="CD404">
            <v>530.29</v>
          </cell>
          <cell r="CE404">
            <v>539.46</v>
          </cell>
          <cell r="CF404">
            <v>548.67999999999995</v>
          </cell>
          <cell r="CG404">
            <v>557.80999999999995</v>
          </cell>
          <cell r="CH404">
            <v>566.98</v>
          </cell>
          <cell r="CI404">
            <v>576.15</v>
          </cell>
          <cell r="CJ404">
            <v>585.33000000000004</v>
          </cell>
          <cell r="CK404">
            <v>466.05</v>
          </cell>
        </row>
        <row r="405">
          <cell r="AD405">
            <v>181</v>
          </cell>
          <cell r="AH405">
            <v>262.33999999999997</v>
          </cell>
          <cell r="AI405">
            <v>268.93</v>
          </cell>
          <cell r="AJ405">
            <v>275.52</v>
          </cell>
          <cell r="AK405">
            <v>282.11</v>
          </cell>
          <cell r="AL405">
            <v>288.7</v>
          </cell>
          <cell r="AM405">
            <v>295.29000000000002</v>
          </cell>
          <cell r="AN405">
            <v>301.88</v>
          </cell>
          <cell r="AO405">
            <v>308.45999999999998</v>
          </cell>
          <cell r="AP405">
            <v>315.05</v>
          </cell>
          <cell r="AQ405">
            <v>321.64</v>
          </cell>
          <cell r="AR405">
            <v>328.23</v>
          </cell>
          <cell r="AS405">
            <v>334.82</v>
          </cell>
          <cell r="AT405">
            <v>341.41</v>
          </cell>
          <cell r="AU405">
            <v>347.99</v>
          </cell>
          <cell r="AV405">
            <v>354.58</v>
          </cell>
          <cell r="AW405">
            <v>361.17</v>
          </cell>
          <cell r="AX405">
            <v>367.76</v>
          </cell>
          <cell r="AY405">
            <v>374.35</v>
          </cell>
          <cell r="AZ405">
            <v>380.94</v>
          </cell>
          <cell r="BA405">
            <v>387.52</v>
          </cell>
          <cell r="BB405">
            <v>394.11</v>
          </cell>
          <cell r="BC405">
            <v>400.7</v>
          </cell>
          <cell r="BD405">
            <v>407.29</v>
          </cell>
          <cell r="BE405">
            <v>413.88</v>
          </cell>
          <cell r="BF405">
            <v>420.47</v>
          </cell>
          <cell r="BG405">
            <v>334.82</v>
          </cell>
          <cell r="BH405">
            <v>181</v>
          </cell>
          <cell r="BL405">
            <v>367.28</v>
          </cell>
          <cell r="BM405">
            <v>376.51</v>
          </cell>
          <cell r="BN405">
            <v>385.73</v>
          </cell>
          <cell r="BO405">
            <v>394.95</v>
          </cell>
          <cell r="BP405">
            <v>404.18</v>
          </cell>
          <cell r="BQ405">
            <v>413.4</v>
          </cell>
          <cell r="BR405">
            <v>422.63</v>
          </cell>
          <cell r="BS405">
            <v>431.85</v>
          </cell>
          <cell r="BT405">
            <v>441.07</v>
          </cell>
          <cell r="BU405">
            <v>450.3</v>
          </cell>
          <cell r="BV405">
            <v>459.52</v>
          </cell>
          <cell r="BW405">
            <v>468.74</v>
          </cell>
          <cell r="BX405">
            <v>477.97</v>
          </cell>
          <cell r="BY405">
            <v>487.19</v>
          </cell>
          <cell r="BZ405">
            <v>496.42</v>
          </cell>
          <cell r="CA405">
            <v>505.64</v>
          </cell>
          <cell r="CB405">
            <v>514.86</v>
          </cell>
          <cell r="CC405">
            <v>524.09</v>
          </cell>
          <cell r="CD405">
            <v>533.30999999999995</v>
          </cell>
          <cell r="CE405">
            <v>542.53</v>
          </cell>
          <cell r="CF405">
            <v>551.76</v>
          </cell>
          <cell r="CG405">
            <v>560.98</v>
          </cell>
          <cell r="CH405">
            <v>570.21</v>
          </cell>
          <cell r="CI405">
            <v>579.42999999999995</v>
          </cell>
          <cell r="CJ405">
            <v>588.65</v>
          </cell>
          <cell r="CK405">
            <v>468.74</v>
          </cell>
        </row>
        <row r="406">
          <cell r="AD406">
            <v>182</v>
          </cell>
          <cell r="AH406">
            <v>263.85000000000002</v>
          </cell>
          <cell r="AI406">
            <v>270.48</v>
          </cell>
          <cell r="AJ406">
            <v>277.10000000000002</v>
          </cell>
          <cell r="AK406">
            <v>283.73</v>
          </cell>
          <cell r="AL406">
            <v>290.35000000000002</v>
          </cell>
          <cell r="AM406">
            <v>296.98</v>
          </cell>
          <cell r="AN406">
            <v>303.60000000000002</v>
          </cell>
          <cell r="AO406">
            <v>310.23</v>
          </cell>
          <cell r="AP406">
            <v>316.85000000000002</v>
          </cell>
          <cell r="AQ406">
            <v>323.48</v>
          </cell>
          <cell r="AR406">
            <v>330.1</v>
          </cell>
          <cell r="AS406">
            <v>336.73</v>
          </cell>
          <cell r="AT406">
            <v>343.35</v>
          </cell>
          <cell r="AU406">
            <v>349.98</v>
          </cell>
          <cell r="AV406">
            <v>356.6</v>
          </cell>
          <cell r="AW406">
            <v>363.22</v>
          </cell>
          <cell r="AX406">
            <v>369.85</v>
          </cell>
          <cell r="AY406">
            <v>376.47</v>
          </cell>
          <cell r="AZ406">
            <v>383.1</v>
          </cell>
          <cell r="BA406">
            <v>389.72</v>
          </cell>
          <cell r="BB406">
            <v>396.35</v>
          </cell>
          <cell r="BC406">
            <v>402.97</v>
          </cell>
          <cell r="BD406">
            <v>409.6</v>
          </cell>
          <cell r="BE406">
            <v>416.22</v>
          </cell>
          <cell r="BF406">
            <v>422.85</v>
          </cell>
          <cell r="BG406">
            <v>336.72</v>
          </cell>
          <cell r="BH406">
            <v>182</v>
          </cell>
          <cell r="BL406">
            <v>369.39</v>
          </cell>
          <cell r="BM406">
            <v>378.67</v>
          </cell>
          <cell r="BN406">
            <v>387.94</v>
          </cell>
          <cell r="BO406">
            <v>397.22</v>
          </cell>
          <cell r="BP406">
            <v>406.49</v>
          </cell>
          <cell r="BQ406">
            <v>415.77</v>
          </cell>
          <cell r="BR406">
            <v>425.04</v>
          </cell>
          <cell r="BS406">
            <v>434.32</v>
          </cell>
          <cell r="BT406">
            <v>443.59</v>
          </cell>
          <cell r="BU406">
            <v>452.87</v>
          </cell>
          <cell r="BV406">
            <v>462.14</v>
          </cell>
          <cell r="BW406">
            <v>471.42</v>
          </cell>
          <cell r="BX406">
            <v>480.69</v>
          </cell>
          <cell r="BY406">
            <v>489.97</v>
          </cell>
          <cell r="BZ406">
            <v>499.24</v>
          </cell>
          <cell r="CA406">
            <v>508.51</v>
          </cell>
          <cell r="CB406">
            <v>517.79</v>
          </cell>
          <cell r="CC406">
            <v>527.08000000000004</v>
          </cell>
          <cell r="CD406">
            <v>536.34</v>
          </cell>
          <cell r="CE406">
            <v>545.61</v>
          </cell>
          <cell r="CF406">
            <v>554.89</v>
          </cell>
          <cell r="CG406">
            <v>564.16</v>
          </cell>
          <cell r="CH406">
            <v>573.44000000000005</v>
          </cell>
          <cell r="CI406">
            <v>582.71</v>
          </cell>
          <cell r="CJ406">
            <v>591.99</v>
          </cell>
          <cell r="CK406">
            <v>471.41</v>
          </cell>
        </row>
        <row r="407">
          <cell r="AD407">
            <v>183</v>
          </cell>
          <cell r="AH407">
            <v>265.36</v>
          </cell>
          <cell r="AI407">
            <v>272.02999999999997</v>
          </cell>
          <cell r="AJ407">
            <v>278.69</v>
          </cell>
          <cell r="AK407">
            <v>285.35000000000002</v>
          </cell>
          <cell r="AL407">
            <v>292.01</v>
          </cell>
          <cell r="AM407">
            <v>298.67</v>
          </cell>
          <cell r="AN407">
            <v>305.33</v>
          </cell>
          <cell r="AO407">
            <v>311.99</v>
          </cell>
          <cell r="AP407">
            <v>318.64999999999998</v>
          </cell>
          <cell r="AQ407">
            <v>325.32</v>
          </cell>
          <cell r="AR407">
            <v>331.98</v>
          </cell>
          <cell r="AS407">
            <v>338.64</v>
          </cell>
          <cell r="AT407">
            <v>345.3</v>
          </cell>
          <cell r="AU407">
            <v>351.96</v>
          </cell>
          <cell r="AV407">
            <v>358.62</v>
          </cell>
          <cell r="AW407">
            <v>365.28</v>
          </cell>
          <cell r="AX407">
            <v>371.94</v>
          </cell>
          <cell r="AY407">
            <v>378.61</v>
          </cell>
          <cell r="AZ407">
            <v>385.27</v>
          </cell>
          <cell r="BA407">
            <v>391.93</v>
          </cell>
          <cell r="BB407">
            <v>398.59</v>
          </cell>
          <cell r="BC407">
            <v>405.25</v>
          </cell>
          <cell r="BD407">
            <v>411.91</v>
          </cell>
          <cell r="BE407">
            <v>418.57</v>
          </cell>
          <cell r="BF407">
            <v>425.23</v>
          </cell>
          <cell r="BG407">
            <v>338.64</v>
          </cell>
          <cell r="BH407">
            <v>183</v>
          </cell>
          <cell r="BL407">
            <v>371.51</v>
          </cell>
          <cell r="BM407">
            <v>380.84</v>
          </cell>
          <cell r="BN407">
            <v>390.16</v>
          </cell>
          <cell r="BO407">
            <v>399.49</v>
          </cell>
          <cell r="BP407">
            <v>408.81</v>
          </cell>
          <cell r="BQ407">
            <v>418.14</v>
          </cell>
          <cell r="BR407">
            <v>427.47</v>
          </cell>
          <cell r="BS407">
            <v>436.79</v>
          </cell>
          <cell r="BT407">
            <v>446.12</v>
          </cell>
          <cell r="BU407">
            <v>455.44</v>
          </cell>
          <cell r="BV407">
            <v>464.77</v>
          </cell>
          <cell r="BW407">
            <v>474.09</v>
          </cell>
          <cell r="BX407">
            <v>483.42</v>
          </cell>
          <cell r="BY407">
            <v>492.74</v>
          </cell>
          <cell r="BZ407">
            <v>502.07</v>
          </cell>
          <cell r="CA407">
            <v>511.4</v>
          </cell>
          <cell r="CB407">
            <v>520.72</v>
          </cell>
          <cell r="CC407">
            <v>530.04999999999995</v>
          </cell>
          <cell r="CD407">
            <v>539.37</v>
          </cell>
          <cell r="CE407">
            <v>548.70000000000005</v>
          </cell>
          <cell r="CF407">
            <v>558.02</v>
          </cell>
          <cell r="CG407">
            <v>567.35</v>
          </cell>
          <cell r="CH407">
            <v>576.67999999999995</v>
          </cell>
          <cell r="CI407">
            <v>586</v>
          </cell>
          <cell r="CJ407">
            <v>595.33000000000004</v>
          </cell>
          <cell r="CK407">
            <v>474.09</v>
          </cell>
        </row>
        <row r="408">
          <cell r="AD408">
            <v>184</v>
          </cell>
          <cell r="AH408">
            <v>266.55</v>
          </cell>
          <cell r="AI408">
            <v>273.25</v>
          </cell>
          <cell r="AJ408">
            <v>279.95</v>
          </cell>
          <cell r="AK408">
            <v>286.64999999999998</v>
          </cell>
          <cell r="AL408">
            <v>293.33999999999997</v>
          </cell>
          <cell r="AM408">
            <v>300.04000000000002</v>
          </cell>
          <cell r="AN408">
            <v>306.74</v>
          </cell>
          <cell r="AO408">
            <v>313.44</v>
          </cell>
          <cell r="AP408">
            <v>320.13</v>
          </cell>
          <cell r="AQ408">
            <v>326.83</v>
          </cell>
          <cell r="AR408">
            <v>333.53</v>
          </cell>
          <cell r="AS408">
            <v>340.23</v>
          </cell>
          <cell r="AT408">
            <v>346.92</v>
          </cell>
          <cell r="AU408">
            <v>353.62</v>
          </cell>
          <cell r="AV408">
            <v>360.32</v>
          </cell>
          <cell r="AW408">
            <v>367.02</v>
          </cell>
          <cell r="AX408">
            <v>373.71</v>
          </cell>
          <cell r="AY408">
            <v>380.41</v>
          </cell>
          <cell r="AZ408">
            <v>387.11</v>
          </cell>
          <cell r="BA408">
            <v>393.81</v>
          </cell>
          <cell r="BB408">
            <v>400.5</v>
          </cell>
          <cell r="BC408">
            <v>407.2</v>
          </cell>
          <cell r="BD408">
            <v>413.9</v>
          </cell>
          <cell r="BE408">
            <v>420.6</v>
          </cell>
          <cell r="BF408">
            <v>427.29</v>
          </cell>
          <cell r="BG408">
            <v>340.22</v>
          </cell>
          <cell r="BH408">
            <v>184</v>
          </cell>
          <cell r="BL408">
            <v>373.17</v>
          </cell>
          <cell r="BM408">
            <v>382.55</v>
          </cell>
          <cell r="BN408">
            <v>391.93</v>
          </cell>
          <cell r="BO408">
            <v>401.3</v>
          </cell>
          <cell r="BP408">
            <v>410.68</v>
          </cell>
          <cell r="BQ408">
            <v>420.06</v>
          </cell>
          <cell r="BR408">
            <v>429.43</v>
          </cell>
          <cell r="BS408">
            <v>438.81</v>
          </cell>
          <cell r="BT408">
            <v>448.19</v>
          </cell>
          <cell r="BU408">
            <v>457.56</v>
          </cell>
          <cell r="BV408">
            <v>466.94</v>
          </cell>
          <cell r="BW408">
            <v>476.32</v>
          </cell>
          <cell r="BX408">
            <v>485.69</v>
          </cell>
          <cell r="BY408">
            <v>495.07</v>
          </cell>
          <cell r="BZ408">
            <v>504.45</v>
          </cell>
          <cell r="CA408">
            <v>513.82000000000005</v>
          </cell>
          <cell r="CB408">
            <v>523.20000000000005</v>
          </cell>
          <cell r="CC408">
            <v>532.58000000000004</v>
          </cell>
          <cell r="CD408">
            <v>541.95000000000005</v>
          </cell>
          <cell r="CE408">
            <v>551.33000000000004</v>
          </cell>
          <cell r="CF408">
            <v>560.71</v>
          </cell>
          <cell r="CG408">
            <v>570.08000000000004</v>
          </cell>
          <cell r="CH408">
            <v>579.46</v>
          </cell>
          <cell r="CI408">
            <v>588.84</v>
          </cell>
          <cell r="CJ408">
            <v>598.21</v>
          </cell>
          <cell r="CK408">
            <v>476.31</v>
          </cell>
        </row>
        <row r="409">
          <cell r="AD409">
            <v>185</v>
          </cell>
          <cell r="AH409">
            <v>268.07</v>
          </cell>
          <cell r="AI409">
            <v>274.8</v>
          </cell>
          <cell r="AJ409">
            <v>281.54000000000002</v>
          </cell>
          <cell r="AK409">
            <v>288.27</v>
          </cell>
          <cell r="AL409">
            <v>295.01</v>
          </cell>
          <cell r="AM409">
            <v>301.74</v>
          </cell>
          <cell r="AN409">
            <v>308.47000000000003</v>
          </cell>
          <cell r="AO409">
            <v>315.20999999999998</v>
          </cell>
          <cell r="AP409">
            <v>321.94</v>
          </cell>
          <cell r="AQ409">
            <v>328.68</v>
          </cell>
          <cell r="AR409">
            <v>335.41</v>
          </cell>
          <cell r="AS409">
            <v>342.14</v>
          </cell>
          <cell r="AT409">
            <v>348.88</v>
          </cell>
          <cell r="AU409">
            <v>355.61</v>
          </cell>
          <cell r="AV409">
            <v>362.35</v>
          </cell>
          <cell r="AW409">
            <v>369.08</v>
          </cell>
          <cell r="AX409">
            <v>375.81</v>
          </cell>
          <cell r="AY409">
            <v>382.55</v>
          </cell>
          <cell r="AZ409">
            <v>389.28</v>
          </cell>
          <cell r="BA409">
            <v>396.02</v>
          </cell>
          <cell r="BB409">
            <v>402.75</v>
          </cell>
          <cell r="BC409">
            <v>409.48</v>
          </cell>
          <cell r="BD409">
            <v>416.22</v>
          </cell>
          <cell r="BE409">
            <v>422.95</v>
          </cell>
          <cell r="BF409">
            <v>429.69</v>
          </cell>
          <cell r="BG409">
            <v>342.14</v>
          </cell>
          <cell r="BH409">
            <v>185</v>
          </cell>
          <cell r="BL409">
            <v>375.3</v>
          </cell>
          <cell r="BM409">
            <v>384.72</v>
          </cell>
          <cell r="BN409">
            <v>394.15</v>
          </cell>
          <cell r="BO409">
            <v>403.58</v>
          </cell>
          <cell r="BP409">
            <v>413.01</v>
          </cell>
          <cell r="BQ409">
            <v>422.43</v>
          </cell>
          <cell r="BR409">
            <v>431.86</v>
          </cell>
          <cell r="BS409">
            <v>441.29</v>
          </cell>
          <cell r="BT409">
            <v>450.72</v>
          </cell>
          <cell r="BU409">
            <v>460.15</v>
          </cell>
          <cell r="BV409">
            <v>469.57</v>
          </cell>
          <cell r="BW409">
            <v>479</v>
          </cell>
          <cell r="BX409">
            <v>488.43</v>
          </cell>
          <cell r="BY409">
            <v>497.86</v>
          </cell>
          <cell r="BZ409">
            <v>507.28</v>
          </cell>
          <cell r="CA409">
            <v>516.71</v>
          </cell>
          <cell r="CB409">
            <v>526.14</v>
          </cell>
          <cell r="CC409">
            <v>535.57000000000005</v>
          </cell>
          <cell r="CD409">
            <v>544.98</v>
          </cell>
          <cell r="CE409">
            <v>554.41999999999996</v>
          </cell>
          <cell r="CF409">
            <v>563.85</v>
          </cell>
          <cell r="CG409">
            <v>573.28</v>
          </cell>
          <cell r="CH409">
            <v>582.70000000000005</v>
          </cell>
          <cell r="CI409">
            <v>592.13</v>
          </cell>
          <cell r="CJ409">
            <v>601.55999999999995</v>
          </cell>
          <cell r="CK409">
            <v>479</v>
          </cell>
        </row>
        <row r="410">
          <cell r="AD410">
            <v>186</v>
          </cell>
          <cell r="AH410">
            <v>269.58999999999997</v>
          </cell>
          <cell r="AI410">
            <v>276.36</v>
          </cell>
          <cell r="AJ410">
            <v>283.13</v>
          </cell>
          <cell r="AK410">
            <v>289.89999999999998</v>
          </cell>
          <cell r="AL410">
            <v>296.67</v>
          </cell>
          <cell r="AM410">
            <v>303.44</v>
          </cell>
          <cell r="AN410">
            <v>310.20999999999998</v>
          </cell>
          <cell r="AO410">
            <v>316.98</v>
          </cell>
          <cell r="AP410">
            <v>323.75</v>
          </cell>
          <cell r="AQ410">
            <v>330.52</v>
          </cell>
          <cell r="AR410">
            <v>337.29</v>
          </cell>
          <cell r="AS410">
            <v>344.06</v>
          </cell>
          <cell r="AT410">
            <v>350.83</v>
          </cell>
          <cell r="AU410">
            <v>357.61</v>
          </cell>
          <cell r="AV410">
            <v>364.38</v>
          </cell>
          <cell r="AW410">
            <v>371.15</v>
          </cell>
          <cell r="AX410">
            <v>377.92</v>
          </cell>
          <cell r="AY410">
            <v>384.69</v>
          </cell>
          <cell r="AZ410">
            <v>291.45999999999998</v>
          </cell>
          <cell r="BA410">
            <v>398.23</v>
          </cell>
          <cell r="BB410">
            <v>405</v>
          </cell>
          <cell r="BC410">
            <v>411.77</v>
          </cell>
          <cell r="BD410">
            <v>418.54</v>
          </cell>
          <cell r="BE410">
            <v>425.31</v>
          </cell>
          <cell r="BF410">
            <v>432.08</v>
          </cell>
          <cell r="BG410">
            <v>340.53</v>
          </cell>
          <cell r="BH410">
            <v>186</v>
          </cell>
          <cell r="BL410">
            <v>377.4</v>
          </cell>
          <cell r="BM410">
            <v>386.9</v>
          </cell>
          <cell r="BN410">
            <v>396.38</v>
          </cell>
          <cell r="BO410">
            <v>405.86</v>
          </cell>
          <cell r="BP410">
            <v>415.34</v>
          </cell>
          <cell r="BQ410">
            <v>424.82</v>
          </cell>
          <cell r="BR410">
            <v>434.3</v>
          </cell>
          <cell r="BS410">
            <v>443.78</v>
          </cell>
          <cell r="BT410">
            <v>453.25</v>
          </cell>
          <cell r="BU410">
            <v>462.73</v>
          </cell>
          <cell r="BV410">
            <v>472.21</v>
          </cell>
          <cell r="BW410">
            <v>481.69</v>
          </cell>
          <cell r="BX410">
            <v>491.17</v>
          </cell>
          <cell r="BY410">
            <v>500.65</v>
          </cell>
          <cell r="BZ410">
            <v>510.13</v>
          </cell>
          <cell r="CA410">
            <v>519.6</v>
          </cell>
          <cell r="CB410">
            <v>529.08000000000004</v>
          </cell>
          <cell r="CC410">
            <v>538.55999999999995</v>
          </cell>
          <cell r="CD410">
            <v>548.04</v>
          </cell>
          <cell r="CE410">
            <v>557.52</v>
          </cell>
          <cell r="CF410">
            <v>567</v>
          </cell>
          <cell r="CG410">
            <v>576.48</v>
          </cell>
          <cell r="CH410">
            <v>585.95000000000005</v>
          </cell>
          <cell r="CI410">
            <v>595.42999999999995</v>
          </cell>
          <cell r="CJ410">
            <v>604.91</v>
          </cell>
          <cell r="CK410">
            <v>481.69</v>
          </cell>
        </row>
        <row r="411">
          <cell r="AD411">
            <v>187</v>
          </cell>
          <cell r="AH411">
            <v>271.12</v>
          </cell>
          <cell r="AI411">
            <v>277.92</v>
          </cell>
          <cell r="AJ411">
            <v>284.73</v>
          </cell>
          <cell r="AK411">
            <v>291.54000000000002</v>
          </cell>
          <cell r="AL411">
            <v>298.33999999999997</v>
          </cell>
          <cell r="AM411">
            <v>305.14999999999998</v>
          </cell>
          <cell r="AN411">
            <v>311.95999999999998</v>
          </cell>
          <cell r="AO411">
            <v>318.76</v>
          </cell>
          <cell r="AP411">
            <v>325.57</v>
          </cell>
          <cell r="AQ411">
            <v>332.38</v>
          </cell>
          <cell r="AR411">
            <v>339.18</v>
          </cell>
          <cell r="AS411">
            <v>345.99</v>
          </cell>
          <cell r="AT411">
            <v>352.8</v>
          </cell>
          <cell r="AU411">
            <v>359.6</v>
          </cell>
          <cell r="AV411">
            <v>366.41</v>
          </cell>
          <cell r="AW411">
            <v>373.22</v>
          </cell>
          <cell r="AX411">
            <v>380.02</v>
          </cell>
          <cell r="AY411">
            <v>386.83</v>
          </cell>
          <cell r="AZ411">
            <v>393.64</v>
          </cell>
          <cell r="BA411">
            <v>400.45</v>
          </cell>
          <cell r="BB411">
            <v>407.25</v>
          </cell>
          <cell r="BC411">
            <v>414.06</v>
          </cell>
          <cell r="BD411">
            <v>420.87</v>
          </cell>
          <cell r="BE411">
            <v>427.67</v>
          </cell>
          <cell r="BF411">
            <v>434.48</v>
          </cell>
          <cell r="BG411">
            <v>345.99</v>
          </cell>
          <cell r="BH411">
            <v>187</v>
          </cell>
          <cell r="BL411">
            <v>379.56</v>
          </cell>
          <cell r="BM411">
            <v>389.09</v>
          </cell>
          <cell r="BN411">
            <v>398.62</v>
          </cell>
          <cell r="BO411">
            <v>408.15</v>
          </cell>
          <cell r="BP411">
            <v>417.68</v>
          </cell>
          <cell r="BQ411">
            <v>427.21</v>
          </cell>
          <cell r="BR411">
            <v>436.74</v>
          </cell>
          <cell r="BS411">
            <v>446.27</v>
          </cell>
          <cell r="BT411">
            <v>455.8</v>
          </cell>
          <cell r="BU411">
            <v>465.33</v>
          </cell>
          <cell r="BV411">
            <v>474.86</v>
          </cell>
          <cell r="BW411">
            <v>484.39</v>
          </cell>
          <cell r="BX411">
            <v>493.92</v>
          </cell>
          <cell r="BY411">
            <v>503.45</v>
          </cell>
          <cell r="BZ411">
            <v>512.98</v>
          </cell>
          <cell r="CA411">
            <v>522.51</v>
          </cell>
          <cell r="CB411">
            <v>532.03</v>
          </cell>
          <cell r="CC411">
            <v>541.55999999999995</v>
          </cell>
          <cell r="CD411">
            <v>551.09</v>
          </cell>
          <cell r="CE411">
            <v>560.62</v>
          </cell>
          <cell r="CF411">
            <v>570.15</v>
          </cell>
          <cell r="CG411">
            <v>579.67999999999995</v>
          </cell>
          <cell r="CH411">
            <v>589.21</v>
          </cell>
          <cell r="CI411">
            <v>598.74</v>
          </cell>
          <cell r="CJ411">
            <v>608.27</v>
          </cell>
          <cell r="CK411">
            <v>484.39</v>
          </cell>
        </row>
        <row r="412">
          <cell r="AD412">
            <v>188</v>
          </cell>
          <cell r="AH412">
            <v>272.3</v>
          </cell>
          <cell r="AI412">
            <v>279.14999999999998</v>
          </cell>
          <cell r="AJ412">
            <v>285.99</v>
          </cell>
          <cell r="AK412">
            <v>292.83</v>
          </cell>
          <cell r="AL412">
            <v>299.68</v>
          </cell>
          <cell r="AM412">
            <v>306.52</v>
          </cell>
          <cell r="AN412">
            <v>313.36</v>
          </cell>
          <cell r="AO412">
            <v>320.20999999999998</v>
          </cell>
          <cell r="AP412">
            <v>327.05</v>
          </cell>
          <cell r="AQ412">
            <v>333.89</v>
          </cell>
          <cell r="AR412">
            <v>340.74</v>
          </cell>
          <cell r="AS412">
            <v>347.58</v>
          </cell>
          <cell r="AT412">
            <v>354.42</v>
          </cell>
          <cell r="AU412">
            <v>361.27</v>
          </cell>
          <cell r="AV412">
            <v>368.11</v>
          </cell>
          <cell r="AW412">
            <v>374.95</v>
          </cell>
          <cell r="AX412">
            <v>381.79</v>
          </cell>
          <cell r="AY412">
            <v>388.64</v>
          </cell>
          <cell r="AZ412">
            <v>395.48</v>
          </cell>
          <cell r="BA412">
            <v>402.32</v>
          </cell>
          <cell r="BB412">
            <v>409.17</v>
          </cell>
          <cell r="BC412">
            <v>416.01</v>
          </cell>
          <cell r="BD412">
            <v>422.85</v>
          </cell>
          <cell r="BE412">
            <v>429.7</v>
          </cell>
          <cell r="BF412">
            <v>436.54</v>
          </cell>
          <cell r="BG412">
            <v>347.58</v>
          </cell>
          <cell r="BH412">
            <v>188</v>
          </cell>
          <cell r="BL412">
            <v>381.22</v>
          </cell>
          <cell r="BM412">
            <v>390.81</v>
          </cell>
          <cell r="BN412">
            <v>400.39</v>
          </cell>
          <cell r="BO412">
            <v>409.97</v>
          </cell>
          <cell r="BP412">
            <v>419.55</v>
          </cell>
          <cell r="BQ412">
            <v>429.13</v>
          </cell>
          <cell r="BR412">
            <v>438.71</v>
          </cell>
          <cell r="BS412">
            <v>448.29</v>
          </cell>
          <cell r="BT412">
            <v>457.87</v>
          </cell>
          <cell r="BU412">
            <v>467.45</v>
          </cell>
          <cell r="BV412">
            <v>477.03</v>
          </cell>
          <cell r="BW412">
            <v>486.61</v>
          </cell>
          <cell r="BX412">
            <v>496.19</v>
          </cell>
          <cell r="BY412">
            <v>505.77</v>
          </cell>
          <cell r="BZ412">
            <v>515.35</v>
          </cell>
          <cell r="CA412">
            <v>524.92999999999995</v>
          </cell>
          <cell r="CB412">
            <v>534.51</v>
          </cell>
          <cell r="CC412">
            <v>544.09</v>
          </cell>
          <cell r="CD412">
            <v>553.66999999999996</v>
          </cell>
          <cell r="CE412">
            <v>563.25</v>
          </cell>
          <cell r="CF412">
            <v>572.83000000000004</v>
          </cell>
          <cell r="CG412">
            <v>582.41</v>
          </cell>
          <cell r="CH412">
            <v>592</v>
          </cell>
          <cell r="CI412">
            <v>601.58000000000004</v>
          </cell>
          <cell r="CJ412">
            <v>611.16</v>
          </cell>
          <cell r="CK412">
            <v>486.61</v>
          </cell>
        </row>
        <row r="413">
          <cell r="AD413">
            <v>189</v>
          </cell>
          <cell r="AH413">
            <v>273.83</v>
          </cell>
          <cell r="AI413">
            <v>280.70999999999998</v>
          </cell>
          <cell r="AJ413">
            <v>287.58999999999997</v>
          </cell>
          <cell r="AK413">
            <v>294.47000000000003</v>
          </cell>
          <cell r="AL413">
            <v>301.35000000000002</v>
          </cell>
          <cell r="AM413">
            <v>308.23</v>
          </cell>
          <cell r="AN413">
            <v>315.11</v>
          </cell>
          <cell r="AO413">
            <v>321.99</v>
          </cell>
          <cell r="AP413">
            <v>328.87</v>
          </cell>
          <cell r="AQ413">
            <v>335.75</v>
          </cell>
          <cell r="AR413">
            <v>342.63</v>
          </cell>
          <cell r="AS413">
            <v>349.51</v>
          </cell>
          <cell r="AT413">
            <v>365.39</v>
          </cell>
          <cell r="AU413">
            <v>363.27</v>
          </cell>
          <cell r="AV413">
            <v>370.15</v>
          </cell>
          <cell r="AW413">
            <v>377.03</v>
          </cell>
          <cell r="AX413">
            <v>383.91</v>
          </cell>
          <cell r="AY413">
            <v>390.79</v>
          </cell>
          <cell r="AZ413">
            <v>397.67</v>
          </cell>
          <cell r="BA413">
            <v>404.55</v>
          </cell>
          <cell r="BB413">
            <v>411.43</v>
          </cell>
          <cell r="BC413">
            <v>418.31</v>
          </cell>
          <cell r="BD413">
            <v>425.19</v>
          </cell>
          <cell r="BE413">
            <v>432.06</v>
          </cell>
          <cell r="BF413">
            <v>438.94</v>
          </cell>
          <cell r="BG413">
            <v>349.86</v>
          </cell>
          <cell r="BH413">
            <v>189</v>
          </cell>
          <cell r="BL413">
            <v>383.37</v>
          </cell>
          <cell r="BM413">
            <v>393</v>
          </cell>
          <cell r="BN413">
            <v>402.63</v>
          </cell>
          <cell r="BO413">
            <v>412.26</v>
          </cell>
          <cell r="BP413">
            <v>421.89</v>
          </cell>
          <cell r="BQ413">
            <v>431.52</v>
          </cell>
          <cell r="BR413">
            <v>441.16</v>
          </cell>
          <cell r="BS413">
            <v>450.79</v>
          </cell>
          <cell r="BT413">
            <v>460.42</v>
          </cell>
          <cell r="BU413">
            <v>470.05</v>
          </cell>
          <cell r="BV413">
            <v>479.68</v>
          </cell>
          <cell r="BW413">
            <v>489.31</v>
          </cell>
          <cell r="BX413">
            <v>498.94</v>
          </cell>
          <cell r="BY413">
            <v>508.58</v>
          </cell>
          <cell r="BZ413">
            <v>518.21</v>
          </cell>
          <cell r="CA413">
            <v>527.84</v>
          </cell>
          <cell r="CB413">
            <v>537.47</v>
          </cell>
          <cell r="CC413">
            <v>547.1</v>
          </cell>
          <cell r="CD413">
            <v>556.73</v>
          </cell>
          <cell r="CE413">
            <v>566.36</v>
          </cell>
          <cell r="CF413">
            <v>576</v>
          </cell>
          <cell r="CG413">
            <v>585.63</v>
          </cell>
          <cell r="CH413">
            <v>595.26</v>
          </cell>
          <cell r="CI413">
            <v>604.89</v>
          </cell>
          <cell r="CJ413">
            <v>614.52</v>
          </cell>
          <cell r="CK413">
            <v>489.31</v>
          </cell>
        </row>
        <row r="414">
          <cell r="AD414">
            <v>190</v>
          </cell>
          <cell r="AH414">
            <v>275.37</v>
          </cell>
          <cell r="AI414">
            <v>282.29000000000002</v>
          </cell>
          <cell r="AJ414">
            <v>289.2</v>
          </cell>
          <cell r="AK414">
            <v>296.12</v>
          </cell>
          <cell r="AL414">
            <v>303.02999999999997</v>
          </cell>
          <cell r="AM414">
            <v>309.95</v>
          </cell>
          <cell r="AN414">
            <v>316.87</v>
          </cell>
          <cell r="AO414">
            <v>323.77999999999997</v>
          </cell>
          <cell r="AP414">
            <v>330.7</v>
          </cell>
          <cell r="AQ414">
            <v>337.61</v>
          </cell>
          <cell r="AR414">
            <v>344.53</v>
          </cell>
          <cell r="AS414">
            <v>351.45</v>
          </cell>
          <cell r="AT414">
            <v>358.36</v>
          </cell>
          <cell r="AU414">
            <v>365.28</v>
          </cell>
          <cell r="AV414">
            <v>372.19</v>
          </cell>
          <cell r="AW414">
            <v>379.11</v>
          </cell>
          <cell r="AX414">
            <v>386.03</v>
          </cell>
          <cell r="AY414">
            <v>392.94</v>
          </cell>
          <cell r="AZ414">
            <v>399.86</v>
          </cell>
          <cell r="BA414">
            <v>406.77</v>
          </cell>
          <cell r="BB414">
            <v>413.69</v>
          </cell>
          <cell r="BC414">
            <v>420.61</v>
          </cell>
          <cell r="BD414">
            <v>427.52</v>
          </cell>
          <cell r="BE414">
            <v>434.44</v>
          </cell>
          <cell r="BF414">
            <v>441.35</v>
          </cell>
          <cell r="BG414">
            <v>351.44</v>
          </cell>
          <cell r="BH414">
            <v>190</v>
          </cell>
          <cell r="BL414">
            <v>385.52</v>
          </cell>
          <cell r="BM414">
            <v>395.2</v>
          </cell>
          <cell r="BN414">
            <v>404.88</v>
          </cell>
          <cell r="BO414">
            <v>414.5</v>
          </cell>
          <cell r="BP414">
            <v>424.25</v>
          </cell>
          <cell r="BQ414">
            <v>433.93</v>
          </cell>
          <cell r="BR414">
            <v>443.61</v>
          </cell>
          <cell r="BS414">
            <v>453.29</v>
          </cell>
          <cell r="BT414">
            <v>462.98</v>
          </cell>
          <cell r="BU414">
            <v>472.66</v>
          </cell>
          <cell r="BV414">
            <v>482.34</v>
          </cell>
          <cell r="BW414">
            <v>492.02</v>
          </cell>
          <cell r="BX414">
            <v>501.71</v>
          </cell>
          <cell r="BY414">
            <v>511.39</v>
          </cell>
          <cell r="BZ414">
            <v>521.07000000000005</v>
          </cell>
          <cell r="CA414">
            <v>530.75</v>
          </cell>
          <cell r="CB414">
            <v>540.44000000000005</v>
          </cell>
          <cell r="CC414">
            <v>550.12</v>
          </cell>
          <cell r="CD414">
            <v>559.79999999999995</v>
          </cell>
          <cell r="CE414">
            <v>569.48</v>
          </cell>
          <cell r="CF414">
            <v>579.16999999999996</v>
          </cell>
          <cell r="CG414">
            <v>588.85</v>
          </cell>
          <cell r="CH414">
            <v>598.53</v>
          </cell>
          <cell r="CI414">
            <v>608.21</v>
          </cell>
          <cell r="CJ414">
            <v>617.89</v>
          </cell>
          <cell r="CK414">
            <v>492.02</v>
          </cell>
        </row>
        <row r="415">
          <cell r="AD415">
            <v>191</v>
          </cell>
          <cell r="AH415">
            <v>276.91000000000003</v>
          </cell>
          <cell r="AI415">
            <v>283.86</v>
          </cell>
          <cell r="AJ415">
            <v>290.81</v>
          </cell>
          <cell r="AK415">
            <v>297.77</v>
          </cell>
          <cell r="AL415">
            <v>304.72000000000003</v>
          </cell>
          <cell r="AM415">
            <v>311.67</v>
          </cell>
          <cell r="AN415">
            <v>318.62</v>
          </cell>
          <cell r="AO415">
            <v>325.58</v>
          </cell>
          <cell r="AP415">
            <v>332.53</v>
          </cell>
          <cell r="AQ415">
            <v>339.48</v>
          </cell>
          <cell r="AR415">
            <v>346.43</v>
          </cell>
          <cell r="AS415">
            <v>353.39</v>
          </cell>
          <cell r="AT415">
            <v>360.34</v>
          </cell>
          <cell r="AU415">
            <v>367.29</v>
          </cell>
          <cell r="AV415">
            <v>374.24</v>
          </cell>
          <cell r="AW415">
            <v>381.2</v>
          </cell>
          <cell r="AX415">
            <v>388.15</v>
          </cell>
          <cell r="AY415">
            <v>395.1</v>
          </cell>
          <cell r="AZ415">
            <v>402.05</v>
          </cell>
          <cell r="BA415">
            <v>409.01</v>
          </cell>
          <cell r="BB415">
            <v>415.96</v>
          </cell>
          <cell r="BC415">
            <v>422.91</v>
          </cell>
          <cell r="BD415">
            <v>429.86</v>
          </cell>
          <cell r="BE415">
            <v>436.81</v>
          </cell>
          <cell r="BF415">
            <v>443.77</v>
          </cell>
          <cell r="BG415">
            <v>353.39</v>
          </cell>
          <cell r="BH415">
            <v>191</v>
          </cell>
          <cell r="BL415">
            <v>387.67</v>
          </cell>
          <cell r="BM415">
            <v>397.41</v>
          </cell>
          <cell r="BN415">
            <v>407.14</v>
          </cell>
          <cell r="BO415">
            <v>416.87</v>
          </cell>
          <cell r="BP415">
            <v>426.61</v>
          </cell>
          <cell r="BQ415">
            <v>436.34</v>
          </cell>
          <cell r="BR415">
            <v>446.07</v>
          </cell>
          <cell r="BS415">
            <v>455.81</v>
          </cell>
          <cell r="BT415">
            <v>465.54</v>
          </cell>
          <cell r="BU415">
            <v>475.27</v>
          </cell>
          <cell r="BV415">
            <v>485.01</v>
          </cell>
          <cell r="BW415">
            <v>494.74</v>
          </cell>
          <cell r="BX415">
            <v>504.47</v>
          </cell>
          <cell r="BY415">
            <v>514.21</v>
          </cell>
          <cell r="BZ415">
            <v>523.94000000000005</v>
          </cell>
          <cell r="CA415">
            <v>533.66999999999996</v>
          </cell>
          <cell r="CB415">
            <v>543.41</v>
          </cell>
          <cell r="CC415">
            <v>553.14</v>
          </cell>
          <cell r="CD415">
            <v>562.87</v>
          </cell>
          <cell r="CE415">
            <v>572.61</v>
          </cell>
          <cell r="CF415">
            <v>582.34</v>
          </cell>
          <cell r="CG415">
            <v>592.07000000000005</v>
          </cell>
          <cell r="CH415">
            <v>601.80999999999995</v>
          </cell>
          <cell r="CI415">
            <v>611.5</v>
          </cell>
          <cell r="CJ415">
            <v>621.27</v>
          </cell>
          <cell r="CK415">
            <v>494.73</v>
          </cell>
        </row>
        <row r="416">
          <cell r="AD416">
            <v>192</v>
          </cell>
          <cell r="AH416">
            <v>278.10000000000002</v>
          </cell>
          <cell r="AI416">
            <v>285.08999999999997</v>
          </cell>
          <cell r="AJ416">
            <v>292.07</v>
          </cell>
          <cell r="AK416">
            <v>299.06</v>
          </cell>
          <cell r="AL416">
            <v>306.05</v>
          </cell>
          <cell r="AM416">
            <v>313.04000000000002</v>
          </cell>
          <cell r="AN416">
            <v>320.02999999999997</v>
          </cell>
          <cell r="AO416">
            <v>327.02</v>
          </cell>
          <cell r="AP416">
            <v>334.01</v>
          </cell>
          <cell r="AQ416">
            <v>341</v>
          </cell>
          <cell r="AR416">
            <v>347.99</v>
          </cell>
          <cell r="AS416">
            <v>354.97</v>
          </cell>
          <cell r="AT416">
            <v>361.96</v>
          </cell>
          <cell r="AU416">
            <v>368.95</v>
          </cell>
          <cell r="AV416">
            <v>375.94</v>
          </cell>
          <cell r="AW416">
            <v>382.93</v>
          </cell>
          <cell r="AX416">
            <v>389.92</v>
          </cell>
          <cell r="AY416">
            <v>396.91</v>
          </cell>
          <cell r="AZ416">
            <v>403.9</v>
          </cell>
          <cell r="BA416">
            <v>410.88</v>
          </cell>
          <cell r="BB416">
            <v>417.87</v>
          </cell>
          <cell r="BC416">
            <v>424.86</v>
          </cell>
          <cell r="BD416">
            <v>431.85</v>
          </cell>
          <cell r="BE416">
            <v>438.84</v>
          </cell>
          <cell r="BF416">
            <v>445.83</v>
          </cell>
          <cell r="BG416">
            <v>354.97</v>
          </cell>
          <cell r="BH416">
            <v>192</v>
          </cell>
          <cell r="BL416">
            <v>389.34</v>
          </cell>
          <cell r="BM416">
            <v>399.12</v>
          </cell>
          <cell r="BN416">
            <v>408.9</v>
          </cell>
          <cell r="BO416">
            <v>418.69</v>
          </cell>
          <cell r="BP416">
            <v>428.47</v>
          </cell>
          <cell r="BQ416">
            <v>438.26</v>
          </cell>
          <cell r="BR416">
            <v>448.04</v>
          </cell>
          <cell r="BS416">
            <v>457.83</v>
          </cell>
          <cell r="BT416">
            <v>467.61</v>
          </cell>
          <cell r="BU416">
            <v>477.39</v>
          </cell>
          <cell r="BV416">
            <v>487.18</v>
          </cell>
          <cell r="BW416">
            <v>496.96</v>
          </cell>
          <cell r="BX416">
            <v>506.75</v>
          </cell>
          <cell r="BY416">
            <v>516.53</v>
          </cell>
          <cell r="BZ416">
            <v>526.32000000000005</v>
          </cell>
          <cell r="CA416">
            <v>536.1</v>
          </cell>
          <cell r="CB416">
            <v>545.89</v>
          </cell>
          <cell r="CC416">
            <v>555.66999999999996</v>
          </cell>
          <cell r="CD416">
            <v>565.45000000000005</v>
          </cell>
          <cell r="CE416">
            <v>575.24</v>
          </cell>
          <cell r="CF416">
            <v>585.02</v>
          </cell>
          <cell r="CG416">
            <v>594.80999999999995</v>
          </cell>
          <cell r="CH416">
            <v>604.59</v>
          </cell>
          <cell r="CI416">
            <v>614.38</v>
          </cell>
          <cell r="CJ416">
            <v>624.16</v>
          </cell>
          <cell r="CK416">
            <v>496.97</v>
          </cell>
        </row>
        <row r="417">
          <cell r="AD417">
            <v>193</v>
          </cell>
          <cell r="AH417">
            <v>279.64</v>
          </cell>
          <cell r="AI417">
            <v>286.67</v>
          </cell>
          <cell r="AJ417">
            <v>293.69</v>
          </cell>
          <cell r="AK417">
            <v>300.72000000000003</v>
          </cell>
          <cell r="AL417">
            <v>307.74</v>
          </cell>
          <cell r="AM417">
            <v>314.77</v>
          </cell>
          <cell r="AN417">
            <v>321.79000000000002</v>
          </cell>
          <cell r="AO417">
            <v>328.82</v>
          </cell>
          <cell r="AP417">
            <v>335.84</v>
          </cell>
          <cell r="AQ417">
            <v>342.87</v>
          </cell>
          <cell r="AR417">
            <v>349.89</v>
          </cell>
          <cell r="AS417">
            <v>356.92</v>
          </cell>
          <cell r="AT417">
            <v>363.94</v>
          </cell>
          <cell r="AU417">
            <v>370.97</v>
          </cell>
          <cell r="AV417">
            <v>378</v>
          </cell>
          <cell r="AW417">
            <v>385.02</v>
          </cell>
          <cell r="AX417">
            <v>392.05</v>
          </cell>
          <cell r="AY417">
            <v>399.07</v>
          </cell>
          <cell r="AZ417">
            <v>406.1</v>
          </cell>
          <cell r="BA417">
            <v>413.12</v>
          </cell>
          <cell r="BB417">
            <v>420.15</v>
          </cell>
          <cell r="BC417">
            <v>427.17</v>
          </cell>
          <cell r="BD417">
            <v>434.2</v>
          </cell>
          <cell r="BE417">
            <v>441.22</v>
          </cell>
          <cell r="BF417">
            <v>448.25</v>
          </cell>
          <cell r="BG417">
            <v>356.92</v>
          </cell>
          <cell r="BH417">
            <v>193</v>
          </cell>
          <cell r="BL417">
            <v>391.5</v>
          </cell>
          <cell r="BM417">
            <v>401.33</v>
          </cell>
          <cell r="BN417">
            <v>411.17</v>
          </cell>
          <cell r="BO417">
            <v>421.01</v>
          </cell>
          <cell r="BP417">
            <v>430.84</v>
          </cell>
          <cell r="BQ417">
            <v>440.68</v>
          </cell>
          <cell r="BR417">
            <v>450.51</v>
          </cell>
          <cell r="BS417">
            <v>460.35</v>
          </cell>
          <cell r="BT417">
            <v>470.18</v>
          </cell>
          <cell r="BU417">
            <v>480.02</v>
          </cell>
          <cell r="BV417">
            <v>489.85</v>
          </cell>
          <cell r="BW417">
            <v>499.69</v>
          </cell>
          <cell r="BX417">
            <v>509.52</v>
          </cell>
          <cell r="BY417">
            <v>519.36</v>
          </cell>
          <cell r="BZ417">
            <v>529.19000000000005</v>
          </cell>
          <cell r="CA417">
            <v>539.03</v>
          </cell>
          <cell r="CB417">
            <v>548.86</v>
          </cell>
          <cell r="CC417">
            <v>558.70000000000005</v>
          </cell>
          <cell r="CD417">
            <v>568.53</v>
          </cell>
          <cell r="CE417">
            <v>578.37</v>
          </cell>
          <cell r="CF417">
            <v>588.21</v>
          </cell>
          <cell r="CG417">
            <v>598.04</v>
          </cell>
          <cell r="CH417">
            <v>607.88</v>
          </cell>
          <cell r="CI417">
            <v>617.71</v>
          </cell>
          <cell r="CJ417">
            <v>627.54999999999995</v>
          </cell>
          <cell r="CK417">
            <v>499.69</v>
          </cell>
        </row>
        <row r="418">
          <cell r="AD418">
            <v>194</v>
          </cell>
          <cell r="AH418">
            <v>281.19</v>
          </cell>
          <cell r="AI418">
            <v>288.25</v>
          </cell>
          <cell r="AJ418">
            <v>295.32</v>
          </cell>
          <cell r="AK418">
            <v>302.38</v>
          </cell>
          <cell r="AL418">
            <v>309.44</v>
          </cell>
          <cell r="AM418">
            <v>316.5</v>
          </cell>
          <cell r="AN418">
            <v>323.56</v>
          </cell>
          <cell r="AO418">
            <v>330.62</v>
          </cell>
          <cell r="AP418">
            <v>337.69</v>
          </cell>
          <cell r="AQ418">
            <v>344.75</v>
          </cell>
          <cell r="AR418">
            <v>351.81</v>
          </cell>
          <cell r="AS418">
            <v>358.87</v>
          </cell>
          <cell r="AT418">
            <v>365.93</v>
          </cell>
          <cell r="AU418">
            <v>372.99</v>
          </cell>
          <cell r="AV418">
            <v>380.06</v>
          </cell>
          <cell r="AW418">
            <v>387.12</v>
          </cell>
          <cell r="AX418">
            <v>394.18</v>
          </cell>
          <cell r="AY418">
            <v>401.24</v>
          </cell>
          <cell r="AZ418">
            <v>408.3</v>
          </cell>
          <cell r="BA418">
            <v>415.36</v>
          </cell>
          <cell r="BB418">
            <v>422.43</v>
          </cell>
          <cell r="BC418">
            <v>429.49</v>
          </cell>
          <cell r="BD418">
            <v>436.55</v>
          </cell>
          <cell r="BE418">
            <v>443.61</v>
          </cell>
          <cell r="BF418">
            <v>450.67</v>
          </cell>
          <cell r="BG418">
            <v>358.88</v>
          </cell>
          <cell r="BH418">
            <v>194</v>
          </cell>
          <cell r="BL418">
            <v>393.67</v>
          </cell>
          <cell r="BM418">
            <v>403.56</v>
          </cell>
          <cell r="BN418">
            <v>413.44</v>
          </cell>
          <cell r="BO418">
            <v>423.33</v>
          </cell>
          <cell r="BP418">
            <v>433.22</v>
          </cell>
          <cell r="BQ418">
            <v>443.1</v>
          </cell>
          <cell r="BR418">
            <v>452.99</v>
          </cell>
          <cell r="BS418">
            <v>462.87</v>
          </cell>
          <cell r="BT418">
            <v>472.76</v>
          </cell>
          <cell r="BU418">
            <v>482.65</v>
          </cell>
          <cell r="BV418">
            <v>492.53</v>
          </cell>
          <cell r="BW418">
            <v>502.42</v>
          </cell>
          <cell r="BX418">
            <v>512.30999999999995</v>
          </cell>
          <cell r="BY418">
            <v>522.19000000000005</v>
          </cell>
          <cell r="BZ418">
            <v>532.08000000000004</v>
          </cell>
          <cell r="CA418">
            <v>541.96</v>
          </cell>
          <cell r="CB418">
            <v>551.85</v>
          </cell>
          <cell r="CC418">
            <v>561.74</v>
          </cell>
          <cell r="CD418">
            <v>571.62</v>
          </cell>
          <cell r="CE418">
            <v>581.51</v>
          </cell>
          <cell r="CF418">
            <v>591.4</v>
          </cell>
          <cell r="CG418">
            <v>601.28</v>
          </cell>
          <cell r="CH418">
            <v>611.16999999999996</v>
          </cell>
          <cell r="CI418">
            <v>621.04999999999995</v>
          </cell>
          <cell r="CJ418">
            <v>630.94000000000005</v>
          </cell>
          <cell r="CK418">
            <v>502.41</v>
          </cell>
        </row>
        <row r="419">
          <cell r="AD419">
            <v>195</v>
          </cell>
          <cell r="AH419">
            <v>282.75</v>
          </cell>
          <cell r="AI419">
            <v>289.85000000000002</v>
          </cell>
          <cell r="AJ419">
            <v>296.94</v>
          </cell>
          <cell r="AK419">
            <v>304.04000000000002</v>
          </cell>
          <cell r="AL419">
            <v>311.14</v>
          </cell>
          <cell r="AM419">
            <v>318.24</v>
          </cell>
          <cell r="AN419">
            <v>325.33999999999997</v>
          </cell>
          <cell r="AO419">
            <v>332.43</v>
          </cell>
          <cell r="AP419">
            <v>339.53</v>
          </cell>
          <cell r="AQ419">
            <v>346.63</v>
          </cell>
          <cell r="AR419">
            <v>353.73</v>
          </cell>
          <cell r="AS419">
            <v>360.83</v>
          </cell>
          <cell r="AT419">
            <v>367.92</v>
          </cell>
          <cell r="AU419">
            <v>375.02</v>
          </cell>
          <cell r="AV419">
            <v>382.12</v>
          </cell>
          <cell r="AW419">
            <v>389.22</v>
          </cell>
          <cell r="AX419">
            <v>396.32</v>
          </cell>
          <cell r="AY419">
            <v>403.41</v>
          </cell>
          <cell r="AZ419">
            <v>410.51</v>
          </cell>
          <cell r="BA419">
            <v>417.61</v>
          </cell>
          <cell r="BB419">
            <v>424.71</v>
          </cell>
          <cell r="BC419">
            <v>431.81</v>
          </cell>
          <cell r="BD419">
            <v>438.9</v>
          </cell>
          <cell r="BE419">
            <v>446</v>
          </cell>
          <cell r="BF419">
            <v>453.1</v>
          </cell>
          <cell r="BG419">
            <v>360.83</v>
          </cell>
          <cell r="BH419">
            <v>195</v>
          </cell>
          <cell r="BL419">
            <v>395.85</v>
          </cell>
          <cell r="BM419">
            <v>405.79</v>
          </cell>
          <cell r="BN419">
            <v>415.72</v>
          </cell>
          <cell r="BO419">
            <v>425.66</v>
          </cell>
          <cell r="BP419">
            <v>435.6</v>
          </cell>
          <cell r="BQ419">
            <v>445.53</v>
          </cell>
          <cell r="BR419">
            <v>455.47</v>
          </cell>
          <cell r="BS419">
            <v>465.41</v>
          </cell>
          <cell r="BT419">
            <v>475.35</v>
          </cell>
          <cell r="BU419">
            <v>485.28</v>
          </cell>
          <cell r="BV419">
            <v>495.22</v>
          </cell>
          <cell r="BW419">
            <v>505.16</v>
          </cell>
          <cell r="BX419">
            <v>515.09</v>
          </cell>
          <cell r="BY419">
            <v>525.03</v>
          </cell>
          <cell r="BZ419">
            <v>534.97</v>
          </cell>
          <cell r="CA419">
            <v>544.91</v>
          </cell>
          <cell r="CB419">
            <v>554.84</v>
          </cell>
          <cell r="CC419">
            <v>564.78</v>
          </cell>
          <cell r="CD419">
            <v>574.72</v>
          </cell>
          <cell r="CE419">
            <v>584.66</v>
          </cell>
          <cell r="CF419">
            <v>594.59</v>
          </cell>
          <cell r="CG419">
            <v>604.53</v>
          </cell>
          <cell r="CH419">
            <v>614.47</v>
          </cell>
          <cell r="CI419">
            <v>624.4</v>
          </cell>
          <cell r="CJ419">
            <v>634.34</v>
          </cell>
          <cell r="CK419">
            <v>505.16</v>
          </cell>
        </row>
        <row r="420">
          <cell r="AD420">
            <v>196</v>
          </cell>
          <cell r="AH420">
            <v>283.94</v>
          </cell>
          <cell r="AI420">
            <v>291.07</v>
          </cell>
          <cell r="AJ420">
            <v>298.20999999999998</v>
          </cell>
          <cell r="AK420">
            <v>305.33999999999997</v>
          </cell>
          <cell r="AL420">
            <v>312.47000000000003</v>
          </cell>
          <cell r="AM420">
            <v>319.61</v>
          </cell>
          <cell r="AN420">
            <v>326.74</v>
          </cell>
          <cell r="AO420">
            <v>333.88</v>
          </cell>
          <cell r="AP420">
            <v>341.01</v>
          </cell>
          <cell r="AQ420">
            <v>348.15</v>
          </cell>
          <cell r="AR420">
            <v>355.28</v>
          </cell>
          <cell r="AS420">
            <v>362.41</v>
          </cell>
          <cell r="AT420">
            <v>369.55</v>
          </cell>
          <cell r="AU420">
            <v>376.68</v>
          </cell>
          <cell r="AV420">
            <v>383.82</v>
          </cell>
          <cell r="AW420">
            <v>390.95</v>
          </cell>
          <cell r="AX420">
            <v>398.09</v>
          </cell>
          <cell r="AY420">
            <v>405.22</v>
          </cell>
          <cell r="AZ420">
            <v>412.36</v>
          </cell>
          <cell r="BA420">
            <v>419.49</v>
          </cell>
          <cell r="BB420">
            <v>426.62</v>
          </cell>
          <cell r="BC420">
            <v>433.76</v>
          </cell>
          <cell r="BD420">
            <v>440.89</v>
          </cell>
          <cell r="BE420">
            <v>448.03</v>
          </cell>
          <cell r="BF420">
            <v>455.16</v>
          </cell>
          <cell r="BG420">
            <v>362.42</v>
          </cell>
          <cell r="BH420">
            <v>196</v>
          </cell>
          <cell r="BL420">
            <v>397.51</v>
          </cell>
          <cell r="BM420">
            <v>407.5</v>
          </cell>
          <cell r="BN420">
            <v>417.49</v>
          </cell>
          <cell r="BO420">
            <v>427.48</v>
          </cell>
          <cell r="BP420">
            <v>437.46</v>
          </cell>
          <cell r="BQ420">
            <v>447.45</v>
          </cell>
          <cell r="BR420">
            <v>457.44</v>
          </cell>
          <cell r="BS420">
            <v>467.43</v>
          </cell>
          <cell r="BT420">
            <v>477.42</v>
          </cell>
          <cell r="BU420">
            <v>487.4</v>
          </cell>
          <cell r="BV420">
            <v>497.39</v>
          </cell>
          <cell r="BW420">
            <v>507.38</v>
          </cell>
          <cell r="BX420">
            <v>517.37</v>
          </cell>
          <cell r="BY420">
            <v>527.36</v>
          </cell>
          <cell r="BZ420">
            <v>537.34</v>
          </cell>
          <cell r="CA420">
            <v>547.33000000000004</v>
          </cell>
          <cell r="CB420">
            <v>557.32000000000005</v>
          </cell>
          <cell r="CC420">
            <v>567.30999999999995</v>
          </cell>
          <cell r="CD420">
            <v>577.29999999999995</v>
          </cell>
          <cell r="CE420">
            <v>587.29</v>
          </cell>
          <cell r="CF420">
            <v>597.27</v>
          </cell>
          <cell r="CG420">
            <v>607.26</v>
          </cell>
          <cell r="CH420">
            <v>617.25</v>
          </cell>
          <cell r="CI420">
            <v>627.24</v>
          </cell>
          <cell r="CJ420">
            <v>637.23</v>
          </cell>
          <cell r="CK420">
            <v>507.37</v>
          </cell>
        </row>
        <row r="421">
          <cell r="AD421">
            <v>197</v>
          </cell>
          <cell r="AH421">
            <v>285.5</v>
          </cell>
          <cell r="AI421">
            <v>292.67</v>
          </cell>
          <cell r="AJ421">
            <v>299.83999999999997</v>
          </cell>
          <cell r="AK421">
            <v>307.01</v>
          </cell>
          <cell r="AL421">
            <v>314.18</v>
          </cell>
          <cell r="AM421">
            <v>321.35000000000002</v>
          </cell>
          <cell r="AN421">
            <v>328.52</v>
          </cell>
          <cell r="AO421">
            <v>335.69</v>
          </cell>
          <cell r="AP421">
            <v>342.86</v>
          </cell>
          <cell r="AQ421">
            <v>350.03</v>
          </cell>
          <cell r="AR421">
            <v>357.21</v>
          </cell>
          <cell r="AS421">
            <v>364.38</v>
          </cell>
          <cell r="AT421">
            <v>371.55</v>
          </cell>
          <cell r="AU421">
            <v>378.72</v>
          </cell>
          <cell r="AV421">
            <v>385.89</v>
          </cell>
          <cell r="AW421">
            <v>393.06</v>
          </cell>
          <cell r="AX421">
            <v>400.23</v>
          </cell>
          <cell r="AY421">
            <v>407.4</v>
          </cell>
          <cell r="AZ421">
            <v>414.57</v>
          </cell>
          <cell r="BA421">
            <v>421.74</v>
          </cell>
          <cell r="BB421">
            <v>428.91</v>
          </cell>
          <cell r="BC421">
            <v>436.08</v>
          </cell>
          <cell r="BD421">
            <v>443.25</v>
          </cell>
          <cell r="BE421">
            <v>450.43</v>
          </cell>
          <cell r="BF421">
            <v>457.6</v>
          </cell>
          <cell r="BG421">
            <v>364.38</v>
          </cell>
          <cell r="BH421">
            <v>197</v>
          </cell>
          <cell r="BL421">
            <v>399.7</v>
          </cell>
          <cell r="BM421">
            <v>409.74</v>
          </cell>
          <cell r="BN421">
            <v>419.77</v>
          </cell>
          <cell r="BO421">
            <v>429.81</v>
          </cell>
          <cell r="BP421">
            <v>439.85</v>
          </cell>
          <cell r="BQ421">
            <v>449.89</v>
          </cell>
          <cell r="BR421">
            <v>459.93</v>
          </cell>
          <cell r="BS421">
            <v>469.97</v>
          </cell>
          <cell r="BT421">
            <v>480.01</v>
          </cell>
          <cell r="BU421">
            <v>490.05</v>
          </cell>
          <cell r="BV421">
            <v>500.09</v>
          </cell>
          <cell r="BW421">
            <v>510.13</v>
          </cell>
          <cell r="BX421">
            <v>520.16999999999996</v>
          </cell>
          <cell r="BY421">
            <v>530.20000000000005</v>
          </cell>
          <cell r="BZ421">
            <v>540.24</v>
          </cell>
          <cell r="CA421">
            <v>550.28</v>
          </cell>
          <cell r="CB421">
            <v>560.32000000000005</v>
          </cell>
          <cell r="CC421">
            <v>570.36</v>
          </cell>
          <cell r="CD421">
            <v>580.4</v>
          </cell>
          <cell r="CE421">
            <v>590.44000000000005</v>
          </cell>
          <cell r="CF421">
            <v>600.48</v>
          </cell>
          <cell r="CG421">
            <v>610.52</v>
          </cell>
          <cell r="CH421">
            <v>620.55999999999995</v>
          </cell>
          <cell r="CI421">
            <v>630.6</v>
          </cell>
          <cell r="CJ421">
            <v>640.64</v>
          </cell>
          <cell r="CK421">
            <v>510.12</v>
          </cell>
        </row>
        <row r="422">
          <cell r="AD422">
            <v>198</v>
          </cell>
          <cell r="AH422">
            <v>287.06</v>
          </cell>
          <cell r="AI422">
            <v>294.27</v>
          </cell>
          <cell r="AJ422">
            <v>301.48</v>
          </cell>
          <cell r="AK422">
            <v>308.69</v>
          </cell>
          <cell r="AL422">
            <v>315.89</v>
          </cell>
          <cell r="AM422">
            <v>323.10000000000002</v>
          </cell>
          <cell r="AN422">
            <v>330.31</v>
          </cell>
          <cell r="AO422">
            <v>337.51</v>
          </cell>
          <cell r="AP422">
            <v>344.72</v>
          </cell>
          <cell r="AQ422">
            <v>351.93</v>
          </cell>
          <cell r="AR422">
            <v>359.14</v>
          </cell>
          <cell r="AS422">
            <v>366.34</v>
          </cell>
          <cell r="AT422">
            <v>373.55</v>
          </cell>
          <cell r="AU422">
            <v>380.76</v>
          </cell>
          <cell r="AV422">
            <v>387.96</v>
          </cell>
          <cell r="AW422">
            <v>395.17</v>
          </cell>
          <cell r="AX422">
            <v>402.38</v>
          </cell>
          <cell r="AY422">
            <v>409.59</v>
          </cell>
          <cell r="AZ422">
            <v>416.79</v>
          </cell>
          <cell r="BA422">
            <v>424</v>
          </cell>
          <cell r="BB422">
            <v>431.21</v>
          </cell>
          <cell r="BC422">
            <v>438.42</v>
          </cell>
          <cell r="BD422">
            <v>445.62</v>
          </cell>
          <cell r="BE422">
            <v>452.83</v>
          </cell>
          <cell r="BF422">
            <v>460.04</v>
          </cell>
          <cell r="BG422">
            <v>366.34</v>
          </cell>
          <cell r="BH422">
            <v>198</v>
          </cell>
          <cell r="BL422">
            <v>401.89</v>
          </cell>
          <cell r="BM422">
            <v>411.98</v>
          </cell>
          <cell r="BN422">
            <v>422.07</v>
          </cell>
          <cell r="BO422">
            <v>432.16</v>
          </cell>
          <cell r="BP422">
            <v>442.25</v>
          </cell>
          <cell r="BQ422">
            <v>452.34</v>
          </cell>
          <cell r="BR422">
            <v>462.43</v>
          </cell>
          <cell r="BS422">
            <v>472.52</v>
          </cell>
          <cell r="BT422">
            <v>482.61</v>
          </cell>
          <cell r="BU422">
            <v>492.7</v>
          </cell>
          <cell r="BV422">
            <v>502.79</v>
          </cell>
          <cell r="BW422">
            <v>512.88</v>
          </cell>
          <cell r="BX422">
            <v>522.97</v>
          </cell>
          <cell r="BY422">
            <v>533.05999999999995</v>
          </cell>
          <cell r="BZ422">
            <v>543.15</v>
          </cell>
          <cell r="CA422">
            <v>553.24</v>
          </cell>
          <cell r="CB422">
            <v>563.33000000000004</v>
          </cell>
          <cell r="CC422">
            <v>573.41999999999996</v>
          </cell>
          <cell r="CD422">
            <v>583.51</v>
          </cell>
          <cell r="CE422">
            <v>593.6</v>
          </cell>
          <cell r="CF422">
            <v>603.69000000000005</v>
          </cell>
          <cell r="CG422">
            <v>613.78</v>
          </cell>
          <cell r="CH422">
            <v>623.87</v>
          </cell>
          <cell r="CI422">
            <v>633.96</v>
          </cell>
          <cell r="CJ422">
            <v>644.04999999999995</v>
          </cell>
          <cell r="CK422">
            <v>512.89</v>
          </cell>
        </row>
        <row r="423">
          <cell r="AD423">
            <v>199</v>
          </cell>
          <cell r="AH423">
            <v>288.25</v>
          </cell>
          <cell r="AI423">
            <v>295.5</v>
          </cell>
          <cell r="AJ423">
            <v>302.74</v>
          </cell>
          <cell r="AK423">
            <v>309.98</v>
          </cell>
          <cell r="AL423">
            <v>317.23</v>
          </cell>
          <cell r="AM423">
            <v>324.47000000000003</v>
          </cell>
          <cell r="AN423">
            <v>331.71</v>
          </cell>
          <cell r="AO423">
            <v>338.96</v>
          </cell>
          <cell r="AP423">
            <v>346.2</v>
          </cell>
          <cell r="AQ423">
            <v>353.44</v>
          </cell>
          <cell r="AR423">
            <v>360.69</v>
          </cell>
          <cell r="AS423">
            <v>367.93</v>
          </cell>
          <cell r="AT423">
            <v>375.17</v>
          </cell>
          <cell r="AU423">
            <v>382.42</v>
          </cell>
          <cell r="AV423">
            <v>389.66</v>
          </cell>
          <cell r="AW423">
            <v>396.91</v>
          </cell>
          <cell r="AX423">
            <v>401.15</v>
          </cell>
          <cell r="AY423">
            <v>411.39</v>
          </cell>
          <cell r="AZ423">
            <v>418.64</v>
          </cell>
          <cell r="BA423">
            <v>425.88</v>
          </cell>
          <cell r="BB423">
            <v>433.12</v>
          </cell>
          <cell r="BC423">
            <v>440.37</v>
          </cell>
          <cell r="BD423">
            <v>447.61</v>
          </cell>
          <cell r="BE423">
            <v>454.85</v>
          </cell>
          <cell r="BF423">
            <v>462.1</v>
          </cell>
          <cell r="BG423">
            <v>367.82</v>
          </cell>
          <cell r="BH423">
            <v>199</v>
          </cell>
          <cell r="BL423">
            <v>403.55</v>
          </cell>
          <cell r="BM423">
            <v>413.69</v>
          </cell>
          <cell r="BN423">
            <v>423.83</v>
          </cell>
          <cell r="BO423">
            <v>433.98</v>
          </cell>
          <cell r="BP423">
            <v>444.12</v>
          </cell>
          <cell r="BQ423">
            <v>454.26</v>
          </cell>
          <cell r="BR423">
            <v>464.4</v>
          </cell>
          <cell r="BS423">
            <v>474.54</v>
          </cell>
          <cell r="BT423">
            <v>484.68</v>
          </cell>
          <cell r="BU423">
            <v>494.82</v>
          </cell>
          <cell r="BV423">
            <v>504.96</v>
          </cell>
          <cell r="BW423">
            <v>515.1</v>
          </cell>
          <cell r="BX423">
            <v>525.24</v>
          </cell>
          <cell r="BY423">
            <v>535.39</v>
          </cell>
          <cell r="BZ423">
            <v>545.53</v>
          </cell>
          <cell r="CA423">
            <v>555.66999999999996</v>
          </cell>
          <cell r="CB423">
            <v>565.80999999999995</v>
          </cell>
          <cell r="CC423">
            <v>575.95000000000005</v>
          </cell>
          <cell r="CD423">
            <v>586.09</v>
          </cell>
          <cell r="CE423">
            <v>596.23</v>
          </cell>
          <cell r="CF423">
            <v>606.37</v>
          </cell>
          <cell r="CG423">
            <v>616.51</v>
          </cell>
          <cell r="CH423">
            <v>626.65</v>
          </cell>
          <cell r="CI423">
            <v>636.79999999999995</v>
          </cell>
          <cell r="CJ423">
            <v>646.94000000000005</v>
          </cell>
          <cell r="CK423">
            <v>515.11</v>
          </cell>
        </row>
        <row r="424">
          <cell r="AD424">
            <v>200</v>
          </cell>
          <cell r="AH424">
            <v>289.82</v>
          </cell>
          <cell r="AI424">
            <v>297.10000000000002</v>
          </cell>
          <cell r="AJ424">
            <v>304.38</v>
          </cell>
          <cell r="AK424">
            <v>311.66000000000003</v>
          </cell>
          <cell r="AL424">
            <v>318.94</v>
          </cell>
          <cell r="AM424">
            <v>326.22000000000003</v>
          </cell>
          <cell r="AN424">
            <v>333.5</v>
          </cell>
          <cell r="AO424">
            <v>340.78</v>
          </cell>
          <cell r="AP424">
            <v>348.06</v>
          </cell>
          <cell r="AQ424">
            <v>355.34</v>
          </cell>
          <cell r="AR424">
            <v>362.62</v>
          </cell>
          <cell r="AS424">
            <v>369.9</v>
          </cell>
          <cell r="AT424">
            <v>377.18</v>
          </cell>
          <cell r="AU424">
            <v>384.48</v>
          </cell>
          <cell r="AV424">
            <v>391.74</v>
          </cell>
          <cell r="AW424">
            <v>399.02</v>
          </cell>
          <cell r="AX424">
            <v>406.3</v>
          </cell>
          <cell r="AY424">
            <v>413.58</v>
          </cell>
          <cell r="AZ424">
            <v>420.86</v>
          </cell>
          <cell r="BA424">
            <v>428.14</v>
          </cell>
          <cell r="BB424">
            <v>435.42</v>
          </cell>
          <cell r="BC424">
            <v>442.7</v>
          </cell>
          <cell r="BD424">
            <v>449.98</v>
          </cell>
          <cell r="BE424">
            <v>457.26</v>
          </cell>
          <cell r="BF424">
            <v>464.54</v>
          </cell>
          <cell r="BG424">
            <v>369.9</v>
          </cell>
          <cell r="BH424">
            <v>200</v>
          </cell>
          <cell r="BL424">
            <v>405.75</v>
          </cell>
          <cell r="BM424">
            <v>415.93</v>
          </cell>
          <cell r="BN424">
            <v>426.14</v>
          </cell>
          <cell r="BO424">
            <v>436.33</v>
          </cell>
          <cell r="BP424">
            <v>446.52</v>
          </cell>
          <cell r="BQ424">
            <v>456.71</v>
          </cell>
          <cell r="BR424">
            <v>466.91</v>
          </cell>
          <cell r="BS424">
            <v>477.1</v>
          </cell>
          <cell r="BT424">
            <v>487.29</v>
          </cell>
          <cell r="BU424">
            <v>497.48</v>
          </cell>
          <cell r="BV424">
            <v>507.67</v>
          </cell>
          <cell r="BW424">
            <v>517.87</v>
          </cell>
          <cell r="BX424">
            <v>528.05999999999995</v>
          </cell>
          <cell r="BY424">
            <v>538.25</v>
          </cell>
          <cell r="BZ424">
            <v>548.44000000000005</v>
          </cell>
          <cell r="CA424">
            <v>558.63</v>
          </cell>
          <cell r="CB424">
            <v>568.83000000000004</v>
          </cell>
          <cell r="CC424">
            <v>579.02</v>
          </cell>
          <cell r="CD424">
            <v>589.21</v>
          </cell>
          <cell r="CE424">
            <v>599.4</v>
          </cell>
          <cell r="CF424">
            <v>609.59</v>
          </cell>
          <cell r="CG424">
            <v>619.79</v>
          </cell>
          <cell r="CH424">
            <v>629.98</v>
          </cell>
          <cell r="CI424">
            <v>640.16999999999996</v>
          </cell>
          <cell r="CJ424">
            <v>650.36</v>
          </cell>
          <cell r="CK424">
            <v>517.86</v>
          </cell>
        </row>
        <row r="428">
          <cell r="AD428">
            <v>1</v>
          </cell>
          <cell r="AH428">
            <v>2.75</v>
          </cell>
          <cell r="AI428">
            <v>2.78</v>
          </cell>
          <cell r="AJ428">
            <v>2.81</v>
          </cell>
          <cell r="AK428">
            <v>2.83</v>
          </cell>
          <cell r="AL428">
            <v>2.86</v>
          </cell>
          <cell r="AM428">
            <v>2.88</v>
          </cell>
          <cell r="AN428">
            <v>2.91</v>
          </cell>
          <cell r="AO428">
            <v>2.93</v>
          </cell>
          <cell r="AP428">
            <v>2.96</v>
          </cell>
          <cell r="AQ428">
            <v>2.99</v>
          </cell>
          <cell r="AR428">
            <v>3.01</v>
          </cell>
          <cell r="AS428">
            <v>3.04</v>
          </cell>
          <cell r="AT428">
            <v>3.06</v>
          </cell>
          <cell r="AU428">
            <v>3.09</v>
          </cell>
          <cell r="AV428">
            <v>3.11</v>
          </cell>
          <cell r="AW428">
            <v>3.14</v>
          </cell>
          <cell r="AX428">
            <v>3.17</v>
          </cell>
          <cell r="AY428">
            <v>3.19</v>
          </cell>
          <cell r="AZ428">
            <v>3.22</v>
          </cell>
          <cell r="BA428">
            <v>3.24</v>
          </cell>
          <cell r="BB428">
            <v>3.27</v>
          </cell>
          <cell r="BC428">
            <v>3.29</v>
          </cell>
          <cell r="BD428">
            <v>3.32</v>
          </cell>
          <cell r="BE428">
            <v>3.35</v>
          </cell>
          <cell r="BF428">
            <v>3.37</v>
          </cell>
          <cell r="BG428">
            <v>3.04</v>
          </cell>
        </row>
        <row r="429">
          <cell r="AD429">
            <v>2</v>
          </cell>
          <cell r="AH429">
            <v>3.57</v>
          </cell>
          <cell r="AI429">
            <v>3.62</v>
          </cell>
          <cell r="AJ429">
            <v>3.67</v>
          </cell>
          <cell r="AK429">
            <v>3.72</v>
          </cell>
          <cell r="AL429">
            <v>3.77</v>
          </cell>
          <cell r="AM429">
            <v>3.82</v>
          </cell>
          <cell r="AN429">
            <v>3.87</v>
          </cell>
          <cell r="AO429">
            <v>3.93</v>
          </cell>
          <cell r="AP429">
            <v>3.98</v>
          </cell>
          <cell r="AQ429">
            <v>4.03</v>
          </cell>
          <cell r="AR429">
            <v>4.08</v>
          </cell>
          <cell r="AS429">
            <v>4.13</v>
          </cell>
          <cell r="AT429">
            <v>4.18</v>
          </cell>
          <cell r="AU429">
            <v>4.2300000000000004</v>
          </cell>
          <cell r="AV429">
            <v>4.29</v>
          </cell>
          <cell r="AW429">
            <v>4.34</v>
          </cell>
          <cell r="AX429">
            <v>4.3899999999999997</v>
          </cell>
          <cell r="AY429">
            <v>4.4400000000000004</v>
          </cell>
          <cell r="AZ429">
            <v>4.49</v>
          </cell>
          <cell r="BA429">
            <v>4.54</v>
          </cell>
          <cell r="BB429">
            <v>4.59</v>
          </cell>
          <cell r="BC429">
            <v>4.6500000000000004</v>
          </cell>
          <cell r="BD429">
            <v>4.7</v>
          </cell>
          <cell r="BE429">
            <v>4.75</v>
          </cell>
          <cell r="BF429">
            <v>4.8</v>
          </cell>
          <cell r="BG429">
            <v>4.13</v>
          </cell>
        </row>
        <row r="430">
          <cell r="AD430">
            <v>3</v>
          </cell>
          <cell r="AH430">
            <v>4.38</v>
          </cell>
          <cell r="AI430">
            <v>4.45</v>
          </cell>
          <cell r="AJ430">
            <v>4.53</v>
          </cell>
          <cell r="AK430">
            <v>4.6100000000000003</v>
          </cell>
          <cell r="AL430">
            <v>4.6900000000000004</v>
          </cell>
          <cell r="AM430">
            <v>4.76</v>
          </cell>
          <cell r="AN430">
            <v>4.84</v>
          </cell>
          <cell r="AO430">
            <v>4.92</v>
          </cell>
          <cell r="AP430">
            <v>4.99</v>
          </cell>
          <cell r="AQ430">
            <v>5.07</v>
          </cell>
          <cell r="AR430">
            <v>5.15</v>
          </cell>
          <cell r="AS430">
            <v>5.23</v>
          </cell>
          <cell r="AT430">
            <v>5.3</v>
          </cell>
          <cell r="AU430">
            <v>5.38</v>
          </cell>
          <cell r="AV430">
            <v>5.46</v>
          </cell>
          <cell r="AW430">
            <v>5.53</v>
          </cell>
          <cell r="AX430">
            <v>5.61</v>
          </cell>
          <cell r="AY430">
            <v>5.69</v>
          </cell>
          <cell r="AZ430">
            <v>5.77</v>
          </cell>
          <cell r="BA430">
            <v>5.84</v>
          </cell>
          <cell r="BB430">
            <v>5.92</v>
          </cell>
          <cell r="BC430">
            <v>6</v>
          </cell>
          <cell r="BD430">
            <v>6.07</v>
          </cell>
          <cell r="BE430">
            <v>6.15</v>
          </cell>
          <cell r="BF430">
            <v>6.23</v>
          </cell>
          <cell r="BG430">
            <v>5.22</v>
          </cell>
        </row>
        <row r="431">
          <cell r="AD431">
            <v>4</v>
          </cell>
          <cell r="AH431">
            <v>5.19</v>
          </cell>
          <cell r="AI431">
            <v>5.29</v>
          </cell>
          <cell r="AJ431">
            <v>5.39</v>
          </cell>
          <cell r="AK431">
            <v>5.5</v>
          </cell>
          <cell r="AL431">
            <v>5.6</v>
          </cell>
          <cell r="AM431">
            <v>5.7</v>
          </cell>
          <cell r="AN431">
            <v>5.8</v>
          </cell>
          <cell r="AO431">
            <v>5.91</v>
          </cell>
          <cell r="AP431">
            <v>6.01</v>
          </cell>
          <cell r="AQ431">
            <v>6.11</v>
          </cell>
          <cell r="AR431">
            <v>6.22</v>
          </cell>
          <cell r="AS431">
            <v>6.32</v>
          </cell>
          <cell r="AT431">
            <v>6.42</v>
          </cell>
          <cell r="AU431">
            <v>6.52</v>
          </cell>
          <cell r="AV431">
            <v>6.63</v>
          </cell>
          <cell r="AW431">
            <v>6.73</v>
          </cell>
          <cell r="AX431">
            <v>6.83</v>
          </cell>
          <cell r="AY431">
            <v>6.94</v>
          </cell>
          <cell r="AZ431">
            <v>7.04</v>
          </cell>
          <cell r="BA431">
            <v>7.14</v>
          </cell>
          <cell r="BB431">
            <v>7.24</v>
          </cell>
          <cell r="BC431">
            <v>7.35</v>
          </cell>
          <cell r="BD431">
            <v>7.45</v>
          </cell>
          <cell r="BE431">
            <v>7.55</v>
          </cell>
          <cell r="BF431">
            <v>7.66</v>
          </cell>
          <cell r="BG431">
            <v>6.32</v>
          </cell>
        </row>
        <row r="432">
          <cell r="AD432">
            <v>5</v>
          </cell>
          <cell r="AH432">
            <v>6</v>
          </cell>
          <cell r="AI432">
            <v>6.13</v>
          </cell>
          <cell r="AJ432">
            <v>6.26</v>
          </cell>
          <cell r="AK432">
            <v>6.38</v>
          </cell>
          <cell r="AL432">
            <v>6.51</v>
          </cell>
          <cell r="AM432">
            <v>6.64</v>
          </cell>
          <cell r="AN432">
            <v>6.77</v>
          </cell>
          <cell r="AO432">
            <v>6.9</v>
          </cell>
          <cell r="AP432">
            <v>7.03</v>
          </cell>
          <cell r="AQ432">
            <v>7.16</v>
          </cell>
          <cell r="AR432">
            <v>7.28</v>
          </cell>
          <cell r="AS432">
            <v>7.41</v>
          </cell>
          <cell r="AT432">
            <v>7.54</v>
          </cell>
          <cell r="AU432">
            <v>7.67</v>
          </cell>
          <cell r="AV432">
            <v>7.8</v>
          </cell>
          <cell r="AW432">
            <v>7.93</v>
          </cell>
          <cell r="AX432">
            <v>8.0500000000000007</v>
          </cell>
          <cell r="AY432">
            <v>8.18</v>
          </cell>
          <cell r="AZ432">
            <v>8.31</v>
          </cell>
          <cell r="BA432">
            <v>8.44</v>
          </cell>
          <cell r="BB432">
            <v>8.57</v>
          </cell>
          <cell r="BC432">
            <v>8.6999999999999993</v>
          </cell>
          <cell r="BD432">
            <v>8.83</v>
          </cell>
          <cell r="BE432">
            <v>8.9499999999999993</v>
          </cell>
          <cell r="BF432">
            <v>9.08</v>
          </cell>
          <cell r="BG432">
            <v>7.41</v>
          </cell>
        </row>
        <row r="433">
          <cell r="AD433">
            <v>6</v>
          </cell>
          <cell r="AH433">
            <v>6.81</v>
          </cell>
          <cell r="AI433">
            <v>6.96</v>
          </cell>
          <cell r="AJ433">
            <v>7.12</v>
          </cell>
          <cell r="AK433">
            <v>7.27</v>
          </cell>
          <cell r="AL433">
            <v>7.43</v>
          </cell>
          <cell r="AM433">
            <v>7.58</v>
          </cell>
          <cell r="AN433">
            <v>7.74</v>
          </cell>
          <cell r="AO433">
            <v>7.86</v>
          </cell>
          <cell r="AP433">
            <v>8.0399999999999991</v>
          </cell>
          <cell r="AQ433">
            <v>8.1999999999999993</v>
          </cell>
          <cell r="AR433">
            <v>8.35</v>
          </cell>
          <cell r="AS433">
            <v>8.51</v>
          </cell>
          <cell r="AT433">
            <v>8.66</v>
          </cell>
          <cell r="AU433">
            <v>8.82</v>
          </cell>
          <cell r="AV433">
            <v>8.9700000000000006</v>
          </cell>
          <cell r="AW433">
            <v>9.1199999999999992</v>
          </cell>
          <cell r="AX433">
            <v>9.2799999999999994</v>
          </cell>
          <cell r="AY433">
            <v>9.43</v>
          </cell>
          <cell r="AZ433">
            <v>9.59</v>
          </cell>
          <cell r="BA433">
            <v>9.74</v>
          </cell>
          <cell r="BB433">
            <v>9.89</v>
          </cell>
          <cell r="BC433">
            <v>10.050000000000001</v>
          </cell>
          <cell r="BD433">
            <v>10.199999999999999</v>
          </cell>
          <cell r="BE433">
            <v>10.36</v>
          </cell>
          <cell r="BF433">
            <v>10.51</v>
          </cell>
          <cell r="BG433">
            <v>8.5</v>
          </cell>
        </row>
        <row r="434">
          <cell r="AD434">
            <v>7</v>
          </cell>
          <cell r="AH434">
            <v>7.62</v>
          </cell>
          <cell r="AI434">
            <v>7.8</v>
          </cell>
          <cell r="AJ434">
            <v>7.98</v>
          </cell>
          <cell r="AK434">
            <v>8.16</v>
          </cell>
          <cell r="AL434">
            <v>8.34</v>
          </cell>
          <cell r="AM434">
            <v>8.52</v>
          </cell>
          <cell r="AN434">
            <v>8.6999999999999993</v>
          </cell>
          <cell r="AO434">
            <v>8.8800000000000008</v>
          </cell>
          <cell r="AP434">
            <v>9.06</v>
          </cell>
          <cell r="AQ434">
            <v>9.24</v>
          </cell>
          <cell r="AR434">
            <v>9.42</v>
          </cell>
          <cell r="AS434">
            <v>9.6</v>
          </cell>
          <cell r="AT434">
            <v>9.7799999999999994</v>
          </cell>
          <cell r="AU434">
            <v>9.9600000000000009</v>
          </cell>
          <cell r="AV434">
            <v>10.14</v>
          </cell>
          <cell r="AW434">
            <v>10.32</v>
          </cell>
          <cell r="AX434">
            <v>10.5</v>
          </cell>
          <cell r="AY434">
            <v>10.68</v>
          </cell>
          <cell r="AZ434">
            <v>10.86</v>
          </cell>
          <cell r="BA434">
            <v>11.04</v>
          </cell>
          <cell r="BB434">
            <v>11.22</v>
          </cell>
          <cell r="BC434">
            <v>11.4</v>
          </cell>
          <cell r="BD434">
            <v>11.58</v>
          </cell>
          <cell r="BE434">
            <v>11.76</v>
          </cell>
          <cell r="BF434">
            <v>11.94</v>
          </cell>
          <cell r="BG434">
            <v>9.6</v>
          </cell>
        </row>
        <row r="435">
          <cell r="AD435">
            <v>8</v>
          </cell>
          <cell r="AH435">
            <v>8.43</v>
          </cell>
          <cell r="AI435">
            <v>8.64</v>
          </cell>
          <cell r="AJ435">
            <v>8.84</v>
          </cell>
          <cell r="AK435">
            <v>9.0500000000000007</v>
          </cell>
          <cell r="AL435">
            <v>9.26</v>
          </cell>
          <cell r="AM435">
            <v>9.4600000000000009</v>
          </cell>
          <cell r="AN435">
            <v>9.67</v>
          </cell>
          <cell r="AO435">
            <v>9.8699999999999992</v>
          </cell>
          <cell r="AP435">
            <v>10.08</v>
          </cell>
          <cell r="AQ435">
            <v>10.28</v>
          </cell>
          <cell r="AR435">
            <v>10.49</v>
          </cell>
          <cell r="AS435">
            <v>10.69</v>
          </cell>
          <cell r="AT435">
            <v>10.9</v>
          </cell>
          <cell r="AU435">
            <v>11.11</v>
          </cell>
          <cell r="AV435">
            <v>11.31</v>
          </cell>
          <cell r="AW435">
            <v>11.52</v>
          </cell>
          <cell r="AX435">
            <v>11.72</v>
          </cell>
          <cell r="AY435">
            <v>11.93</v>
          </cell>
          <cell r="AZ435">
            <v>12.13</v>
          </cell>
          <cell r="BA435">
            <v>12.34</v>
          </cell>
          <cell r="BB435">
            <v>12.54</v>
          </cell>
          <cell r="BC435">
            <v>12.75</v>
          </cell>
          <cell r="BD435">
            <v>12.96</v>
          </cell>
          <cell r="BE435">
            <v>13.16</v>
          </cell>
          <cell r="BF435">
            <v>13.37</v>
          </cell>
          <cell r="BG435">
            <v>10.69</v>
          </cell>
        </row>
        <row r="436">
          <cell r="AD436">
            <v>9</v>
          </cell>
          <cell r="AH436">
            <v>9.24</v>
          </cell>
          <cell r="AI436">
            <v>9.48</v>
          </cell>
          <cell r="AJ436">
            <v>9.7100000000000009</v>
          </cell>
          <cell r="AK436">
            <v>9.94</v>
          </cell>
          <cell r="AL436">
            <v>10.17</v>
          </cell>
          <cell r="AM436">
            <v>10.4</v>
          </cell>
          <cell r="AN436">
            <v>10.63</v>
          </cell>
          <cell r="AO436">
            <v>10.86</v>
          </cell>
          <cell r="AP436">
            <v>11.09</v>
          </cell>
          <cell r="AQ436">
            <v>11.33</v>
          </cell>
          <cell r="AR436">
            <v>11.56</v>
          </cell>
          <cell r="AS436">
            <v>11.79</v>
          </cell>
          <cell r="AT436">
            <v>12.02</v>
          </cell>
          <cell r="AU436">
            <v>12.25</v>
          </cell>
          <cell r="AV436">
            <v>12.48</v>
          </cell>
          <cell r="AW436">
            <v>12.71</v>
          </cell>
          <cell r="AX436">
            <v>12.95</v>
          </cell>
          <cell r="AY436">
            <v>13.18</v>
          </cell>
          <cell r="AZ436">
            <v>13.41</v>
          </cell>
          <cell r="BA436">
            <v>13.64</v>
          </cell>
          <cell r="BB436">
            <v>13.87</v>
          </cell>
          <cell r="BC436">
            <v>14.1</v>
          </cell>
          <cell r="BD436">
            <v>14.33</v>
          </cell>
          <cell r="BE436">
            <v>14.56</v>
          </cell>
          <cell r="BF436">
            <v>14.8</v>
          </cell>
          <cell r="BG436">
            <v>11.79</v>
          </cell>
        </row>
        <row r="437">
          <cell r="AD437">
            <v>10</v>
          </cell>
          <cell r="AH437">
            <v>10.06</v>
          </cell>
          <cell r="AI437">
            <v>10.31</v>
          </cell>
          <cell r="AJ437">
            <v>10.57</v>
          </cell>
          <cell r="AK437">
            <v>10.83</v>
          </cell>
          <cell r="AL437">
            <v>11.08</v>
          </cell>
          <cell r="AM437">
            <v>11.34</v>
          </cell>
          <cell r="AN437">
            <v>11.6</v>
          </cell>
          <cell r="AO437">
            <v>11.85</v>
          </cell>
          <cell r="AP437">
            <v>12.11</v>
          </cell>
          <cell r="AQ437">
            <v>12.37</v>
          </cell>
          <cell r="AR437">
            <v>12.63</v>
          </cell>
          <cell r="AS437">
            <v>12.88</v>
          </cell>
          <cell r="AT437">
            <v>13.14</v>
          </cell>
          <cell r="AU437">
            <v>13.4</v>
          </cell>
          <cell r="AV437">
            <v>13.65</v>
          </cell>
          <cell r="AW437">
            <v>13.91</v>
          </cell>
          <cell r="AX437">
            <v>14.17</v>
          </cell>
          <cell r="AY437">
            <v>14.42</v>
          </cell>
          <cell r="AZ437">
            <v>14.68</v>
          </cell>
          <cell r="BA437">
            <v>14.94</v>
          </cell>
          <cell r="BB437">
            <v>15.2</v>
          </cell>
          <cell r="BC437">
            <v>15.45</v>
          </cell>
          <cell r="BD437">
            <v>15.71</v>
          </cell>
          <cell r="BE437">
            <v>15.97</v>
          </cell>
          <cell r="BF437">
            <v>16.22</v>
          </cell>
          <cell r="BG437">
            <v>12.88</v>
          </cell>
        </row>
        <row r="438">
          <cell r="AD438">
            <v>11</v>
          </cell>
          <cell r="AH438">
            <v>10.87</v>
          </cell>
          <cell r="AI438">
            <v>11.15</v>
          </cell>
          <cell r="AJ438">
            <v>11.43</v>
          </cell>
          <cell r="AK438">
            <v>11.71</v>
          </cell>
          <cell r="AL438">
            <v>12</v>
          </cell>
          <cell r="AM438">
            <v>12.28</v>
          </cell>
          <cell r="AN438">
            <v>12.56</v>
          </cell>
          <cell r="AO438">
            <v>12.84</v>
          </cell>
          <cell r="AP438">
            <v>13.13</v>
          </cell>
          <cell r="AQ438">
            <v>13.41</v>
          </cell>
          <cell r="AR438">
            <v>13.69</v>
          </cell>
          <cell r="AS438">
            <v>13.98</v>
          </cell>
          <cell r="AT438">
            <v>14.26</v>
          </cell>
          <cell r="AU438">
            <v>14.54</v>
          </cell>
          <cell r="AV438">
            <v>14.82</v>
          </cell>
          <cell r="AW438">
            <v>15.11</v>
          </cell>
          <cell r="AX438">
            <v>15.39</v>
          </cell>
          <cell r="AY438">
            <v>15.67</v>
          </cell>
          <cell r="AZ438">
            <v>15.95</v>
          </cell>
          <cell r="BA438">
            <v>16.239999999999998</v>
          </cell>
          <cell r="BB438">
            <v>16.52</v>
          </cell>
          <cell r="BC438">
            <v>16.8</v>
          </cell>
          <cell r="BD438">
            <v>17.09</v>
          </cell>
          <cell r="BE438">
            <v>17.37</v>
          </cell>
          <cell r="BF438">
            <v>17.649999999999999</v>
          </cell>
          <cell r="BG438">
            <v>13.98</v>
          </cell>
        </row>
        <row r="439">
          <cell r="AD439">
            <v>12</v>
          </cell>
          <cell r="AH439">
            <v>11.68</v>
          </cell>
          <cell r="AI439">
            <v>11.99</v>
          </cell>
          <cell r="AJ439">
            <v>12.29</v>
          </cell>
          <cell r="AK439">
            <v>12.6</v>
          </cell>
          <cell r="AL439">
            <v>12.91</v>
          </cell>
          <cell r="AM439">
            <v>13.22</v>
          </cell>
          <cell r="AN439">
            <v>13.53</v>
          </cell>
          <cell r="AO439">
            <v>13.84</v>
          </cell>
          <cell r="AP439">
            <v>14.14</v>
          </cell>
          <cell r="AQ439">
            <v>14.45</v>
          </cell>
          <cell r="AR439">
            <v>14.76</v>
          </cell>
          <cell r="AS439">
            <v>15.07</v>
          </cell>
          <cell r="AT439">
            <v>15.38</v>
          </cell>
          <cell r="AU439">
            <v>15.69</v>
          </cell>
          <cell r="AV439">
            <v>15.99</v>
          </cell>
          <cell r="AW439">
            <v>16.3</v>
          </cell>
          <cell r="AX439">
            <v>16.61</v>
          </cell>
          <cell r="AY439">
            <v>16.920000000000002</v>
          </cell>
          <cell r="AZ439">
            <v>17.23</v>
          </cell>
          <cell r="BA439">
            <v>17.54</v>
          </cell>
          <cell r="BB439">
            <v>17.850000000000001</v>
          </cell>
          <cell r="BC439">
            <v>18.149999999999999</v>
          </cell>
          <cell r="BD439">
            <v>18.46</v>
          </cell>
          <cell r="BE439">
            <v>18.77</v>
          </cell>
          <cell r="BF439">
            <v>19.079999999999998</v>
          </cell>
          <cell r="BG439">
            <v>15.07</v>
          </cell>
        </row>
        <row r="440">
          <cell r="AD440">
            <v>13</v>
          </cell>
          <cell r="AH440">
            <v>12.49</v>
          </cell>
          <cell r="AI440">
            <v>12.82</v>
          </cell>
          <cell r="AJ440">
            <v>13.16</v>
          </cell>
          <cell r="AK440">
            <v>13.49</v>
          </cell>
          <cell r="AL440">
            <v>13.83</v>
          </cell>
          <cell r="AM440">
            <v>14.16</v>
          </cell>
          <cell r="AN440">
            <v>14.49</v>
          </cell>
          <cell r="AO440">
            <v>14.83</v>
          </cell>
          <cell r="AP440">
            <v>15.16</v>
          </cell>
          <cell r="AQ440">
            <v>15.5</v>
          </cell>
          <cell r="AR440">
            <v>15.83</v>
          </cell>
          <cell r="AS440">
            <v>16.16</v>
          </cell>
          <cell r="AT440">
            <v>16.5</v>
          </cell>
          <cell r="AU440">
            <v>16.829999999999998</v>
          </cell>
          <cell r="AV440">
            <v>17.170000000000002</v>
          </cell>
          <cell r="AW440">
            <v>17.5</v>
          </cell>
          <cell r="AX440">
            <v>17.829999999999998</v>
          </cell>
          <cell r="AY440">
            <v>18.170000000000002</v>
          </cell>
          <cell r="AZ440">
            <v>18.5</v>
          </cell>
          <cell r="BA440">
            <v>18.84</v>
          </cell>
          <cell r="BB440">
            <v>19.170000000000002</v>
          </cell>
          <cell r="BC440">
            <v>19.510000000000002</v>
          </cell>
          <cell r="BD440">
            <v>19.84</v>
          </cell>
          <cell r="BE440">
            <v>20.170000000000002</v>
          </cell>
          <cell r="BF440">
            <v>20.51</v>
          </cell>
          <cell r="BG440">
            <v>16.16</v>
          </cell>
        </row>
        <row r="441">
          <cell r="AD441">
            <v>14</v>
          </cell>
          <cell r="AH441">
            <v>13.3</v>
          </cell>
          <cell r="AI441">
            <v>13.66</v>
          </cell>
          <cell r="AJ441">
            <v>14.02</v>
          </cell>
          <cell r="AK441">
            <v>14.38</v>
          </cell>
          <cell r="AL441">
            <v>14.74</v>
          </cell>
          <cell r="AM441">
            <v>15.1</v>
          </cell>
          <cell r="AN441">
            <v>15.46</v>
          </cell>
          <cell r="AO441">
            <v>15.82</v>
          </cell>
          <cell r="AP441">
            <v>16.18</v>
          </cell>
          <cell r="AQ441">
            <v>16.54</v>
          </cell>
          <cell r="AR441">
            <v>16.899999999999999</v>
          </cell>
          <cell r="AS441">
            <v>17.260000000000002</v>
          </cell>
          <cell r="AT441">
            <v>17.62</v>
          </cell>
          <cell r="AU441">
            <v>17.98</v>
          </cell>
          <cell r="AV441">
            <v>18.34</v>
          </cell>
          <cell r="AW441">
            <v>18.7</v>
          </cell>
          <cell r="AX441">
            <v>19.059999999999999</v>
          </cell>
          <cell r="AY441">
            <v>19.420000000000002</v>
          </cell>
          <cell r="AZ441">
            <v>19.78</v>
          </cell>
          <cell r="BA441">
            <v>20.14</v>
          </cell>
          <cell r="BB441">
            <v>20.5</v>
          </cell>
          <cell r="BC441">
            <v>20.86</v>
          </cell>
          <cell r="BD441">
            <v>21.22</v>
          </cell>
          <cell r="BE441">
            <v>21.58</v>
          </cell>
          <cell r="BF441">
            <v>21.94</v>
          </cell>
          <cell r="BG441">
            <v>17.260000000000002</v>
          </cell>
        </row>
        <row r="442">
          <cell r="AD442">
            <v>15</v>
          </cell>
          <cell r="AH442">
            <v>14.15</v>
          </cell>
          <cell r="AI442">
            <v>14.53</v>
          </cell>
          <cell r="AJ442">
            <v>14.92</v>
          </cell>
          <cell r="AK442">
            <v>15.3</v>
          </cell>
          <cell r="AL442">
            <v>15.69</v>
          </cell>
          <cell r="AM442">
            <v>16.07</v>
          </cell>
          <cell r="AN442">
            <v>16.46</v>
          </cell>
          <cell r="AO442">
            <v>16.850000000000001</v>
          </cell>
          <cell r="AP442">
            <v>17.23</v>
          </cell>
          <cell r="AQ442">
            <v>17.62</v>
          </cell>
          <cell r="AR442">
            <v>18</v>
          </cell>
          <cell r="AS442">
            <v>18.39</v>
          </cell>
          <cell r="AT442">
            <v>18.77</v>
          </cell>
          <cell r="AU442">
            <v>19.16</v>
          </cell>
          <cell r="AV442">
            <v>19.54</v>
          </cell>
          <cell r="AW442">
            <v>19.93</v>
          </cell>
          <cell r="AX442">
            <v>20.309999999999999</v>
          </cell>
          <cell r="AY442">
            <v>20.7</v>
          </cell>
          <cell r="AZ442">
            <v>21.09</v>
          </cell>
          <cell r="BA442">
            <v>21.47</v>
          </cell>
          <cell r="BB442">
            <v>21.86</v>
          </cell>
          <cell r="BC442">
            <v>22.24</v>
          </cell>
          <cell r="BD442">
            <v>22.63</v>
          </cell>
          <cell r="BE442">
            <v>23.01</v>
          </cell>
          <cell r="BF442">
            <v>23.4</v>
          </cell>
          <cell r="BG442">
            <v>18.39</v>
          </cell>
        </row>
        <row r="443">
          <cell r="AD443">
            <v>16</v>
          </cell>
          <cell r="AH443">
            <v>15.06</v>
          </cell>
          <cell r="AI443">
            <v>15.47</v>
          </cell>
          <cell r="AJ443">
            <v>15.89</v>
          </cell>
          <cell r="AK443">
            <v>16.3</v>
          </cell>
          <cell r="AL443">
            <v>16.71</v>
          </cell>
          <cell r="AM443">
            <v>17.12</v>
          </cell>
          <cell r="AN443">
            <v>17.53</v>
          </cell>
          <cell r="AO443">
            <v>17.940000000000001</v>
          </cell>
          <cell r="AP443">
            <v>18.350000000000001</v>
          </cell>
          <cell r="AQ443">
            <v>18.760000000000002</v>
          </cell>
          <cell r="AR443">
            <v>19.18</v>
          </cell>
          <cell r="AS443">
            <v>19.59</v>
          </cell>
          <cell r="AT443">
            <v>20</v>
          </cell>
          <cell r="AU443">
            <v>20.41</v>
          </cell>
          <cell r="AV443">
            <v>20.82</v>
          </cell>
          <cell r="AW443">
            <v>21.23</v>
          </cell>
          <cell r="AX443">
            <v>21.64</v>
          </cell>
          <cell r="AY443">
            <v>22.05</v>
          </cell>
          <cell r="AZ443">
            <v>22.47</v>
          </cell>
          <cell r="BA443">
            <v>22.88</v>
          </cell>
          <cell r="BB443">
            <v>23.29</v>
          </cell>
          <cell r="BC443">
            <v>23.7</v>
          </cell>
          <cell r="BD443">
            <v>24.11</v>
          </cell>
          <cell r="BE443">
            <v>24.52</v>
          </cell>
          <cell r="BF443">
            <v>24.93</v>
          </cell>
          <cell r="BG443">
            <v>19.59</v>
          </cell>
        </row>
        <row r="444">
          <cell r="AD444">
            <v>17</v>
          </cell>
          <cell r="AH444">
            <v>15.98</v>
          </cell>
          <cell r="AI444">
            <v>16.420000000000002</v>
          </cell>
          <cell r="AJ444">
            <v>16.850000000000001</v>
          </cell>
          <cell r="AK444">
            <v>17.29</v>
          </cell>
          <cell r="AL444">
            <v>17.73</v>
          </cell>
          <cell r="AM444">
            <v>18.170000000000002</v>
          </cell>
          <cell r="AN444">
            <v>18.600000000000001</v>
          </cell>
          <cell r="AO444">
            <v>19.04</v>
          </cell>
          <cell r="AP444">
            <v>19.48</v>
          </cell>
          <cell r="AQ444">
            <v>19.91</v>
          </cell>
          <cell r="AR444">
            <v>20.350000000000001</v>
          </cell>
          <cell r="AS444">
            <v>20.79</v>
          </cell>
          <cell r="AT444">
            <v>21.22</v>
          </cell>
          <cell r="AU444">
            <v>21.66</v>
          </cell>
          <cell r="AV444">
            <v>22.1</v>
          </cell>
          <cell r="AW444">
            <v>22.53</v>
          </cell>
          <cell r="AX444">
            <v>22.97</v>
          </cell>
          <cell r="AY444">
            <v>23.41</v>
          </cell>
          <cell r="AZ444">
            <v>23.84</v>
          </cell>
          <cell r="BA444">
            <v>24.28</v>
          </cell>
          <cell r="BB444">
            <v>24.72</v>
          </cell>
          <cell r="BC444">
            <v>25.16</v>
          </cell>
          <cell r="BD444">
            <v>25.59</v>
          </cell>
          <cell r="BE444">
            <v>26.03</v>
          </cell>
          <cell r="BF444">
            <v>26.47</v>
          </cell>
          <cell r="BG444">
            <v>20.79</v>
          </cell>
        </row>
        <row r="445">
          <cell r="AD445">
            <v>18</v>
          </cell>
          <cell r="AH445">
            <v>16.899999999999999</v>
          </cell>
          <cell r="AI445">
            <v>17.36</v>
          </cell>
          <cell r="AJ445">
            <v>17.82</v>
          </cell>
          <cell r="AK445">
            <v>18.29</v>
          </cell>
          <cell r="AL445">
            <v>18.75</v>
          </cell>
          <cell r="AM445">
            <v>19.21</v>
          </cell>
          <cell r="AN445">
            <v>19.670000000000002</v>
          </cell>
          <cell r="AO445">
            <v>20.14</v>
          </cell>
          <cell r="AP445">
            <v>20.6</v>
          </cell>
          <cell r="AQ445">
            <v>21.06</v>
          </cell>
          <cell r="AR445">
            <v>21.52</v>
          </cell>
          <cell r="AS445">
            <v>21.99</v>
          </cell>
          <cell r="AT445">
            <v>22.45</v>
          </cell>
          <cell r="AU445">
            <v>22.91</v>
          </cell>
          <cell r="AV445">
            <v>23.37</v>
          </cell>
          <cell r="AW445">
            <v>23.84</v>
          </cell>
          <cell r="AX445">
            <v>24.3</v>
          </cell>
          <cell r="AY445">
            <v>24.76</v>
          </cell>
          <cell r="AZ445">
            <v>25.22</v>
          </cell>
          <cell r="BA445">
            <v>25.69</v>
          </cell>
          <cell r="BB445">
            <v>26.15</v>
          </cell>
          <cell r="BC445">
            <v>26.61</v>
          </cell>
          <cell r="BD445">
            <v>27.08</v>
          </cell>
          <cell r="BE445">
            <v>27.54</v>
          </cell>
          <cell r="BF445">
            <v>28</v>
          </cell>
          <cell r="BG445">
            <v>21.99</v>
          </cell>
        </row>
        <row r="446">
          <cell r="AD446">
            <v>19</v>
          </cell>
          <cell r="AH446">
            <v>17.82</v>
          </cell>
          <cell r="AI446">
            <v>18.3</v>
          </cell>
          <cell r="AJ446">
            <v>18.79</v>
          </cell>
          <cell r="AK446">
            <v>19.28</v>
          </cell>
          <cell r="AL446">
            <v>19.77</v>
          </cell>
          <cell r="AM446">
            <v>20.260000000000002</v>
          </cell>
          <cell r="AN446">
            <v>20.75</v>
          </cell>
          <cell r="AO446">
            <v>21.23</v>
          </cell>
          <cell r="AP446">
            <v>21.72</v>
          </cell>
          <cell r="AQ446">
            <v>22.21</v>
          </cell>
          <cell r="AR446">
            <v>22.7</v>
          </cell>
          <cell r="AS446">
            <v>23.19</v>
          </cell>
          <cell r="AT446">
            <v>23.68</v>
          </cell>
          <cell r="AU446">
            <v>24.16</v>
          </cell>
          <cell r="AV446">
            <v>24.65</v>
          </cell>
          <cell r="AW446">
            <v>25.14</v>
          </cell>
          <cell r="AX446">
            <v>25.63</v>
          </cell>
          <cell r="AY446">
            <v>26.12</v>
          </cell>
          <cell r="AZ446">
            <v>26.6</v>
          </cell>
          <cell r="BA446">
            <v>27.09</v>
          </cell>
          <cell r="BB446">
            <v>27.58</v>
          </cell>
          <cell r="BC446">
            <v>28.07</v>
          </cell>
          <cell r="BD446">
            <v>28.56</v>
          </cell>
          <cell r="BE446">
            <v>29.05</v>
          </cell>
          <cell r="BF446">
            <v>29.53</v>
          </cell>
          <cell r="BG446">
            <v>23.19</v>
          </cell>
        </row>
        <row r="447">
          <cell r="AD447">
            <v>20</v>
          </cell>
          <cell r="AH447">
            <v>18.73</v>
          </cell>
          <cell r="AI447">
            <v>19.25</v>
          </cell>
          <cell r="AJ447">
            <v>19.760000000000002</v>
          </cell>
          <cell r="AK447">
            <v>20.27</v>
          </cell>
          <cell r="AL447">
            <v>20.79</v>
          </cell>
          <cell r="AM447">
            <v>21.3</v>
          </cell>
          <cell r="AN447">
            <v>21.82</v>
          </cell>
          <cell r="AO447">
            <v>22.33</v>
          </cell>
          <cell r="AP447">
            <v>22.84</v>
          </cell>
          <cell r="AQ447">
            <v>23.36</v>
          </cell>
          <cell r="AR447">
            <v>23.87</v>
          </cell>
          <cell r="AS447">
            <v>24.39</v>
          </cell>
          <cell r="AT447">
            <v>24.9</v>
          </cell>
          <cell r="AU447">
            <v>25.41</v>
          </cell>
          <cell r="AV447">
            <v>25.93</v>
          </cell>
          <cell r="AW447">
            <v>26.44</v>
          </cell>
          <cell r="AX447">
            <v>26.96</v>
          </cell>
          <cell r="AY447">
            <v>27.47</v>
          </cell>
          <cell r="AZ447">
            <v>27.98</v>
          </cell>
          <cell r="BA447">
            <v>28.5</v>
          </cell>
          <cell r="BB447">
            <v>29.01</v>
          </cell>
          <cell r="BC447">
            <v>29.53</v>
          </cell>
          <cell r="BD447">
            <v>30.04</v>
          </cell>
          <cell r="BE447">
            <v>30.55</v>
          </cell>
          <cell r="BF447">
            <v>31.07</v>
          </cell>
          <cell r="BG447">
            <v>24.39</v>
          </cell>
        </row>
        <row r="448">
          <cell r="AD448">
            <v>21</v>
          </cell>
          <cell r="AH448">
            <v>19.649999999999999</v>
          </cell>
          <cell r="AI448">
            <v>20.190000000000001</v>
          </cell>
          <cell r="AJ448">
            <v>20.73</v>
          </cell>
          <cell r="AK448">
            <v>21.27</v>
          </cell>
          <cell r="AL448">
            <v>21.81</v>
          </cell>
          <cell r="AM448">
            <v>22.35</v>
          </cell>
          <cell r="AN448">
            <v>22.89</v>
          </cell>
          <cell r="AO448">
            <v>23.43</v>
          </cell>
          <cell r="AP448">
            <v>23.97</v>
          </cell>
          <cell r="AQ448">
            <v>24.51</v>
          </cell>
          <cell r="AR448">
            <v>25.05</v>
          </cell>
          <cell r="AS448">
            <v>25.59</v>
          </cell>
          <cell r="AT448">
            <v>26.13</v>
          </cell>
          <cell r="AU448">
            <v>26.67</v>
          </cell>
          <cell r="AV448">
            <v>27.21</v>
          </cell>
          <cell r="AW448">
            <v>27.75</v>
          </cell>
          <cell r="AX448">
            <v>28.29</v>
          </cell>
          <cell r="AY448">
            <v>28.83</v>
          </cell>
          <cell r="AZ448">
            <v>29.37</v>
          </cell>
          <cell r="BA448">
            <v>29.9</v>
          </cell>
          <cell r="BB448">
            <v>30.44</v>
          </cell>
          <cell r="BC448">
            <v>30.98</v>
          </cell>
          <cell r="BD448">
            <v>31.52</v>
          </cell>
          <cell r="BE448">
            <v>32.06</v>
          </cell>
          <cell r="BF448">
            <v>32.6</v>
          </cell>
          <cell r="BG448">
            <v>25.59</v>
          </cell>
        </row>
        <row r="449">
          <cell r="AD449">
            <v>22</v>
          </cell>
          <cell r="AH449">
            <v>20.57</v>
          </cell>
          <cell r="AI449">
            <v>21.13</v>
          </cell>
          <cell r="AJ449">
            <v>21.7</v>
          </cell>
          <cell r="AK449">
            <v>22.26</v>
          </cell>
          <cell r="AL449">
            <v>22.83</v>
          </cell>
          <cell r="AM449">
            <v>23.39</v>
          </cell>
          <cell r="AN449">
            <v>23.96</v>
          </cell>
          <cell r="AO449">
            <v>24.52</v>
          </cell>
          <cell r="AP449">
            <v>25.09</v>
          </cell>
          <cell r="AQ449">
            <v>25.65</v>
          </cell>
          <cell r="AR449">
            <v>26.22</v>
          </cell>
          <cell r="AS449">
            <v>26.79</v>
          </cell>
          <cell r="AT449">
            <v>27.35</v>
          </cell>
          <cell r="AU449">
            <v>27.92</v>
          </cell>
          <cell r="AV449">
            <v>28.48</v>
          </cell>
          <cell r="AW449">
            <v>29.05</v>
          </cell>
          <cell r="AX449">
            <v>29.61</v>
          </cell>
          <cell r="AY449">
            <v>30.18</v>
          </cell>
          <cell r="AZ449">
            <v>30.74</v>
          </cell>
          <cell r="BA449">
            <v>31.31</v>
          </cell>
          <cell r="BB449">
            <v>31.87</v>
          </cell>
          <cell r="BC449">
            <v>32.44</v>
          </cell>
          <cell r="BD449">
            <v>33.01</v>
          </cell>
          <cell r="BE449">
            <v>33.57</v>
          </cell>
          <cell r="BF449">
            <v>34.14</v>
          </cell>
          <cell r="BG449">
            <v>26.79</v>
          </cell>
        </row>
        <row r="450">
          <cell r="AD450">
            <v>23</v>
          </cell>
          <cell r="AH450">
            <v>21.49</v>
          </cell>
          <cell r="AI450">
            <v>22.08</v>
          </cell>
          <cell r="AJ450">
            <v>22.67</v>
          </cell>
          <cell r="AK450">
            <v>23.26</v>
          </cell>
          <cell r="AL450">
            <v>23.85</v>
          </cell>
          <cell r="AM450">
            <v>24.44</v>
          </cell>
          <cell r="AN450">
            <v>25.03</v>
          </cell>
          <cell r="AO450">
            <v>25.62</v>
          </cell>
          <cell r="AP450">
            <v>26.21</v>
          </cell>
          <cell r="AQ450">
            <v>26.81</v>
          </cell>
          <cell r="AR450">
            <v>27.4</v>
          </cell>
          <cell r="AS450">
            <v>27.99</v>
          </cell>
          <cell r="AT450">
            <v>28.58</v>
          </cell>
          <cell r="AU450">
            <v>29.17</v>
          </cell>
          <cell r="AV450">
            <v>29.76</v>
          </cell>
          <cell r="AW450">
            <v>30.35</v>
          </cell>
          <cell r="AX450">
            <v>30.94</v>
          </cell>
          <cell r="AY450">
            <v>31.53</v>
          </cell>
          <cell r="AZ450">
            <v>32.130000000000003</v>
          </cell>
          <cell r="BA450">
            <v>32.72</v>
          </cell>
          <cell r="BB450">
            <v>33.31</v>
          </cell>
          <cell r="BC450">
            <v>33.9</v>
          </cell>
          <cell r="BD450">
            <v>34.49</v>
          </cell>
          <cell r="BE450">
            <v>35.08</v>
          </cell>
          <cell r="BF450">
            <v>35.67</v>
          </cell>
          <cell r="BG450">
            <v>27.99</v>
          </cell>
        </row>
        <row r="451">
          <cell r="AD451">
            <v>24</v>
          </cell>
          <cell r="AH451">
            <v>22.4</v>
          </cell>
          <cell r="AI451">
            <v>23.02</v>
          </cell>
          <cell r="AJ451">
            <v>23.63</v>
          </cell>
          <cell r="AK451">
            <v>24.25</v>
          </cell>
          <cell r="AL451">
            <v>24.87</v>
          </cell>
          <cell r="AM451">
            <v>25.49</v>
          </cell>
          <cell r="AN451">
            <v>26.1</v>
          </cell>
          <cell r="AO451">
            <v>26.72</v>
          </cell>
          <cell r="AP451">
            <v>27.34</v>
          </cell>
          <cell r="AQ451">
            <v>27.95</v>
          </cell>
          <cell r="AR451">
            <v>28.57</v>
          </cell>
          <cell r="AS451">
            <v>29.19</v>
          </cell>
          <cell r="AT451">
            <v>29.8</v>
          </cell>
          <cell r="AU451">
            <v>30.42</v>
          </cell>
          <cell r="AV451">
            <v>31.04</v>
          </cell>
          <cell r="AW451">
            <v>31.65</v>
          </cell>
          <cell r="AX451">
            <v>32.270000000000003</v>
          </cell>
          <cell r="AY451">
            <v>32.89</v>
          </cell>
          <cell r="AZ451">
            <v>33.5</v>
          </cell>
          <cell r="BA451">
            <v>34.119999999999997</v>
          </cell>
          <cell r="BB451">
            <v>34.74</v>
          </cell>
          <cell r="BC451">
            <v>35.35</v>
          </cell>
          <cell r="BD451">
            <v>35.97</v>
          </cell>
          <cell r="BE451">
            <v>36.590000000000003</v>
          </cell>
          <cell r="BF451">
            <v>37.200000000000003</v>
          </cell>
          <cell r="BG451">
            <v>29.19</v>
          </cell>
        </row>
        <row r="452">
          <cell r="AD452">
            <v>25</v>
          </cell>
          <cell r="AH452">
            <v>23.32</v>
          </cell>
          <cell r="AI452">
            <v>23.96</v>
          </cell>
          <cell r="AJ452">
            <v>24.6</v>
          </cell>
          <cell r="AK452">
            <v>25.25</v>
          </cell>
          <cell r="AL452">
            <v>25.89</v>
          </cell>
          <cell r="AM452">
            <v>26.53</v>
          </cell>
          <cell r="AN452">
            <v>27.17</v>
          </cell>
          <cell r="AO452">
            <v>27.82</v>
          </cell>
          <cell r="AP452">
            <v>28.46</v>
          </cell>
          <cell r="AQ452">
            <v>29.1</v>
          </cell>
          <cell r="AR452">
            <v>29.74</v>
          </cell>
          <cell r="AS452">
            <v>30.39</v>
          </cell>
          <cell r="AT452">
            <v>31.03</v>
          </cell>
          <cell r="AU452">
            <v>31.67</v>
          </cell>
          <cell r="AV452">
            <v>32.31</v>
          </cell>
          <cell r="AW452">
            <v>32.96</v>
          </cell>
          <cell r="AX452">
            <v>33.6</v>
          </cell>
          <cell r="AY452">
            <v>34.24</v>
          </cell>
          <cell r="AZ452">
            <v>34.880000000000003</v>
          </cell>
          <cell r="BA452">
            <v>35.53</v>
          </cell>
          <cell r="BB452">
            <v>36.17</v>
          </cell>
          <cell r="BC452">
            <v>36.81</v>
          </cell>
          <cell r="BD452">
            <v>37.450000000000003</v>
          </cell>
          <cell r="BE452">
            <v>38.1</v>
          </cell>
          <cell r="BF452">
            <v>38.74</v>
          </cell>
          <cell r="BG452">
            <v>30.39</v>
          </cell>
        </row>
        <row r="453">
          <cell r="AD453">
            <v>26</v>
          </cell>
          <cell r="AH453">
            <v>24.24</v>
          </cell>
          <cell r="AI453">
            <v>24.9</v>
          </cell>
          <cell r="AJ453">
            <v>25.57</v>
          </cell>
          <cell r="AK453">
            <v>26.24</v>
          </cell>
          <cell r="AL453">
            <v>26.91</v>
          </cell>
          <cell r="AM453">
            <v>27.58</v>
          </cell>
          <cell r="AN453">
            <v>28.24</v>
          </cell>
          <cell r="AO453">
            <v>28.91</v>
          </cell>
          <cell r="AP453">
            <v>29.58</v>
          </cell>
          <cell r="AQ453">
            <v>30.25</v>
          </cell>
          <cell r="AR453">
            <v>30.92</v>
          </cell>
          <cell r="AS453">
            <v>31.59</v>
          </cell>
          <cell r="AT453">
            <v>32.25</v>
          </cell>
          <cell r="AU453">
            <v>32.92</v>
          </cell>
          <cell r="AV453">
            <v>33.590000000000003</v>
          </cell>
          <cell r="AW453">
            <v>34.26</v>
          </cell>
          <cell r="AX453">
            <v>34.93</v>
          </cell>
          <cell r="AY453">
            <v>35.590000000000003</v>
          </cell>
          <cell r="AZ453">
            <v>36.26</v>
          </cell>
          <cell r="BA453">
            <v>36.93</v>
          </cell>
          <cell r="BB453">
            <v>37.6</v>
          </cell>
          <cell r="BC453">
            <v>38.270000000000003</v>
          </cell>
          <cell r="BD453">
            <v>38.94</v>
          </cell>
          <cell r="BE453">
            <v>39.6</v>
          </cell>
          <cell r="BF453">
            <v>40.270000000000003</v>
          </cell>
          <cell r="BG453">
            <v>31.59</v>
          </cell>
        </row>
        <row r="454">
          <cell r="AD454">
            <v>27</v>
          </cell>
          <cell r="AH454">
            <v>25.15</v>
          </cell>
          <cell r="AI454">
            <v>25.85</v>
          </cell>
          <cell r="AJ454">
            <v>26.54</v>
          </cell>
          <cell r="AK454">
            <v>27.23</v>
          </cell>
          <cell r="AL454">
            <v>27.93</v>
          </cell>
          <cell r="AM454">
            <v>28.62</v>
          </cell>
          <cell r="AN454">
            <v>29.32</v>
          </cell>
          <cell r="AO454">
            <v>30.01</v>
          </cell>
          <cell r="AP454">
            <v>30.7</v>
          </cell>
          <cell r="AQ454">
            <v>31.4</v>
          </cell>
          <cell r="AR454">
            <v>32.090000000000003</v>
          </cell>
          <cell r="AS454">
            <v>32.79</v>
          </cell>
          <cell r="AT454">
            <v>33.479999999999997</v>
          </cell>
          <cell r="AU454">
            <v>34.17</v>
          </cell>
          <cell r="AV454">
            <v>34.869999999999997</v>
          </cell>
          <cell r="AW454">
            <v>35.56</v>
          </cell>
          <cell r="AX454">
            <v>36.26</v>
          </cell>
          <cell r="AY454">
            <v>36.950000000000003</v>
          </cell>
          <cell r="AZ454">
            <v>37.64</v>
          </cell>
          <cell r="BA454">
            <v>38.340000000000003</v>
          </cell>
          <cell r="BB454">
            <v>39.03</v>
          </cell>
          <cell r="BC454">
            <v>39.72</v>
          </cell>
          <cell r="BD454">
            <v>40.42</v>
          </cell>
          <cell r="BE454">
            <v>41.11</v>
          </cell>
          <cell r="BF454">
            <v>41.81</v>
          </cell>
          <cell r="BG454">
            <v>32.79</v>
          </cell>
        </row>
        <row r="455">
          <cell r="AD455">
            <v>28</v>
          </cell>
          <cell r="AH455">
            <v>26.07</v>
          </cell>
          <cell r="AI455">
            <v>26.79</v>
          </cell>
          <cell r="AJ455">
            <v>27.51</v>
          </cell>
          <cell r="AK455">
            <v>28.23</v>
          </cell>
          <cell r="AL455">
            <v>28.95</v>
          </cell>
          <cell r="AM455">
            <v>29.67</v>
          </cell>
          <cell r="AN455">
            <v>30.39</v>
          </cell>
          <cell r="AO455">
            <v>31.11</v>
          </cell>
          <cell r="AP455">
            <v>31.83</v>
          </cell>
          <cell r="AQ455">
            <v>32.549999999999997</v>
          </cell>
          <cell r="AR455">
            <v>33.270000000000003</v>
          </cell>
          <cell r="AS455">
            <v>33.99</v>
          </cell>
          <cell r="AT455">
            <v>34.71</v>
          </cell>
          <cell r="AU455">
            <v>35.43</v>
          </cell>
          <cell r="AV455">
            <v>36.15</v>
          </cell>
          <cell r="AW455">
            <v>36.869999999999997</v>
          </cell>
          <cell r="AX455">
            <v>37.590000000000003</v>
          </cell>
          <cell r="AY455">
            <v>38.31</v>
          </cell>
          <cell r="AZ455">
            <v>39.020000000000003</v>
          </cell>
          <cell r="BA455">
            <v>39.74</v>
          </cell>
          <cell r="BB455">
            <v>40.46</v>
          </cell>
          <cell r="BC455">
            <v>41.18</v>
          </cell>
          <cell r="BD455">
            <v>41.9</v>
          </cell>
          <cell r="BE455">
            <v>42.62</v>
          </cell>
          <cell r="BF455">
            <v>43.34</v>
          </cell>
          <cell r="BG455">
            <v>33.99</v>
          </cell>
        </row>
        <row r="456">
          <cell r="AD456">
            <v>29</v>
          </cell>
          <cell r="AH456">
            <v>26.99</v>
          </cell>
          <cell r="AI456">
            <v>27.73</v>
          </cell>
          <cell r="AJ456">
            <v>28.48</v>
          </cell>
          <cell r="AK456">
            <v>29.22</v>
          </cell>
          <cell r="AL456">
            <v>29.97</v>
          </cell>
          <cell r="AM456">
            <v>30.71</v>
          </cell>
          <cell r="AN456">
            <v>31.46</v>
          </cell>
          <cell r="AO456">
            <v>32.200000000000003</v>
          </cell>
          <cell r="AP456">
            <v>32.950000000000003</v>
          </cell>
          <cell r="AQ456">
            <v>33.69</v>
          </cell>
          <cell r="AR456">
            <v>34.44</v>
          </cell>
          <cell r="AS456">
            <v>35.19</v>
          </cell>
          <cell r="AT456">
            <v>35.93</v>
          </cell>
          <cell r="AU456">
            <v>36.68</v>
          </cell>
          <cell r="AV456">
            <v>37.42</v>
          </cell>
          <cell r="AW456">
            <v>38.17</v>
          </cell>
          <cell r="AX456">
            <v>38.909999999999997</v>
          </cell>
          <cell r="AY456">
            <v>39.659999999999997</v>
          </cell>
          <cell r="AZ456">
            <v>40.4</v>
          </cell>
          <cell r="BA456">
            <v>41.15</v>
          </cell>
          <cell r="BB456">
            <v>41.89</v>
          </cell>
          <cell r="BC456">
            <v>42.64</v>
          </cell>
          <cell r="BD456">
            <v>43.38</v>
          </cell>
          <cell r="BE456">
            <v>44.13</v>
          </cell>
          <cell r="BF456">
            <v>44.87</v>
          </cell>
          <cell r="BG456">
            <v>35.19</v>
          </cell>
        </row>
        <row r="457">
          <cell r="AD457">
            <v>30</v>
          </cell>
          <cell r="AH457">
            <v>27.91</v>
          </cell>
          <cell r="AI457">
            <v>28.68</v>
          </cell>
          <cell r="AJ457">
            <v>29.45</v>
          </cell>
          <cell r="AK457">
            <v>30.22</v>
          </cell>
          <cell r="AL457">
            <v>30.99</v>
          </cell>
          <cell r="AM457">
            <v>31.76</v>
          </cell>
          <cell r="AN457">
            <v>32.53</v>
          </cell>
          <cell r="AO457">
            <v>33.299999999999997</v>
          </cell>
          <cell r="AP457">
            <v>34.07</v>
          </cell>
          <cell r="AQ457">
            <v>34.840000000000003</v>
          </cell>
          <cell r="AR457">
            <v>35.619999999999997</v>
          </cell>
          <cell r="AS457">
            <v>36.39</v>
          </cell>
          <cell r="AT457">
            <v>37.159999999999997</v>
          </cell>
          <cell r="AU457">
            <v>37.93</v>
          </cell>
          <cell r="AV457">
            <v>38.700000000000003</v>
          </cell>
          <cell r="AW457">
            <v>39.47</v>
          </cell>
          <cell r="AX457">
            <v>40.24</v>
          </cell>
          <cell r="AY457">
            <v>41.01</v>
          </cell>
          <cell r="AZ457">
            <v>41.78</v>
          </cell>
          <cell r="BA457">
            <v>42.55</v>
          </cell>
          <cell r="BB457">
            <v>43.33</v>
          </cell>
          <cell r="BC457">
            <v>44.1</v>
          </cell>
          <cell r="BD457">
            <v>44.87</v>
          </cell>
          <cell r="BE457">
            <v>45.64</v>
          </cell>
          <cell r="BF457">
            <v>46.41</v>
          </cell>
          <cell r="BG457">
            <v>36.39</v>
          </cell>
        </row>
        <row r="458">
          <cell r="AD458">
            <v>31</v>
          </cell>
          <cell r="AH458">
            <v>28.82</v>
          </cell>
          <cell r="AI458">
            <v>29.62</v>
          </cell>
          <cell r="AJ458">
            <v>30.42</v>
          </cell>
          <cell r="AK458">
            <v>31.21</v>
          </cell>
          <cell r="AL458">
            <v>32.01</v>
          </cell>
          <cell r="AM458">
            <v>32.81</v>
          </cell>
          <cell r="AN458">
            <v>33.6</v>
          </cell>
          <cell r="AO458">
            <v>34.4</v>
          </cell>
          <cell r="AP458">
            <v>35.200000000000003</v>
          </cell>
          <cell r="AQ458">
            <v>35.99</v>
          </cell>
          <cell r="AR458">
            <v>36.79</v>
          </cell>
          <cell r="AS458">
            <v>37.590000000000003</v>
          </cell>
          <cell r="AT458">
            <v>38.380000000000003</v>
          </cell>
          <cell r="AU458">
            <v>39.18</v>
          </cell>
          <cell r="AV458">
            <v>39.979999999999997</v>
          </cell>
          <cell r="AW458">
            <v>40.770000000000003</v>
          </cell>
          <cell r="AX458">
            <v>41.57</v>
          </cell>
          <cell r="AY458">
            <v>42.37</v>
          </cell>
          <cell r="AZ458">
            <v>43.16</v>
          </cell>
          <cell r="BA458">
            <v>43.96</v>
          </cell>
          <cell r="BB458">
            <v>44.76</v>
          </cell>
          <cell r="BC458">
            <v>45.55</v>
          </cell>
          <cell r="BD458">
            <v>46.35</v>
          </cell>
          <cell r="BE458">
            <v>47.15</v>
          </cell>
          <cell r="BF458">
            <v>47.94</v>
          </cell>
          <cell r="BG458">
            <v>37.590000000000003</v>
          </cell>
        </row>
        <row r="459">
          <cell r="AD459">
            <v>32</v>
          </cell>
          <cell r="AH459">
            <v>29.74</v>
          </cell>
          <cell r="AI459">
            <v>30.56</v>
          </cell>
          <cell r="AJ459">
            <v>31.38</v>
          </cell>
          <cell r="AK459">
            <v>32.21</v>
          </cell>
          <cell r="AL459">
            <v>33.03</v>
          </cell>
          <cell r="AM459">
            <v>33.85</v>
          </cell>
          <cell r="AN459">
            <v>34.67</v>
          </cell>
          <cell r="AO459">
            <v>35.5</v>
          </cell>
          <cell r="AP459">
            <v>36.32</v>
          </cell>
          <cell r="AQ459">
            <v>37.14</v>
          </cell>
          <cell r="AR459">
            <v>37.96</v>
          </cell>
          <cell r="AS459">
            <v>38.79</v>
          </cell>
          <cell r="AT459">
            <v>39.61</v>
          </cell>
          <cell r="AU459">
            <v>40.43</v>
          </cell>
          <cell r="AV459">
            <v>41.25</v>
          </cell>
          <cell r="AW459">
            <v>42.08</v>
          </cell>
          <cell r="AX459">
            <v>42.9</v>
          </cell>
          <cell r="AY459">
            <v>43.72</v>
          </cell>
          <cell r="AZ459">
            <v>44.54</v>
          </cell>
          <cell r="BA459">
            <v>45.36</v>
          </cell>
          <cell r="BB459">
            <v>46.19</v>
          </cell>
          <cell r="BC459">
            <v>47.01</v>
          </cell>
          <cell r="BD459">
            <v>47.83</v>
          </cell>
          <cell r="BE459">
            <v>48.65</v>
          </cell>
          <cell r="BF459">
            <v>49.48</v>
          </cell>
          <cell r="BG459">
            <v>38.79</v>
          </cell>
        </row>
        <row r="460">
          <cell r="AD460">
            <v>33</v>
          </cell>
          <cell r="AH460">
            <v>30.66</v>
          </cell>
          <cell r="AI460">
            <v>31.5</v>
          </cell>
          <cell r="AJ460">
            <v>32.35</v>
          </cell>
          <cell r="AK460">
            <v>33.200000000000003</v>
          </cell>
          <cell r="AL460">
            <v>34.049999999999997</v>
          </cell>
          <cell r="AM460">
            <v>34.9</v>
          </cell>
          <cell r="AN460">
            <v>35.74</v>
          </cell>
          <cell r="AO460">
            <v>36.590000000000003</v>
          </cell>
          <cell r="AP460">
            <v>37.44</v>
          </cell>
          <cell r="AQ460">
            <v>38.29</v>
          </cell>
          <cell r="AR460">
            <v>39.14</v>
          </cell>
          <cell r="AS460">
            <v>39.99</v>
          </cell>
          <cell r="AT460">
            <v>40.83</v>
          </cell>
          <cell r="AU460">
            <v>41.68</v>
          </cell>
          <cell r="AV460">
            <v>42.53</v>
          </cell>
          <cell r="AW460">
            <v>43.38</v>
          </cell>
          <cell r="AX460">
            <v>44.23</v>
          </cell>
          <cell r="AY460">
            <v>45.07</v>
          </cell>
          <cell r="AZ460">
            <v>45.92</v>
          </cell>
          <cell r="BA460">
            <v>46.77</v>
          </cell>
          <cell r="BB460">
            <v>47.62</v>
          </cell>
          <cell r="BC460">
            <v>48.47</v>
          </cell>
          <cell r="BD460">
            <v>49.31</v>
          </cell>
          <cell r="BE460">
            <v>50.16</v>
          </cell>
          <cell r="BF460">
            <v>51.01</v>
          </cell>
          <cell r="BG460">
            <v>39.99</v>
          </cell>
        </row>
        <row r="461">
          <cell r="AD461">
            <v>34</v>
          </cell>
          <cell r="AH461">
            <v>31.57</v>
          </cell>
          <cell r="AI461">
            <v>32.450000000000003</v>
          </cell>
          <cell r="AJ461">
            <v>33.32</v>
          </cell>
          <cell r="AK461">
            <v>34.19</v>
          </cell>
          <cell r="AL461">
            <v>35.07</v>
          </cell>
          <cell r="AM461">
            <v>35.94</v>
          </cell>
          <cell r="AN461">
            <v>36.82</v>
          </cell>
          <cell r="AO461">
            <v>37.69</v>
          </cell>
          <cell r="AP461">
            <v>38.56</v>
          </cell>
          <cell r="AQ461">
            <v>39.44</v>
          </cell>
          <cell r="AR461">
            <v>40.31</v>
          </cell>
          <cell r="AS461">
            <v>41.19</v>
          </cell>
          <cell r="AT461">
            <v>42.06</v>
          </cell>
          <cell r="AU461">
            <v>42.93</v>
          </cell>
          <cell r="AV461">
            <v>43.81</v>
          </cell>
          <cell r="AW461">
            <v>44.68</v>
          </cell>
          <cell r="AX461">
            <v>45.55</v>
          </cell>
          <cell r="AY461">
            <v>46.43</v>
          </cell>
          <cell r="AZ461">
            <v>47.3</v>
          </cell>
          <cell r="BA461">
            <v>48.18</v>
          </cell>
          <cell r="BB461">
            <v>49.05</v>
          </cell>
          <cell r="BC461">
            <v>49.92</v>
          </cell>
          <cell r="BD461">
            <v>50.8</v>
          </cell>
          <cell r="BE461">
            <v>51.67</v>
          </cell>
          <cell r="BF461">
            <v>52.54</v>
          </cell>
          <cell r="BG461">
            <v>41.18</v>
          </cell>
        </row>
        <row r="462">
          <cell r="AD462">
            <v>35</v>
          </cell>
          <cell r="AH462">
            <v>32.49</v>
          </cell>
          <cell r="AI462">
            <v>33.39</v>
          </cell>
          <cell r="AJ462">
            <v>34.29</v>
          </cell>
          <cell r="AK462">
            <v>35.19</v>
          </cell>
          <cell r="AL462">
            <v>36.090000000000003</v>
          </cell>
          <cell r="AM462">
            <v>36.99</v>
          </cell>
          <cell r="AN462">
            <v>37.89</v>
          </cell>
          <cell r="AO462">
            <v>38.79</v>
          </cell>
          <cell r="AP462">
            <v>39.69</v>
          </cell>
          <cell r="AQ462">
            <v>40.590000000000003</v>
          </cell>
          <cell r="AR462">
            <v>41.48</v>
          </cell>
          <cell r="AS462">
            <v>42.38</v>
          </cell>
          <cell r="AT462">
            <v>43.28</v>
          </cell>
          <cell r="AU462">
            <v>44.18</v>
          </cell>
          <cell r="AV462">
            <v>45.08</v>
          </cell>
          <cell r="AW462">
            <v>45.98</v>
          </cell>
          <cell r="AX462">
            <v>46.88</v>
          </cell>
          <cell r="AY462">
            <v>47.78</v>
          </cell>
          <cell r="AZ462">
            <v>48.68</v>
          </cell>
          <cell r="BA462">
            <v>49.58</v>
          </cell>
          <cell r="BB462">
            <v>50.48</v>
          </cell>
          <cell r="BC462">
            <v>51.38</v>
          </cell>
          <cell r="BD462">
            <v>52.28</v>
          </cell>
          <cell r="BE462">
            <v>53.18</v>
          </cell>
          <cell r="BF462">
            <v>54.08</v>
          </cell>
          <cell r="BG462">
            <v>42.38</v>
          </cell>
        </row>
        <row r="463">
          <cell r="AD463">
            <v>36</v>
          </cell>
          <cell r="AH463">
            <v>33.409999999999997</v>
          </cell>
          <cell r="AI463">
            <v>34.33</v>
          </cell>
          <cell r="AJ463">
            <v>35.26</v>
          </cell>
          <cell r="AK463">
            <v>36.19</v>
          </cell>
          <cell r="AL463">
            <v>37.11</v>
          </cell>
          <cell r="AM463">
            <v>38.04</v>
          </cell>
          <cell r="AN463">
            <v>38.96</v>
          </cell>
          <cell r="AO463">
            <v>39.89</v>
          </cell>
          <cell r="AP463">
            <v>40.81</v>
          </cell>
          <cell r="AQ463">
            <v>41.74</v>
          </cell>
          <cell r="AR463">
            <v>42.66</v>
          </cell>
          <cell r="AS463">
            <v>43.59</v>
          </cell>
          <cell r="AT463">
            <v>44.51</v>
          </cell>
          <cell r="AU463">
            <v>45.44</v>
          </cell>
          <cell r="AV463">
            <v>46.36</v>
          </cell>
          <cell r="AW463">
            <v>47.29</v>
          </cell>
          <cell r="AX463">
            <v>48.21</v>
          </cell>
          <cell r="AY463">
            <v>49.14</v>
          </cell>
          <cell r="AZ463">
            <v>50.06</v>
          </cell>
          <cell r="BA463">
            <v>50.99</v>
          </cell>
          <cell r="BB463">
            <v>51.91</v>
          </cell>
          <cell r="BC463">
            <v>52.84</v>
          </cell>
          <cell r="BD463">
            <v>53.76</v>
          </cell>
          <cell r="BE463">
            <v>54.69</v>
          </cell>
          <cell r="BF463">
            <v>55.61</v>
          </cell>
          <cell r="BG463">
            <v>43.59</v>
          </cell>
        </row>
        <row r="464">
          <cell r="AD464">
            <v>37</v>
          </cell>
          <cell r="AH464">
            <v>34.32</v>
          </cell>
          <cell r="AI464">
            <v>35.28</v>
          </cell>
          <cell r="AJ464">
            <v>36.229999999999997</v>
          </cell>
          <cell r="AK464">
            <v>37.18</v>
          </cell>
          <cell r="AL464">
            <v>38.130000000000003</v>
          </cell>
          <cell r="AM464">
            <v>39.08</v>
          </cell>
          <cell r="AN464">
            <v>40.03</v>
          </cell>
          <cell r="AO464">
            <v>40.98</v>
          </cell>
          <cell r="AP464">
            <v>41.93</v>
          </cell>
          <cell r="AQ464">
            <v>42.88</v>
          </cell>
          <cell r="AR464">
            <v>43.83</v>
          </cell>
          <cell r="AS464">
            <v>44.78</v>
          </cell>
          <cell r="AT464">
            <v>45.74</v>
          </cell>
          <cell r="AU464">
            <v>46.69</v>
          </cell>
          <cell r="AV464">
            <v>47.64</v>
          </cell>
          <cell r="AW464">
            <v>48.59</v>
          </cell>
          <cell r="AX464">
            <v>49.54</v>
          </cell>
          <cell r="AY464">
            <v>50.49</v>
          </cell>
          <cell r="AZ464">
            <v>51.44</v>
          </cell>
          <cell r="BA464">
            <v>52.39</v>
          </cell>
          <cell r="BB464">
            <v>53.34</v>
          </cell>
          <cell r="BC464">
            <v>54.29</v>
          </cell>
          <cell r="BD464">
            <v>55.24</v>
          </cell>
          <cell r="BE464">
            <v>56.19</v>
          </cell>
          <cell r="BF464">
            <v>57.15</v>
          </cell>
          <cell r="BG464">
            <v>44.79</v>
          </cell>
        </row>
        <row r="465">
          <cell r="AD465">
            <v>38</v>
          </cell>
          <cell r="AH465">
            <v>35.24</v>
          </cell>
          <cell r="AI465">
            <v>36.22</v>
          </cell>
          <cell r="AJ465">
            <v>37.200000000000003</v>
          </cell>
          <cell r="AK465">
            <v>38.17</v>
          </cell>
          <cell r="AL465">
            <v>39.15</v>
          </cell>
          <cell r="AM465">
            <v>40.130000000000003</v>
          </cell>
          <cell r="AN465">
            <v>41.1</v>
          </cell>
          <cell r="AO465">
            <v>42.08</v>
          </cell>
          <cell r="AP465">
            <v>43.05</v>
          </cell>
          <cell r="AQ465">
            <v>44.03</v>
          </cell>
          <cell r="AR465">
            <v>45.01</v>
          </cell>
          <cell r="AS465">
            <v>45.98</v>
          </cell>
          <cell r="AT465">
            <v>46.96</v>
          </cell>
          <cell r="AU465">
            <v>47.94</v>
          </cell>
          <cell r="AV465">
            <v>48.91</v>
          </cell>
          <cell r="AW465">
            <v>49.89</v>
          </cell>
          <cell r="AX465">
            <v>50.87</v>
          </cell>
          <cell r="AY465">
            <v>51.84</v>
          </cell>
          <cell r="AZ465">
            <v>52.82</v>
          </cell>
          <cell r="BA465">
            <v>53.8</v>
          </cell>
          <cell r="BB465">
            <v>54.77</v>
          </cell>
          <cell r="BC465">
            <v>55.75</v>
          </cell>
          <cell r="BD465">
            <v>56.73</v>
          </cell>
          <cell r="BE465">
            <v>57.7</v>
          </cell>
          <cell r="BF465">
            <v>58.68</v>
          </cell>
          <cell r="BG465">
            <v>45.98</v>
          </cell>
        </row>
        <row r="466">
          <cell r="AD466">
            <v>39</v>
          </cell>
          <cell r="AH466">
            <v>36.159999999999997</v>
          </cell>
          <cell r="AI466">
            <v>37.17</v>
          </cell>
          <cell r="AJ466">
            <v>38.17</v>
          </cell>
          <cell r="AK466">
            <v>39.17</v>
          </cell>
          <cell r="AL466">
            <v>40.17</v>
          </cell>
          <cell r="AM466">
            <v>41.17</v>
          </cell>
          <cell r="AN466">
            <v>42.18</v>
          </cell>
          <cell r="AO466">
            <v>43.18</v>
          </cell>
          <cell r="AP466">
            <v>44.18</v>
          </cell>
          <cell r="AQ466">
            <v>45.18</v>
          </cell>
          <cell r="AR466">
            <v>46.19</v>
          </cell>
          <cell r="AS466">
            <v>47.19</v>
          </cell>
          <cell r="AT466">
            <v>48.19</v>
          </cell>
          <cell r="AU466">
            <v>49.19</v>
          </cell>
          <cell r="AV466">
            <v>50.2</v>
          </cell>
          <cell r="AW466">
            <v>51.2</v>
          </cell>
          <cell r="AX466">
            <v>52.2</v>
          </cell>
          <cell r="AY466">
            <v>53.2</v>
          </cell>
          <cell r="AZ466">
            <v>54.2</v>
          </cell>
          <cell r="BA466">
            <v>55.21</v>
          </cell>
          <cell r="BB466">
            <v>56.21</v>
          </cell>
          <cell r="BC466">
            <v>57.21</v>
          </cell>
          <cell r="BD466">
            <v>58.21</v>
          </cell>
          <cell r="BE466">
            <v>59.22</v>
          </cell>
          <cell r="BF466">
            <v>60.22</v>
          </cell>
          <cell r="BG466">
            <v>47.19</v>
          </cell>
        </row>
        <row r="467">
          <cell r="AD467">
            <v>40</v>
          </cell>
          <cell r="AH467">
            <v>37.08</v>
          </cell>
          <cell r="AI467">
            <v>38.11</v>
          </cell>
          <cell r="AJ467">
            <v>39.130000000000003</v>
          </cell>
          <cell r="AK467">
            <v>40.159999999999997</v>
          </cell>
          <cell r="AL467">
            <v>41.19</v>
          </cell>
          <cell r="AM467">
            <v>42.22</v>
          </cell>
          <cell r="AN467">
            <v>43.25</v>
          </cell>
          <cell r="AO467">
            <v>44.27</v>
          </cell>
          <cell r="AP467">
            <v>45.3</v>
          </cell>
          <cell r="AQ467">
            <v>46.33</v>
          </cell>
          <cell r="AR467">
            <v>47.36</v>
          </cell>
          <cell r="AS467">
            <v>48.39</v>
          </cell>
          <cell r="AT467">
            <v>49.41</v>
          </cell>
          <cell r="AU467">
            <v>50.44</v>
          </cell>
          <cell r="AV467">
            <v>51.47</v>
          </cell>
          <cell r="AW467">
            <v>52.5</v>
          </cell>
          <cell r="AX467">
            <v>53.53</v>
          </cell>
          <cell r="AY467">
            <v>54.55</v>
          </cell>
          <cell r="AZ467">
            <v>55.58</v>
          </cell>
          <cell r="BA467">
            <v>56.61</v>
          </cell>
          <cell r="BB467">
            <v>57.64</v>
          </cell>
          <cell r="BC467">
            <v>58.67</v>
          </cell>
          <cell r="BD467">
            <v>59.69</v>
          </cell>
          <cell r="BE467">
            <v>60.72</v>
          </cell>
          <cell r="BF467">
            <v>61.75</v>
          </cell>
          <cell r="BG467">
            <v>48.39</v>
          </cell>
        </row>
        <row r="468">
          <cell r="AD468">
            <v>41</v>
          </cell>
          <cell r="AH468">
            <v>37.99</v>
          </cell>
          <cell r="AI468">
            <v>39.049999999999997</v>
          </cell>
          <cell r="AJ468">
            <v>40.1</v>
          </cell>
          <cell r="AK468">
            <v>41.16</v>
          </cell>
          <cell r="AL468">
            <v>42.21</v>
          </cell>
          <cell r="AM468">
            <v>43.26</v>
          </cell>
          <cell r="AN468">
            <v>44.32</v>
          </cell>
          <cell r="AO468">
            <v>45.37</v>
          </cell>
          <cell r="AP468">
            <v>46.42</v>
          </cell>
          <cell r="AQ468">
            <v>47.48</v>
          </cell>
          <cell r="AR468">
            <v>48.53</v>
          </cell>
          <cell r="AS468">
            <v>49.59</v>
          </cell>
          <cell r="AT468">
            <v>50.64</v>
          </cell>
          <cell r="AU468">
            <v>51.69</v>
          </cell>
          <cell r="AV468">
            <v>52.75</v>
          </cell>
          <cell r="AW468">
            <v>53.8</v>
          </cell>
          <cell r="AX468">
            <v>54.85</v>
          </cell>
          <cell r="AY468">
            <v>55.91</v>
          </cell>
          <cell r="AZ468">
            <v>56.96</v>
          </cell>
          <cell r="BA468">
            <v>58.02</v>
          </cell>
          <cell r="BB468">
            <v>59.07</v>
          </cell>
          <cell r="BC468">
            <v>60.12</v>
          </cell>
          <cell r="BD468">
            <v>61.18</v>
          </cell>
          <cell r="BE468">
            <v>62.23</v>
          </cell>
          <cell r="BF468">
            <v>63.28</v>
          </cell>
          <cell r="BG468">
            <v>49.58</v>
          </cell>
        </row>
        <row r="469">
          <cell r="AD469">
            <v>42</v>
          </cell>
          <cell r="AH469">
            <v>38.92</v>
          </cell>
          <cell r="AI469">
            <v>39.99</v>
          </cell>
          <cell r="AJ469">
            <v>41.07</v>
          </cell>
          <cell r="AK469">
            <v>42.15</v>
          </cell>
          <cell r="AL469">
            <v>43.23</v>
          </cell>
          <cell r="AM469">
            <v>44.31</v>
          </cell>
          <cell r="AN469">
            <v>45.39</v>
          </cell>
          <cell r="AO469">
            <v>46.47</v>
          </cell>
          <cell r="AP469">
            <v>47.55</v>
          </cell>
          <cell r="AQ469">
            <v>48.63</v>
          </cell>
          <cell r="AR469">
            <v>49.71</v>
          </cell>
          <cell r="AS469">
            <v>50.79</v>
          </cell>
          <cell r="AT469">
            <v>51.87</v>
          </cell>
          <cell r="AU469">
            <v>52.95</v>
          </cell>
          <cell r="AV469">
            <v>54.03</v>
          </cell>
          <cell r="AW469">
            <v>55.11</v>
          </cell>
          <cell r="AX469">
            <v>56.19</v>
          </cell>
          <cell r="AY469">
            <v>57.27</v>
          </cell>
          <cell r="AZ469">
            <v>58.34</v>
          </cell>
          <cell r="BA469">
            <v>59.42</v>
          </cell>
          <cell r="BB469">
            <v>60.5</v>
          </cell>
          <cell r="BC469">
            <v>61.58</v>
          </cell>
          <cell r="BD469">
            <v>62.66</v>
          </cell>
          <cell r="BE469">
            <v>63.74</v>
          </cell>
          <cell r="BF469">
            <v>64.819999999999993</v>
          </cell>
          <cell r="BG469">
            <v>50.79</v>
          </cell>
        </row>
        <row r="470">
          <cell r="AD470">
            <v>43</v>
          </cell>
          <cell r="AH470">
            <v>39.83</v>
          </cell>
          <cell r="AI470">
            <v>40.93</v>
          </cell>
          <cell r="AJ470">
            <v>42.04</v>
          </cell>
          <cell r="AK470">
            <v>43.14</v>
          </cell>
          <cell r="AL470">
            <v>44.25</v>
          </cell>
          <cell r="AM470">
            <v>45.35</v>
          </cell>
          <cell r="AN470">
            <v>46.46</v>
          </cell>
          <cell r="AO470">
            <v>47.56</v>
          </cell>
          <cell r="AP470">
            <v>48.67</v>
          </cell>
          <cell r="AQ470">
            <v>49.77</v>
          </cell>
          <cell r="AR470">
            <v>50.88</v>
          </cell>
          <cell r="AS470">
            <v>51.98</v>
          </cell>
          <cell r="AT470">
            <v>53.09</v>
          </cell>
          <cell r="AU470">
            <v>54.19</v>
          </cell>
          <cell r="AV470">
            <v>55.3</v>
          </cell>
          <cell r="AW470">
            <v>56.4</v>
          </cell>
          <cell r="AX470">
            <v>57.51</v>
          </cell>
          <cell r="AY470">
            <v>58.61</v>
          </cell>
          <cell r="AZ470">
            <v>59.72</v>
          </cell>
          <cell r="BA470">
            <v>60.82</v>
          </cell>
          <cell r="BB470">
            <v>61.93</v>
          </cell>
          <cell r="BC470">
            <v>63.03</v>
          </cell>
          <cell r="BD470">
            <v>64.14</v>
          </cell>
          <cell r="BE470">
            <v>65.239999999999995</v>
          </cell>
          <cell r="BF470">
            <v>66.349999999999994</v>
          </cell>
          <cell r="BG470">
            <v>51.98</v>
          </cell>
        </row>
        <row r="471">
          <cell r="AD471">
            <v>44</v>
          </cell>
          <cell r="AH471">
            <v>40.75</v>
          </cell>
          <cell r="AI471">
            <v>41.88</v>
          </cell>
          <cell r="AJ471">
            <v>43.01</v>
          </cell>
          <cell r="AK471">
            <v>44.14</v>
          </cell>
          <cell r="AL471">
            <v>45.27</v>
          </cell>
          <cell r="AM471">
            <v>46.4</v>
          </cell>
          <cell r="AN471">
            <v>47.53</v>
          </cell>
          <cell r="AO471">
            <v>48.66</v>
          </cell>
          <cell r="AP471">
            <v>49.79</v>
          </cell>
          <cell r="AQ471">
            <v>50.92</v>
          </cell>
          <cell r="AR471">
            <v>52.06</v>
          </cell>
          <cell r="AS471">
            <v>53.19</v>
          </cell>
          <cell r="AT471">
            <v>54.32</v>
          </cell>
          <cell r="AU471">
            <v>55.45</v>
          </cell>
          <cell r="AV471">
            <v>56.58</v>
          </cell>
          <cell r="AW471">
            <v>57.71</v>
          </cell>
          <cell r="AX471">
            <v>58.84</v>
          </cell>
          <cell r="AY471">
            <v>59.97</v>
          </cell>
          <cell r="AZ471">
            <v>61.1</v>
          </cell>
          <cell r="BA471">
            <v>62.23</v>
          </cell>
          <cell r="BB471">
            <v>63.36</v>
          </cell>
          <cell r="BC471">
            <v>64.489999999999995</v>
          </cell>
          <cell r="BD471">
            <v>65.63</v>
          </cell>
          <cell r="BE471">
            <v>66.760000000000005</v>
          </cell>
          <cell r="BF471">
            <v>67.89</v>
          </cell>
          <cell r="BG471">
            <v>53.19</v>
          </cell>
        </row>
        <row r="472">
          <cell r="AD472">
            <v>45</v>
          </cell>
          <cell r="AH472">
            <v>41.67</v>
          </cell>
          <cell r="AI472">
            <v>42.82</v>
          </cell>
          <cell r="AJ472">
            <v>43.98</v>
          </cell>
          <cell r="AK472">
            <v>45.13</v>
          </cell>
          <cell r="AL472">
            <v>46.29</v>
          </cell>
          <cell r="AM472">
            <v>47.45</v>
          </cell>
          <cell r="AN472">
            <v>48.6</v>
          </cell>
          <cell r="AO472">
            <v>49.76</v>
          </cell>
          <cell r="AP472">
            <v>50.92</v>
          </cell>
          <cell r="AQ472">
            <v>52.07</v>
          </cell>
          <cell r="AR472">
            <v>53.23</v>
          </cell>
          <cell r="AS472">
            <v>54.39</v>
          </cell>
          <cell r="AT472">
            <v>55.54</v>
          </cell>
          <cell r="AU472">
            <v>56.7</v>
          </cell>
          <cell r="AV472">
            <v>57.86</v>
          </cell>
          <cell r="AW472">
            <v>59.01</v>
          </cell>
          <cell r="AX472">
            <v>60.17</v>
          </cell>
          <cell r="AY472">
            <v>61.33</v>
          </cell>
          <cell r="AZ472">
            <v>62.48</v>
          </cell>
          <cell r="BA472">
            <v>63.64</v>
          </cell>
          <cell r="BB472">
            <v>64.8</v>
          </cell>
          <cell r="BC472">
            <v>65.95</v>
          </cell>
          <cell r="BD472">
            <v>67.11</v>
          </cell>
          <cell r="BE472">
            <v>68.260000000000005</v>
          </cell>
          <cell r="BF472">
            <v>69.42</v>
          </cell>
          <cell r="BG472">
            <v>54.39</v>
          </cell>
        </row>
        <row r="473">
          <cell r="AD473">
            <v>46</v>
          </cell>
          <cell r="AH473">
            <v>42.59</v>
          </cell>
          <cell r="AI473">
            <v>43.77</v>
          </cell>
          <cell r="AJ473">
            <v>44.95</v>
          </cell>
          <cell r="AK473">
            <v>46.13</v>
          </cell>
          <cell r="AL473">
            <v>47.31</v>
          </cell>
          <cell r="AM473">
            <v>48.5</v>
          </cell>
          <cell r="AN473">
            <v>49.68</v>
          </cell>
          <cell r="AO473">
            <v>50.86</v>
          </cell>
          <cell r="AP473">
            <v>52.04</v>
          </cell>
          <cell r="AQ473">
            <v>53.23</v>
          </cell>
          <cell r="AR473">
            <v>54.41</v>
          </cell>
          <cell r="AS473">
            <v>55.59</v>
          </cell>
          <cell r="AT473">
            <v>56.77</v>
          </cell>
          <cell r="AU473">
            <v>57.97</v>
          </cell>
          <cell r="AV473">
            <v>59.14</v>
          </cell>
          <cell r="AW473">
            <v>60.32</v>
          </cell>
          <cell r="AX473">
            <v>61.5</v>
          </cell>
          <cell r="AY473">
            <v>62.68</v>
          </cell>
          <cell r="AZ473">
            <v>63.86</v>
          </cell>
          <cell r="BA473">
            <v>65.05</v>
          </cell>
          <cell r="BB473">
            <v>66.23</v>
          </cell>
          <cell r="BC473">
            <v>67.41</v>
          </cell>
          <cell r="BD473">
            <v>68.59</v>
          </cell>
          <cell r="BE473">
            <v>69.78</v>
          </cell>
          <cell r="BF473">
            <v>70.959999999999994</v>
          </cell>
          <cell r="BG473">
            <v>55.59</v>
          </cell>
        </row>
        <row r="474">
          <cell r="AD474">
            <v>47</v>
          </cell>
          <cell r="AH474">
            <v>43.5</v>
          </cell>
          <cell r="AI474">
            <v>44.71</v>
          </cell>
          <cell r="AJ474">
            <v>45.92</v>
          </cell>
          <cell r="AK474">
            <v>47.13</v>
          </cell>
          <cell r="AL474">
            <v>48.33</v>
          </cell>
          <cell r="AM474">
            <v>49.54</v>
          </cell>
          <cell r="AN474">
            <v>50.75</v>
          </cell>
          <cell r="AO474">
            <v>51.96</v>
          </cell>
          <cell r="AP474">
            <v>53.16</v>
          </cell>
          <cell r="AQ474">
            <v>54.37</v>
          </cell>
          <cell r="AR474">
            <v>55.58</v>
          </cell>
          <cell r="AS474">
            <v>56.79</v>
          </cell>
          <cell r="AT474">
            <v>58</v>
          </cell>
          <cell r="AU474">
            <v>59.2</v>
          </cell>
          <cell r="AV474">
            <v>60.41</v>
          </cell>
          <cell r="AW474">
            <v>61.62</v>
          </cell>
          <cell r="AX474">
            <v>62.83</v>
          </cell>
          <cell r="AY474">
            <v>64.040000000000006</v>
          </cell>
          <cell r="AZ474">
            <v>65.239999999999995</v>
          </cell>
          <cell r="BA474">
            <v>66.45</v>
          </cell>
          <cell r="BB474">
            <v>67.66</v>
          </cell>
          <cell r="BC474">
            <v>68.87</v>
          </cell>
          <cell r="BD474">
            <v>70.08</v>
          </cell>
          <cell r="BE474">
            <v>71.28</v>
          </cell>
          <cell r="BF474">
            <v>72.489999999999995</v>
          </cell>
          <cell r="BG474">
            <v>56.79</v>
          </cell>
        </row>
        <row r="475">
          <cell r="AD475">
            <v>48</v>
          </cell>
          <cell r="AH475">
            <v>44.41</v>
          </cell>
          <cell r="AI475">
            <v>45.65</v>
          </cell>
          <cell r="AJ475">
            <v>46.88</v>
          </cell>
          <cell r="AK475">
            <v>48.11</v>
          </cell>
          <cell r="AL475">
            <v>49.35</v>
          </cell>
          <cell r="AM475">
            <v>50.58</v>
          </cell>
          <cell r="AN475">
            <v>51.81</v>
          </cell>
          <cell r="AO475">
            <v>53.05</v>
          </cell>
          <cell r="AP475">
            <v>54.28</v>
          </cell>
          <cell r="AQ475">
            <v>55.52</v>
          </cell>
          <cell r="AR475">
            <v>56.75</v>
          </cell>
          <cell r="AS475">
            <v>57.98</v>
          </cell>
          <cell r="AT475">
            <v>59.22</v>
          </cell>
          <cell r="AU475">
            <v>60.45</v>
          </cell>
          <cell r="AV475">
            <v>61.68</v>
          </cell>
          <cell r="AW475">
            <v>62.92</v>
          </cell>
          <cell r="AX475">
            <v>64.150000000000006</v>
          </cell>
          <cell r="AY475">
            <v>65.38</v>
          </cell>
          <cell r="AZ475">
            <v>66.62</v>
          </cell>
          <cell r="BA475">
            <v>67.849999999999994</v>
          </cell>
          <cell r="BB475">
            <v>69.09</v>
          </cell>
          <cell r="BC475">
            <v>70.319999999999993</v>
          </cell>
          <cell r="BD475">
            <v>71.55</v>
          </cell>
          <cell r="BE475">
            <v>72.790000000000006</v>
          </cell>
          <cell r="BF475">
            <v>74.02</v>
          </cell>
          <cell r="BG475">
            <v>57.98</v>
          </cell>
        </row>
        <row r="476">
          <cell r="AD476">
            <v>49</v>
          </cell>
          <cell r="AH476">
            <v>45.33</v>
          </cell>
          <cell r="AI476">
            <v>46.59</v>
          </cell>
          <cell r="AJ476">
            <v>47.85</v>
          </cell>
          <cell r="AK476">
            <v>49.11</v>
          </cell>
          <cell r="AL476">
            <v>50.37</v>
          </cell>
          <cell r="AM476">
            <v>51.63</v>
          </cell>
          <cell r="AN476">
            <v>52.89</v>
          </cell>
          <cell r="AO476">
            <v>54.15</v>
          </cell>
          <cell r="AP476">
            <v>55.41</v>
          </cell>
          <cell r="AQ476">
            <v>56.67</v>
          </cell>
          <cell r="AR476">
            <v>57.93</v>
          </cell>
          <cell r="AS476">
            <v>59.19</v>
          </cell>
          <cell r="AT476">
            <v>60.45</v>
          </cell>
          <cell r="AU476">
            <v>61.71</v>
          </cell>
          <cell r="AV476">
            <v>62.96</v>
          </cell>
          <cell r="AW476">
            <v>64.22</v>
          </cell>
          <cell r="AX476">
            <v>65.48</v>
          </cell>
          <cell r="AY476">
            <v>66.739999999999995</v>
          </cell>
          <cell r="AZ476">
            <v>68</v>
          </cell>
          <cell r="BA476">
            <v>69.260000000000005</v>
          </cell>
          <cell r="BB476">
            <v>70.52</v>
          </cell>
          <cell r="BC476">
            <v>71.78</v>
          </cell>
          <cell r="BD476">
            <v>73.040000000000006</v>
          </cell>
          <cell r="BE476">
            <v>74.3</v>
          </cell>
          <cell r="BF476">
            <v>75.56</v>
          </cell>
          <cell r="BG476">
            <v>59.19</v>
          </cell>
        </row>
        <row r="477">
          <cell r="AD477">
            <v>50</v>
          </cell>
          <cell r="AH477">
            <v>46.25</v>
          </cell>
          <cell r="AI477">
            <v>47.54</v>
          </cell>
          <cell r="AJ477">
            <v>48.82</v>
          </cell>
          <cell r="AK477">
            <v>50.11</v>
          </cell>
          <cell r="AL477">
            <v>51.39</v>
          </cell>
          <cell r="AM477">
            <v>52.68</v>
          </cell>
          <cell r="AN477">
            <v>53.96</v>
          </cell>
          <cell r="AO477">
            <v>55.25</v>
          </cell>
          <cell r="AP477">
            <v>56.53</v>
          </cell>
          <cell r="AQ477">
            <v>57.82</v>
          </cell>
          <cell r="AR477">
            <v>59.1</v>
          </cell>
          <cell r="AS477">
            <v>60.39</v>
          </cell>
          <cell r="AT477">
            <v>61.67</v>
          </cell>
          <cell r="AU477">
            <v>62.96</v>
          </cell>
          <cell r="AV477">
            <v>64.239999999999995</v>
          </cell>
          <cell r="AW477">
            <v>65.53</v>
          </cell>
          <cell r="AX477">
            <v>66.81</v>
          </cell>
          <cell r="AY477">
            <v>68.099999999999994</v>
          </cell>
          <cell r="AZ477">
            <v>69.38</v>
          </cell>
          <cell r="BA477">
            <v>70.67</v>
          </cell>
          <cell r="BB477">
            <v>71.95</v>
          </cell>
          <cell r="BC477">
            <v>73.239999999999995</v>
          </cell>
          <cell r="BD477">
            <v>74.52</v>
          </cell>
          <cell r="BE477">
            <v>75.81</v>
          </cell>
          <cell r="BF477">
            <v>77.09</v>
          </cell>
          <cell r="BG477">
            <v>60.39</v>
          </cell>
        </row>
        <row r="478">
          <cell r="AD478">
            <v>51</v>
          </cell>
          <cell r="AH478">
            <v>47.17</v>
          </cell>
          <cell r="AI478">
            <v>48.48</v>
          </cell>
          <cell r="AJ478">
            <v>49.79</v>
          </cell>
          <cell r="AK478">
            <v>51.1</v>
          </cell>
          <cell r="AL478">
            <v>52.41</v>
          </cell>
          <cell r="AM478">
            <v>53.72</v>
          </cell>
          <cell r="AN478">
            <v>55.03</v>
          </cell>
          <cell r="AO478">
            <v>56.35</v>
          </cell>
          <cell r="AP478">
            <v>57.66</v>
          </cell>
          <cell r="AQ478">
            <v>58.97</v>
          </cell>
          <cell r="AR478">
            <v>60.28</v>
          </cell>
          <cell r="AS478">
            <v>61.59</v>
          </cell>
          <cell r="AT478">
            <v>62.9</v>
          </cell>
          <cell r="AU478">
            <v>64.209999999999994</v>
          </cell>
          <cell r="AV478">
            <v>65.52</v>
          </cell>
          <cell r="AW478">
            <v>66.83</v>
          </cell>
          <cell r="AX478">
            <v>68.14</v>
          </cell>
          <cell r="AY478">
            <v>69.45</v>
          </cell>
          <cell r="AZ478">
            <v>70.760000000000005</v>
          </cell>
          <cell r="BA478">
            <v>72.069999999999993</v>
          </cell>
          <cell r="BB478">
            <v>73.38</v>
          </cell>
          <cell r="BC478">
            <v>74.7</v>
          </cell>
          <cell r="BD478">
            <v>76.010000000000005</v>
          </cell>
          <cell r="BE478">
            <v>77.319999999999993</v>
          </cell>
          <cell r="BF478">
            <v>78.63</v>
          </cell>
          <cell r="BG478">
            <v>61.59</v>
          </cell>
        </row>
        <row r="479">
          <cell r="AD479">
            <v>52</v>
          </cell>
          <cell r="AH479">
            <v>48.08</v>
          </cell>
          <cell r="AI479">
            <v>49.42</v>
          </cell>
          <cell r="AJ479">
            <v>50.76</v>
          </cell>
          <cell r="AK479">
            <v>52.09</v>
          </cell>
          <cell r="AL479">
            <v>53.43</v>
          </cell>
          <cell r="AM479">
            <v>54.77</v>
          </cell>
          <cell r="AN479">
            <v>56.1</v>
          </cell>
          <cell r="AO479">
            <v>57.44</v>
          </cell>
          <cell r="AP479">
            <v>58.78</v>
          </cell>
          <cell r="AQ479">
            <v>60.11</v>
          </cell>
          <cell r="AR479">
            <v>61.45</v>
          </cell>
          <cell r="AS479">
            <v>62.78</v>
          </cell>
          <cell r="AT479">
            <v>64.12</v>
          </cell>
          <cell r="AU479">
            <v>65.459999999999994</v>
          </cell>
          <cell r="AV479">
            <v>66.790000000000006</v>
          </cell>
          <cell r="AW479">
            <v>68.13</v>
          </cell>
          <cell r="AX479">
            <v>69.47</v>
          </cell>
          <cell r="AY479">
            <v>70.8</v>
          </cell>
          <cell r="AZ479">
            <v>72.14</v>
          </cell>
          <cell r="BA479">
            <v>73.48</v>
          </cell>
          <cell r="BB479">
            <v>74.81</v>
          </cell>
          <cell r="BC479">
            <v>76.150000000000006</v>
          </cell>
          <cell r="BD479">
            <v>77.48</v>
          </cell>
          <cell r="BE479">
            <v>78.819999999999993</v>
          </cell>
          <cell r="BF479">
            <v>80.16</v>
          </cell>
          <cell r="BG479">
            <v>62.78</v>
          </cell>
        </row>
        <row r="480">
          <cell r="AD480">
            <v>53</v>
          </cell>
          <cell r="AH480">
            <v>49</v>
          </cell>
          <cell r="AI480">
            <v>50.36</v>
          </cell>
          <cell r="AJ480">
            <v>51.72</v>
          </cell>
          <cell r="AK480">
            <v>53.09</v>
          </cell>
          <cell r="AL480">
            <v>54.45</v>
          </cell>
          <cell r="AM480">
            <v>55.81</v>
          </cell>
          <cell r="AN480">
            <v>57.17</v>
          </cell>
          <cell r="AO480">
            <v>58.53</v>
          </cell>
          <cell r="AP480">
            <v>59.9</v>
          </cell>
          <cell r="AQ480">
            <v>61.26</v>
          </cell>
          <cell r="AR480">
            <v>62.62</v>
          </cell>
          <cell r="AS480">
            <v>63.98</v>
          </cell>
          <cell r="AT480">
            <v>65.34</v>
          </cell>
          <cell r="AU480">
            <v>66.709999999999994</v>
          </cell>
          <cell r="AV480">
            <v>68.069999999999993</v>
          </cell>
          <cell r="AW480">
            <v>69.430000000000007</v>
          </cell>
          <cell r="AX480">
            <v>70.790000000000006</v>
          </cell>
          <cell r="AY480">
            <v>72.16</v>
          </cell>
          <cell r="AZ480">
            <v>73.52</v>
          </cell>
          <cell r="BA480">
            <v>74.88</v>
          </cell>
          <cell r="BB480">
            <v>76.239999999999995</v>
          </cell>
          <cell r="BC480">
            <v>77.599999999999994</v>
          </cell>
          <cell r="BD480">
            <v>78.97</v>
          </cell>
          <cell r="BE480">
            <v>80.33</v>
          </cell>
          <cell r="BF480">
            <v>81.69</v>
          </cell>
          <cell r="BG480">
            <v>63.98</v>
          </cell>
        </row>
        <row r="481">
          <cell r="AD481">
            <v>54</v>
          </cell>
          <cell r="AH481">
            <v>49.92</v>
          </cell>
          <cell r="AI481">
            <v>51.13</v>
          </cell>
          <cell r="AJ481">
            <v>52.69</v>
          </cell>
          <cell r="AK481">
            <v>54.08</v>
          </cell>
          <cell r="AL481">
            <v>55.47</v>
          </cell>
          <cell r="AM481">
            <v>56.86</v>
          </cell>
          <cell r="AN481">
            <v>58.24</v>
          </cell>
          <cell r="AO481">
            <v>59.63</v>
          </cell>
          <cell r="AP481">
            <v>61.02</v>
          </cell>
          <cell r="AQ481">
            <v>62.41</v>
          </cell>
          <cell r="AR481">
            <v>63.8</v>
          </cell>
          <cell r="AS481">
            <v>65.180000000000007</v>
          </cell>
          <cell r="AT481">
            <v>66.569999999999993</v>
          </cell>
          <cell r="AU481">
            <v>67.959999999999994</v>
          </cell>
          <cell r="AV481">
            <v>69.349999999999994</v>
          </cell>
          <cell r="AW481">
            <v>70.73</v>
          </cell>
          <cell r="AX481">
            <v>72.12</v>
          </cell>
          <cell r="AY481">
            <v>73.510000000000005</v>
          </cell>
          <cell r="AZ481">
            <v>74.900000000000006</v>
          </cell>
          <cell r="BA481">
            <v>76.290000000000006</v>
          </cell>
          <cell r="BB481">
            <v>77.67</v>
          </cell>
          <cell r="BC481">
            <v>79.06</v>
          </cell>
          <cell r="BD481">
            <v>80.45</v>
          </cell>
          <cell r="BE481">
            <v>81.84</v>
          </cell>
          <cell r="BF481">
            <v>83.22</v>
          </cell>
          <cell r="BG481">
            <v>65.180000000000007</v>
          </cell>
        </row>
        <row r="482">
          <cell r="AD482">
            <v>55</v>
          </cell>
          <cell r="AH482">
            <v>50.84</v>
          </cell>
          <cell r="AI482">
            <v>52.25</v>
          </cell>
          <cell r="AJ482">
            <v>53.67</v>
          </cell>
          <cell r="AK482">
            <v>55.08</v>
          </cell>
          <cell r="AL482">
            <v>56.49</v>
          </cell>
          <cell r="AM482">
            <v>57.91</v>
          </cell>
          <cell r="AN482">
            <v>59.32</v>
          </cell>
          <cell r="AO482">
            <v>60.73</v>
          </cell>
          <cell r="AP482">
            <v>62.15</v>
          </cell>
          <cell r="AQ482">
            <v>63.56</v>
          </cell>
          <cell r="AR482">
            <v>64.97</v>
          </cell>
          <cell r="AS482">
            <v>66.39</v>
          </cell>
          <cell r="AT482">
            <v>67.8</v>
          </cell>
          <cell r="AU482">
            <v>69.209999999999994</v>
          </cell>
          <cell r="AV482">
            <v>70.63</v>
          </cell>
          <cell r="AW482">
            <v>72.040000000000006</v>
          </cell>
          <cell r="AX482">
            <v>73.45</v>
          </cell>
          <cell r="AY482">
            <v>74.87</v>
          </cell>
          <cell r="AZ482">
            <v>76.28</v>
          </cell>
          <cell r="BA482">
            <v>77.69</v>
          </cell>
          <cell r="BB482">
            <v>79.11</v>
          </cell>
          <cell r="BC482">
            <v>80.52</v>
          </cell>
          <cell r="BD482">
            <v>81.94</v>
          </cell>
          <cell r="BE482">
            <v>83.35</v>
          </cell>
          <cell r="BF482">
            <v>84.76</v>
          </cell>
          <cell r="BG482">
            <v>66.39</v>
          </cell>
        </row>
        <row r="483">
          <cell r="AD483">
            <v>56</v>
          </cell>
          <cell r="AH483">
            <v>51.75</v>
          </cell>
          <cell r="AI483">
            <v>53.19</v>
          </cell>
          <cell r="AJ483">
            <v>54.63</v>
          </cell>
          <cell r="AK483">
            <v>56.07</v>
          </cell>
          <cell r="AL483">
            <v>57.51</v>
          </cell>
          <cell r="AM483">
            <v>58.95</v>
          </cell>
          <cell r="AN483">
            <v>60.39</v>
          </cell>
          <cell r="AO483">
            <v>61.83</v>
          </cell>
          <cell r="AP483">
            <v>63.27</v>
          </cell>
          <cell r="AQ483">
            <v>64.7</v>
          </cell>
          <cell r="AR483">
            <v>66.14</v>
          </cell>
          <cell r="AS483">
            <v>67.58</v>
          </cell>
          <cell r="AT483">
            <v>69.02</v>
          </cell>
          <cell r="AU483">
            <v>70.459999999999994</v>
          </cell>
          <cell r="AV483">
            <v>71.900000000000006</v>
          </cell>
          <cell r="AW483">
            <v>73.34</v>
          </cell>
          <cell r="AX483">
            <v>74.78</v>
          </cell>
          <cell r="AY483">
            <v>76.22</v>
          </cell>
          <cell r="AZ483">
            <v>77.66</v>
          </cell>
          <cell r="BA483">
            <v>79.099999999999994</v>
          </cell>
          <cell r="BB483">
            <v>80.540000000000006</v>
          </cell>
          <cell r="BC483">
            <v>81.98</v>
          </cell>
          <cell r="BD483">
            <v>83.41</v>
          </cell>
          <cell r="BE483">
            <v>84.85</v>
          </cell>
          <cell r="BF483">
            <v>86.29</v>
          </cell>
          <cell r="BG483">
            <v>67.58</v>
          </cell>
        </row>
        <row r="484">
          <cell r="AD484">
            <v>57</v>
          </cell>
          <cell r="AH484">
            <v>52.67</v>
          </cell>
          <cell r="AI484">
            <v>54.13</v>
          </cell>
          <cell r="AJ484">
            <v>55.6</v>
          </cell>
          <cell r="AK484">
            <v>57.06</v>
          </cell>
          <cell r="AL484">
            <v>58.53</v>
          </cell>
          <cell r="AM484">
            <v>59.99</v>
          </cell>
          <cell r="AN484">
            <v>61.46</v>
          </cell>
          <cell r="AO484">
            <v>62.92</v>
          </cell>
          <cell r="AP484">
            <v>64.39</v>
          </cell>
          <cell r="AQ484">
            <v>65.849999999999994</v>
          </cell>
          <cell r="AR484">
            <v>67.319999999999993</v>
          </cell>
          <cell r="AS484">
            <v>68.78</v>
          </cell>
          <cell r="AT484">
            <v>70.25</v>
          </cell>
          <cell r="AU484">
            <v>71.709999999999994</v>
          </cell>
          <cell r="AV484">
            <v>73.180000000000007</v>
          </cell>
          <cell r="AW484">
            <v>74.64</v>
          </cell>
          <cell r="AX484">
            <v>76.11</v>
          </cell>
          <cell r="AY484">
            <v>77.569999999999993</v>
          </cell>
          <cell r="AZ484">
            <v>79.040000000000006</v>
          </cell>
          <cell r="BA484">
            <v>80.5</v>
          </cell>
          <cell r="BB484">
            <v>81.97</v>
          </cell>
          <cell r="BC484">
            <v>83.43</v>
          </cell>
          <cell r="BD484">
            <v>84.9</v>
          </cell>
          <cell r="BE484">
            <v>86.36</v>
          </cell>
          <cell r="BF484">
            <v>87.83</v>
          </cell>
          <cell r="BG484">
            <v>68.78</v>
          </cell>
        </row>
        <row r="485">
          <cell r="AD485">
            <v>58</v>
          </cell>
          <cell r="AH485">
            <v>53.59</v>
          </cell>
          <cell r="AI485">
            <v>55.08</v>
          </cell>
          <cell r="AJ485">
            <v>56.57</v>
          </cell>
          <cell r="AK485">
            <v>58.06</v>
          </cell>
          <cell r="AL485">
            <v>59.55</v>
          </cell>
          <cell r="AM485">
            <v>61.04</v>
          </cell>
          <cell r="AN485">
            <v>62.53</v>
          </cell>
          <cell r="AO485">
            <v>64.02</v>
          </cell>
          <cell r="AP485">
            <v>65.510000000000005</v>
          </cell>
          <cell r="AQ485">
            <v>67</v>
          </cell>
          <cell r="AR485">
            <v>68.489999999999995</v>
          </cell>
          <cell r="AS485">
            <v>69.98</v>
          </cell>
          <cell r="AT485">
            <v>71.47</v>
          </cell>
          <cell r="AU485">
            <v>72.959999999999994</v>
          </cell>
          <cell r="AV485">
            <v>74.45</v>
          </cell>
          <cell r="AW485">
            <v>75.94</v>
          </cell>
          <cell r="AX485">
            <v>77.44</v>
          </cell>
          <cell r="AY485">
            <v>78.930000000000007</v>
          </cell>
          <cell r="AZ485">
            <v>80.42</v>
          </cell>
          <cell r="BA485">
            <v>81.91</v>
          </cell>
          <cell r="BB485">
            <v>83.4</v>
          </cell>
          <cell r="BC485">
            <v>84.89</v>
          </cell>
          <cell r="BD485">
            <v>86.38</v>
          </cell>
          <cell r="BE485">
            <v>87.87</v>
          </cell>
          <cell r="BF485">
            <v>89.36</v>
          </cell>
          <cell r="BG485">
            <v>69.98</v>
          </cell>
        </row>
        <row r="486">
          <cell r="AD486">
            <v>59</v>
          </cell>
          <cell r="AH486">
            <v>54.51</v>
          </cell>
          <cell r="AI486">
            <v>56.02</v>
          </cell>
          <cell r="AJ486">
            <v>57.54</v>
          </cell>
          <cell r="AK486">
            <v>59.05</v>
          </cell>
          <cell r="AL486">
            <v>60.57</v>
          </cell>
          <cell r="AM486">
            <v>62.09</v>
          </cell>
          <cell r="AN486">
            <v>63.6</v>
          </cell>
          <cell r="AO486">
            <v>65.12</v>
          </cell>
          <cell r="AP486">
            <v>66.64</v>
          </cell>
          <cell r="AQ486">
            <v>68.150000000000006</v>
          </cell>
          <cell r="AR486">
            <v>69.67</v>
          </cell>
          <cell r="AS486">
            <v>71.180000000000007</v>
          </cell>
          <cell r="AT486">
            <v>72.7</v>
          </cell>
          <cell r="AU486">
            <v>74.22</v>
          </cell>
          <cell r="AV486">
            <v>75.73</v>
          </cell>
          <cell r="AW486">
            <v>77.25</v>
          </cell>
          <cell r="AX486">
            <v>78.77</v>
          </cell>
          <cell r="AY486">
            <v>80.28</v>
          </cell>
          <cell r="AZ486">
            <v>81.8</v>
          </cell>
          <cell r="BA486">
            <v>83.32</v>
          </cell>
          <cell r="BB486">
            <v>84.83</v>
          </cell>
          <cell r="BC486">
            <v>86.35</v>
          </cell>
          <cell r="BD486">
            <v>87.86</v>
          </cell>
          <cell r="BE486">
            <v>89.38</v>
          </cell>
          <cell r="BF486">
            <v>90.9</v>
          </cell>
          <cell r="BG486">
            <v>71.180000000000007</v>
          </cell>
        </row>
        <row r="487">
          <cell r="AD487">
            <v>60</v>
          </cell>
          <cell r="AH487">
            <v>55.43</v>
          </cell>
          <cell r="AI487">
            <v>56.97</v>
          </cell>
          <cell r="AJ487">
            <v>58.51</v>
          </cell>
          <cell r="AK487">
            <v>60.05</v>
          </cell>
          <cell r="AL487">
            <v>61.6</v>
          </cell>
          <cell r="AM487">
            <v>63.14</v>
          </cell>
          <cell r="AN487">
            <v>64.680000000000007</v>
          </cell>
          <cell r="AO487">
            <v>66.22</v>
          </cell>
          <cell r="AP487">
            <v>67.760000000000005</v>
          </cell>
          <cell r="AQ487">
            <v>69.31</v>
          </cell>
          <cell r="AR487">
            <v>70.849999999999994</v>
          </cell>
          <cell r="AS487">
            <v>72.39</v>
          </cell>
          <cell r="AT487">
            <v>73.930000000000007</v>
          </cell>
          <cell r="AU487">
            <v>75.47</v>
          </cell>
          <cell r="AV487">
            <v>77.02</v>
          </cell>
          <cell r="AW487">
            <v>78.56</v>
          </cell>
          <cell r="AX487">
            <v>80.099999999999994</v>
          </cell>
          <cell r="AY487">
            <v>81.64</v>
          </cell>
          <cell r="AZ487">
            <v>83.18</v>
          </cell>
          <cell r="BA487">
            <v>84.73</v>
          </cell>
          <cell r="BB487">
            <v>86.27</v>
          </cell>
          <cell r="BC487">
            <v>87.81</v>
          </cell>
          <cell r="BD487">
            <v>89.35</v>
          </cell>
          <cell r="BE487">
            <v>90.89</v>
          </cell>
          <cell r="BF487">
            <v>92.44</v>
          </cell>
          <cell r="BG487">
            <v>72.39</v>
          </cell>
        </row>
        <row r="488">
          <cell r="AD488">
            <v>61</v>
          </cell>
          <cell r="AH488">
            <v>56.34</v>
          </cell>
          <cell r="AI488">
            <v>57.91</v>
          </cell>
          <cell r="AJ488">
            <v>59.48</v>
          </cell>
          <cell r="AK488">
            <v>61.05</v>
          </cell>
          <cell r="AL488">
            <v>62.61</v>
          </cell>
          <cell r="AM488">
            <v>64.180000000000007</v>
          </cell>
          <cell r="AN488">
            <v>65.75</v>
          </cell>
          <cell r="AO488">
            <v>67.319999999999993</v>
          </cell>
          <cell r="AP488">
            <v>68.88</v>
          </cell>
          <cell r="AQ488">
            <v>70.45</v>
          </cell>
          <cell r="AR488">
            <v>72.02</v>
          </cell>
          <cell r="AS488">
            <v>73.59</v>
          </cell>
          <cell r="AT488">
            <v>75.150000000000006</v>
          </cell>
          <cell r="AU488">
            <v>76.72</v>
          </cell>
          <cell r="AV488">
            <v>78.290000000000006</v>
          </cell>
          <cell r="AW488">
            <v>79.86</v>
          </cell>
          <cell r="AX488">
            <v>81.430000000000007</v>
          </cell>
          <cell r="AY488">
            <v>82.99</v>
          </cell>
          <cell r="AZ488">
            <v>84.56</v>
          </cell>
          <cell r="BA488">
            <v>86.13</v>
          </cell>
          <cell r="BB488">
            <v>87.7</v>
          </cell>
          <cell r="BC488">
            <v>89.26</v>
          </cell>
          <cell r="BD488">
            <v>90.83</v>
          </cell>
          <cell r="BE488">
            <v>92.4</v>
          </cell>
          <cell r="BF488">
            <v>93.97</v>
          </cell>
          <cell r="BG488">
            <v>73.59</v>
          </cell>
        </row>
        <row r="489">
          <cell r="AD489">
            <v>62</v>
          </cell>
          <cell r="AH489">
            <v>57.26</v>
          </cell>
          <cell r="AI489">
            <v>58.85</v>
          </cell>
          <cell r="AJ489">
            <v>60.44</v>
          </cell>
          <cell r="AK489">
            <v>62.04</v>
          </cell>
          <cell r="AL489">
            <v>63.63</v>
          </cell>
          <cell r="AM489">
            <v>65.23</v>
          </cell>
          <cell r="AN489">
            <v>66.819999999999993</v>
          </cell>
          <cell r="AO489">
            <v>68.41</v>
          </cell>
          <cell r="AP489">
            <v>70.010000000000005</v>
          </cell>
          <cell r="AQ489">
            <v>71.599999999999994</v>
          </cell>
          <cell r="AR489">
            <v>73.19</v>
          </cell>
          <cell r="AS489">
            <v>74.790000000000006</v>
          </cell>
          <cell r="AT489">
            <v>76.38</v>
          </cell>
          <cell r="AU489">
            <v>77.97</v>
          </cell>
          <cell r="AV489">
            <v>79.569999999999993</v>
          </cell>
          <cell r="AW489">
            <v>81.16</v>
          </cell>
          <cell r="AX489">
            <v>82.75</v>
          </cell>
          <cell r="AY489">
            <v>84.35</v>
          </cell>
          <cell r="AZ489">
            <v>85.94</v>
          </cell>
          <cell r="BA489">
            <v>87.53</v>
          </cell>
          <cell r="BB489">
            <v>89.13</v>
          </cell>
          <cell r="BC489">
            <v>90.72</v>
          </cell>
          <cell r="BD489">
            <v>92.31</v>
          </cell>
          <cell r="BE489">
            <v>93.91</v>
          </cell>
          <cell r="BF489">
            <v>95.5</v>
          </cell>
          <cell r="BG489">
            <v>74.790000000000006</v>
          </cell>
        </row>
        <row r="490">
          <cell r="AD490">
            <v>63</v>
          </cell>
          <cell r="AH490">
            <v>58.18</v>
          </cell>
          <cell r="AI490">
            <v>59.8</v>
          </cell>
          <cell r="AJ490">
            <v>61.41</v>
          </cell>
          <cell r="AK490">
            <v>63.03</v>
          </cell>
          <cell r="AL490">
            <v>64.650000000000006</v>
          </cell>
          <cell r="AM490">
            <v>66.27</v>
          </cell>
          <cell r="AN490">
            <v>67.89</v>
          </cell>
          <cell r="AO490">
            <v>69.510000000000005</v>
          </cell>
          <cell r="AP490">
            <v>71.13</v>
          </cell>
          <cell r="AQ490">
            <v>72.75</v>
          </cell>
          <cell r="AR490">
            <v>74.37</v>
          </cell>
          <cell r="AS490">
            <v>75.989999999999995</v>
          </cell>
          <cell r="AT490">
            <v>77.61</v>
          </cell>
          <cell r="AU490">
            <v>79.22</v>
          </cell>
          <cell r="AV490">
            <v>80.84</v>
          </cell>
          <cell r="AW490">
            <v>82.46</v>
          </cell>
          <cell r="AX490">
            <v>84.08</v>
          </cell>
          <cell r="AY490">
            <v>85.7</v>
          </cell>
          <cell r="AZ490">
            <v>87.32</v>
          </cell>
          <cell r="BA490">
            <v>88.94</v>
          </cell>
          <cell r="BB490">
            <v>90.56</v>
          </cell>
          <cell r="BC490">
            <v>92.18</v>
          </cell>
          <cell r="BD490">
            <v>93.8</v>
          </cell>
          <cell r="BE490">
            <v>95.42</v>
          </cell>
          <cell r="BF490">
            <v>97.03</v>
          </cell>
          <cell r="BG490">
            <v>75.989999999999995</v>
          </cell>
        </row>
        <row r="491">
          <cell r="AD491">
            <v>64</v>
          </cell>
          <cell r="AH491">
            <v>59.1</v>
          </cell>
          <cell r="AI491">
            <v>60.74</v>
          </cell>
          <cell r="AJ491">
            <v>62.39</v>
          </cell>
          <cell r="AK491">
            <v>64.03</v>
          </cell>
          <cell r="AL491">
            <v>65.680000000000007</v>
          </cell>
          <cell r="AM491">
            <v>67.319999999999993</v>
          </cell>
          <cell r="AN491">
            <v>68.97</v>
          </cell>
          <cell r="AO491">
            <v>70.61</v>
          </cell>
          <cell r="AP491">
            <v>72.25</v>
          </cell>
          <cell r="AQ491">
            <v>73.900000000000006</v>
          </cell>
          <cell r="AR491">
            <v>75.540000000000006</v>
          </cell>
          <cell r="AS491">
            <v>77.19</v>
          </cell>
          <cell r="AT491">
            <v>78.83</v>
          </cell>
          <cell r="AU491">
            <v>80.48</v>
          </cell>
          <cell r="AV491">
            <v>82.12</v>
          </cell>
          <cell r="AW491">
            <v>83.77</v>
          </cell>
          <cell r="AX491">
            <v>85.41</v>
          </cell>
          <cell r="AY491">
            <v>87.06</v>
          </cell>
          <cell r="AZ491">
            <v>88.7</v>
          </cell>
          <cell r="BA491">
            <v>90.35</v>
          </cell>
          <cell r="BB491">
            <v>91.99</v>
          </cell>
          <cell r="BC491">
            <v>93.64</v>
          </cell>
          <cell r="BD491">
            <v>95.28</v>
          </cell>
          <cell r="BE491">
            <v>96.93</v>
          </cell>
          <cell r="BF491">
            <v>98.57</v>
          </cell>
          <cell r="BG491">
            <v>77.19</v>
          </cell>
        </row>
        <row r="492">
          <cell r="AD492">
            <v>65</v>
          </cell>
          <cell r="AH492">
            <v>60.01</v>
          </cell>
          <cell r="AI492">
            <v>61.68</v>
          </cell>
          <cell r="AJ492">
            <v>63.35</v>
          </cell>
          <cell r="AK492">
            <v>65.02</v>
          </cell>
          <cell r="AL492">
            <v>66.69</v>
          </cell>
          <cell r="AM492">
            <v>68.36</v>
          </cell>
          <cell r="AN492">
            <v>70.03</v>
          </cell>
          <cell r="AO492">
            <v>71.7</v>
          </cell>
          <cell r="AP492">
            <v>73.37</v>
          </cell>
          <cell r="AQ492">
            <v>75.040000000000006</v>
          </cell>
          <cell r="AR492">
            <v>76.709999999999994</v>
          </cell>
          <cell r="AS492">
            <v>78.38</v>
          </cell>
          <cell r="AT492">
            <v>80.05</v>
          </cell>
          <cell r="AU492">
            <v>81.72</v>
          </cell>
          <cell r="AV492">
            <v>83.39</v>
          </cell>
          <cell r="AW492">
            <v>85.06</v>
          </cell>
          <cell r="AX492">
            <v>86.73</v>
          </cell>
          <cell r="AY492">
            <v>88.4</v>
          </cell>
          <cell r="AZ492">
            <v>90.07</v>
          </cell>
          <cell r="BA492">
            <v>91.75</v>
          </cell>
          <cell r="BB492">
            <v>93.42</v>
          </cell>
          <cell r="BC492">
            <v>95.09</v>
          </cell>
          <cell r="BD492">
            <v>96.76</v>
          </cell>
          <cell r="BE492">
            <v>98.43</v>
          </cell>
          <cell r="BF492">
            <v>100.1</v>
          </cell>
          <cell r="BG492">
            <v>78.38</v>
          </cell>
        </row>
        <row r="493">
          <cell r="AD493">
            <v>66</v>
          </cell>
          <cell r="AH493">
            <v>60.93</v>
          </cell>
          <cell r="AI493">
            <v>62.63</v>
          </cell>
          <cell r="AJ493">
            <v>64.319999999999993</v>
          </cell>
          <cell r="AK493">
            <v>66.02</v>
          </cell>
          <cell r="AL493">
            <v>67.709999999999994</v>
          </cell>
          <cell r="AM493">
            <v>69.41</v>
          </cell>
          <cell r="AN493">
            <v>71.11</v>
          </cell>
          <cell r="AO493">
            <v>72.8</v>
          </cell>
          <cell r="AP493">
            <v>74.5</v>
          </cell>
          <cell r="AQ493">
            <v>76.2</v>
          </cell>
          <cell r="AR493">
            <v>77.89</v>
          </cell>
          <cell r="AS493">
            <v>79.59</v>
          </cell>
          <cell r="AT493">
            <v>81.28</v>
          </cell>
          <cell r="AU493">
            <v>82.98</v>
          </cell>
          <cell r="AV493">
            <v>84.68</v>
          </cell>
          <cell r="AW493">
            <v>86.37</v>
          </cell>
          <cell r="AX493">
            <v>88.07</v>
          </cell>
          <cell r="AY493">
            <v>89.77</v>
          </cell>
          <cell r="AZ493">
            <v>91.46</v>
          </cell>
          <cell r="BA493">
            <v>93.16</v>
          </cell>
          <cell r="BB493">
            <v>94.85</v>
          </cell>
          <cell r="BC493">
            <v>96.55</v>
          </cell>
          <cell r="BD493">
            <v>98.25</v>
          </cell>
          <cell r="BE493">
            <v>99.94</v>
          </cell>
          <cell r="BF493">
            <v>101.64</v>
          </cell>
          <cell r="BG493">
            <v>79.59</v>
          </cell>
        </row>
        <row r="494">
          <cell r="AD494">
            <v>67</v>
          </cell>
          <cell r="AH494">
            <v>61.84</v>
          </cell>
          <cell r="AI494">
            <v>63.57</v>
          </cell>
          <cell r="AJ494">
            <v>65.290000000000006</v>
          </cell>
          <cell r="AK494">
            <v>67.010000000000005</v>
          </cell>
          <cell r="AL494">
            <v>68.73</v>
          </cell>
          <cell r="AM494">
            <v>70.45</v>
          </cell>
          <cell r="AN494">
            <v>72.17</v>
          </cell>
          <cell r="AO494">
            <v>73.900000000000006</v>
          </cell>
          <cell r="AP494">
            <v>75.62</v>
          </cell>
          <cell r="AQ494">
            <v>77.34</v>
          </cell>
          <cell r="AR494">
            <v>79.06</v>
          </cell>
          <cell r="AS494">
            <v>80.78</v>
          </cell>
          <cell r="AT494">
            <v>82.51</v>
          </cell>
          <cell r="AU494">
            <v>84.23</v>
          </cell>
          <cell r="AV494">
            <v>85.95</v>
          </cell>
          <cell r="AW494">
            <v>87.67</v>
          </cell>
          <cell r="AX494">
            <v>89.39</v>
          </cell>
          <cell r="AY494">
            <v>91.12</v>
          </cell>
          <cell r="AZ494">
            <v>92.84</v>
          </cell>
          <cell r="BA494">
            <v>94.56</v>
          </cell>
          <cell r="BB494">
            <v>96.28</v>
          </cell>
          <cell r="BC494">
            <v>98</v>
          </cell>
          <cell r="BD494">
            <v>99.73</v>
          </cell>
          <cell r="BE494">
            <v>101.45</v>
          </cell>
          <cell r="BF494">
            <v>103.17</v>
          </cell>
          <cell r="BG494">
            <v>80.790000000000006</v>
          </cell>
        </row>
        <row r="495">
          <cell r="AD495">
            <v>68</v>
          </cell>
          <cell r="AH495">
            <v>62.76</v>
          </cell>
          <cell r="AI495">
            <v>64.510000000000005</v>
          </cell>
          <cell r="AJ495">
            <v>66.25</v>
          </cell>
          <cell r="AK495">
            <v>68</v>
          </cell>
          <cell r="AL495">
            <v>69.75</v>
          </cell>
          <cell r="AM495">
            <v>71.5</v>
          </cell>
          <cell r="AN495">
            <v>73.239999999999995</v>
          </cell>
          <cell r="AO495">
            <v>74.989999999999995</v>
          </cell>
          <cell r="AP495">
            <v>76.739999999999995</v>
          </cell>
          <cell r="AQ495">
            <v>78.489999999999995</v>
          </cell>
          <cell r="AR495">
            <v>80.23</v>
          </cell>
          <cell r="AS495">
            <v>81.98</v>
          </cell>
          <cell r="AT495">
            <v>83.73</v>
          </cell>
          <cell r="AU495">
            <v>85.48</v>
          </cell>
          <cell r="AV495">
            <v>87.22</v>
          </cell>
          <cell r="AW495">
            <v>88.97</v>
          </cell>
          <cell r="AX495">
            <v>90.72</v>
          </cell>
          <cell r="AY495">
            <v>92.47</v>
          </cell>
          <cell r="AZ495">
            <v>94.22</v>
          </cell>
          <cell r="BA495">
            <v>95.96</v>
          </cell>
          <cell r="BB495">
            <v>97.71</v>
          </cell>
          <cell r="BC495">
            <v>99.46</v>
          </cell>
          <cell r="BD495">
            <v>101.21</v>
          </cell>
          <cell r="BE495">
            <v>102.95</v>
          </cell>
          <cell r="BF495">
            <v>104.7</v>
          </cell>
          <cell r="BG495">
            <v>81.98</v>
          </cell>
        </row>
        <row r="496">
          <cell r="AD496">
            <v>69</v>
          </cell>
          <cell r="AH496">
            <v>63.68</v>
          </cell>
          <cell r="AI496">
            <v>65.45</v>
          </cell>
          <cell r="AJ496">
            <v>67.22</v>
          </cell>
          <cell r="AK496">
            <v>69</v>
          </cell>
          <cell r="AL496">
            <v>70.77</v>
          </cell>
          <cell r="AM496">
            <v>72.540000000000006</v>
          </cell>
          <cell r="AN496">
            <v>74.319999999999993</v>
          </cell>
          <cell r="AO496">
            <v>76.09</v>
          </cell>
          <cell r="AP496">
            <v>77.86</v>
          </cell>
          <cell r="AQ496">
            <v>79.64</v>
          </cell>
          <cell r="AR496">
            <v>81.41</v>
          </cell>
          <cell r="AS496">
            <v>83.18</v>
          </cell>
          <cell r="AT496">
            <v>84.96</v>
          </cell>
          <cell r="AU496">
            <v>86.73</v>
          </cell>
          <cell r="AV496">
            <v>88.5</v>
          </cell>
          <cell r="AW496">
            <v>90.27</v>
          </cell>
          <cell r="AX496">
            <v>92.05</v>
          </cell>
          <cell r="AY496">
            <v>93.82</v>
          </cell>
          <cell r="AZ496">
            <v>95.59</v>
          </cell>
          <cell r="BA496">
            <v>97.37</v>
          </cell>
          <cell r="BB496">
            <v>99.14</v>
          </cell>
          <cell r="BC496">
            <v>100.91</v>
          </cell>
          <cell r="BD496">
            <v>102.69</v>
          </cell>
          <cell r="BE496">
            <v>104.46</v>
          </cell>
          <cell r="BF496">
            <v>106.23</v>
          </cell>
          <cell r="BG496">
            <v>83.18</v>
          </cell>
        </row>
        <row r="497">
          <cell r="AD497">
            <v>70</v>
          </cell>
          <cell r="AH497">
            <v>64.59</v>
          </cell>
          <cell r="AI497">
            <v>66.39</v>
          </cell>
          <cell r="AJ497">
            <v>68.19</v>
          </cell>
          <cell r="AK497">
            <v>69.989999999999995</v>
          </cell>
          <cell r="AL497">
            <v>71.790000000000006</v>
          </cell>
          <cell r="AM497">
            <v>73.59</v>
          </cell>
          <cell r="AN497">
            <v>75.39</v>
          </cell>
          <cell r="AO497">
            <v>77.19</v>
          </cell>
          <cell r="AP497">
            <v>78.989999999999995</v>
          </cell>
          <cell r="AQ497">
            <v>80.790000000000006</v>
          </cell>
          <cell r="AR497">
            <v>82.58</v>
          </cell>
          <cell r="AS497">
            <v>84.38</v>
          </cell>
          <cell r="AT497">
            <v>86.18</v>
          </cell>
          <cell r="AU497">
            <v>87.98</v>
          </cell>
          <cell r="AV497">
            <v>89.78</v>
          </cell>
          <cell r="AW497">
            <v>91.58</v>
          </cell>
          <cell r="AX497">
            <v>93.38</v>
          </cell>
          <cell r="AY497">
            <v>95.18</v>
          </cell>
          <cell r="AZ497">
            <v>96.98</v>
          </cell>
          <cell r="BA497">
            <v>98.78</v>
          </cell>
          <cell r="BB497">
            <v>100.57</v>
          </cell>
          <cell r="BC497">
            <v>102.37</v>
          </cell>
          <cell r="BD497">
            <v>104.17</v>
          </cell>
          <cell r="BE497">
            <v>105.97</v>
          </cell>
          <cell r="BF497">
            <v>107.77</v>
          </cell>
          <cell r="BG497">
            <v>84.38</v>
          </cell>
        </row>
        <row r="498">
          <cell r="AD498">
            <v>71</v>
          </cell>
          <cell r="AH498">
            <v>65.52</v>
          </cell>
          <cell r="AI498">
            <v>67.34</v>
          </cell>
          <cell r="AJ498">
            <v>69.16</v>
          </cell>
          <cell r="AK498">
            <v>70.989999999999995</v>
          </cell>
          <cell r="AL498">
            <v>72.81</v>
          </cell>
          <cell r="AM498">
            <v>74.64</v>
          </cell>
          <cell r="AN498">
            <v>76.459999999999994</v>
          </cell>
          <cell r="AO498">
            <v>78.290000000000006</v>
          </cell>
          <cell r="AP498">
            <v>80.11</v>
          </cell>
          <cell r="AQ498">
            <v>81.94</v>
          </cell>
          <cell r="AR498">
            <v>83.76</v>
          </cell>
          <cell r="AS498">
            <v>85.59</v>
          </cell>
          <cell r="AT498">
            <v>87.41</v>
          </cell>
          <cell r="AU498">
            <v>89.24</v>
          </cell>
          <cell r="AV498">
            <v>91.06</v>
          </cell>
          <cell r="AW498">
            <v>92.89</v>
          </cell>
          <cell r="AX498">
            <v>94.71</v>
          </cell>
          <cell r="AY498">
            <v>96.54</v>
          </cell>
          <cell r="AZ498">
            <v>98.36</v>
          </cell>
          <cell r="BA498">
            <v>100.18</v>
          </cell>
          <cell r="BB498">
            <v>102.01</v>
          </cell>
          <cell r="BC498">
            <v>103.83</v>
          </cell>
          <cell r="BD498">
            <v>105.66</v>
          </cell>
          <cell r="BE498">
            <v>107.48</v>
          </cell>
          <cell r="BF498">
            <v>109.31</v>
          </cell>
          <cell r="BG498">
            <v>85.59</v>
          </cell>
        </row>
        <row r="499">
          <cell r="AD499">
            <v>72</v>
          </cell>
          <cell r="AH499">
            <v>66.44</v>
          </cell>
          <cell r="AI499">
            <v>68.290000000000006</v>
          </cell>
          <cell r="AJ499">
            <v>70.14</v>
          </cell>
          <cell r="AK499">
            <v>71.989999999999995</v>
          </cell>
          <cell r="AL499">
            <v>73.84</v>
          </cell>
          <cell r="AM499">
            <v>75.69</v>
          </cell>
          <cell r="AN499">
            <v>77.540000000000006</v>
          </cell>
          <cell r="AO499">
            <v>79.39</v>
          </cell>
          <cell r="AP499">
            <v>81.239999999999995</v>
          </cell>
          <cell r="AQ499">
            <v>83.09</v>
          </cell>
          <cell r="AR499">
            <v>84.94</v>
          </cell>
          <cell r="AS499">
            <v>86.79</v>
          </cell>
          <cell r="AT499">
            <v>88.64</v>
          </cell>
          <cell r="AU499">
            <v>90.49</v>
          </cell>
          <cell r="AV499">
            <v>92.34</v>
          </cell>
          <cell r="AW499">
            <v>94.19</v>
          </cell>
          <cell r="AX499">
            <v>96.04</v>
          </cell>
          <cell r="AY499">
            <v>97.89</v>
          </cell>
          <cell r="AZ499">
            <v>99.75</v>
          </cell>
          <cell r="BA499">
            <v>101.6</v>
          </cell>
          <cell r="BB499">
            <v>103.45</v>
          </cell>
          <cell r="BC499">
            <v>105.3</v>
          </cell>
          <cell r="BD499">
            <v>107.15</v>
          </cell>
          <cell r="BE499">
            <v>109</v>
          </cell>
          <cell r="BF499">
            <v>110.85</v>
          </cell>
          <cell r="BG499">
            <v>86.79</v>
          </cell>
        </row>
        <row r="500">
          <cell r="AD500">
            <v>73</v>
          </cell>
          <cell r="AH500">
            <v>67.349999999999994</v>
          </cell>
          <cell r="AI500">
            <v>69.22</v>
          </cell>
          <cell r="AJ500">
            <v>71.099999999999994</v>
          </cell>
          <cell r="AK500">
            <v>72.98</v>
          </cell>
          <cell r="AL500">
            <v>74.849999999999994</v>
          </cell>
          <cell r="AM500">
            <v>76.73</v>
          </cell>
          <cell r="AN500">
            <v>78.599999999999994</v>
          </cell>
          <cell r="AO500">
            <v>80.48</v>
          </cell>
          <cell r="AP500">
            <v>82.36</v>
          </cell>
          <cell r="AQ500">
            <v>84.23</v>
          </cell>
          <cell r="AR500">
            <v>86.11</v>
          </cell>
          <cell r="AS500">
            <v>87.98</v>
          </cell>
          <cell r="AT500">
            <v>89.86</v>
          </cell>
          <cell r="AU500">
            <v>91.74</v>
          </cell>
          <cell r="AV500">
            <v>93.61</v>
          </cell>
          <cell r="AW500">
            <v>95.49</v>
          </cell>
          <cell r="AX500">
            <v>97.36</v>
          </cell>
          <cell r="AY500">
            <v>99.24</v>
          </cell>
          <cell r="AZ500">
            <v>101.12</v>
          </cell>
          <cell r="BA500">
            <v>102.99</v>
          </cell>
          <cell r="BB500">
            <v>104.87</v>
          </cell>
          <cell r="BC500">
            <v>106.75</v>
          </cell>
          <cell r="BD500">
            <v>108.62</v>
          </cell>
          <cell r="BE500">
            <v>110.5</v>
          </cell>
          <cell r="BF500">
            <v>112.37</v>
          </cell>
          <cell r="BG500">
            <v>87.98</v>
          </cell>
        </row>
        <row r="501">
          <cell r="AD501">
            <v>74</v>
          </cell>
          <cell r="AH501">
            <v>68.27</v>
          </cell>
          <cell r="AI501">
            <v>70.180000000000007</v>
          </cell>
          <cell r="AJ501">
            <v>72.08</v>
          </cell>
          <cell r="AK501">
            <v>73.98</v>
          </cell>
          <cell r="AL501">
            <v>75.88</v>
          </cell>
          <cell r="AM501">
            <v>77.78</v>
          </cell>
          <cell r="AN501">
            <v>79.69</v>
          </cell>
          <cell r="AO501">
            <v>81.59</v>
          </cell>
          <cell r="AP501">
            <v>83.49</v>
          </cell>
          <cell r="AQ501">
            <v>85.39</v>
          </cell>
          <cell r="AR501">
            <v>87.29</v>
          </cell>
          <cell r="AS501">
            <v>89.19</v>
          </cell>
          <cell r="AT501">
            <v>91.1</v>
          </cell>
          <cell r="AU501">
            <v>93</v>
          </cell>
          <cell r="AV501">
            <v>94.9</v>
          </cell>
          <cell r="AW501">
            <v>96.8</v>
          </cell>
          <cell r="AX501">
            <v>98.7</v>
          </cell>
          <cell r="AY501">
            <v>100.6</v>
          </cell>
          <cell r="AZ501">
            <v>102.51</v>
          </cell>
          <cell r="BA501">
            <v>104.41</v>
          </cell>
          <cell r="BB501">
            <v>106.31</v>
          </cell>
          <cell r="BC501">
            <v>108.21</v>
          </cell>
          <cell r="BD501">
            <v>110.11</v>
          </cell>
          <cell r="BE501">
            <v>112.02</v>
          </cell>
          <cell r="BF501">
            <v>113.92</v>
          </cell>
          <cell r="BG501">
            <v>89.19</v>
          </cell>
        </row>
        <row r="502">
          <cell r="AD502">
            <v>75</v>
          </cell>
          <cell r="AH502">
            <v>69.19</v>
          </cell>
          <cell r="AI502">
            <v>71.11</v>
          </cell>
          <cell r="AJ502">
            <v>73.040000000000006</v>
          </cell>
          <cell r="AK502">
            <v>74.97</v>
          </cell>
          <cell r="AL502">
            <v>76.900000000000006</v>
          </cell>
          <cell r="AM502">
            <v>78.819999999999993</v>
          </cell>
          <cell r="AN502">
            <v>80.75</v>
          </cell>
          <cell r="AO502">
            <v>82.68</v>
          </cell>
          <cell r="AP502">
            <v>84.61</v>
          </cell>
          <cell r="AQ502">
            <v>86.53</v>
          </cell>
          <cell r="AR502">
            <v>88.46</v>
          </cell>
          <cell r="AS502">
            <v>90.39</v>
          </cell>
          <cell r="AT502">
            <v>92.32</v>
          </cell>
          <cell r="AU502">
            <v>94.24</v>
          </cell>
          <cell r="AV502">
            <v>96.17</v>
          </cell>
          <cell r="AW502">
            <v>98.1</v>
          </cell>
          <cell r="AX502">
            <v>100.03</v>
          </cell>
          <cell r="AY502">
            <v>101.95</v>
          </cell>
          <cell r="AZ502">
            <v>103.88</v>
          </cell>
          <cell r="BA502">
            <v>105.81</v>
          </cell>
          <cell r="BB502">
            <v>107.74</v>
          </cell>
          <cell r="BC502">
            <v>109.66</v>
          </cell>
          <cell r="BD502">
            <v>111.59</v>
          </cell>
          <cell r="BE502">
            <v>113.52</v>
          </cell>
          <cell r="BF502">
            <v>115.45</v>
          </cell>
          <cell r="BG502">
            <v>90.39</v>
          </cell>
        </row>
        <row r="503">
          <cell r="AD503">
            <v>76</v>
          </cell>
          <cell r="AH503">
            <v>70.099999999999994</v>
          </cell>
          <cell r="AI503">
            <v>72.05</v>
          </cell>
          <cell r="AJ503">
            <v>74.010000000000005</v>
          </cell>
          <cell r="AK503">
            <v>75.959999999999994</v>
          </cell>
          <cell r="AL503">
            <v>77.91</v>
          </cell>
          <cell r="AM503">
            <v>79.87</v>
          </cell>
          <cell r="AN503">
            <v>81.819999999999993</v>
          </cell>
          <cell r="AO503">
            <v>83.77</v>
          </cell>
          <cell r="AP503">
            <v>85.73</v>
          </cell>
          <cell r="AQ503">
            <v>87.68</v>
          </cell>
          <cell r="AR503">
            <v>89.63</v>
          </cell>
          <cell r="AS503">
            <v>91.59</v>
          </cell>
          <cell r="AT503">
            <v>93.54</v>
          </cell>
          <cell r="AU503">
            <v>95.49</v>
          </cell>
          <cell r="AV503">
            <v>97.45</v>
          </cell>
          <cell r="AW503">
            <v>99.4</v>
          </cell>
          <cell r="AX503">
            <v>101.35</v>
          </cell>
          <cell r="AY503">
            <v>103.31</v>
          </cell>
          <cell r="AZ503">
            <v>105.26</v>
          </cell>
          <cell r="BA503">
            <v>107.21</v>
          </cell>
          <cell r="BB503">
            <v>109.17</v>
          </cell>
          <cell r="BC503">
            <v>111.12</v>
          </cell>
          <cell r="BD503">
            <v>113.07</v>
          </cell>
          <cell r="BE503">
            <v>115.02</v>
          </cell>
          <cell r="BF503">
            <v>116.98</v>
          </cell>
          <cell r="BG503">
            <v>91.59</v>
          </cell>
        </row>
        <row r="504">
          <cell r="AD504">
            <v>77</v>
          </cell>
          <cell r="AH504">
            <v>71.02</v>
          </cell>
          <cell r="AI504">
            <v>73</v>
          </cell>
          <cell r="AJ504">
            <v>74.97</v>
          </cell>
          <cell r="AK504">
            <v>76.95</v>
          </cell>
          <cell r="AL504">
            <v>78.930000000000007</v>
          </cell>
          <cell r="AM504">
            <v>80.91</v>
          </cell>
          <cell r="AN504">
            <v>82.89</v>
          </cell>
          <cell r="AO504">
            <v>84.87</v>
          </cell>
          <cell r="AP504">
            <v>86.85</v>
          </cell>
          <cell r="AQ504">
            <v>88.83</v>
          </cell>
          <cell r="AR504">
            <v>90.81</v>
          </cell>
          <cell r="AS504">
            <v>92.78</v>
          </cell>
          <cell r="AT504">
            <v>94.76</v>
          </cell>
          <cell r="AU504">
            <v>96.74</v>
          </cell>
          <cell r="AV504">
            <v>98.72</v>
          </cell>
          <cell r="AW504">
            <v>100.7</v>
          </cell>
          <cell r="AX504">
            <v>102.68</v>
          </cell>
          <cell r="AY504">
            <v>104.66</v>
          </cell>
          <cell r="AZ504">
            <v>106.64</v>
          </cell>
          <cell r="BA504">
            <v>108.62</v>
          </cell>
          <cell r="BB504">
            <v>110.59</v>
          </cell>
          <cell r="BC504">
            <v>112.57</v>
          </cell>
          <cell r="BD504">
            <v>114.55</v>
          </cell>
          <cell r="BE504">
            <v>116.53</v>
          </cell>
          <cell r="BF504">
            <v>118.51</v>
          </cell>
          <cell r="BG504">
            <v>92.78</v>
          </cell>
        </row>
        <row r="505">
          <cell r="AD505">
            <v>78</v>
          </cell>
          <cell r="AH505">
            <v>71.930000000000007</v>
          </cell>
          <cell r="AI505">
            <v>73.94</v>
          </cell>
          <cell r="AJ505">
            <v>75.94</v>
          </cell>
          <cell r="AK505">
            <v>77.95</v>
          </cell>
          <cell r="AL505">
            <v>79.95</v>
          </cell>
          <cell r="AM505">
            <v>81.96</v>
          </cell>
          <cell r="AN505">
            <v>83.96</v>
          </cell>
          <cell r="AO505">
            <v>85.97</v>
          </cell>
          <cell r="AP505">
            <v>87.97</v>
          </cell>
          <cell r="AQ505">
            <v>89.98</v>
          </cell>
          <cell r="AR505">
            <v>91.98</v>
          </cell>
          <cell r="AS505">
            <v>93.98</v>
          </cell>
          <cell r="AT505">
            <v>95.99</v>
          </cell>
          <cell r="AU505">
            <v>97.99</v>
          </cell>
          <cell r="AV505">
            <v>100</v>
          </cell>
          <cell r="AW505">
            <v>102</v>
          </cell>
          <cell r="AX505">
            <v>104.01</v>
          </cell>
          <cell r="AY505">
            <v>106.01</v>
          </cell>
          <cell r="AZ505">
            <v>108.02</v>
          </cell>
          <cell r="BA505">
            <v>110.02</v>
          </cell>
          <cell r="BB505">
            <v>112.03</v>
          </cell>
          <cell r="BC505">
            <v>114.03</v>
          </cell>
          <cell r="BD505">
            <v>116.04</v>
          </cell>
          <cell r="BE505">
            <v>118.04</v>
          </cell>
          <cell r="BF505">
            <v>120.04</v>
          </cell>
          <cell r="BG505">
            <v>93.98</v>
          </cell>
        </row>
        <row r="506">
          <cell r="AD506">
            <v>79</v>
          </cell>
          <cell r="AH506">
            <v>72.849999999999994</v>
          </cell>
          <cell r="AI506">
            <v>74.88</v>
          </cell>
          <cell r="AJ506">
            <v>76.91</v>
          </cell>
          <cell r="AK506">
            <v>78.94</v>
          </cell>
          <cell r="AL506">
            <v>80.97</v>
          </cell>
          <cell r="AM506">
            <v>83</v>
          </cell>
          <cell r="AN506">
            <v>85.04</v>
          </cell>
          <cell r="AO506">
            <v>87.07</v>
          </cell>
          <cell r="AP506">
            <v>89.1</v>
          </cell>
          <cell r="AQ506">
            <v>91.13</v>
          </cell>
          <cell r="AR506">
            <v>93.16</v>
          </cell>
          <cell r="AS506">
            <v>95.19</v>
          </cell>
          <cell r="AT506">
            <v>97.22</v>
          </cell>
          <cell r="AU506">
            <v>99.25</v>
          </cell>
          <cell r="AV506">
            <v>101.28</v>
          </cell>
          <cell r="AW506">
            <v>103.31</v>
          </cell>
          <cell r="AX506">
            <v>105.34</v>
          </cell>
          <cell r="AY506">
            <v>107.37</v>
          </cell>
          <cell r="AZ506">
            <v>109.4</v>
          </cell>
          <cell r="BA506">
            <v>111.43</v>
          </cell>
          <cell r="BB506">
            <v>113.46</v>
          </cell>
          <cell r="BC506">
            <v>115.49</v>
          </cell>
          <cell r="BD506">
            <v>117.52</v>
          </cell>
          <cell r="BE506">
            <v>119.55</v>
          </cell>
          <cell r="BF506">
            <v>121.58</v>
          </cell>
          <cell r="BG506">
            <v>95.19</v>
          </cell>
        </row>
        <row r="507">
          <cell r="AD507">
            <v>80</v>
          </cell>
          <cell r="AH507">
            <v>73.77</v>
          </cell>
          <cell r="AI507">
            <v>75.83</v>
          </cell>
          <cell r="AJ507">
            <v>77.89</v>
          </cell>
          <cell r="AK507">
            <v>79.94</v>
          </cell>
          <cell r="AL507">
            <v>82</v>
          </cell>
          <cell r="AM507">
            <v>84.05</v>
          </cell>
          <cell r="AN507">
            <v>86.11</v>
          </cell>
          <cell r="AO507">
            <v>88.17</v>
          </cell>
          <cell r="AP507">
            <v>90.22</v>
          </cell>
          <cell r="AQ507">
            <v>92.28</v>
          </cell>
          <cell r="AR507">
            <v>94.33</v>
          </cell>
          <cell r="AS507">
            <v>96.39</v>
          </cell>
          <cell r="AT507">
            <v>98.45</v>
          </cell>
          <cell r="AU507">
            <v>100.5</v>
          </cell>
          <cell r="AV507">
            <v>102.56</v>
          </cell>
          <cell r="AW507">
            <v>104.61</v>
          </cell>
          <cell r="AX507">
            <v>106.67</v>
          </cell>
          <cell r="AY507">
            <v>108.73</v>
          </cell>
          <cell r="AZ507">
            <v>110.78</v>
          </cell>
          <cell r="BA507">
            <v>112.84</v>
          </cell>
          <cell r="BB507">
            <v>114.89</v>
          </cell>
          <cell r="BC507">
            <v>116.95</v>
          </cell>
          <cell r="BD507">
            <v>119.01</v>
          </cell>
          <cell r="BE507">
            <v>121.06</v>
          </cell>
          <cell r="BF507">
            <v>123.12</v>
          </cell>
          <cell r="BG507">
            <v>96.39</v>
          </cell>
        </row>
        <row r="508">
          <cell r="AD508">
            <v>81</v>
          </cell>
          <cell r="AH508">
            <v>74.7</v>
          </cell>
          <cell r="AI508">
            <v>76.78</v>
          </cell>
          <cell r="AJ508">
            <v>78.86</v>
          </cell>
          <cell r="AK508">
            <v>80.94</v>
          </cell>
          <cell r="AL508">
            <v>83.02</v>
          </cell>
          <cell r="AM508">
            <v>85.11</v>
          </cell>
          <cell r="AN508">
            <v>87.19</v>
          </cell>
          <cell r="AO508">
            <v>89.27</v>
          </cell>
          <cell r="AP508">
            <v>91.35</v>
          </cell>
          <cell r="AQ508">
            <v>93.43</v>
          </cell>
          <cell r="AR508">
            <v>95.51</v>
          </cell>
          <cell r="AS508">
            <v>97.6</v>
          </cell>
          <cell r="AT508">
            <v>99.68</v>
          </cell>
          <cell r="AU508">
            <v>101.76</v>
          </cell>
          <cell r="AV508">
            <v>103.84</v>
          </cell>
          <cell r="AW508">
            <v>105.92</v>
          </cell>
          <cell r="AX508">
            <v>108</v>
          </cell>
          <cell r="AY508">
            <v>110.09</v>
          </cell>
          <cell r="AZ508">
            <v>112.17</v>
          </cell>
          <cell r="BA508">
            <v>114.25</v>
          </cell>
          <cell r="BB508">
            <v>116.33</v>
          </cell>
          <cell r="BC508">
            <v>118.41</v>
          </cell>
          <cell r="BD508">
            <v>120.49</v>
          </cell>
          <cell r="BE508">
            <v>122.58</v>
          </cell>
          <cell r="BF508">
            <v>124.66</v>
          </cell>
          <cell r="BG508">
            <v>97.6</v>
          </cell>
        </row>
        <row r="509">
          <cell r="AD509">
            <v>82</v>
          </cell>
          <cell r="AH509">
            <v>75.599999999999994</v>
          </cell>
          <cell r="AI509">
            <v>77.709999999999994</v>
          </cell>
          <cell r="AJ509">
            <v>79.819999999999993</v>
          </cell>
          <cell r="AK509">
            <v>81.92</v>
          </cell>
          <cell r="AL509">
            <v>84.03</v>
          </cell>
          <cell r="AM509">
            <v>86.14</v>
          </cell>
          <cell r="AN509">
            <v>88.25</v>
          </cell>
          <cell r="AO509">
            <v>90.35</v>
          </cell>
          <cell r="AP509">
            <v>92.46</v>
          </cell>
          <cell r="AQ509">
            <v>94.57</v>
          </cell>
          <cell r="AR509">
            <v>96.68</v>
          </cell>
          <cell r="AS509">
            <v>98.78</v>
          </cell>
          <cell r="AT509">
            <v>100.89</v>
          </cell>
          <cell r="AU509">
            <v>103</v>
          </cell>
          <cell r="AV509">
            <v>105.11</v>
          </cell>
          <cell r="AW509">
            <v>107.21</v>
          </cell>
          <cell r="AX509">
            <v>109.32</v>
          </cell>
          <cell r="AY509">
            <v>111.43</v>
          </cell>
          <cell r="AZ509">
            <v>113.54</v>
          </cell>
          <cell r="BA509">
            <v>115.64</v>
          </cell>
          <cell r="BB509">
            <v>117.75</v>
          </cell>
          <cell r="BC509">
            <v>119.86</v>
          </cell>
          <cell r="BD509">
            <v>121.97</v>
          </cell>
          <cell r="BE509">
            <v>124.07</v>
          </cell>
          <cell r="BF509">
            <v>126.18</v>
          </cell>
          <cell r="BG509">
            <v>98.78</v>
          </cell>
        </row>
        <row r="510">
          <cell r="AD510">
            <v>83</v>
          </cell>
          <cell r="AH510">
            <v>76.53</v>
          </cell>
          <cell r="AI510">
            <v>78.66</v>
          </cell>
          <cell r="AJ510">
            <v>80.8</v>
          </cell>
          <cell r="AK510">
            <v>82.93</v>
          </cell>
          <cell r="AL510">
            <v>85.06</v>
          </cell>
          <cell r="AM510">
            <v>87.19</v>
          </cell>
          <cell r="AN510">
            <v>89.33</v>
          </cell>
          <cell r="AO510">
            <v>91.46</v>
          </cell>
          <cell r="AP510">
            <v>93.59</v>
          </cell>
          <cell r="AQ510">
            <v>95.73</v>
          </cell>
          <cell r="AR510">
            <v>97.86</v>
          </cell>
          <cell r="AS510">
            <v>99.99</v>
          </cell>
          <cell r="AT510">
            <v>102.13</v>
          </cell>
          <cell r="AU510">
            <v>104.26</v>
          </cell>
          <cell r="AV510">
            <v>106.36</v>
          </cell>
          <cell r="AW510">
            <v>108.53</v>
          </cell>
          <cell r="AX510">
            <v>110.66</v>
          </cell>
          <cell r="AY510">
            <v>112.79</v>
          </cell>
          <cell r="AZ510">
            <v>114.92</v>
          </cell>
          <cell r="BA510">
            <v>117.06</v>
          </cell>
          <cell r="BB510">
            <v>119.19</v>
          </cell>
          <cell r="BC510">
            <v>121.32</v>
          </cell>
          <cell r="BD510">
            <v>123.46</v>
          </cell>
          <cell r="BE510">
            <v>125.59</v>
          </cell>
          <cell r="BF510">
            <v>127.72</v>
          </cell>
          <cell r="BG510">
            <v>99.99</v>
          </cell>
        </row>
        <row r="511">
          <cell r="AD511">
            <v>84</v>
          </cell>
          <cell r="AH511">
            <v>77.44</v>
          </cell>
          <cell r="AI511">
            <v>79.599999999999994</v>
          </cell>
          <cell r="AJ511">
            <v>81.75</v>
          </cell>
          <cell r="AK511">
            <v>83.91</v>
          </cell>
          <cell r="AL511">
            <v>86.07</v>
          </cell>
          <cell r="AM511">
            <v>88.23</v>
          </cell>
          <cell r="AN511">
            <v>90.39</v>
          </cell>
          <cell r="AO511">
            <v>92.55</v>
          </cell>
          <cell r="AP511">
            <v>94.71</v>
          </cell>
          <cell r="AQ511">
            <v>96.87</v>
          </cell>
          <cell r="AR511">
            <v>99.02</v>
          </cell>
          <cell r="AS511">
            <v>101.18</v>
          </cell>
          <cell r="AT511">
            <v>103.34</v>
          </cell>
          <cell r="AU511">
            <v>105.5</v>
          </cell>
          <cell r="AV511">
            <v>107.66</v>
          </cell>
          <cell r="AW511">
            <v>109.82</v>
          </cell>
          <cell r="AX511">
            <v>111.98</v>
          </cell>
          <cell r="AY511">
            <v>114.14</v>
          </cell>
          <cell r="AZ511">
            <v>116.3</v>
          </cell>
          <cell r="BA511">
            <v>118.45</v>
          </cell>
          <cell r="BB511">
            <v>120.61</v>
          </cell>
          <cell r="BC511">
            <v>122.77</v>
          </cell>
          <cell r="BD511">
            <v>124.93</v>
          </cell>
          <cell r="BE511">
            <v>127.09</v>
          </cell>
          <cell r="BF511">
            <v>129.25</v>
          </cell>
          <cell r="BG511">
            <v>101.18</v>
          </cell>
        </row>
        <row r="512">
          <cell r="AD512">
            <v>85</v>
          </cell>
          <cell r="AH512">
            <v>78.37</v>
          </cell>
          <cell r="AI512">
            <v>80.55</v>
          </cell>
          <cell r="AJ512">
            <v>82.74</v>
          </cell>
          <cell r="AK512">
            <v>84.92</v>
          </cell>
          <cell r="AL512">
            <v>87.1</v>
          </cell>
          <cell r="AM512">
            <v>89.29</v>
          </cell>
          <cell r="AN512">
            <v>91.47</v>
          </cell>
          <cell r="AO512">
            <v>93.66</v>
          </cell>
          <cell r="AP512">
            <v>95.84</v>
          </cell>
          <cell r="AQ512">
            <v>98.03</v>
          </cell>
          <cell r="AR512">
            <v>100.21</v>
          </cell>
          <cell r="AS512">
            <v>102.4</v>
          </cell>
          <cell r="AT512">
            <v>104.58</v>
          </cell>
          <cell r="AU512">
            <v>106.77</v>
          </cell>
          <cell r="AV512">
            <v>108.95</v>
          </cell>
          <cell r="AW512">
            <v>111.13</v>
          </cell>
          <cell r="AX512">
            <v>113.32</v>
          </cell>
          <cell r="AY512">
            <v>115.5</v>
          </cell>
          <cell r="AZ512">
            <v>117.69</v>
          </cell>
          <cell r="BA512">
            <v>119.87</v>
          </cell>
          <cell r="BB512">
            <v>122.06</v>
          </cell>
          <cell r="BC512">
            <v>124.24</v>
          </cell>
          <cell r="BD512">
            <v>126.43</v>
          </cell>
          <cell r="BE512">
            <v>128.61000000000001</v>
          </cell>
          <cell r="BF512">
            <v>130.79</v>
          </cell>
          <cell r="BG512">
            <v>102.4</v>
          </cell>
        </row>
        <row r="513">
          <cell r="AD513">
            <v>86</v>
          </cell>
          <cell r="AH513">
            <v>79.28</v>
          </cell>
          <cell r="AI513">
            <v>81.489999999999995</v>
          </cell>
          <cell r="AJ513">
            <v>83.7</v>
          </cell>
          <cell r="AK513">
            <v>85.91</v>
          </cell>
          <cell r="AL513">
            <v>88.12</v>
          </cell>
          <cell r="AM513">
            <v>90.33</v>
          </cell>
          <cell r="AN513">
            <v>92.54</v>
          </cell>
          <cell r="AO513">
            <v>94.75</v>
          </cell>
          <cell r="AP513">
            <v>96.96</v>
          </cell>
          <cell r="AQ513">
            <v>99.17</v>
          </cell>
          <cell r="AR513">
            <v>101.38</v>
          </cell>
          <cell r="AS513">
            <v>103.59</v>
          </cell>
          <cell r="AT513">
            <v>105.8</v>
          </cell>
          <cell r="AU513">
            <v>108.01</v>
          </cell>
          <cell r="AV513">
            <v>110.22</v>
          </cell>
          <cell r="AW513">
            <v>112.43</v>
          </cell>
          <cell r="AX513">
            <v>114.64</v>
          </cell>
          <cell r="AY513">
            <v>116.85</v>
          </cell>
          <cell r="AZ513">
            <v>119.06</v>
          </cell>
          <cell r="BA513">
            <v>121.27</v>
          </cell>
          <cell r="BB513">
            <v>123.48</v>
          </cell>
          <cell r="BC513">
            <v>125.69</v>
          </cell>
          <cell r="BD513">
            <v>127.9</v>
          </cell>
          <cell r="BE513">
            <v>130.11000000000001</v>
          </cell>
          <cell r="BF513">
            <v>132.32</v>
          </cell>
          <cell r="BG513">
            <v>103.59</v>
          </cell>
        </row>
        <row r="514">
          <cell r="AD514">
            <v>87</v>
          </cell>
          <cell r="AH514">
            <v>80.19</v>
          </cell>
          <cell r="AI514">
            <v>82.43</v>
          </cell>
          <cell r="AJ514">
            <v>84.66</v>
          </cell>
          <cell r="AK514">
            <v>86.9</v>
          </cell>
          <cell r="AL514">
            <v>89.13</v>
          </cell>
          <cell r="AM514">
            <v>91.37</v>
          </cell>
          <cell r="AN514">
            <v>93.6</v>
          </cell>
          <cell r="AO514">
            <v>95.84</v>
          </cell>
          <cell r="AP514">
            <v>98.08</v>
          </cell>
          <cell r="AQ514">
            <v>100.31</v>
          </cell>
          <cell r="AR514">
            <v>102.55</v>
          </cell>
          <cell r="AS514">
            <v>104.78</v>
          </cell>
          <cell r="AT514">
            <v>107.02</v>
          </cell>
          <cell r="AU514">
            <v>109.26</v>
          </cell>
          <cell r="AV514">
            <v>111.49</v>
          </cell>
          <cell r="AW514">
            <v>113.73</v>
          </cell>
          <cell r="AX514">
            <v>115.96</v>
          </cell>
          <cell r="AY514">
            <v>118.2</v>
          </cell>
          <cell r="AZ514">
            <v>120.44</v>
          </cell>
          <cell r="BA514">
            <v>122.67</v>
          </cell>
          <cell r="BB514">
            <v>124.91</v>
          </cell>
          <cell r="BC514">
            <v>127.14</v>
          </cell>
          <cell r="BD514">
            <v>129.38</v>
          </cell>
          <cell r="BE514">
            <v>131.61000000000001</v>
          </cell>
          <cell r="BF514">
            <v>133.85</v>
          </cell>
          <cell r="BG514">
            <v>104.78</v>
          </cell>
        </row>
        <row r="515">
          <cell r="AD515">
            <v>88</v>
          </cell>
          <cell r="AH515">
            <v>81.099999999999994</v>
          </cell>
          <cell r="AI515">
            <v>83.36</v>
          </cell>
          <cell r="AJ515">
            <v>85.63</v>
          </cell>
          <cell r="AK515">
            <v>87.89</v>
          </cell>
          <cell r="AL515">
            <v>90.15</v>
          </cell>
          <cell r="AM515">
            <v>92.41</v>
          </cell>
          <cell r="AN515">
            <v>94.67</v>
          </cell>
          <cell r="AO515">
            <v>96.93</v>
          </cell>
          <cell r="AP515">
            <v>99.2</v>
          </cell>
          <cell r="AQ515">
            <v>101.46</v>
          </cell>
          <cell r="AR515">
            <v>103.72</v>
          </cell>
          <cell r="AS515">
            <v>105.98</v>
          </cell>
          <cell r="AT515">
            <v>108.24</v>
          </cell>
          <cell r="AU515">
            <v>110.5</v>
          </cell>
          <cell r="AV515">
            <v>112.76</v>
          </cell>
          <cell r="AW515">
            <v>115.03</v>
          </cell>
          <cell r="AX515">
            <v>117.29</v>
          </cell>
          <cell r="AY515">
            <v>119.55</v>
          </cell>
          <cell r="AZ515">
            <v>121.81</v>
          </cell>
          <cell r="BA515">
            <v>124.07</v>
          </cell>
          <cell r="BB515">
            <v>126.33</v>
          </cell>
          <cell r="BC515">
            <v>128.6</v>
          </cell>
          <cell r="BD515">
            <v>130.86000000000001</v>
          </cell>
          <cell r="BE515">
            <v>133.12</v>
          </cell>
          <cell r="BF515">
            <v>135.38</v>
          </cell>
          <cell r="BG515">
            <v>105.98</v>
          </cell>
        </row>
        <row r="516">
          <cell r="AD516">
            <v>89</v>
          </cell>
          <cell r="AH516">
            <v>82.02</v>
          </cell>
          <cell r="AI516">
            <v>84.3</v>
          </cell>
          <cell r="AJ516">
            <v>86.59</v>
          </cell>
          <cell r="AK516">
            <v>88.88</v>
          </cell>
          <cell r="AL516">
            <v>91.17</v>
          </cell>
          <cell r="AM516">
            <v>93.45</v>
          </cell>
          <cell r="AN516">
            <v>95.74</v>
          </cell>
          <cell r="AO516">
            <v>98.03</v>
          </cell>
          <cell r="AP516">
            <v>100.32</v>
          </cell>
          <cell r="AQ516">
            <v>102.6</v>
          </cell>
          <cell r="AR516">
            <v>104.89</v>
          </cell>
          <cell r="AS516">
            <v>107.18</v>
          </cell>
          <cell r="AT516">
            <v>109.46</v>
          </cell>
          <cell r="AU516">
            <v>111.75</v>
          </cell>
          <cell r="AV516">
            <v>114.04</v>
          </cell>
          <cell r="AW516">
            <v>116.33</v>
          </cell>
          <cell r="AX516">
            <v>118.61</v>
          </cell>
          <cell r="AY516">
            <v>120.9</v>
          </cell>
          <cell r="AZ516">
            <v>123.19</v>
          </cell>
          <cell r="BA516">
            <v>125.48</v>
          </cell>
          <cell r="BB516">
            <v>127.76</v>
          </cell>
          <cell r="BC516">
            <v>130.05000000000001</v>
          </cell>
          <cell r="BD516">
            <v>132.34</v>
          </cell>
          <cell r="BE516">
            <v>134.63</v>
          </cell>
          <cell r="BF516">
            <v>136.91</v>
          </cell>
          <cell r="BG516">
            <v>107.18</v>
          </cell>
        </row>
        <row r="517">
          <cell r="AD517">
            <v>90</v>
          </cell>
          <cell r="AH517">
            <v>82.96</v>
          </cell>
          <cell r="AI517">
            <v>85.27</v>
          </cell>
          <cell r="AJ517">
            <v>87.58</v>
          </cell>
          <cell r="AK517">
            <v>89.9</v>
          </cell>
          <cell r="AL517">
            <v>92.21</v>
          </cell>
          <cell r="AM517">
            <v>94.52</v>
          </cell>
          <cell r="AN517">
            <v>96.83</v>
          </cell>
          <cell r="AO517">
            <v>99.15</v>
          </cell>
          <cell r="AP517">
            <v>101.46</v>
          </cell>
          <cell r="AQ517">
            <v>103.77</v>
          </cell>
          <cell r="AR517">
            <v>106.09</v>
          </cell>
          <cell r="AS517">
            <v>108.4</v>
          </cell>
          <cell r="AT517">
            <v>110.71</v>
          </cell>
          <cell r="AU517">
            <v>113.03</v>
          </cell>
          <cell r="AV517">
            <v>115.34</v>
          </cell>
          <cell r="AW517">
            <v>117.65</v>
          </cell>
          <cell r="AX517">
            <v>119.96</v>
          </cell>
          <cell r="AY517">
            <v>122.28</v>
          </cell>
          <cell r="AZ517">
            <v>124.59</v>
          </cell>
          <cell r="BA517">
            <v>126.9</v>
          </cell>
          <cell r="BB517">
            <v>129.22</v>
          </cell>
          <cell r="BC517">
            <v>131.53</v>
          </cell>
          <cell r="BD517">
            <v>133.84</v>
          </cell>
          <cell r="BE517">
            <v>136.16</v>
          </cell>
          <cell r="BF517">
            <v>138.47</v>
          </cell>
          <cell r="BG517">
            <v>108.4</v>
          </cell>
        </row>
        <row r="518">
          <cell r="AD518">
            <v>91</v>
          </cell>
          <cell r="AH518">
            <v>83.87</v>
          </cell>
          <cell r="AI518">
            <v>86.21</v>
          </cell>
          <cell r="AJ518">
            <v>88.55</v>
          </cell>
          <cell r="AK518">
            <v>90.89</v>
          </cell>
          <cell r="AL518">
            <v>93.23</v>
          </cell>
          <cell r="AM518">
            <v>95.57</v>
          </cell>
          <cell r="AN518">
            <v>97.91</v>
          </cell>
          <cell r="AO518">
            <v>100.25</v>
          </cell>
          <cell r="AP518">
            <v>102.58</v>
          </cell>
          <cell r="AQ518">
            <v>104.92</v>
          </cell>
          <cell r="AR518">
            <v>107.26</v>
          </cell>
          <cell r="AS518">
            <v>109.6</v>
          </cell>
          <cell r="AT518">
            <v>111.94</v>
          </cell>
          <cell r="AU518">
            <v>114.28</v>
          </cell>
          <cell r="AV518">
            <v>116.62</v>
          </cell>
          <cell r="AW518">
            <v>118.96</v>
          </cell>
          <cell r="AX518">
            <v>121.29</v>
          </cell>
          <cell r="AY518">
            <v>123.63</v>
          </cell>
          <cell r="AZ518">
            <v>125.97</v>
          </cell>
          <cell r="BA518">
            <v>128.31</v>
          </cell>
          <cell r="BB518">
            <v>130.65</v>
          </cell>
          <cell r="BC518">
            <v>132.99</v>
          </cell>
          <cell r="BD518">
            <v>135.33000000000001</v>
          </cell>
          <cell r="BE518">
            <v>137.66</v>
          </cell>
          <cell r="BF518">
            <v>140</v>
          </cell>
          <cell r="BG518">
            <v>109.6</v>
          </cell>
        </row>
        <row r="519">
          <cell r="AD519">
            <v>92</v>
          </cell>
          <cell r="AH519">
            <v>84.77</v>
          </cell>
          <cell r="AI519">
            <v>87.13</v>
          </cell>
          <cell r="AJ519">
            <v>89.5</v>
          </cell>
          <cell r="AK519">
            <v>91.86</v>
          </cell>
          <cell r="AL519">
            <v>94.23</v>
          </cell>
          <cell r="AM519">
            <v>96.59</v>
          </cell>
          <cell r="AN519">
            <v>98.96</v>
          </cell>
          <cell r="AO519">
            <v>101.32</v>
          </cell>
          <cell r="AP519">
            <v>103.69</v>
          </cell>
          <cell r="AQ519">
            <v>106.05</v>
          </cell>
          <cell r="AR519">
            <v>108.41</v>
          </cell>
          <cell r="AS519">
            <v>110.78</v>
          </cell>
          <cell r="AT519">
            <v>113.14</v>
          </cell>
          <cell r="AU519">
            <v>115.51</v>
          </cell>
          <cell r="AV519">
            <v>117.87</v>
          </cell>
          <cell r="AW519">
            <v>120.24</v>
          </cell>
          <cell r="AX519">
            <v>122.6</v>
          </cell>
          <cell r="AY519">
            <v>124.96</v>
          </cell>
          <cell r="AZ519">
            <v>127.33</v>
          </cell>
          <cell r="BA519">
            <v>129.69</v>
          </cell>
          <cell r="BB519">
            <v>132.06</v>
          </cell>
          <cell r="BC519">
            <v>134.41999999999999</v>
          </cell>
          <cell r="BD519">
            <v>136.79</v>
          </cell>
          <cell r="BE519">
            <v>139.15</v>
          </cell>
          <cell r="BF519">
            <v>141.52000000000001</v>
          </cell>
          <cell r="BG519">
            <v>110.78</v>
          </cell>
        </row>
        <row r="520">
          <cell r="AD520">
            <v>93</v>
          </cell>
          <cell r="AH520">
            <v>85.69</v>
          </cell>
          <cell r="AI520">
            <v>88.08</v>
          </cell>
          <cell r="AJ520">
            <v>90.47</v>
          </cell>
          <cell r="AK520">
            <v>92.86</v>
          </cell>
          <cell r="AL520">
            <v>95.25</v>
          </cell>
          <cell r="AM520">
            <v>97.64</v>
          </cell>
          <cell r="AN520">
            <v>100.03</v>
          </cell>
          <cell r="AO520">
            <v>102.42</v>
          </cell>
          <cell r="AP520">
            <v>104.81</v>
          </cell>
          <cell r="AQ520">
            <v>107.02</v>
          </cell>
          <cell r="AR520">
            <v>109.59</v>
          </cell>
          <cell r="AS520">
            <v>111.98</v>
          </cell>
          <cell r="AT520">
            <v>114.37</v>
          </cell>
          <cell r="AU520">
            <v>116.76</v>
          </cell>
          <cell r="AV520">
            <v>119.15</v>
          </cell>
          <cell r="AW520">
            <v>121.54</v>
          </cell>
          <cell r="AX520">
            <v>123.93</v>
          </cell>
          <cell r="AY520">
            <v>126.32</v>
          </cell>
          <cell r="AZ520">
            <v>128.71</v>
          </cell>
          <cell r="BA520">
            <v>131.1</v>
          </cell>
          <cell r="BB520">
            <v>133.49</v>
          </cell>
          <cell r="BC520">
            <v>135.88</v>
          </cell>
          <cell r="BD520">
            <v>138.27000000000001</v>
          </cell>
          <cell r="BE520">
            <v>140.66</v>
          </cell>
          <cell r="BF520">
            <v>143.05000000000001</v>
          </cell>
          <cell r="BG520">
            <v>111.97</v>
          </cell>
        </row>
        <row r="521">
          <cell r="AD521">
            <v>94</v>
          </cell>
          <cell r="AH521">
            <v>86.61</v>
          </cell>
          <cell r="AI521">
            <v>89.03</v>
          </cell>
          <cell r="AJ521">
            <v>91.44</v>
          </cell>
          <cell r="AK521">
            <v>93.86</v>
          </cell>
          <cell r="AL521">
            <v>96.28</v>
          </cell>
          <cell r="AM521">
            <v>98.69</v>
          </cell>
          <cell r="AN521">
            <v>101.11</v>
          </cell>
          <cell r="AO521">
            <v>103.52</v>
          </cell>
          <cell r="AP521">
            <v>105.94</v>
          </cell>
          <cell r="AQ521">
            <v>108.35</v>
          </cell>
          <cell r="AR521">
            <v>110.77</v>
          </cell>
          <cell r="AS521">
            <v>113.19</v>
          </cell>
          <cell r="AT521">
            <v>115.6</v>
          </cell>
          <cell r="AU521">
            <v>118.02</v>
          </cell>
          <cell r="AV521">
            <v>120.43</v>
          </cell>
          <cell r="AW521">
            <v>122.85</v>
          </cell>
          <cell r="AX521">
            <v>125.27</v>
          </cell>
          <cell r="AY521">
            <v>127.68</v>
          </cell>
          <cell r="AZ521">
            <v>130.1</v>
          </cell>
          <cell r="BA521">
            <v>132.51</v>
          </cell>
          <cell r="BB521">
            <v>134.93</v>
          </cell>
          <cell r="BC521">
            <v>137.34</v>
          </cell>
          <cell r="BD521">
            <v>139.76</v>
          </cell>
          <cell r="BE521">
            <v>142.18</v>
          </cell>
          <cell r="BF521">
            <v>144.59</v>
          </cell>
          <cell r="BG521">
            <v>113.19</v>
          </cell>
        </row>
        <row r="522">
          <cell r="AD522">
            <v>95</v>
          </cell>
          <cell r="AH522">
            <v>87.54</v>
          </cell>
          <cell r="AI522">
            <v>89.98</v>
          </cell>
          <cell r="AJ522">
            <v>92.42</v>
          </cell>
          <cell r="AK522">
            <v>94.86</v>
          </cell>
          <cell r="AL522">
            <v>97.3</v>
          </cell>
          <cell r="AM522">
            <v>99.74</v>
          </cell>
          <cell r="AN522">
            <v>102.19</v>
          </cell>
          <cell r="AO522">
            <v>104.63</v>
          </cell>
          <cell r="AP522">
            <v>107.07</v>
          </cell>
          <cell r="AQ522">
            <v>109.51</v>
          </cell>
          <cell r="AR522">
            <v>111.95</v>
          </cell>
          <cell r="AS522">
            <v>114.39</v>
          </cell>
          <cell r="AT522">
            <v>116.83</v>
          </cell>
          <cell r="AU522">
            <v>119.28</v>
          </cell>
          <cell r="AV522">
            <v>121.72</v>
          </cell>
          <cell r="AW522">
            <v>124.16</v>
          </cell>
          <cell r="AX522">
            <v>126.6</v>
          </cell>
          <cell r="AY522">
            <v>129.04</v>
          </cell>
          <cell r="AZ522">
            <v>131.47999999999999</v>
          </cell>
          <cell r="BA522">
            <v>133.93</v>
          </cell>
          <cell r="BB522">
            <v>136.37</v>
          </cell>
          <cell r="BC522">
            <v>138.81</v>
          </cell>
          <cell r="BD522">
            <v>141.25</v>
          </cell>
          <cell r="BE522">
            <v>143.69</v>
          </cell>
          <cell r="BF522">
            <v>146.13</v>
          </cell>
          <cell r="BG522">
            <v>114.39</v>
          </cell>
        </row>
        <row r="523">
          <cell r="AD523">
            <v>96</v>
          </cell>
          <cell r="AH523">
            <v>88.46</v>
          </cell>
          <cell r="AI523">
            <v>90.93</v>
          </cell>
          <cell r="AJ523">
            <v>93.4</v>
          </cell>
          <cell r="AK523">
            <v>95.86</v>
          </cell>
          <cell r="AL523">
            <v>98.33</v>
          </cell>
          <cell r="AM523">
            <v>100.8</v>
          </cell>
          <cell r="AN523">
            <v>103.27</v>
          </cell>
          <cell r="AO523">
            <v>105.73</v>
          </cell>
          <cell r="AP523">
            <v>108.2</v>
          </cell>
          <cell r="AQ523">
            <v>110.67</v>
          </cell>
          <cell r="AR523">
            <v>113.13</v>
          </cell>
          <cell r="AS523">
            <v>115.6</v>
          </cell>
          <cell r="AT523">
            <v>118.07</v>
          </cell>
          <cell r="AU523">
            <v>120.54</v>
          </cell>
          <cell r="AV523">
            <v>123</v>
          </cell>
          <cell r="AW523">
            <v>125.47</v>
          </cell>
          <cell r="AX523">
            <v>127.94</v>
          </cell>
          <cell r="AY523">
            <v>130.4</v>
          </cell>
          <cell r="AZ523">
            <v>132.87</v>
          </cell>
          <cell r="BA523">
            <v>135.34</v>
          </cell>
          <cell r="BB523">
            <v>137.81</v>
          </cell>
          <cell r="BC523">
            <v>140.27000000000001</v>
          </cell>
          <cell r="BD523">
            <v>142.74</v>
          </cell>
          <cell r="BE523">
            <v>145.21</v>
          </cell>
          <cell r="BF523">
            <v>147.66999999999999</v>
          </cell>
          <cell r="BG523">
            <v>115.6</v>
          </cell>
        </row>
        <row r="524">
          <cell r="AD524">
            <v>97</v>
          </cell>
          <cell r="AH524">
            <v>89.36</v>
          </cell>
          <cell r="AI524">
            <v>91.86</v>
          </cell>
          <cell r="AJ524">
            <v>94.35</v>
          </cell>
          <cell r="AK524">
            <v>96.84</v>
          </cell>
          <cell r="AL524">
            <v>99.33</v>
          </cell>
          <cell r="AM524">
            <v>101.83</v>
          </cell>
          <cell r="AN524">
            <v>104.32</v>
          </cell>
          <cell r="AO524">
            <v>106.81</v>
          </cell>
          <cell r="AP524">
            <v>109.31</v>
          </cell>
          <cell r="AQ524">
            <v>111.8</v>
          </cell>
          <cell r="AR524">
            <v>114.29</v>
          </cell>
          <cell r="AS524">
            <v>116.78</v>
          </cell>
          <cell r="AT524">
            <v>119.28</v>
          </cell>
          <cell r="AU524">
            <v>121.77</v>
          </cell>
          <cell r="AV524">
            <v>124.26</v>
          </cell>
          <cell r="AW524">
            <v>126.76</v>
          </cell>
          <cell r="AX524">
            <v>129.25</v>
          </cell>
          <cell r="AY524">
            <v>131.74</v>
          </cell>
          <cell r="AZ524">
            <v>134.22999999999999</v>
          </cell>
          <cell r="BA524">
            <v>136.72999999999999</v>
          </cell>
          <cell r="BB524">
            <v>139.22</v>
          </cell>
          <cell r="BC524">
            <v>141.71</v>
          </cell>
          <cell r="BD524">
            <v>144.21</v>
          </cell>
          <cell r="BE524">
            <v>146.69999999999999</v>
          </cell>
          <cell r="BF524">
            <v>149.19</v>
          </cell>
          <cell r="BG524">
            <v>116.78</v>
          </cell>
        </row>
        <row r="525">
          <cell r="AD525">
            <v>98</v>
          </cell>
          <cell r="AH525">
            <v>90.29</v>
          </cell>
          <cell r="AI525">
            <v>92.81</v>
          </cell>
          <cell r="AJ525">
            <v>95.33</v>
          </cell>
          <cell r="AK525">
            <v>97.85</v>
          </cell>
          <cell r="AL525">
            <v>100.37</v>
          </cell>
          <cell r="AM525">
            <v>102.88</v>
          </cell>
          <cell r="AN525">
            <v>105.4</v>
          </cell>
          <cell r="AO525">
            <v>107.92</v>
          </cell>
          <cell r="AP525">
            <v>110.44</v>
          </cell>
          <cell r="AQ525">
            <v>112.96</v>
          </cell>
          <cell r="AR525">
            <v>115.48</v>
          </cell>
          <cell r="AS525">
            <v>118</v>
          </cell>
          <cell r="AT525">
            <v>120.51</v>
          </cell>
          <cell r="AU525">
            <v>123.03</v>
          </cell>
          <cell r="AV525">
            <v>125.55</v>
          </cell>
          <cell r="AW525">
            <v>128.07</v>
          </cell>
          <cell r="AX525">
            <v>130.59</v>
          </cell>
          <cell r="AY525">
            <v>133.11000000000001</v>
          </cell>
          <cell r="AZ525">
            <v>135.63</v>
          </cell>
          <cell r="BA525">
            <v>138.13999999999999</v>
          </cell>
          <cell r="BB525">
            <v>140.66</v>
          </cell>
          <cell r="BC525">
            <v>143.18</v>
          </cell>
          <cell r="BD525">
            <v>145.69999999999999</v>
          </cell>
          <cell r="BE525">
            <v>148.22</v>
          </cell>
          <cell r="BF525">
            <v>150.74</v>
          </cell>
          <cell r="BG525">
            <v>118</v>
          </cell>
        </row>
        <row r="526">
          <cell r="AD526">
            <v>99</v>
          </cell>
          <cell r="AH526">
            <v>91.19</v>
          </cell>
          <cell r="AI526">
            <v>93.74</v>
          </cell>
          <cell r="AJ526">
            <v>96.28</v>
          </cell>
          <cell r="AK526">
            <v>98.83</v>
          </cell>
          <cell r="AL526">
            <v>101.37</v>
          </cell>
          <cell r="AM526">
            <v>103.91</v>
          </cell>
          <cell r="AN526">
            <v>106.46</v>
          </cell>
          <cell r="AO526">
            <v>109</v>
          </cell>
          <cell r="AP526">
            <v>111.55</v>
          </cell>
          <cell r="AQ526">
            <v>114.09</v>
          </cell>
          <cell r="AR526">
            <v>116.64</v>
          </cell>
          <cell r="AS526">
            <v>119.18</v>
          </cell>
          <cell r="AT526">
            <v>121.72</v>
          </cell>
          <cell r="AU526">
            <v>124.27</v>
          </cell>
          <cell r="AV526">
            <v>126.81</v>
          </cell>
          <cell r="AW526">
            <v>129.36000000000001</v>
          </cell>
          <cell r="AX526">
            <v>131.9</v>
          </cell>
          <cell r="AY526">
            <v>134.44999999999999</v>
          </cell>
          <cell r="AZ526">
            <v>136.99</v>
          </cell>
          <cell r="BA526">
            <v>139.53</v>
          </cell>
          <cell r="BB526">
            <v>142.08000000000001</v>
          </cell>
          <cell r="BC526">
            <v>144.62</v>
          </cell>
          <cell r="BD526">
            <v>147.16999999999999</v>
          </cell>
          <cell r="BE526">
            <v>149.71</v>
          </cell>
          <cell r="BF526">
            <v>152.26</v>
          </cell>
          <cell r="BG526">
            <v>119.18</v>
          </cell>
        </row>
        <row r="527">
          <cell r="AD527">
            <v>100</v>
          </cell>
          <cell r="AH527">
            <v>92.13</v>
          </cell>
          <cell r="AI527">
            <v>94.7</v>
          </cell>
          <cell r="AJ527">
            <v>97.27</v>
          </cell>
          <cell r="AK527">
            <v>99.84</v>
          </cell>
          <cell r="AL527">
            <v>102.41</v>
          </cell>
          <cell r="AM527">
            <v>104.98</v>
          </cell>
          <cell r="AN527">
            <v>107.55</v>
          </cell>
          <cell r="AO527">
            <v>110.12</v>
          </cell>
          <cell r="AP527">
            <v>112.69</v>
          </cell>
          <cell r="AQ527">
            <v>115.26</v>
          </cell>
          <cell r="AR527">
            <v>117.83</v>
          </cell>
          <cell r="AS527">
            <v>120.4</v>
          </cell>
          <cell r="AT527">
            <v>122.97</v>
          </cell>
          <cell r="AU527">
            <v>125.54</v>
          </cell>
          <cell r="AV527">
            <v>128.11000000000001</v>
          </cell>
          <cell r="AW527">
            <v>130.68</v>
          </cell>
          <cell r="AX527">
            <v>133.25</v>
          </cell>
          <cell r="AY527">
            <v>135.82</v>
          </cell>
          <cell r="AZ527">
            <v>138.38999999999999</v>
          </cell>
          <cell r="BA527">
            <v>140.96</v>
          </cell>
          <cell r="BB527">
            <v>143.53</v>
          </cell>
          <cell r="BC527">
            <v>146.1</v>
          </cell>
          <cell r="BD527">
            <v>148.66999999999999</v>
          </cell>
          <cell r="BE527">
            <v>151.24</v>
          </cell>
          <cell r="BF527">
            <v>153.81</v>
          </cell>
          <cell r="BG527">
            <v>120.4</v>
          </cell>
        </row>
        <row r="528">
          <cell r="AD528">
            <v>101</v>
          </cell>
          <cell r="AH528">
            <v>93.03</v>
          </cell>
          <cell r="AI528">
            <v>95.63</v>
          </cell>
          <cell r="AJ528">
            <v>98.22</v>
          </cell>
          <cell r="AK528">
            <v>100.82</v>
          </cell>
          <cell r="AL528">
            <v>103.41</v>
          </cell>
          <cell r="AM528">
            <v>106.01</v>
          </cell>
          <cell r="AN528">
            <v>108.6</v>
          </cell>
          <cell r="AO528">
            <v>111.2</v>
          </cell>
          <cell r="AP528">
            <v>113.8</v>
          </cell>
          <cell r="AQ528">
            <v>116.39</v>
          </cell>
          <cell r="AR528">
            <v>118.99</v>
          </cell>
          <cell r="AS528">
            <v>121.58</v>
          </cell>
          <cell r="AT528">
            <v>124.18</v>
          </cell>
          <cell r="AU528">
            <v>126.77</v>
          </cell>
          <cell r="AV528">
            <v>129.37</v>
          </cell>
          <cell r="AW528">
            <v>131.96</v>
          </cell>
          <cell r="AX528">
            <v>134.56</v>
          </cell>
          <cell r="AY528">
            <v>137.16</v>
          </cell>
          <cell r="AZ528">
            <v>139.75</v>
          </cell>
          <cell r="BA528">
            <v>142.35</v>
          </cell>
          <cell r="BB528">
            <v>144.94</v>
          </cell>
          <cell r="BC528">
            <v>147.54</v>
          </cell>
          <cell r="BD528">
            <v>150.13</v>
          </cell>
          <cell r="BE528">
            <v>152.72999999999999</v>
          </cell>
          <cell r="BF528">
            <v>155.33000000000001</v>
          </cell>
          <cell r="BG528">
            <v>121.58</v>
          </cell>
        </row>
        <row r="529">
          <cell r="AD529">
            <v>102</v>
          </cell>
          <cell r="AH529">
            <v>93.96</v>
          </cell>
          <cell r="AI529">
            <v>96.59</v>
          </cell>
          <cell r="AJ529">
            <v>99.21</v>
          </cell>
          <cell r="AK529">
            <v>101.83</v>
          </cell>
          <cell r="AL529">
            <v>104.45</v>
          </cell>
          <cell r="AM529">
            <v>107.07</v>
          </cell>
          <cell r="AN529">
            <v>109.69</v>
          </cell>
          <cell r="AO529">
            <v>112.31</v>
          </cell>
          <cell r="AP529">
            <v>114.94</v>
          </cell>
          <cell r="AQ529">
            <v>117.56</v>
          </cell>
          <cell r="AR529">
            <v>120.18</v>
          </cell>
          <cell r="AS529">
            <v>122.8</v>
          </cell>
          <cell r="AT529">
            <v>125.42</v>
          </cell>
          <cell r="AU529">
            <v>128.04</v>
          </cell>
          <cell r="AV529">
            <v>130.66</v>
          </cell>
          <cell r="AW529">
            <v>133.29</v>
          </cell>
          <cell r="AX529">
            <v>135.91</v>
          </cell>
          <cell r="AY529">
            <v>138.53</v>
          </cell>
          <cell r="AZ529">
            <v>141.15</v>
          </cell>
          <cell r="BA529">
            <v>143.77000000000001</v>
          </cell>
          <cell r="BB529">
            <v>146.38999999999999</v>
          </cell>
          <cell r="BC529">
            <v>149.01</v>
          </cell>
          <cell r="BD529">
            <v>151.63999999999999</v>
          </cell>
          <cell r="BE529">
            <v>154.26</v>
          </cell>
          <cell r="BF529">
            <v>156.88</v>
          </cell>
          <cell r="BG529">
            <v>122.8</v>
          </cell>
        </row>
        <row r="530">
          <cell r="AD530">
            <v>103</v>
          </cell>
          <cell r="AH530">
            <v>94.87</v>
          </cell>
          <cell r="AI530">
            <v>97.52</v>
          </cell>
          <cell r="AJ530">
            <v>100.17</v>
          </cell>
          <cell r="AK530">
            <v>102.81</v>
          </cell>
          <cell r="AL530">
            <v>105.46</v>
          </cell>
          <cell r="AM530">
            <v>108.11</v>
          </cell>
          <cell r="AN530">
            <v>110.75</v>
          </cell>
          <cell r="AO530">
            <v>113.4</v>
          </cell>
          <cell r="AP530">
            <v>116.05</v>
          </cell>
          <cell r="AQ530">
            <v>118.7</v>
          </cell>
          <cell r="AR530">
            <v>121.34</v>
          </cell>
          <cell r="AS530">
            <v>123.99</v>
          </cell>
          <cell r="AT530">
            <v>126.64</v>
          </cell>
          <cell r="AU530">
            <v>129.28</v>
          </cell>
          <cell r="AV530">
            <v>131.93</v>
          </cell>
          <cell r="AW530">
            <v>134.58000000000001</v>
          </cell>
          <cell r="AX530">
            <v>137.22</v>
          </cell>
          <cell r="AY530">
            <v>139.87</v>
          </cell>
          <cell r="AZ530">
            <v>142.52000000000001</v>
          </cell>
          <cell r="BA530">
            <v>145.16999999999999</v>
          </cell>
          <cell r="BB530">
            <v>147.81</v>
          </cell>
          <cell r="BC530">
            <v>150.46</v>
          </cell>
          <cell r="BD530">
            <v>153.11000000000001</v>
          </cell>
          <cell r="BE530">
            <v>155.75</v>
          </cell>
          <cell r="BF530">
            <v>158.4</v>
          </cell>
          <cell r="BG530">
            <v>123.99</v>
          </cell>
        </row>
        <row r="531">
          <cell r="AD531">
            <v>104</v>
          </cell>
          <cell r="AH531">
            <v>95.78</v>
          </cell>
          <cell r="AI531">
            <v>98.45</v>
          </cell>
          <cell r="AJ531">
            <v>101.12</v>
          </cell>
          <cell r="AK531">
            <v>103.8</v>
          </cell>
          <cell r="AL531">
            <v>106.47</v>
          </cell>
          <cell r="AM531">
            <v>109.14</v>
          </cell>
          <cell r="AN531">
            <v>111.82</v>
          </cell>
          <cell r="AO531">
            <v>114.49</v>
          </cell>
          <cell r="AP531">
            <v>117.16</v>
          </cell>
          <cell r="AQ531">
            <v>119.83</v>
          </cell>
          <cell r="AR531">
            <v>122.51</v>
          </cell>
          <cell r="AS531">
            <v>125.18</v>
          </cell>
          <cell r="AT531">
            <v>127.85</v>
          </cell>
          <cell r="AU531">
            <v>130.53</v>
          </cell>
          <cell r="AV531">
            <v>133.19999999999999</v>
          </cell>
          <cell r="AW531">
            <v>135.87</v>
          </cell>
          <cell r="AX531">
            <v>138.54</v>
          </cell>
          <cell r="AY531">
            <v>141.22</v>
          </cell>
          <cell r="AZ531">
            <v>143.88999999999999</v>
          </cell>
          <cell r="BA531">
            <v>146.56</v>
          </cell>
          <cell r="BB531">
            <v>149.24</v>
          </cell>
          <cell r="BC531">
            <v>151.91</v>
          </cell>
          <cell r="BD531">
            <v>154.58000000000001</v>
          </cell>
          <cell r="BE531">
            <v>157.25</v>
          </cell>
          <cell r="BF531">
            <v>159.93</v>
          </cell>
          <cell r="BG531">
            <v>125.18</v>
          </cell>
        </row>
        <row r="532">
          <cell r="AD532">
            <v>105</v>
          </cell>
          <cell r="AH532">
            <v>96.72</v>
          </cell>
          <cell r="AI532">
            <v>99.42</v>
          </cell>
          <cell r="AJ532">
            <v>102.12</v>
          </cell>
          <cell r="AK532">
            <v>104.81</v>
          </cell>
          <cell r="AL532">
            <v>107.51</v>
          </cell>
          <cell r="AM532">
            <v>110.21</v>
          </cell>
          <cell r="AN532">
            <v>112.91</v>
          </cell>
          <cell r="AO532">
            <v>115.61</v>
          </cell>
          <cell r="AP532">
            <v>118.31</v>
          </cell>
          <cell r="AQ532">
            <v>121.01</v>
          </cell>
          <cell r="AR532">
            <v>123.7</v>
          </cell>
          <cell r="AS532">
            <v>126.4</v>
          </cell>
          <cell r="AT532">
            <v>129.1</v>
          </cell>
          <cell r="AU532">
            <v>131.80000000000001</v>
          </cell>
          <cell r="AV532">
            <v>134.5</v>
          </cell>
          <cell r="AW532">
            <v>137.19999999999999</v>
          </cell>
          <cell r="AX532">
            <v>139.9</v>
          </cell>
          <cell r="AY532">
            <v>142.59</v>
          </cell>
          <cell r="AZ532">
            <v>145.29</v>
          </cell>
          <cell r="BA532">
            <v>147.99</v>
          </cell>
          <cell r="BB532">
            <v>150.69</v>
          </cell>
          <cell r="BC532">
            <v>153.38999999999999</v>
          </cell>
          <cell r="BD532">
            <v>156.09</v>
          </cell>
          <cell r="BE532">
            <v>158.78</v>
          </cell>
          <cell r="BF532">
            <v>161.47999999999999</v>
          </cell>
          <cell r="BG532">
            <v>126.4</v>
          </cell>
        </row>
        <row r="533">
          <cell r="AD533">
            <v>106</v>
          </cell>
          <cell r="AH533">
            <v>97.63</v>
          </cell>
          <cell r="AI533">
            <v>100.35</v>
          </cell>
          <cell r="AJ533">
            <v>103.08</v>
          </cell>
          <cell r="AK533">
            <v>105.8</v>
          </cell>
          <cell r="AL533">
            <v>108.53</v>
          </cell>
          <cell r="AM533">
            <v>111.25</v>
          </cell>
          <cell r="AN533">
            <v>113.97</v>
          </cell>
          <cell r="AO533">
            <v>116.7</v>
          </cell>
          <cell r="AP533">
            <v>119.42</v>
          </cell>
          <cell r="AQ533">
            <v>122.15</v>
          </cell>
          <cell r="AR533">
            <v>124.87</v>
          </cell>
          <cell r="AS533">
            <v>127.6</v>
          </cell>
          <cell r="AT533">
            <v>130.32</v>
          </cell>
          <cell r="AU533">
            <v>133.04</v>
          </cell>
          <cell r="AV533">
            <v>135.77000000000001</v>
          </cell>
          <cell r="AW533">
            <v>138.49</v>
          </cell>
          <cell r="AX533">
            <v>141.22</v>
          </cell>
          <cell r="AY533">
            <v>143.94</v>
          </cell>
          <cell r="AZ533">
            <v>146.66999999999999</v>
          </cell>
          <cell r="BA533">
            <v>149.38999999999999</v>
          </cell>
          <cell r="BB533">
            <v>152.11000000000001</v>
          </cell>
          <cell r="BC533">
            <v>154.84</v>
          </cell>
          <cell r="BD533">
            <v>157.56</v>
          </cell>
          <cell r="BE533">
            <v>160.29</v>
          </cell>
          <cell r="BF533">
            <v>163.01</v>
          </cell>
          <cell r="BG533">
            <v>127.6</v>
          </cell>
        </row>
        <row r="534">
          <cell r="AD534">
            <v>107</v>
          </cell>
          <cell r="AH534">
            <v>98.54</v>
          </cell>
          <cell r="AI534">
            <v>101.29</v>
          </cell>
          <cell r="AJ534">
            <v>104.04</v>
          </cell>
          <cell r="AK534">
            <v>106.79</v>
          </cell>
          <cell r="AL534">
            <v>109.54</v>
          </cell>
          <cell r="AM534">
            <v>112.29</v>
          </cell>
          <cell r="AN534">
            <v>115.04</v>
          </cell>
          <cell r="AO534">
            <v>117.79</v>
          </cell>
          <cell r="AP534">
            <v>120.54</v>
          </cell>
          <cell r="AQ534">
            <v>123.29</v>
          </cell>
          <cell r="AR534">
            <v>126.04</v>
          </cell>
          <cell r="AS534">
            <v>128.79</v>
          </cell>
          <cell r="AT534">
            <v>131.54</v>
          </cell>
          <cell r="AU534">
            <v>134.29</v>
          </cell>
          <cell r="AV534">
            <v>137.04</v>
          </cell>
          <cell r="AW534">
            <v>139.79</v>
          </cell>
          <cell r="AX534">
            <v>142.54</v>
          </cell>
          <cell r="AY534">
            <v>145.29</v>
          </cell>
          <cell r="AZ534">
            <v>148.04</v>
          </cell>
          <cell r="BA534">
            <v>150.79</v>
          </cell>
          <cell r="BB534">
            <v>153.54</v>
          </cell>
          <cell r="BC534">
            <v>156.29</v>
          </cell>
          <cell r="BD534">
            <v>159.04</v>
          </cell>
          <cell r="BE534">
            <v>161.79</v>
          </cell>
          <cell r="BF534">
            <v>164.54</v>
          </cell>
          <cell r="BG534">
            <v>128.79</v>
          </cell>
        </row>
        <row r="535">
          <cell r="AD535">
            <v>108</v>
          </cell>
          <cell r="AH535">
            <v>99.45</v>
          </cell>
          <cell r="AI535">
            <v>102.23</v>
          </cell>
          <cell r="AJ535">
            <v>105</v>
          </cell>
          <cell r="AK535">
            <v>107.78</v>
          </cell>
          <cell r="AL535">
            <v>110.56</v>
          </cell>
          <cell r="AM535">
            <v>113.33</v>
          </cell>
          <cell r="AN535">
            <v>116.11</v>
          </cell>
          <cell r="AO535">
            <v>118.88</v>
          </cell>
          <cell r="AP535">
            <v>121.66</v>
          </cell>
          <cell r="AQ535">
            <v>124.43</v>
          </cell>
          <cell r="AR535">
            <v>127.21</v>
          </cell>
          <cell r="AS535">
            <v>129.97999999999999</v>
          </cell>
          <cell r="AT535">
            <v>132.76</v>
          </cell>
          <cell r="AU535">
            <v>135.54</v>
          </cell>
          <cell r="AV535">
            <v>138.31</v>
          </cell>
          <cell r="AW535">
            <v>141.09</v>
          </cell>
          <cell r="AX535">
            <v>143.86000000000001</v>
          </cell>
          <cell r="AY535">
            <v>146.63999999999999</v>
          </cell>
          <cell r="AZ535">
            <v>149.41</v>
          </cell>
          <cell r="BA535">
            <v>152.19</v>
          </cell>
          <cell r="BB535">
            <v>157.97</v>
          </cell>
          <cell r="BC535">
            <v>157.74</v>
          </cell>
          <cell r="BD535">
            <v>160.52000000000001</v>
          </cell>
          <cell r="BE535">
            <v>163.29</v>
          </cell>
          <cell r="BF535">
            <v>166.07</v>
          </cell>
          <cell r="BG535">
            <v>130.09</v>
          </cell>
        </row>
        <row r="536">
          <cell r="AD536">
            <v>109</v>
          </cell>
          <cell r="AH536">
            <v>100.37</v>
          </cell>
          <cell r="AI536">
            <v>103.17</v>
          </cell>
          <cell r="AJ536">
            <v>105.97</v>
          </cell>
          <cell r="AK536">
            <v>108.77</v>
          </cell>
          <cell r="AL536">
            <v>111.57</v>
          </cell>
          <cell r="AM536">
            <v>114.37</v>
          </cell>
          <cell r="AN536">
            <v>117.17</v>
          </cell>
          <cell r="AO536">
            <v>119.98</v>
          </cell>
          <cell r="AP536">
            <v>122.78</v>
          </cell>
          <cell r="AQ536">
            <v>125.58</v>
          </cell>
          <cell r="AR536">
            <v>128.38</v>
          </cell>
          <cell r="AS536">
            <v>131.18</v>
          </cell>
          <cell r="AT536">
            <v>133.97999999999999</v>
          </cell>
          <cell r="AU536">
            <v>136.78</v>
          </cell>
          <cell r="AV536">
            <v>139.58000000000001</v>
          </cell>
          <cell r="AW536">
            <v>142.38999999999999</v>
          </cell>
          <cell r="AX536">
            <v>145.19</v>
          </cell>
          <cell r="AY536">
            <v>147.99</v>
          </cell>
          <cell r="AZ536">
            <v>150.79</v>
          </cell>
          <cell r="BA536">
            <v>153.59</v>
          </cell>
          <cell r="BB536">
            <v>156.38999999999999</v>
          </cell>
          <cell r="BC536">
            <v>159.19</v>
          </cell>
          <cell r="BD536">
            <v>162</v>
          </cell>
          <cell r="BE536">
            <v>164.8</v>
          </cell>
          <cell r="BF536">
            <v>167.6</v>
          </cell>
          <cell r="BG536">
            <v>131.18</v>
          </cell>
        </row>
        <row r="537">
          <cell r="AD537">
            <v>110</v>
          </cell>
          <cell r="AH537">
            <v>101.28</v>
          </cell>
          <cell r="AI537">
            <v>104.11</v>
          </cell>
          <cell r="AJ537">
            <v>106.94</v>
          </cell>
          <cell r="AK537">
            <v>109.76</v>
          </cell>
          <cell r="AL537">
            <v>112.59</v>
          </cell>
          <cell r="AM537">
            <v>115.42</v>
          </cell>
          <cell r="AN537">
            <v>118.24</v>
          </cell>
          <cell r="AO537">
            <v>121.07</v>
          </cell>
          <cell r="AP537">
            <v>123.9</v>
          </cell>
          <cell r="AQ537">
            <v>126.72</v>
          </cell>
          <cell r="AR537">
            <v>129.55000000000001</v>
          </cell>
          <cell r="AS537">
            <v>132.38</v>
          </cell>
          <cell r="AT537">
            <v>135.21</v>
          </cell>
          <cell r="AU537">
            <v>138.03</v>
          </cell>
          <cell r="AV537">
            <v>140.86000000000001</v>
          </cell>
          <cell r="AW537">
            <v>143.69</v>
          </cell>
          <cell r="AX537">
            <v>146.51</v>
          </cell>
          <cell r="AY537">
            <v>149.34</v>
          </cell>
          <cell r="AZ537">
            <v>152.16999999999999</v>
          </cell>
          <cell r="BA537">
            <v>154.99</v>
          </cell>
          <cell r="BB537">
            <v>157.82</v>
          </cell>
          <cell r="BC537">
            <v>160.65</v>
          </cell>
          <cell r="BD537">
            <v>163.47999999999999</v>
          </cell>
          <cell r="BE537">
            <v>166.3</v>
          </cell>
          <cell r="BF537">
            <v>169.13</v>
          </cell>
          <cell r="BG537">
            <v>132.38</v>
          </cell>
        </row>
        <row r="538">
          <cell r="AD538">
            <v>111</v>
          </cell>
          <cell r="AH538">
            <v>102.2</v>
          </cell>
          <cell r="AI538">
            <v>105.05</v>
          </cell>
          <cell r="AJ538">
            <v>107.9</v>
          </cell>
          <cell r="AK538">
            <v>110.75</v>
          </cell>
          <cell r="AL538">
            <v>113.61</v>
          </cell>
          <cell r="AM538">
            <v>116.46</v>
          </cell>
          <cell r="AN538">
            <v>119.31</v>
          </cell>
          <cell r="AO538">
            <v>122.17</v>
          </cell>
          <cell r="AP538">
            <v>125.02</v>
          </cell>
          <cell r="AQ538">
            <v>127.87</v>
          </cell>
          <cell r="AR538">
            <v>130.72</v>
          </cell>
          <cell r="AS538">
            <v>133.58000000000001</v>
          </cell>
          <cell r="AT538">
            <v>136.43</v>
          </cell>
          <cell r="AU538">
            <v>139.28</v>
          </cell>
          <cell r="AV538">
            <v>142.13</v>
          </cell>
          <cell r="AW538">
            <v>144.99</v>
          </cell>
          <cell r="AX538">
            <v>147.84</v>
          </cell>
          <cell r="AY538">
            <v>150.69</v>
          </cell>
          <cell r="AZ538">
            <v>153.55000000000001</v>
          </cell>
          <cell r="BA538">
            <v>156.4</v>
          </cell>
          <cell r="BB538">
            <v>159.25</v>
          </cell>
          <cell r="BC538">
            <v>162.1</v>
          </cell>
          <cell r="BD538">
            <v>164.96</v>
          </cell>
          <cell r="BE538">
            <v>167.81</v>
          </cell>
          <cell r="BF538">
            <v>170.66</v>
          </cell>
          <cell r="BG538">
            <v>133.58000000000001</v>
          </cell>
        </row>
        <row r="539">
          <cell r="AD539">
            <v>112</v>
          </cell>
          <cell r="AH539">
            <v>103.11</v>
          </cell>
          <cell r="AI539">
            <v>105.99</v>
          </cell>
          <cell r="AJ539">
            <v>108.87</v>
          </cell>
          <cell r="AK539">
            <v>111.75</v>
          </cell>
          <cell r="AL539">
            <v>114.63</v>
          </cell>
          <cell r="AM539">
            <v>117.51</v>
          </cell>
          <cell r="AN539">
            <v>120.38</v>
          </cell>
          <cell r="AO539">
            <v>123.26</v>
          </cell>
          <cell r="AP539">
            <v>126.14</v>
          </cell>
          <cell r="AQ539">
            <v>129.02000000000001</v>
          </cell>
          <cell r="AR539">
            <v>131.9</v>
          </cell>
          <cell r="AS539">
            <v>134.78</v>
          </cell>
          <cell r="AT539">
            <v>137.65</v>
          </cell>
          <cell r="AU539">
            <v>140.53</v>
          </cell>
          <cell r="AV539">
            <v>143.41</v>
          </cell>
          <cell r="AW539">
            <v>146.29</v>
          </cell>
          <cell r="AX539">
            <v>149.16999999999999</v>
          </cell>
          <cell r="AY539">
            <v>152.05000000000001</v>
          </cell>
          <cell r="AZ539">
            <v>154.91999999999999</v>
          </cell>
          <cell r="BA539">
            <v>157.80000000000001</v>
          </cell>
          <cell r="BB539">
            <v>160.68</v>
          </cell>
          <cell r="BC539">
            <v>163.56</v>
          </cell>
          <cell r="BD539">
            <v>166.44</v>
          </cell>
          <cell r="BE539">
            <v>169.32</v>
          </cell>
          <cell r="BF539">
            <v>172.2</v>
          </cell>
          <cell r="BG539">
            <v>134.78</v>
          </cell>
        </row>
        <row r="540">
          <cell r="AD540">
            <v>113</v>
          </cell>
          <cell r="AH540">
            <v>104.03</v>
          </cell>
          <cell r="AI540">
            <v>106.94</v>
          </cell>
          <cell r="AJ540">
            <v>109.84</v>
          </cell>
          <cell r="AK540">
            <v>112.74</v>
          </cell>
          <cell r="AL540">
            <v>115.65</v>
          </cell>
          <cell r="AM540">
            <v>118.55</v>
          </cell>
          <cell r="AN540">
            <v>121.46</v>
          </cell>
          <cell r="AO540">
            <v>124.36</v>
          </cell>
          <cell r="AP540">
            <v>127.26</v>
          </cell>
          <cell r="AQ540">
            <v>130.16999999999999</v>
          </cell>
          <cell r="AR540">
            <v>133.07</v>
          </cell>
          <cell r="AS540">
            <v>135.97999999999999</v>
          </cell>
          <cell r="AT540">
            <v>138.88</v>
          </cell>
          <cell r="AU540">
            <v>141.79</v>
          </cell>
          <cell r="AV540">
            <v>144.69</v>
          </cell>
          <cell r="AW540">
            <v>147.59</v>
          </cell>
          <cell r="AX540">
            <v>150.5</v>
          </cell>
          <cell r="AY540">
            <v>153.4</v>
          </cell>
          <cell r="AZ540">
            <v>156.31</v>
          </cell>
          <cell r="BA540">
            <v>159.21</v>
          </cell>
          <cell r="BB540">
            <v>162.11000000000001</v>
          </cell>
          <cell r="BC540">
            <v>165.02</v>
          </cell>
          <cell r="BD540">
            <v>167.92</v>
          </cell>
          <cell r="BE540">
            <v>170.83</v>
          </cell>
          <cell r="BF540">
            <v>173.73</v>
          </cell>
          <cell r="BG540">
            <v>135.97999999999999</v>
          </cell>
        </row>
        <row r="541">
          <cell r="AD541">
            <v>114</v>
          </cell>
          <cell r="AH541">
            <v>104.95</v>
          </cell>
          <cell r="AI541">
            <v>107.88</v>
          </cell>
          <cell r="AJ541">
            <v>110.81</v>
          </cell>
          <cell r="AK541">
            <v>113.74</v>
          </cell>
          <cell r="AL541">
            <v>116.67</v>
          </cell>
          <cell r="AM541">
            <v>119.6</v>
          </cell>
          <cell r="AN541">
            <v>122.53</v>
          </cell>
          <cell r="AO541">
            <v>125.46</v>
          </cell>
          <cell r="AP541">
            <v>128.38999999999999</v>
          </cell>
          <cell r="AQ541">
            <v>131.32</v>
          </cell>
          <cell r="AR541">
            <v>134.25</v>
          </cell>
          <cell r="AS541">
            <v>137.18</v>
          </cell>
          <cell r="AT541">
            <v>140.11000000000001</v>
          </cell>
          <cell r="AU541">
            <v>143.04</v>
          </cell>
          <cell r="AV541">
            <v>145.97</v>
          </cell>
          <cell r="AW541">
            <v>148.9</v>
          </cell>
          <cell r="AX541">
            <v>151.83000000000001</v>
          </cell>
          <cell r="AY541">
            <v>154.76</v>
          </cell>
          <cell r="AZ541">
            <v>157.69</v>
          </cell>
          <cell r="BA541">
            <v>160.62</v>
          </cell>
          <cell r="BB541">
            <v>163.55000000000001</v>
          </cell>
          <cell r="BC541">
            <v>166.48</v>
          </cell>
          <cell r="BD541">
            <v>169.41</v>
          </cell>
          <cell r="BE541">
            <v>172.34</v>
          </cell>
          <cell r="BF541">
            <v>175.27</v>
          </cell>
          <cell r="BG541">
            <v>137.18</v>
          </cell>
        </row>
        <row r="542">
          <cell r="AD542">
            <v>115</v>
          </cell>
          <cell r="AH542">
            <v>105.87</v>
          </cell>
          <cell r="AI542">
            <v>108.83</v>
          </cell>
          <cell r="AJ542">
            <v>111.78</v>
          </cell>
          <cell r="AK542">
            <v>114.74</v>
          </cell>
          <cell r="AL542">
            <v>117.69</v>
          </cell>
          <cell r="AM542">
            <v>120.65</v>
          </cell>
          <cell r="AN542">
            <v>123.6</v>
          </cell>
          <cell r="AO542">
            <v>126.56</v>
          </cell>
          <cell r="AP542">
            <v>129.52000000000001</v>
          </cell>
          <cell r="AQ542">
            <v>132.47</v>
          </cell>
          <cell r="AR542">
            <v>135.43</v>
          </cell>
          <cell r="AS542">
            <v>138.38</v>
          </cell>
          <cell r="AT542">
            <v>141.34</v>
          </cell>
          <cell r="AU542">
            <v>144.29</v>
          </cell>
          <cell r="AV542">
            <v>147.25</v>
          </cell>
          <cell r="AW542">
            <v>150.19999999999999</v>
          </cell>
          <cell r="AX542">
            <v>153.16</v>
          </cell>
          <cell r="AY542">
            <v>156.12</v>
          </cell>
          <cell r="AZ542">
            <v>159.07</v>
          </cell>
          <cell r="BA542">
            <v>162.03</v>
          </cell>
          <cell r="BB542">
            <v>164.98</v>
          </cell>
          <cell r="BC542">
            <v>167.94</v>
          </cell>
          <cell r="BD542">
            <v>170.89</v>
          </cell>
          <cell r="BE542">
            <v>173.85</v>
          </cell>
          <cell r="BF542">
            <v>176.8</v>
          </cell>
          <cell r="BG542">
            <v>138.38</v>
          </cell>
        </row>
        <row r="543">
          <cell r="AD543">
            <v>116</v>
          </cell>
          <cell r="AH543">
            <v>106.79</v>
          </cell>
          <cell r="AI543">
            <v>109.77</v>
          </cell>
          <cell r="AJ543">
            <v>112.76</v>
          </cell>
          <cell r="AK543">
            <v>115.74</v>
          </cell>
          <cell r="AL543">
            <v>118.72</v>
          </cell>
          <cell r="AM543">
            <v>121.7</v>
          </cell>
          <cell r="AN543">
            <v>124.68</v>
          </cell>
          <cell r="AO543">
            <v>127.66</v>
          </cell>
          <cell r="AP543">
            <v>130.63999999999999</v>
          </cell>
          <cell r="AQ543">
            <v>133.62</v>
          </cell>
          <cell r="AR543">
            <v>136.61000000000001</v>
          </cell>
          <cell r="AS543">
            <v>139.59</v>
          </cell>
          <cell r="AT543">
            <v>142.57</v>
          </cell>
          <cell r="AU543">
            <v>145.55000000000001</v>
          </cell>
          <cell r="AV543">
            <v>148.53</v>
          </cell>
          <cell r="AW543">
            <v>151.51</v>
          </cell>
          <cell r="AX543">
            <v>154.49</v>
          </cell>
          <cell r="AY543">
            <v>157.47</v>
          </cell>
          <cell r="AZ543">
            <v>160.46</v>
          </cell>
          <cell r="BA543">
            <v>163.44</v>
          </cell>
          <cell r="BB543">
            <v>166.42</v>
          </cell>
          <cell r="BC543">
            <v>169.4</v>
          </cell>
          <cell r="BD543">
            <v>172.38</v>
          </cell>
          <cell r="BE543">
            <v>175.36</v>
          </cell>
          <cell r="BF543">
            <v>178.34</v>
          </cell>
          <cell r="BG543">
            <v>139.59</v>
          </cell>
        </row>
        <row r="544">
          <cell r="AD544">
            <v>117</v>
          </cell>
          <cell r="AH544">
            <v>107.72</v>
          </cell>
          <cell r="AI544">
            <v>110.72</v>
          </cell>
          <cell r="AJ544">
            <v>113.73</v>
          </cell>
          <cell r="AK544">
            <v>116.74</v>
          </cell>
          <cell r="AL544">
            <v>119.74</v>
          </cell>
          <cell r="AM544">
            <v>122.75</v>
          </cell>
          <cell r="AN544">
            <v>125.76</v>
          </cell>
          <cell r="AO544">
            <v>128.77000000000001</v>
          </cell>
          <cell r="AP544">
            <v>131.77000000000001</v>
          </cell>
          <cell r="AQ544">
            <v>134.78</v>
          </cell>
          <cell r="AR544">
            <v>137.79</v>
          </cell>
          <cell r="AS544">
            <v>140.79</v>
          </cell>
          <cell r="AT544">
            <v>143.80000000000001</v>
          </cell>
          <cell r="AU544">
            <v>146.81</v>
          </cell>
          <cell r="AV544">
            <v>149.81</v>
          </cell>
          <cell r="AW544">
            <v>152.82</v>
          </cell>
          <cell r="AX544">
            <v>155.83000000000001</v>
          </cell>
          <cell r="AY544">
            <v>158.83000000000001</v>
          </cell>
          <cell r="AZ544">
            <v>161.84</v>
          </cell>
          <cell r="BA544">
            <v>164.85</v>
          </cell>
          <cell r="BB544">
            <v>167.85</v>
          </cell>
          <cell r="BC544">
            <v>170.86</v>
          </cell>
          <cell r="BD544">
            <v>173.87</v>
          </cell>
          <cell r="BE544">
            <v>176.88</v>
          </cell>
          <cell r="BF544">
            <v>179.88</v>
          </cell>
          <cell r="BG544">
            <v>140.79</v>
          </cell>
        </row>
        <row r="545">
          <cell r="AD545">
            <v>118</v>
          </cell>
          <cell r="AH545">
            <v>108.64</v>
          </cell>
          <cell r="AI545">
            <v>111.67</v>
          </cell>
          <cell r="AJ545">
            <v>114.71</v>
          </cell>
          <cell r="AK545">
            <v>117.74</v>
          </cell>
          <cell r="AL545">
            <v>120.77</v>
          </cell>
          <cell r="AM545">
            <v>123.8</v>
          </cell>
          <cell r="AN545">
            <v>126.84</v>
          </cell>
          <cell r="AO545">
            <v>129.87</v>
          </cell>
          <cell r="AP545">
            <v>132.9</v>
          </cell>
          <cell r="AQ545">
            <v>135.93</v>
          </cell>
          <cell r="AR545">
            <v>138.97</v>
          </cell>
          <cell r="AS545">
            <v>142</v>
          </cell>
          <cell r="AT545">
            <v>145.03</v>
          </cell>
          <cell r="AU545">
            <v>148.07</v>
          </cell>
          <cell r="AV545">
            <v>151.1</v>
          </cell>
          <cell r="AW545">
            <v>154.13</v>
          </cell>
          <cell r="AX545">
            <v>157.16</v>
          </cell>
          <cell r="AY545">
            <v>160.19999999999999</v>
          </cell>
          <cell r="AZ545">
            <v>163.22999999999999</v>
          </cell>
          <cell r="BA545">
            <v>166.26</v>
          </cell>
          <cell r="BB545">
            <v>169.29</v>
          </cell>
          <cell r="BC545">
            <v>172.33</v>
          </cell>
          <cell r="BD545">
            <v>175.36</v>
          </cell>
          <cell r="BE545">
            <v>178.39</v>
          </cell>
          <cell r="BF545">
            <v>181.42</v>
          </cell>
          <cell r="BG545">
            <v>142</v>
          </cell>
        </row>
        <row r="546">
          <cell r="AD546">
            <v>119</v>
          </cell>
          <cell r="AH546">
            <v>109.57</v>
          </cell>
          <cell r="AI546">
            <v>112.63</v>
          </cell>
          <cell r="AJ546">
            <v>115.68</v>
          </cell>
          <cell r="AK546">
            <v>118.74</v>
          </cell>
          <cell r="AL546">
            <v>121.8</v>
          </cell>
          <cell r="AM546">
            <v>124.86</v>
          </cell>
          <cell r="AN546">
            <v>127.92</v>
          </cell>
          <cell r="AO546">
            <v>130.97999999999999</v>
          </cell>
          <cell r="AP546">
            <v>134.03</v>
          </cell>
          <cell r="AQ546">
            <v>137.09</v>
          </cell>
          <cell r="AR546">
            <v>140.15</v>
          </cell>
          <cell r="AS546">
            <v>143.21</v>
          </cell>
          <cell r="AT546">
            <v>146.27000000000001</v>
          </cell>
          <cell r="AU546">
            <v>149.33000000000001</v>
          </cell>
          <cell r="AV546">
            <v>152.38</v>
          </cell>
          <cell r="AW546">
            <v>155.44</v>
          </cell>
          <cell r="AX546">
            <v>158.5</v>
          </cell>
          <cell r="AY546">
            <v>161.56</v>
          </cell>
          <cell r="AZ546">
            <v>164.62</v>
          </cell>
          <cell r="BA546">
            <v>167.68</v>
          </cell>
          <cell r="BB546">
            <v>170.73</v>
          </cell>
          <cell r="BC546">
            <v>173.79</v>
          </cell>
          <cell r="BD546">
            <v>176.85</v>
          </cell>
          <cell r="BE546">
            <v>179.91</v>
          </cell>
          <cell r="BF546">
            <v>182.97</v>
          </cell>
          <cell r="BG546">
            <v>143.21</v>
          </cell>
        </row>
        <row r="547">
          <cell r="AD547">
            <v>120</v>
          </cell>
          <cell r="AH547">
            <v>110.45</v>
          </cell>
          <cell r="AI547">
            <v>113.54</v>
          </cell>
          <cell r="AJ547">
            <v>116.62</v>
          </cell>
          <cell r="AK547">
            <v>119.71</v>
          </cell>
          <cell r="AL547">
            <v>122.79</v>
          </cell>
          <cell r="AM547">
            <v>125.87</v>
          </cell>
          <cell r="AN547">
            <v>128.96</v>
          </cell>
          <cell r="AO547">
            <v>132.04</v>
          </cell>
          <cell r="AP547">
            <v>135.13</v>
          </cell>
          <cell r="AQ547">
            <v>138.21</v>
          </cell>
          <cell r="AR547">
            <v>141.29</v>
          </cell>
          <cell r="AS547">
            <v>144.38</v>
          </cell>
          <cell r="AT547">
            <v>147.46</v>
          </cell>
          <cell r="AU547">
            <v>150.55000000000001</v>
          </cell>
          <cell r="AV547">
            <v>153.63</v>
          </cell>
          <cell r="AW547">
            <v>156.71</v>
          </cell>
          <cell r="AX547">
            <v>159.80000000000001</v>
          </cell>
          <cell r="AY547">
            <v>162.88</v>
          </cell>
          <cell r="AZ547">
            <v>165.97</v>
          </cell>
          <cell r="BA547">
            <v>169.05</v>
          </cell>
          <cell r="BB547">
            <v>172.13</v>
          </cell>
          <cell r="BC547">
            <v>175.22</v>
          </cell>
          <cell r="BD547">
            <v>178.3</v>
          </cell>
          <cell r="BE547">
            <v>181.39</v>
          </cell>
          <cell r="BF547">
            <v>184.47</v>
          </cell>
          <cell r="BG547">
            <v>144.38</v>
          </cell>
        </row>
        <row r="548">
          <cell r="AD548">
            <v>121</v>
          </cell>
          <cell r="AH548">
            <v>111.38</v>
          </cell>
          <cell r="AI548">
            <v>114.49</v>
          </cell>
          <cell r="AJ548">
            <v>117.6</v>
          </cell>
          <cell r="AK548">
            <v>120.71</v>
          </cell>
          <cell r="AL548">
            <v>123.82</v>
          </cell>
          <cell r="AM548">
            <v>126.93</v>
          </cell>
          <cell r="AN548">
            <v>130.04</v>
          </cell>
          <cell r="AO548">
            <v>133.15</v>
          </cell>
          <cell r="AP548">
            <v>136.26</v>
          </cell>
          <cell r="AQ548">
            <v>139.37</v>
          </cell>
          <cell r="AR548">
            <v>142.47999999999999</v>
          </cell>
          <cell r="AS548">
            <v>145.59</v>
          </cell>
          <cell r="AT548">
            <v>148.69999999999999</v>
          </cell>
          <cell r="AU548">
            <v>151.81</v>
          </cell>
          <cell r="AV548">
            <v>154.91999999999999</v>
          </cell>
          <cell r="AW548">
            <v>158.03</v>
          </cell>
          <cell r="AX548">
            <v>161.13999999999999</v>
          </cell>
          <cell r="AY548">
            <v>164.25</v>
          </cell>
          <cell r="AZ548">
            <v>167.36</v>
          </cell>
          <cell r="BA548">
            <v>170.47</v>
          </cell>
          <cell r="BB548">
            <v>173.58</v>
          </cell>
          <cell r="BC548">
            <v>176.69</v>
          </cell>
          <cell r="BD548">
            <v>179.8</v>
          </cell>
          <cell r="BE548">
            <v>182.91</v>
          </cell>
          <cell r="BF548">
            <v>186.02</v>
          </cell>
          <cell r="BG548">
            <v>145.59</v>
          </cell>
        </row>
        <row r="549">
          <cell r="AD549">
            <v>122</v>
          </cell>
          <cell r="AH549">
            <v>112.31</v>
          </cell>
          <cell r="AI549">
            <v>115.45</v>
          </cell>
          <cell r="AJ549">
            <v>118.58</v>
          </cell>
          <cell r="AK549">
            <v>121.72</v>
          </cell>
          <cell r="AL549">
            <v>124.85</v>
          </cell>
          <cell r="AM549">
            <v>127.99</v>
          </cell>
          <cell r="AN549">
            <v>131.13</v>
          </cell>
          <cell r="AO549">
            <v>134.26</v>
          </cell>
          <cell r="AP549">
            <v>137.4</v>
          </cell>
          <cell r="AQ549">
            <v>140.53</v>
          </cell>
          <cell r="AR549">
            <v>143.66999999999999</v>
          </cell>
          <cell r="AS549">
            <v>146.80000000000001</v>
          </cell>
          <cell r="AT549">
            <v>149.94</v>
          </cell>
          <cell r="AU549">
            <v>153.07</v>
          </cell>
          <cell r="AV549">
            <v>156.21</v>
          </cell>
          <cell r="AW549">
            <v>159.34</v>
          </cell>
          <cell r="AX549">
            <v>162.47999999999999</v>
          </cell>
          <cell r="AY549">
            <v>165.61</v>
          </cell>
          <cell r="AZ549">
            <v>168.75</v>
          </cell>
          <cell r="BA549">
            <v>171.89</v>
          </cell>
          <cell r="BB549">
            <v>175.02</v>
          </cell>
          <cell r="BC549">
            <v>178.16</v>
          </cell>
          <cell r="BD549">
            <v>181.29</v>
          </cell>
          <cell r="BE549">
            <v>184.43</v>
          </cell>
          <cell r="BF549">
            <v>187.56</v>
          </cell>
          <cell r="BG549">
            <v>146.80000000000001</v>
          </cell>
        </row>
        <row r="550">
          <cell r="AD550">
            <v>123</v>
          </cell>
          <cell r="AH550">
            <v>113.2</v>
          </cell>
          <cell r="AI550">
            <v>116.36</v>
          </cell>
          <cell r="AJ550">
            <v>119.52</v>
          </cell>
          <cell r="AK550">
            <v>122.68</v>
          </cell>
          <cell r="AL550">
            <v>125.85</v>
          </cell>
          <cell r="AM550">
            <v>129.01</v>
          </cell>
          <cell r="AN550">
            <v>132.16999999999999</v>
          </cell>
          <cell r="AO550">
            <v>135.33000000000001</v>
          </cell>
          <cell r="AP550">
            <v>138.49</v>
          </cell>
          <cell r="AQ550">
            <v>141.65</v>
          </cell>
          <cell r="AR550">
            <v>144.81</v>
          </cell>
          <cell r="AS550">
            <v>147.97</v>
          </cell>
          <cell r="AT550">
            <v>151.13</v>
          </cell>
          <cell r="AU550">
            <v>154.30000000000001</v>
          </cell>
          <cell r="AV550">
            <v>157.46</v>
          </cell>
          <cell r="AW550">
            <v>160.62</v>
          </cell>
          <cell r="AX550">
            <v>163.78</v>
          </cell>
          <cell r="AY550">
            <v>166.94</v>
          </cell>
          <cell r="AZ550">
            <v>170.1</v>
          </cell>
          <cell r="BA550">
            <v>173.26</v>
          </cell>
          <cell r="BB550">
            <v>176.42</v>
          </cell>
          <cell r="BC550">
            <v>179.58</v>
          </cell>
          <cell r="BD550">
            <v>182.75</v>
          </cell>
          <cell r="BE550">
            <v>185.91</v>
          </cell>
          <cell r="BF550">
            <v>189.07</v>
          </cell>
          <cell r="BG550">
            <v>147.97</v>
          </cell>
        </row>
        <row r="551">
          <cell r="AD551">
            <v>124</v>
          </cell>
          <cell r="AH551">
            <v>114.13</v>
          </cell>
          <cell r="AI551">
            <v>117.32</v>
          </cell>
          <cell r="AJ551">
            <v>120.51</v>
          </cell>
          <cell r="AK551">
            <v>123.69</v>
          </cell>
          <cell r="AL551">
            <v>126.88</v>
          </cell>
          <cell r="AM551">
            <v>130.07</v>
          </cell>
          <cell r="AN551">
            <v>133.25</v>
          </cell>
          <cell r="AO551">
            <v>136.44</v>
          </cell>
          <cell r="AP551">
            <v>139.63</v>
          </cell>
          <cell r="AQ551">
            <v>142.81</v>
          </cell>
          <cell r="AR551">
            <v>146</v>
          </cell>
          <cell r="AS551">
            <v>149.19</v>
          </cell>
          <cell r="AT551">
            <v>152.38</v>
          </cell>
          <cell r="AU551">
            <v>155.56</v>
          </cell>
          <cell r="AV551">
            <v>158.75</v>
          </cell>
          <cell r="AW551">
            <v>161.94</v>
          </cell>
          <cell r="AX551">
            <v>165.12</v>
          </cell>
          <cell r="AY551">
            <v>168.31</v>
          </cell>
          <cell r="AZ551">
            <v>171.5</v>
          </cell>
          <cell r="BA551">
            <v>174.68</v>
          </cell>
          <cell r="BB551">
            <v>177.87</v>
          </cell>
          <cell r="BC551">
            <v>181.06</v>
          </cell>
          <cell r="BD551">
            <v>184.24</v>
          </cell>
          <cell r="BE551">
            <v>187.43</v>
          </cell>
          <cell r="BF551">
            <v>190.62</v>
          </cell>
          <cell r="BG551">
            <v>149.19</v>
          </cell>
        </row>
        <row r="552">
          <cell r="AD552">
            <v>125</v>
          </cell>
          <cell r="AH552">
            <v>115.07</v>
          </cell>
          <cell r="AI552">
            <v>118.28</v>
          </cell>
          <cell r="AJ552">
            <v>121.49</v>
          </cell>
          <cell r="AK552">
            <v>124.7</v>
          </cell>
          <cell r="AL552">
            <v>127.92</v>
          </cell>
          <cell r="AM552">
            <v>131.13</v>
          </cell>
          <cell r="AN552">
            <v>134.34</v>
          </cell>
          <cell r="AO552">
            <v>137.55000000000001</v>
          </cell>
          <cell r="AP552">
            <v>140.77000000000001</v>
          </cell>
          <cell r="AQ552">
            <v>143.97999999999999</v>
          </cell>
          <cell r="AR552">
            <v>147.19</v>
          </cell>
          <cell r="AS552">
            <v>150.4</v>
          </cell>
          <cell r="AT552">
            <v>153.62</v>
          </cell>
          <cell r="AU552">
            <v>156.83000000000001</v>
          </cell>
          <cell r="AV552">
            <v>160.04</v>
          </cell>
          <cell r="AW552">
            <v>163.25</v>
          </cell>
          <cell r="AX552">
            <v>166.47</v>
          </cell>
          <cell r="AY552">
            <v>169.68</v>
          </cell>
          <cell r="AZ552">
            <v>172.89</v>
          </cell>
          <cell r="BA552">
            <v>176.1</v>
          </cell>
          <cell r="BB552">
            <v>179.32</v>
          </cell>
          <cell r="BC552">
            <v>182.53</v>
          </cell>
          <cell r="BD552">
            <v>185.74</v>
          </cell>
          <cell r="BE552">
            <v>188.95</v>
          </cell>
          <cell r="BF552">
            <v>192.17</v>
          </cell>
          <cell r="BG552">
            <v>150.4</v>
          </cell>
        </row>
        <row r="553">
          <cell r="AD553">
            <v>126</v>
          </cell>
          <cell r="AH553">
            <v>115.96</v>
          </cell>
          <cell r="AI553">
            <v>119.2</v>
          </cell>
          <cell r="AJ553">
            <v>122.43</v>
          </cell>
          <cell r="AK553">
            <v>125.67</v>
          </cell>
          <cell r="AL553">
            <v>128.91</v>
          </cell>
          <cell r="AM553">
            <v>132.15</v>
          </cell>
          <cell r="AN553">
            <v>135.38999999999999</v>
          </cell>
          <cell r="AO553">
            <v>138.63</v>
          </cell>
          <cell r="AP553">
            <v>141.86000000000001</v>
          </cell>
          <cell r="AQ553">
            <v>145.1</v>
          </cell>
          <cell r="AR553">
            <v>148.34</v>
          </cell>
          <cell r="AS553">
            <v>151.58000000000001</v>
          </cell>
          <cell r="AT553">
            <v>154.82</v>
          </cell>
          <cell r="AU553">
            <v>158.05000000000001</v>
          </cell>
          <cell r="AV553">
            <v>161.29</v>
          </cell>
          <cell r="AW553">
            <v>164.53</v>
          </cell>
          <cell r="AX553">
            <v>167.77</v>
          </cell>
          <cell r="AY553">
            <v>171.01</v>
          </cell>
          <cell r="AZ553">
            <v>174.25</v>
          </cell>
          <cell r="BA553">
            <v>177.48</v>
          </cell>
          <cell r="BB553">
            <v>180.72</v>
          </cell>
          <cell r="BC553">
            <v>183.96</v>
          </cell>
          <cell r="BD553">
            <v>187.2</v>
          </cell>
          <cell r="BE553">
            <v>190.44</v>
          </cell>
          <cell r="BF553">
            <v>193.67</v>
          </cell>
          <cell r="BG553">
            <v>151.58000000000001</v>
          </cell>
        </row>
        <row r="554">
          <cell r="AD554">
            <v>127</v>
          </cell>
          <cell r="AH554">
            <v>116.89</v>
          </cell>
          <cell r="AI554">
            <v>120.16</v>
          </cell>
          <cell r="AJ554">
            <v>123.42</v>
          </cell>
          <cell r="AK554">
            <v>126.69</v>
          </cell>
          <cell r="AL554">
            <v>129.94999999999999</v>
          </cell>
          <cell r="AM554">
            <v>133.21</v>
          </cell>
          <cell r="AN554">
            <v>136.47999999999999</v>
          </cell>
          <cell r="AO554">
            <v>139.74</v>
          </cell>
          <cell r="AP554">
            <v>143.01</v>
          </cell>
          <cell r="AQ554">
            <v>146.27000000000001</v>
          </cell>
          <cell r="AR554">
            <v>149.53</v>
          </cell>
          <cell r="AS554">
            <v>152.80000000000001</v>
          </cell>
          <cell r="AT554">
            <v>156.06</v>
          </cell>
          <cell r="AU554">
            <v>159.33000000000001</v>
          </cell>
          <cell r="AV554">
            <v>162.59</v>
          </cell>
          <cell r="AW554">
            <v>165.85</v>
          </cell>
          <cell r="AX554">
            <v>169.12</v>
          </cell>
          <cell r="AY554">
            <v>172.38</v>
          </cell>
          <cell r="AZ554">
            <v>175.64</v>
          </cell>
          <cell r="BA554">
            <v>178.91</v>
          </cell>
          <cell r="BB554">
            <v>182.17</v>
          </cell>
          <cell r="BC554">
            <v>185.44</v>
          </cell>
          <cell r="BD554">
            <v>188.7</v>
          </cell>
          <cell r="BE554">
            <v>191.96</v>
          </cell>
          <cell r="BF554">
            <v>195.23</v>
          </cell>
          <cell r="BG554">
            <v>152.80000000000001</v>
          </cell>
        </row>
        <row r="555">
          <cell r="AD555">
            <v>128</v>
          </cell>
          <cell r="AH555">
            <v>117.83</v>
          </cell>
          <cell r="AI555">
            <v>121.12</v>
          </cell>
          <cell r="AJ555">
            <v>124.41</v>
          </cell>
          <cell r="AK555">
            <v>127.7</v>
          </cell>
          <cell r="AL555">
            <v>130.99</v>
          </cell>
          <cell r="AM555">
            <v>134.28</v>
          </cell>
          <cell r="AN555">
            <v>137.57</v>
          </cell>
          <cell r="AO555">
            <v>140.86000000000001</v>
          </cell>
          <cell r="AP555">
            <v>144.15</v>
          </cell>
          <cell r="AQ555">
            <v>147.44</v>
          </cell>
          <cell r="AR555">
            <v>150.72999999999999</v>
          </cell>
          <cell r="AS555">
            <v>154.02000000000001</v>
          </cell>
          <cell r="AT555">
            <v>157.31</v>
          </cell>
          <cell r="AU555">
            <v>160.6</v>
          </cell>
          <cell r="AV555">
            <v>163.89</v>
          </cell>
          <cell r="AW555">
            <v>167.18</v>
          </cell>
          <cell r="AX555">
            <v>170.47</v>
          </cell>
          <cell r="AY555">
            <v>173.76</v>
          </cell>
          <cell r="AZ555">
            <v>177.05</v>
          </cell>
          <cell r="BA555">
            <v>180.33</v>
          </cell>
          <cell r="BB555">
            <v>183.62</v>
          </cell>
          <cell r="BC555">
            <v>186.91</v>
          </cell>
          <cell r="BD555">
            <v>190.2</v>
          </cell>
          <cell r="BE555">
            <v>193.49</v>
          </cell>
          <cell r="BF555">
            <v>196.78</v>
          </cell>
          <cell r="BG555">
            <v>154.02000000000001</v>
          </cell>
        </row>
        <row r="556">
          <cell r="AD556">
            <v>129</v>
          </cell>
          <cell r="AH556">
            <v>118.73</v>
          </cell>
          <cell r="AI556">
            <v>122.04</v>
          </cell>
          <cell r="AJ556">
            <v>125.36</v>
          </cell>
          <cell r="AK556">
            <v>128.66999999999999</v>
          </cell>
          <cell r="AL556">
            <v>131.99</v>
          </cell>
          <cell r="AM556">
            <v>135.30000000000001</v>
          </cell>
          <cell r="AN556">
            <v>138.62</v>
          </cell>
          <cell r="AO556">
            <v>141.93</v>
          </cell>
          <cell r="AP556">
            <v>145.25</v>
          </cell>
          <cell r="AQ556">
            <v>148.56</v>
          </cell>
          <cell r="AR556">
            <v>151.88</v>
          </cell>
          <cell r="AS556">
            <v>155.19</v>
          </cell>
          <cell r="AT556">
            <v>158.51</v>
          </cell>
          <cell r="AU556">
            <v>161.82</v>
          </cell>
          <cell r="AV556">
            <v>165.14</v>
          </cell>
          <cell r="AW556">
            <v>168.46</v>
          </cell>
          <cell r="AX556">
            <v>171.77</v>
          </cell>
          <cell r="AY556">
            <v>175.09</v>
          </cell>
          <cell r="AZ556">
            <v>178.04</v>
          </cell>
          <cell r="BA556">
            <v>181.72</v>
          </cell>
          <cell r="BB556">
            <v>185.03</v>
          </cell>
          <cell r="BC556">
            <v>188.35</v>
          </cell>
          <cell r="BD556">
            <v>191.66</v>
          </cell>
          <cell r="BE556">
            <v>194.98</v>
          </cell>
          <cell r="BF556">
            <v>198.29</v>
          </cell>
          <cell r="BG556">
            <v>155.18</v>
          </cell>
        </row>
        <row r="557">
          <cell r="AD557">
            <v>130</v>
          </cell>
          <cell r="AH557">
            <v>119.67</v>
          </cell>
          <cell r="AI557">
            <v>123.01</v>
          </cell>
          <cell r="AJ557">
            <v>126.35</v>
          </cell>
          <cell r="AK557">
            <v>129.69</v>
          </cell>
          <cell r="AL557">
            <v>133.03</v>
          </cell>
          <cell r="AM557">
            <v>136.37</v>
          </cell>
          <cell r="AN557">
            <v>139.71</v>
          </cell>
          <cell r="AO557">
            <v>143.05000000000001</v>
          </cell>
          <cell r="AP557">
            <v>146.38999999999999</v>
          </cell>
          <cell r="AQ557">
            <v>149.74</v>
          </cell>
          <cell r="AR557">
            <v>153.08000000000001</v>
          </cell>
          <cell r="AS557">
            <v>156.41999999999999</v>
          </cell>
          <cell r="AT557">
            <v>159.76</v>
          </cell>
          <cell r="AU557">
            <v>163.1</v>
          </cell>
          <cell r="AV557">
            <v>166.44</v>
          </cell>
          <cell r="AW557">
            <v>169.78</v>
          </cell>
          <cell r="AX557">
            <v>173.12</v>
          </cell>
          <cell r="AY557">
            <v>176.46</v>
          </cell>
          <cell r="AZ557">
            <v>179.8</v>
          </cell>
          <cell r="BA557">
            <v>183.15</v>
          </cell>
          <cell r="BB557">
            <v>186.49</v>
          </cell>
          <cell r="BC557">
            <v>189.83</v>
          </cell>
          <cell r="BD557">
            <v>193.17</v>
          </cell>
          <cell r="BE557">
            <v>196.51</v>
          </cell>
          <cell r="BF557">
            <v>199.85</v>
          </cell>
          <cell r="BG557">
            <v>156.41999999999999</v>
          </cell>
        </row>
        <row r="558">
          <cell r="AD558">
            <v>131</v>
          </cell>
          <cell r="AH558">
            <v>120.56</v>
          </cell>
          <cell r="AI558">
            <v>123.93</v>
          </cell>
          <cell r="AJ558">
            <v>127.29</v>
          </cell>
          <cell r="AK558">
            <v>130.66</v>
          </cell>
          <cell r="AL558">
            <v>134.03</v>
          </cell>
          <cell r="AM558">
            <v>137.38999999999999</v>
          </cell>
          <cell r="AN558">
            <v>140.76</v>
          </cell>
          <cell r="AO558">
            <v>144.13</v>
          </cell>
          <cell r="AP558">
            <v>147.49</v>
          </cell>
          <cell r="AQ558">
            <v>150.86000000000001</v>
          </cell>
          <cell r="AR558">
            <v>154.22999999999999</v>
          </cell>
          <cell r="AS558">
            <v>157.59</v>
          </cell>
          <cell r="AT558">
            <v>160.96</v>
          </cell>
          <cell r="AU558">
            <v>164.33</v>
          </cell>
          <cell r="AV558">
            <v>167.69</v>
          </cell>
          <cell r="AW558">
            <v>171.06</v>
          </cell>
          <cell r="AX558">
            <v>174.43</v>
          </cell>
          <cell r="AY558">
            <v>177.79</v>
          </cell>
          <cell r="AZ558">
            <v>181.16</v>
          </cell>
          <cell r="BA558">
            <v>184.53</v>
          </cell>
          <cell r="BB558">
            <v>187.89</v>
          </cell>
          <cell r="BC558">
            <v>191.26</v>
          </cell>
          <cell r="BD558">
            <v>194.63</v>
          </cell>
          <cell r="BE558">
            <v>197.99</v>
          </cell>
          <cell r="BF558">
            <v>201.36</v>
          </cell>
          <cell r="BG558">
            <v>157.59</v>
          </cell>
        </row>
        <row r="559">
          <cell r="AD559">
            <v>132</v>
          </cell>
          <cell r="AH559">
            <v>121.46</v>
          </cell>
          <cell r="AI559">
            <v>124.85</v>
          </cell>
          <cell r="AJ559">
            <v>128.24</v>
          </cell>
          <cell r="AK559">
            <v>131.63</v>
          </cell>
          <cell r="AL559">
            <v>135.03</v>
          </cell>
          <cell r="AM559">
            <v>138.41999999999999</v>
          </cell>
          <cell r="AN559">
            <v>141.81</v>
          </cell>
          <cell r="AO559">
            <v>145.19999999999999</v>
          </cell>
          <cell r="AP559">
            <v>148.59</v>
          </cell>
          <cell r="AQ559">
            <v>151.99</v>
          </cell>
          <cell r="AR559">
            <v>155.38</v>
          </cell>
          <cell r="AS559">
            <v>158.77000000000001</v>
          </cell>
          <cell r="AT559">
            <v>162.16</v>
          </cell>
          <cell r="AU559">
            <v>165.56</v>
          </cell>
          <cell r="AV559">
            <v>168.95</v>
          </cell>
          <cell r="AW559">
            <v>172.34</v>
          </cell>
          <cell r="AX559">
            <v>175.73</v>
          </cell>
          <cell r="AY559">
            <v>179.13</v>
          </cell>
          <cell r="AZ559">
            <v>182.52</v>
          </cell>
          <cell r="BA559">
            <v>185.91</v>
          </cell>
          <cell r="BB559">
            <v>189.3</v>
          </cell>
          <cell r="BC559">
            <v>192.7</v>
          </cell>
          <cell r="BD559">
            <v>196.09</v>
          </cell>
          <cell r="BE559">
            <v>199.48</v>
          </cell>
          <cell r="BF559">
            <v>202.87</v>
          </cell>
          <cell r="BG559">
            <v>158.77000000000001</v>
          </cell>
        </row>
        <row r="560">
          <cell r="AD560">
            <v>133</v>
          </cell>
          <cell r="AH560">
            <v>122.4</v>
          </cell>
          <cell r="AI560">
            <v>125.82</v>
          </cell>
          <cell r="AJ560">
            <v>129.24</v>
          </cell>
          <cell r="AK560">
            <v>132.65</v>
          </cell>
          <cell r="AL560">
            <v>136.07</v>
          </cell>
          <cell r="AM560">
            <v>139.49</v>
          </cell>
          <cell r="AN560">
            <v>142.91</v>
          </cell>
          <cell r="AO560">
            <v>146.33000000000001</v>
          </cell>
          <cell r="AP560">
            <v>149.75</v>
          </cell>
          <cell r="AQ560">
            <v>153.16</v>
          </cell>
          <cell r="AR560">
            <v>156.58000000000001</v>
          </cell>
          <cell r="AS560">
            <v>160</v>
          </cell>
          <cell r="AT560">
            <v>163.41999999999999</v>
          </cell>
          <cell r="AU560">
            <v>166.84</v>
          </cell>
          <cell r="AV560">
            <v>170.25</v>
          </cell>
          <cell r="AW560">
            <v>173.67</v>
          </cell>
          <cell r="AX560">
            <v>177.09</v>
          </cell>
          <cell r="AY560">
            <v>180.51</v>
          </cell>
          <cell r="AZ560">
            <v>183.93</v>
          </cell>
          <cell r="BA560">
            <v>187.34</v>
          </cell>
          <cell r="BB560">
            <v>190.75</v>
          </cell>
          <cell r="BC560">
            <v>194.18</v>
          </cell>
          <cell r="BD560">
            <v>197.6</v>
          </cell>
          <cell r="BE560">
            <v>201.02</v>
          </cell>
          <cell r="BF560">
            <v>204.43</v>
          </cell>
          <cell r="BG560">
            <v>160</v>
          </cell>
        </row>
        <row r="561">
          <cell r="AD561">
            <v>134</v>
          </cell>
          <cell r="AH561">
            <v>123.3</v>
          </cell>
          <cell r="AI561">
            <v>126.74</v>
          </cell>
          <cell r="AJ561">
            <v>130.18</v>
          </cell>
          <cell r="AK561">
            <v>133.63</v>
          </cell>
          <cell r="AL561">
            <v>137.07</v>
          </cell>
          <cell r="AM561">
            <v>140.52000000000001</v>
          </cell>
          <cell r="AN561">
            <v>143.96</v>
          </cell>
          <cell r="AO561">
            <v>147.4</v>
          </cell>
          <cell r="AP561">
            <v>150.85</v>
          </cell>
          <cell r="AQ561">
            <v>154.29</v>
          </cell>
          <cell r="AR561">
            <v>157.72999999999999</v>
          </cell>
          <cell r="AS561">
            <v>161.18</v>
          </cell>
          <cell r="AT561">
            <v>164.62</v>
          </cell>
          <cell r="AU561">
            <v>168.07</v>
          </cell>
          <cell r="AV561">
            <v>171.51</v>
          </cell>
          <cell r="AW561">
            <v>174.95</v>
          </cell>
          <cell r="AX561">
            <v>178.4</v>
          </cell>
          <cell r="AY561">
            <v>181.84</v>
          </cell>
          <cell r="AZ561">
            <v>185.29</v>
          </cell>
          <cell r="BA561">
            <v>188.73</v>
          </cell>
          <cell r="BB561">
            <v>192.17</v>
          </cell>
          <cell r="BC561">
            <v>195.62</v>
          </cell>
          <cell r="BD561">
            <v>199.06</v>
          </cell>
          <cell r="BE561">
            <v>202.5</v>
          </cell>
          <cell r="BF561">
            <v>205.95</v>
          </cell>
          <cell r="BG561">
            <v>161.18</v>
          </cell>
        </row>
        <row r="562">
          <cell r="AD562">
            <v>135</v>
          </cell>
          <cell r="AH562">
            <v>124.24</v>
          </cell>
          <cell r="AI562">
            <v>127.71</v>
          </cell>
          <cell r="AJ562">
            <v>131.18</v>
          </cell>
          <cell r="AK562">
            <v>134.65</v>
          </cell>
          <cell r="AL562">
            <v>138.12</v>
          </cell>
          <cell r="AM562">
            <v>141.59</v>
          </cell>
          <cell r="AN562">
            <v>145.06</v>
          </cell>
          <cell r="AO562">
            <v>148.53</v>
          </cell>
          <cell r="AP562">
            <v>152</v>
          </cell>
          <cell r="AQ562">
            <v>155.47</v>
          </cell>
          <cell r="AR562">
            <v>158.94</v>
          </cell>
          <cell r="AS562">
            <v>162.41</v>
          </cell>
          <cell r="AT562">
            <v>165.88</v>
          </cell>
          <cell r="AU562">
            <v>169.35</v>
          </cell>
          <cell r="AV562">
            <v>172.82</v>
          </cell>
          <cell r="AW562">
            <v>176.29</v>
          </cell>
          <cell r="AX562">
            <v>179.76</v>
          </cell>
          <cell r="AY562">
            <v>183.23</v>
          </cell>
          <cell r="AZ562">
            <v>186.7</v>
          </cell>
          <cell r="BA562">
            <v>190.16</v>
          </cell>
          <cell r="BB562">
            <v>193.63</v>
          </cell>
          <cell r="BC562">
            <v>197.1</v>
          </cell>
          <cell r="BD562">
            <v>200.57</v>
          </cell>
          <cell r="BE562">
            <v>204.04</v>
          </cell>
          <cell r="BF562">
            <v>207.51</v>
          </cell>
          <cell r="BG562">
            <v>162.41</v>
          </cell>
        </row>
        <row r="563">
          <cell r="AD563">
            <v>136</v>
          </cell>
          <cell r="AH563">
            <v>125.14</v>
          </cell>
          <cell r="AI563">
            <v>128.63999999999999</v>
          </cell>
          <cell r="AJ563">
            <v>132.13</v>
          </cell>
          <cell r="AK563">
            <v>135.63</v>
          </cell>
          <cell r="AL563">
            <v>139.12</v>
          </cell>
          <cell r="AM563">
            <v>142.62</v>
          </cell>
          <cell r="AN563">
            <v>146.11000000000001</v>
          </cell>
          <cell r="AO563">
            <v>149.61000000000001</v>
          </cell>
          <cell r="AP563">
            <v>153.1</v>
          </cell>
          <cell r="AQ563">
            <v>156.6</v>
          </cell>
          <cell r="AR563">
            <v>160.09</v>
          </cell>
          <cell r="AS563">
            <v>163.59</v>
          </cell>
          <cell r="AT563">
            <v>167.08</v>
          </cell>
          <cell r="AU563">
            <v>170.58</v>
          </cell>
          <cell r="AV563">
            <v>174.07</v>
          </cell>
          <cell r="AW563">
            <v>177.57</v>
          </cell>
          <cell r="AX563">
            <v>181.07</v>
          </cell>
          <cell r="AY563">
            <v>184.56</v>
          </cell>
          <cell r="AZ563">
            <v>188.06</v>
          </cell>
          <cell r="BA563">
            <v>191.55</v>
          </cell>
          <cell r="BB563">
            <v>195.05</v>
          </cell>
          <cell r="BC563">
            <v>198.54</v>
          </cell>
          <cell r="BD563">
            <v>202.04</v>
          </cell>
          <cell r="BE563">
            <v>205.53</v>
          </cell>
          <cell r="BF563">
            <v>209.03</v>
          </cell>
          <cell r="BG563">
            <v>163.59</v>
          </cell>
        </row>
        <row r="564">
          <cell r="AD564">
            <v>137</v>
          </cell>
          <cell r="AH564">
            <v>126.09</v>
          </cell>
          <cell r="AI564">
            <v>129.61000000000001</v>
          </cell>
          <cell r="AJ564">
            <v>133.13</v>
          </cell>
          <cell r="AK564">
            <v>136.66</v>
          </cell>
          <cell r="AL564">
            <v>140.18</v>
          </cell>
          <cell r="AM564">
            <v>143.69999999999999</v>
          </cell>
          <cell r="AN564">
            <v>147.22</v>
          </cell>
          <cell r="AO564">
            <v>150.74</v>
          </cell>
          <cell r="AP564">
            <v>154.26</v>
          </cell>
          <cell r="AQ564">
            <v>157.78</v>
          </cell>
          <cell r="AR564">
            <v>161.30000000000001</v>
          </cell>
          <cell r="AS564">
            <v>164.82</v>
          </cell>
          <cell r="AT564">
            <v>168.34</v>
          </cell>
          <cell r="AU564">
            <v>171.86</v>
          </cell>
          <cell r="AV564">
            <v>175.39</v>
          </cell>
          <cell r="AW564">
            <v>178.91</v>
          </cell>
          <cell r="AX564">
            <v>182.43</v>
          </cell>
          <cell r="AY564">
            <v>185.95</v>
          </cell>
          <cell r="AZ564">
            <v>189.47</v>
          </cell>
          <cell r="BA564">
            <v>192.99</v>
          </cell>
          <cell r="BB564">
            <v>196.51</v>
          </cell>
          <cell r="BC564">
            <v>200.03</v>
          </cell>
          <cell r="BD564">
            <v>203.55</v>
          </cell>
          <cell r="BE564">
            <v>207.07</v>
          </cell>
          <cell r="BF564">
            <v>210.59</v>
          </cell>
          <cell r="BG564">
            <v>164.82</v>
          </cell>
        </row>
        <row r="565">
          <cell r="AD565">
            <v>138</v>
          </cell>
          <cell r="AH565">
            <v>126.99</v>
          </cell>
          <cell r="AI565">
            <v>130.54</v>
          </cell>
          <cell r="AJ565">
            <v>134.09</v>
          </cell>
          <cell r="AK565">
            <v>137.63</v>
          </cell>
          <cell r="AL565">
            <v>141.18</v>
          </cell>
          <cell r="AM565">
            <v>144.72999999999999</v>
          </cell>
          <cell r="AN565">
            <v>148.27000000000001</v>
          </cell>
          <cell r="AO565">
            <v>151.82</v>
          </cell>
          <cell r="AP565">
            <v>155.37</v>
          </cell>
          <cell r="AQ565">
            <v>158.91</v>
          </cell>
          <cell r="AR565">
            <v>162.46</v>
          </cell>
          <cell r="AS565">
            <v>166.01</v>
          </cell>
          <cell r="AT565">
            <v>169.55</v>
          </cell>
          <cell r="AU565">
            <v>173.1</v>
          </cell>
          <cell r="AV565">
            <v>176.64</v>
          </cell>
          <cell r="AW565">
            <v>180.19</v>
          </cell>
          <cell r="AX565">
            <v>183.74</v>
          </cell>
          <cell r="AY565">
            <v>187.28</v>
          </cell>
          <cell r="AZ565">
            <v>190.83</v>
          </cell>
          <cell r="BA565">
            <v>194.38</v>
          </cell>
          <cell r="BB565">
            <v>197.92</v>
          </cell>
          <cell r="BC565">
            <v>201.47</v>
          </cell>
          <cell r="BD565">
            <v>205.02</v>
          </cell>
          <cell r="BE565">
            <v>208.56</v>
          </cell>
          <cell r="BF565">
            <v>212.11</v>
          </cell>
          <cell r="BG565">
            <v>166.01</v>
          </cell>
        </row>
        <row r="566">
          <cell r="AD566">
            <v>139</v>
          </cell>
          <cell r="AH566">
            <v>127.89</v>
          </cell>
          <cell r="AI566">
            <v>131.46</v>
          </cell>
          <cell r="AJ566">
            <v>135.04</v>
          </cell>
          <cell r="AK566">
            <v>138.61000000000001</v>
          </cell>
          <cell r="AL566">
            <v>142.18</v>
          </cell>
          <cell r="AM566">
            <v>145.75</v>
          </cell>
          <cell r="AN566">
            <v>149.33000000000001</v>
          </cell>
          <cell r="AO566">
            <v>152.9</v>
          </cell>
          <cell r="AP566">
            <v>156.47</v>
          </cell>
          <cell r="AQ566">
            <v>160.04</v>
          </cell>
          <cell r="AR566">
            <v>163.62</v>
          </cell>
          <cell r="AS566">
            <v>167.19</v>
          </cell>
          <cell r="AT566">
            <v>170.76</v>
          </cell>
          <cell r="AU566">
            <v>174.33</v>
          </cell>
          <cell r="AV566">
            <v>177.9</v>
          </cell>
          <cell r="AW566">
            <v>181.48</v>
          </cell>
          <cell r="AX566">
            <v>185.05</v>
          </cell>
          <cell r="AY566">
            <v>188.62</v>
          </cell>
          <cell r="AZ566">
            <v>192.19</v>
          </cell>
          <cell r="BA566">
            <v>195.77</v>
          </cell>
          <cell r="BB566">
            <v>199.34</v>
          </cell>
          <cell r="BC566">
            <v>202.91</v>
          </cell>
          <cell r="BD566">
            <v>206.48</v>
          </cell>
          <cell r="BE566">
            <v>210.06</v>
          </cell>
          <cell r="BF566">
            <v>213.63</v>
          </cell>
          <cell r="BG566">
            <v>167.19</v>
          </cell>
        </row>
        <row r="567">
          <cell r="AD567">
            <v>140</v>
          </cell>
          <cell r="AH567">
            <v>128.79</v>
          </cell>
          <cell r="AI567">
            <v>132.38999999999999</v>
          </cell>
          <cell r="AJ567">
            <v>135.99</v>
          </cell>
          <cell r="AK567">
            <v>139.59</v>
          </cell>
          <cell r="AL567">
            <v>143.19</v>
          </cell>
          <cell r="AM567">
            <v>146.78</v>
          </cell>
          <cell r="AN567">
            <v>150.38</v>
          </cell>
          <cell r="AO567">
            <v>153.97999999999999</v>
          </cell>
          <cell r="AP567">
            <v>157.58000000000001</v>
          </cell>
          <cell r="AQ567">
            <v>161.18</v>
          </cell>
          <cell r="AR567">
            <v>164.77</v>
          </cell>
          <cell r="AS567">
            <v>168.37</v>
          </cell>
          <cell r="AT567">
            <v>171.97</v>
          </cell>
          <cell r="AU567">
            <v>175.57</v>
          </cell>
          <cell r="AV567">
            <v>179.17</v>
          </cell>
          <cell r="AW567">
            <v>182.76</v>
          </cell>
          <cell r="AX567">
            <v>186.36</v>
          </cell>
          <cell r="AY567">
            <v>189.96</v>
          </cell>
          <cell r="AZ567">
            <v>193.56</v>
          </cell>
          <cell r="BA567">
            <v>197.16</v>
          </cell>
          <cell r="BB567">
            <v>200.75</v>
          </cell>
          <cell r="BC567">
            <v>204.35</v>
          </cell>
          <cell r="BD567">
            <v>207.95</v>
          </cell>
          <cell r="BE567">
            <v>211.55</v>
          </cell>
          <cell r="BF567">
            <v>215.15</v>
          </cell>
          <cell r="BG567">
            <v>168.37</v>
          </cell>
        </row>
        <row r="568">
          <cell r="AD568">
            <v>141</v>
          </cell>
          <cell r="AH568">
            <v>129.75</v>
          </cell>
          <cell r="AI568">
            <v>133.37</v>
          </cell>
          <cell r="AJ568">
            <v>137</v>
          </cell>
          <cell r="AK568">
            <v>140.62</v>
          </cell>
          <cell r="AL568">
            <v>144.24</v>
          </cell>
          <cell r="AM568">
            <v>147.87</v>
          </cell>
          <cell r="AN568">
            <v>151.49</v>
          </cell>
          <cell r="AO568">
            <v>155.12</v>
          </cell>
          <cell r="AP568">
            <v>158.74</v>
          </cell>
          <cell r="AQ568">
            <v>162.36000000000001</v>
          </cell>
          <cell r="AR568">
            <v>165.99</v>
          </cell>
          <cell r="AS568">
            <v>169.61</v>
          </cell>
          <cell r="AT568">
            <v>173.23</v>
          </cell>
          <cell r="AU568">
            <v>176.86</v>
          </cell>
          <cell r="AV568">
            <v>180.48</v>
          </cell>
          <cell r="AW568">
            <v>184.11</v>
          </cell>
          <cell r="AX568">
            <v>187.73</v>
          </cell>
          <cell r="AY568">
            <v>191.35</v>
          </cell>
          <cell r="AZ568">
            <v>194.98</v>
          </cell>
          <cell r="BA568">
            <v>198.6</v>
          </cell>
          <cell r="BB568">
            <v>202.22</v>
          </cell>
          <cell r="BC568">
            <v>205.85</v>
          </cell>
          <cell r="BD568">
            <v>209.47</v>
          </cell>
          <cell r="BE568">
            <v>213.09</v>
          </cell>
          <cell r="BF568">
            <v>216.72</v>
          </cell>
          <cell r="BG568">
            <v>169.61</v>
          </cell>
        </row>
        <row r="569">
          <cell r="AD569">
            <v>142</v>
          </cell>
          <cell r="AH569">
            <v>130.65</v>
          </cell>
          <cell r="AI569">
            <v>134.30000000000001</v>
          </cell>
          <cell r="AJ569">
            <v>137.94999999999999</v>
          </cell>
          <cell r="AK569">
            <v>141.6</v>
          </cell>
          <cell r="AL569">
            <v>145.25</v>
          </cell>
          <cell r="AM569">
            <v>148.9</v>
          </cell>
          <cell r="AN569">
            <v>152.55000000000001</v>
          </cell>
          <cell r="AO569">
            <v>156.19999999999999</v>
          </cell>
          <cell r="AP569">
            <v>159.85</v>
          </cell>
          <cell r="AQ569">
            <v>163.5</v>
          </cell>
          <cell r="AR569">
            <v>167.15</v>
          </cell>
          <cell r="AS569">
            <v>170.8</v>
          </cell>
          <cell r="AT569">
            <v>174.44</v>
          </cell>
          <cell r="AU569">
            <v>178.09</v>
          </cell>
          <cell r="AV569">
            <v>181.74</v>
          </cell>
          <cell r="AW569">
            <v>185.39</v>
          </cell>
          <cell r="AX569">
            <v>189.04</v>
          </cell>
          <cell r="AY569">
            <v>192.69</v>
          </cell>
          <cell r="AZ569">
            <v>196.34</v>
          </cell>
          <cell r="BA569">
            <v>199.99</v>
          </cell>
          <cell r="BB569">
            <v>203.64</v>
          </cell>
          <cell r="BC569">
            <v>207.29</v>
          </cell>
          <cell r="BD569">
            <v>210.94</v>
          </cell>
          <cell r="BE569">
            <v>214.59</v>
          </cell>
          <cell r="BF569">
            <v>218.24</v>
          </cell>
          <cell r="BG569">
            <v>170.8</v>
          </cell>
        </row>
        <row r="570">
          <cell r="AD570">
            <v>143</v>
          </cell>
          <cell r="AH570">
            <v>131.56</v>
          </cell>
          <cell r="AI570">
            <v>135.22999999999999</v>
          </cell>
          <cell r="AJ570">
            <v>138.91</v>
          </cell>
          <cell r="AK570">
            <v>142.58000000000001</v>
          </cell>
          <cell r="AL570">
            <v>146.26</v>
          </cell>
          <cell r="AM570">
            <v>149.93</v>
          </cell>
          <cell r="AN570">
            <v>153.61000000000001</v>
          </cell>
          <cell r="AO570">
            <v>157.28</v>
          </cell>
          <cell r="AP570">
            <v>160.96</v>
          </cell>
          <cell r="AQ570">
            <v>164.63</v>
          </cell>
          <cell r="AR570">
            <v>168.31</v>
          </cell>
          <cell r="AS570">
            <v>171.98</v>
          </cell>
          <cell r="AT570">
            <v>175.66</v>
          </cell>
          <cell r="AU570">
            <v>179.33</v>
          </cell>
          <cell r="AV570">
            <v>183.01</v>
          </cell>
          <cell r="AW570">
            <v>186.68</v>
          </cell>
          <cell r="AX570">
            <v>190.36</v>
          </cell>
          <cell r="AY570">
            <v>194.03</v>
          </cell>
          <cell r="AZ570">
            <v>197.71</v>
          </cell>
          <cell r="BA570">
            <v>201.38</v>
          </cell>
          <cell r="BB570">
            <v>205.06</v>
          </cell>
          <cell r="BC570">
            <v>208.73</v>
          </cell>
          <cell r="BD570">
            <v>212.41</v>
          </cell>
          <cell r="BE570">
            <v>216.08</v>
          </cell>
          <cell r="BF570">
            <v>219.76</v>
          </cell>
          <cell r="BG570">
            <v>171.98</v>
          </cell>
        </row>
        <row r="571">
          <cell r="AD571">
            <v>144</v>
          </cell>
          <cell r="AH571">
            <v>132.52000000000001</v>
          </cell>
          <cell r="AI571">
            <v>136.22</v>
          </cell>
          <cell r="AJ571">
            <v>139.91999999999999</v>
          </cell>
          <cell r="AK571">
            <v>143.62</v>
          </cell>
          <cell r="AL571">
            <v>147.32</v>
          </cell>
          <cell r="AM571">
            <v>151.02000000000001</v>
          </cell>
          <cell r="AN571">
            <v>154.72</v>
          </cell>
          <cell r="AO571">
            <v>158.41999999999999</v>
          </cell>
          <cell r="AP571">
            <v>162.12</v>
          </cell>
          <cell r="AQ571">
            <v>165.82</v>
          </cell>
          <cell r="AR571">
            <v>169.52</v>
          </cell>
          <cell r="AS571">
            <v>173.23</v>
          </cell>
          <cell r="AT571">
            <v>176.93</v>
          </cell>
          <cell r="AU571">
            <v>180.63</v>
          </cell>
          <cell r="AV571">
            <v>184.33</v>
          </cell>
          <cell r="AW571">
            <v>188.03</v>
          </cell>
          <cell r="AX571">
            <v>191.73</v>
          </cell>
          <cell r="AY571">
            <v>195.43</v>
          </cell>
          <cell r="AZ571">
            <v>199.13</v>
          </cell>
          <cell r="BA571">
            <v>202.83</v>
          </cell>
          <cell r="BB571">
            <v>206.53</v>
          </cell>
          <cell r="BC571">
            <v>210.23</v>
          </cell>
          <cell r="BD571">
            <v>213.93</v>
          </cell>
          <cell r="BE571">
            <v>217.63</v>
          </cell>
          <cell r="BF571">
            <v>221.34</v>
          </cell>
          <cell r="BG571">
            <v>173.23</v>
          </cell>
        </row>
        <row r="572">
          <cell r="AD572">
            <v>145</v>
          </cell>
          <cell r="AH572">
            <v>133.41999999999999</v>
          </cell>
          <cell r="AI572">
            <v>137.15</v>
          </cell>
          <cell r="AJ572">
            <v>140.87</v>
          </cell>
          <cell r="AK572">
            <v>144.6</v>
          </cell>
          <cell r="AL572">
            <v>148.33000000000001</v>
          </cell>
          <cell r="AM572">
            <v>152.05000000000001</v>
          </cell>
          <cell r="AN572">
            <v>155.78</v>
          </cell>
          <cell r="AO572">
            <v>159.51</v>
          </cell>
          <cell r="AP572">
            <v>163.22999999999999</v>
          </cell>
          <cell r="AQ572">
            <v>166.96</v>
          </cell>
          <cell r="AR572">
            <v>170.69</v>
          </cell>
          <cell r="AS572">
            <v>174.41</v>
          </cell>
          <cell r="AT572">
            <v>178.14</v>
          </cell>
          <cell r="AU572">
            <v>181.87</v>
          </cell>
          <cell r="AV572">
            <v>185.59</v>
          </cell>
          <cell r="AW572">
            <v>189.32</v>
          </cell>
          <cell r="AX572">
            <v>193.05</v>
          </cell>
          <cell r="AY572">
            <v>196.77</v>
          </cell>
          <cell r="AZ572">
            <v>200.5</v>
          </cell>
          <cell r="BA572">
            <v>204.22</v>
          </cell>
          <cell r="BB572">
            <v>207.95</v>
          </cell>
          <cell r="BC572">
            <v>211.68</v>
          </cell>
          <cell r="BD572">
            <v>215.4</v>
          </cell>
          <cell r="BE572">
            <v>219.13</v>
          </cell>
          <cell r="BF572">
            <v>222.86</v>
          </cell>
          <cell r="BG572">
            <v>174.41</v>
          </cell>
        </row>
        <row r="573">
          <cell r="AD573">
            <v>146</v>
          </cell>
          <cell r="AH573">
            <v>134.33000000000001</v>
          </cell>
          <cell r="AI573">
            <v>138.08000000000001</v>
          </cell>
          <cell r="AJ573">
            <v>141.83000000000001</v>
          </cell>
          <cell r="AK573">
            <v>145.58000000000001</v>
          </cell>
          <cell r="AL573">
            <v>149.34</v>
          </cell>
          <cell r="AM573">
            <v>153.09</v>
          </cell>
          <cell r="AN573">
            <v>156.84</v>
          </cell>
          <cell r="AO573">
            <v>160.59</v>
          </cell>
          <cell r="AP573">
            <v>164.34</v>
          </cell>
          <cell r="AQ573">
            <v>168.1</v>
          </cell>
          <cell r="AR573">
            <v>171.85</v>
          </cell>
          <cell r="AS573">
            <v>175.6</v>
          </cell>
          <cell r="AT573">
            <v>179.35</v>
          </cell>
          <cell r="AU573">
            <v>183.11</v>
          </cell>
          <cell r="AV573">
            <v>186.86</v>
          </cell>
          <cell r="AW573">
            <v>190.61</v>
          </cell>
          <cell r="AX573">
            <v>194.36</v>
          </cell>
          <cell r="AY573">
            <v>198.11</v>
          </cell>
          <cell r="AZ573">
            <v>201.87</v>
          </cell>
          <cell r="BA573">
            <v>205.62</v>
          </cell>
          <cell r="BB573">
            <v>209.37</v>
          </cell>
          <cell r="BC573">
            <v>213.12</v>
          </cell>
          <cell r="BD573">
            <v>216.88</v>
          </cell>
          <cell r="BE573">
            <v>220.63</v>
          </cell>
          <cell r="BF573">
            <v>224.38</v>
          </cell>
          <cell r="BG573">
            <v>175.6</v>
          </cell>
        </row>
        <row r="574">
          <cell r="AD574">
            <v>147</v>
          </cell>
          <cell r="AH574">
            <v>135.22999999999999</v>
          </cell>
          <cell r="AI574">
            <v>139.01</v>
          </cell>
          <cell r="AJ574">
            <v>142.79</v>
          </cell>
          <cell r="AK574">
            <v>146.57</v>
          </cell>
          <cell r="AL574">
            <v>150.34</v>
          </cell>
          <cell r="AM574">
            <v>154.12</v>
          </cell>
          <cell r="AN574">
            <v>157.9</v>
          </cell>
          <cell r="AO574">
            <v>161.68</v>
          </cell>
          <cell r="AP574">
            <v>165.46</v>
          </cell>
          <cell r="AQ574">
            <v>169.23</v>
          </cell>
          <cell r="AR574">
            <v>173.01</v>
          </cell>
          <cell r="AS574">
            <v>176.79</v>
          </cell>
          <cell r="AT574">
            <v>180.57</v>
          </cell>
          <cell r="AU574">
            <v>184.35</v>
          </cell>
          <cell r="AV574">
            <v>188.12</v>
          </cell>
          <cell r="AW574">
            <v>191.9</v>
          </cell>
          <cell r="AX574">
            <v>195.68</v>
          </cell>
          <cell r="AY574">
            <v>199.46</v>
          </cell>
          <cell r="AZ574">
            <v>203.24</v>
          </cell>
          <cell r="BA574">
            <v>207.01</v>
          </cell>
          <cell r="BB574">
            <v>210.79</v>
          </cell>
          <cell r="BC574">
            <v>214.57</v>
          </cell>
          <cell r="BD574">
            <v>218.35</v>
          </cell>
          <cell r="BE574">
            <v>222.12</v>
          </cell>
          <cell r="BF574">
            <v>225.9</v>
          </cell>
          <cell r="BG574">
            <v>176.79</v>
          </cell>
        </row>
        <row r="575">
          <cell r="AD575">
            <v>148</v>
          </cell>
          <cell r="AH575">
            <v>136.13999999999999</v>
          </cell>
          <cell r="AI575">
            <v>139.94</v>
          </cell>
          <cell r="AJ575">
            <v>143.75</v>
          </cell>
          <cell r="AK575">
            <v>147.55000000000001</v>
          </cell>
          <cell r="AL575">
            <v>151.35</v>
          </cell>
          <cell r="AM575">
            <v>155.16</v>
          </cell>
          <cell r="AN575">
            <v>158.96</v>
          </cell>
          <cell r="AO575">
            <v>162.76</v>
          </cell>
          <cell r="AP575">
            <v>166.57</v>
          </cell>
          <cell r="AQ575">
            <v>170.37</v>
          </cell>
          <cell r="AR575">
            <v>174.18</v>
          </cell>
          <cell r="AS575">
            <v>177.98</v>
          </cell>
          <cell r="AT575">
            <v>181.78</v>
          </cell>
          <cell r="AU575">
            <v>185.59</v>
          </cell>
          <cell r="AV575">
            <v>189.39</v>
          </cell>
          <cell r="AW575">
            <v>193.19</v>
          </cell>
          <cell r="AX575">
            <v>197</v>
          </cell>
          <cell r="AY575">
            <v>200.8</v>
          </cell>
          <cell r="AZ575">
            <v>204.6</v>
          </cell>
          <cell r="BA575">
            <v>208.41</v>
          </cell>
          <cell r="BB575">
            <v>212.21</v>
          </cell>
          <cell r="BC575">
            <v>216.02</v>
          </cell>
          <cell r="BD575">
            <v>219.82</v>
          </cell>
          <cell r="BE575">
            <v>223.62</v>
          </cell>
          <cell r="BF575">
            <v>227.43</v>
          </cell>
          <cell r="BG575">
            <v>177.98</v>
          </cell>
        </row>
        <row r="576">
          <cell r="AD576">
            <v>149</v>
          </cell>
          <cell r="AH576">
            <v>137.11000000000001</v>
          </cell>
          <cell r="AI576">
            <v>140.94</v>
          </cell>
          <cell r="AJ576">
            <v>144.77000000000001</v>
          </cell>
          <cell r="AK576">
            <v>148.6</v>
          </cell>
          <cell r="AL576">
            <v>152.43</v>
          </cell>
          <cell r="AM576">
            <v>156.26</v>
          </cell>
          <cell r="AN576">
            <v>160.08000000000001</v>
          </cell>
          <cell r="AO576">
            <v>163.91</v>
          </cell>
          <cell r="AP576">
            <v>167.74</v>
          </cell>
          <cell r="AQ576">
            <v>171.57</v>
          </cell>
          <cell r="AR576">
            <v>175.4</v>
          </cell>
          <cell r="AS576">
            <v>179.23</v>
          </cell>
          <cell r="AT576">
            <v>183.06</v>
          </cell>
          <cell r="AU576">
            <v>186.89</v>
          </cell>
          <cell r="AV576">
            <v>190.72</v>
          </cell>
          <cell r="AW576">
            <v>194.55</v>
          </cell>
          <cell r="AX576">
            <v>198.38</v>
          </cell>
          <cell r="AY576">
            <v>202.21</v>
          </cell>
          <cell r="AZ576">
            <v>206.04</v>
          </cell>
          <cell r="BA576">
            <v>209.87</v>
          </cell>
          <cell r="BB576">
            <v>213.69</v>
          </cell>
          <cell r="BC576">
            <v>217.52</v>
          </cell>
          <cell r="BD576">
            <v>221.35</v>
          </cell>
          <cell r="BE576">
            <v>225.18</v>
          </cell>
          <cell r="BF576">
            <v>229.01</v>
          </cell>
          <cell r="BG576">
            <v>179.23</v>
          </cell>
        </row>
        <row r="577">
          <cell r="AD577">
            <v>150</v>
          </cell>
          <cell r="AH577">
            <v>138.02000000000001</v>
          </cell>
          <cell r="AI577">
            <v>141.87</v>
          </cell>
          <cell r="AJ577">
            <v>145.72999999999999</v>
          </cell>
          <cell r="AK577">
            <v>149.58000000000001</v>
          </cell>
          <cell r="AL577">
            <v>153.44</v>
          </cell>
          <cell r="AM577">
            <v>157.29</v>
          </cell>
          <cell r="AN577">
            <v>161.15</v>
          </cell>
          <cell r="AO577">
            <v>165</v>
          </cell>
          <cell r="AP577">
            <v>168.86</v>
          </cell>
          <cell r="AQ577">
            <v>172.71</v>
          </cell>
          <cell r="AR577">
            <v>176.57</v>
          </cell>
          <cell r="AS577">
            <v>180.42</v>
          </cell>
          <cell r="AT577">
            <v>184.28</v>
          </cell>
          <cell r="AU577">
            <v>188.13</v>
          </cell>
          <cell r="AV577">
            <v>191.99</v>
          </cell>
          <cell r="AW577">
            <v>195.84</v>
          </cell>
          <cell r="AX577">
            <v>199.7</v>
          </cell>
          <cell r="AY577">
            <v>203.55</v>
          </cell>
          <cell r="AZ577">
            <v>207.41</v>
          </cell>
          <cell r="BA577">
            <v>211.26</v>
          </cell>
          <cell r="BB577">
            <v>215.12</v>
          </cell>
          <cell r="BC577">
            <v>218.97</v>
          </cell>
          <cell r="BD577">
            <v>222.83</v>
          </cell>
          <cell r="BE577">
            <v>226.68</v>
          </cell>
          <cell r="BF577">
            <v>230.54</v>
          </cell>
          <cell r="BG577">
            <v>180.42</v>
          </cell>
        </row>
        <row r="578">
          <cell r="AD578">
            <v>151</v>
          </cell>
          <cell r="AH578">
            <v>138.93</v>
          </cell>
          <cell r="AI578">
            <v>142.81</v>
          </cell>
          <cell r="AJ578">
            <v>146.69</v>
          </cell>
          <cell r="AK578">
            <v>150.57</v>
          </cell>
          <cell r="AL578">
            <v>154.44999999999999</v>
          </cell>
          <cell r="AM578">
            <v>158.33000000000001</v>
          </cell>
          <cell r="AN578">
            <v>162.21</v>
          </cell>
          <cell r="AO578">
            <v>166.09</v>
          </cell>
          <cell r="AP578">
            <v>169.97</v>
          </cell>
          <cell r="AQ578">
            <v>173.85</v>
          </cell>
          <cell r="AR578">
            <v>177.73</v>
          </cell>
          <cell r="AS578">
            <v>181.62</v>
          </cell>
          <cell r="AT578">
            <v>185.5</v>
          </cell>
          <cell r="AU578">
            <v>189.38</v>
          </cell>
          <cell r="AV578">
            <v>193.26</v>
          </cell>
          <cell r="AW578">
            <v>197.14</v>
          </cell>
          <cell r="AX578">
            <v>201.02</v>
          </cell>
          <cell r="AY578">
            <v>204.9</v>
          </cell>
          <cell r="AZ578">
            <v>208.78</v>
          </cell>
          <cell r="BA578">
            <v>212.66</v>
          </cell>
          <cell r="BB578">
            <v>216.54</v>
          </cell>
          <cell r="BC578">
            <v>220.42</v>
          </cell>
          <cell r="BD578">
            <v>224.3</v>
          </cell>
          <cell r="BE578">
            <v>228.18</v>
          </cell>
          <cell r="BF578">
            <v>232.06</v>
          </cell>
          <cell r="BG578">
            <v>181.61</v>
          </cell>
        </row>
        <row r="579">
          <cell r="AD579">
            <v>152</v>
          </cell>
          <cell r="AH579">
            <v>139.84</v>
          </cell>
          <cell r="AI579">
            <v>143.74</v>
          </cell>
          <cell r="AJ579">
            <v>147.65</v>
          </cell>
          <cell r="AK579">
            <v>151.56</v>
          </cell>
          <cell r="AL579">
            <v>155.46</v>
          </cell>
          <cell r="AM579">
            <v>159.37</v>
          </cell>
          <cell r="AN579">
            <v>163.28</v>
          </cell>
          <cell r="AO579">
            <v>167.18</v>
          </cell>
          <cell r="AP579">
            <v>171.09</v>
          </cell>
          <cell r="AQ579">
            <v>175</v>
          </cell>
          <cell r="AR579">
            <v>178.9</v>
          </cell>
          <cell r="AS579">
            <v>182.81</v>
          </cell>
          <cell r="AT579">
            <v>186.71</v>
          </cell>
          <cell r="AU579">
            <v>190.62</v>
          </cell>
          <cell r="AV579">
            <v>194.53</v>
          </cell>
          <cell r="AW579">
            <v>198.43</v>
          </cell>
          <cell r="AX579">
            <v>202.34</v>
          </cell>
          <cell r="AY579">
            <v>206.25</v>
          </cell>
          <cell r="AZ579">
            <v>210.15</v>
          </cell>
          <cell r="BA579">
            <v>214.06</v>
          </cell>
          <cell r="BB579">
            <v>217.97</v>
          </cell>
          <cell r="BC579">
            <v>221.87</v>
          </cell>
          <cell r="BD579">
            <v>225.78</v>
          </cell>
          <cell r="BE579">
            <v>229.68</v>
          </cell>
          <cell r="BF579">
            <v>233.59</v>
          </cell>
          <cell r="BG579">
            <v>182.81</v>
          </cell>
        </row>
        <row r="580">
          <cell r="AD580">
            <v>153</v>
          </cell>
          <cell r="AH580">
            <v>140.75</v>
          </cell>
          <cell r="AI580">
            <v>144.68</v>
          </cell>
          <cell r="AJ580">
            <v>148.61000000000001</v>
          </cell>
          <cell r="AK580">
            <v>152.55000000000001</v>
          </cell>
          <cell r="AL580">
            <v>156.47999999999999</v>
          </cell>
          <cell r="AM580">
            <v>160.41</v>
          </cell>
          <cell r="AN580">
            <v>164.34</v>
          </cell>
          <cell r="AO580">
            <v>168.27</v>
          </cell>
          <cell r="AP580">
            <v>172.21</v>
          </cell>
          <cell r="AQ580">
            <v>176.14</v>
          </cell>
          <cell r="AR580">
            <v>180.07</v>
          </cell>
          <cell r="AS580">
            <v>184</v>
          </cell>
          <cell r="AT580">
            <v>187.93</v>
          </cell>
          <cell r="AU580">
            <v>191.87</v>
          </cell>
          <cell r="AV580">
            <v>195.8</v>
          </cell>
          <cell r="AW580">
            <v>199.73</v>
          </cell>
          <cell r="AX580">
            <v>203.66</v>
          </cell>
          <cell r="AY580">
            <v>207.59</v>
          </cell>
          <cell r="AZ580">
            <v>211.53</v>
          </cell>
          <cell r="BA580">
            <v>215.46</v>
          </cell>
          <cell r="BB580">
            <v>219.39</v>
          </cell>
          <cell r="BC580">
            <v>223.32</v>
          </cell>
          <cell r="BD580">
            <v>227.25</v>
          </cell>
          <cell r="BE580">
            <v>231.19</v>
          </cell>
          <cell r="BF580">
            <v>235.12</v>
          </cell>
          <cell r="BG580">
            <v>184</v>
          </cell>
        </row>
        <row r="581">
          <cell r="AD581">
            <v>154</v>
          </cell>
          <cell r="AH581">
            <v>141.66</v>
          </cell>
          <cell r="AI581">
            <v>145.62</v>
          </cell>
          <cell r="AJ581">
            <v>149.58000000000001</v>
          </cell>
          <cell r="AK581">
            <v>153.53</v>
          </cell>
          <cell r="AL581">
            <v>157.49</v>
          </cell>
          <cell r="AM581">
            <v>161.44999999999999</v>
          </cell>
          <cell r="AN581">
            <v>165.41</v>
          </cell>
          <cell r="AO581">
            <v>169.37</v>
          </cell>
          <cell r="AP581">
            <v>173.32</v>
          </cell>
          <cell r="AQ581">
            <v>177.28</v>
          </cell>
          <cell r="AR581">
            <v>181.24</v>
          </cell>
          <cell r="AS581">
            <v>185.2</v>
          </cell>
          <cell r="AT581">
            <v>189.15</v>
          </cell>
          <cell r="AU581">
            <v>193.11</v>
          </cell>
          <cell r="AV581">
            <v>197.07</v>
          </cell>
          <cell r="AW581">
            <v>201.03</v>
          </cell>
          <cell r="AX581">
            <v>204.99</v>
          </cell>
          <cell r="AY581">
            <v>208.94</v>
          </cell>
          <cell r="AZ581">
            <v>212.9</v>
          </cell>
          <cell r="BA581">
            <v>216.86</v>
          </cell>
          <cell r="BB581">
            <v>220.82</v>
          </cell>
          <cell r="BC581">
            <v>224.77</v>
          </cell>
          <cell r="BD581">
            <v>228.73</v>
          </cell>
          <cell r="BE581">
            <v>232.69</v>
          </cell>
          <cell r="BF581">
            <v>236.65</v>
          </cell>
          <cell r="BG581">
            <v>185.2</v>
          </cell>
        </row>
        <row r="582">
          <cell r="AD582">
            <v>155</v>
          </cell>
          <cell r="AH582">
            <v>142.57</v>
          </cell>
          <cell r="AI582">
            <v>146.56</v>
          </cell>
          <cell r="AJ582">
            <v>150.54</v>
          </cell>
          <cell r="AK582">
            <v>154.52000000000001</v>
          </cell>
          <cell r="AL582">
            <v>158.51</v>
          </cell>
          <cell r="AM582">
            <v>162.49</v>
          </cell>
          <cell r="AN582">
            <v>166.47</v>
          </cell>
          <cell r="AO582">
            <v>170.46</v>
          </cell>
          <cell r="AP582">
            <v>174.44</v>
          </cell>
          <cell r="AQ582">
            <v>178.42</v>
          </cell>
          <cell r="AR582">
            <v>182.41</v>
          </cell>
          <cell r="AS582">
            <v>186.39</v>
          </cell>
          <cell r="AT582">
            <v>190.38</v>
          </cell>
          <cell r="AU582">
            <v>194.36</v>
          </cell>
          <cell r="AV582">
            <v>198.34</v>
          </cell>
          <cell r="AW582">
            <v>202.33</v>
          </cell>
          <cell r="AX582">
            <v>206.31</v>
          </cell>
          <cell r="AY582">
            <v>210.29</v>
          </cell>
          <cell r="AZ582">
            <v>214.28</v>
          </cell>
          <cell r="BA582">
            <v>218.26</v>
          </cell>
          <cell r="BB582">
            <v>222.24</v>
          </cell>
          <cell r="BC582">
            <v>226.23</v>
          </cell>
          <cell r="BD582">
            <v>230.21</v>
          </cell>
          <cell r="BE582">
            <v>234.19</v>
          </cell>
          <cell r="BF582">
            <v>238.18</v>
          </cell>
          <cell r="BG582">
            <v>186.39</v>
          </cell>
        </row>
        <row r="583">
          <cell r="AD583">
            <v>156</v>
          </cell>
          <cell r="AH583">
            <v>143.49</v>
          </cell>
          <cell r="AI583">
            <v>147.5</v>
          </cell>
          <cell r="AJ583">
            <v>151.5</v>
          </cell>
          <cell r="AK583">
            <v>155.51</v>
          </cell>
          <cell r="AL583">
            <v>159.52000000000001</v>
          </cell>
          <cell r="AM583">
            <v>163.53</v>
          </cell>
          <cell r="AN583">
            <v>167.54</v>
          </cell>
          <cell r="AO583">
            <v>171.55</v>
          </cell>
          <cell r="AP583">
            <v>175.56</v>
          </cell>
          <cell r="AQ583">
            <v>179.57</v>
          </cell>
          <cell r="AR583">
            <v>183.58</v>
          </cell>
          <cell r="AS583">
            <v>187.59</v>
          </cell>
          <cell r="AT583">
            <v>191.6</v>
          </cell>
          <cell r="AU583">
            <v>195.61</v>
          </cell>
          <cell r="AV583">
            <v>199.62</v>
          </cell>
          <cell r="AW583">
            <v>203.62</v>
          </cell>
          <cell r="AX583">
            <v>207.63</v>
          </cell>
          <cell r="AY583">
            <v>211.64</v>
          </cell>
          <cell r="AZ583">
            <v>215.65</v>
          </cell>
          <cell r="BA583">
            <v>219.66</v>
          </cell>
          <cell r="BB583">
            <v>223.67</v>
          </cell>
          <cell r="BC583">
            <v>227.68</v>
          </cell>
          <cell r="BD583">
            <v>231.69</v>
          </cell>
          <cell r="BE583">
            <v>235.7</v>
          </cell>
          <cell r="BF583">
            <v>239.71</v>
          </cell>
          <cell r="BG583">
            <v>187.59</v>
          </cell>
        </row>
        <row r="584">
          <cell r="AD584">
            <v>157</v>
          </cell>
          <cell r="AH584">
            <v>144.4</v>
          </cell>
          <cell r="AI584">
            <v>148.44</v>
          </cell>
          <cell r="AJ584">
            <v>152.47</v>
          </cell>
          <cell r="AK584">
            <v>156.51</v>
          </cell>
          <cell r="AL584">
            <v>160.54</v>
          </cell>
          <cell r="AM584">
            <v>164.58</v>
          </cell>
          <cell r="AN584">
            <v>168.61</v>
          </cell>
          <cell r="AO584">
            <v>172.64</v>
          </cell>
          <cell r="AP584">
            <v>176.68</v>
          </cell>
          <cell r="AQ584">
            <v>180.71</v>
          </cell>
          <cell r="AR584">
            <v>184.75</v>
          </cell>
          <cell r="AS584">
            <v>188.78</v>
          </cell>
          <cell r="AT584">
            <v>192.82</v>
          </cell>
          <cell r="AU584">
            <v>196.85</v>
          </cell>
          <cell r="AV584">
            <v>200.89</v>
          </cell>
          <cell r="AW584">
            <v>204.92</v>
          </cell>
          <cell r="AX584">
            <v>208.96</v>
          </cell>
          <cell r="AY584">
            <v>212.99</v>
          </cell>
          <cell r="AZ584">
            <v>217.03</v>
          </cell>
          <cell r="BA584">
            <v>221.06</v>
          </cell>
          <cell r="BB584">
            <v>225.1</v>
          </cell>
          <cell r="BC584">
            <v>229.13</v>
          </cell>
          <cell r="BD584">
            <v>233.17</v>
          </cell>
          <cell r="BE584">
            <v>237.2</v>
          </cell>
          <cell r="BF584">
            <v>241.24</v>
          </cell>
          <cell r="BG584">
            <v>188.78</v>
          </cell>
        </row>
        <row r="585">
          <cell r="AD585">
            <v>158</v>
          </cell>
          <cell r="AH585">
            <v>145.32</v>
          </cell>
          <cell r="AI585">
            <v>149.38</v>
          </cell>
          <cell r="AJ585">
            <v>153.44</v>
          </cell>
          <cell r="AK585">
            <v>157.5</v>
          </cell>
          <cell r="AL585">
            <v>161.56</v>
          </cell>
          <cell r="AM585">
            <v>165.62</v>
          </cell>
          <cell r="AN585">
            <v>169.68</v>
          </cell>
          <cell r="AO585">
            <v>173.74</v>
          </cell>
          <cell r="AP585">
            <v>177.8</v>
          </cell>
          <cell r="AQ585">
            <v>181.86</v>
          </cell>
          <cell r="AR585">
            <v>185.92</v>
          </cell>
          <cell r="AS585">
            <v>189.98</v>
          </cell>
          <cell r="AT585">
            <v>194.04</v>
          </cell>
          <cell r="AU585">
            <v>198.1</v>
          </cell>
          <cell r="AV585">
            <v>202.16</v>
          </cell>
          <cell r="AW585">
            <v>206.22</v>
          </cell>
          <cell r="AX585">
            <v>210.29</v>
          </cell>
          <cell r="AY585">
            <v>214.35</v>
          </cell>
          <cell r="AZ585">
            <v>218.41</v>
          </cell>
          <cell r="BA585">
            <v>222.47</v>
          </cell>
          <cell r="BB585">
            <v>226.53</v>
          </cell>
          <cell r="BC585">
            <v>230.59</v>
          </cell>
          <cell r="BD585">
            <v>234.65</v>
          </cell>
          <cell r="BE585">
            <v>238.71</v>
          </cell>
          <cell r="BF585">
            <v>242.77</v>
          </cell>
          <cell r="BG585">
            <v>189.98</v>
          </cell>
        </row>
        <row r="586">
          <cell r="AD586">
            <v>159</v>
          </cell>
          <cell r="AH586">
            <v>146.22999999999999</v>
          </cell>
          <cell r="AI586">
            <v>150.32</v>
          </cell>
          <cell r="AJ586">
            <v>154.4</v>
          </cell>
          <cell r="AK586">
            <v>158.49</v>
          </cell>
          <cell r="AL586">
            <v>162.58000000000001</v>
          </cell>
          <cell r="AM586">
            <v>166.66</v>
          </cell>
          <cell r="AN586">
            <v>170.75</v>
          </cell>
          <cell r="AO586">
            <v>174.84</v>
          </cell>
          <cell r="AP586">
            <v>178.92</v>
          </cell>
          <cell r="AQ586">
            <v>183.01</v>
          </cell>
          <cell r="AR586">
            <v>187.09</v>
          </cell>
          <cell r="AS586">
            <v>191.18</v>
          </cell>
          <cell r="AT586">
            <v>195.27</v>
          </cell>
          <cell r="AU586">
            <v>199.35</v>
          </cell>
          <cell r="AV586">
            <v>203.44</v>
          </cell>
          <cell r="AW586">
            <v>207.53</v>
          </cell>
          <cell r="AX586">
            <v>211.61</v>
          </cell>
          <cell r="AY586">
            <v>215.7</v>
          </cell>
          <cell r="AZ586">
            <v>219.78</v>
          </cell>
          <cell r="BA586">
            <v>223.87</v>
          </cell>
          <cell r="BB586">
            <v>227.96</v>
          </cell>
          <cell r="BC586">
            <v>232.04</v>
          </cell>
          <cell r="BD586">
            <v>236.13</v>
          </cell>
          <cell r="BE586">
            <v>240.22</v>
          </cell>
          <cell r="BF586">
            <v>244.3</v>
          </cell>
          <cell r="BG586">
            <v>191.18</v>
          </cell>
        </row>
        <row r="587">
          <cell r="AD587">
            <v>160</v>
          </cell>
          <cell r="AH587">
            <v>147.15</v>
          </cell>
          <cell r="AI587">
            <v>151.26</v>
          </cell>
          <cell r="AJ587">
            <v>155.37</v>
          </cell>
          <cell r="AK587">
            <v>159.47999999999999</v>
          </cell>
          <cell r="AL587">
            <v>163.6</v>
          </cell>
          <cell r="AM587">
            <v>167.71</v>
          </cell>
          <cell r="AN587">
            <v>171.82</v>
          </cell>
          <cell r="AO587">
            <v>175.93</v>
          </cell>
          <cell r="AP587">
            <v>180.04</v>
          </cell>
          <cell r="AQ587">
            <v>184.16</v>
          </cell>
          <cell r="AR587">
            <v>188.27</v>
          </cell>
          <cell r="AS587">
            <v>192.38</v>
          </cell>
          <cell r="AT587">
            <v>196.49</v>
          </cell>
          <cell r="AU587">
            <v>200.6</v>
          </cell>
          <cell r="AV587">
            <v>204.72</v>
          </cell>
          <cell r="AW587">
            <v>208.83</v>
          </cell>
          <cell r="AX587">
            <v>212.94</v>
          </cell>
          <cell r="AY587">
            <v>217.05</v>
          </cell>
          <cell r="AZ587">
            <v>221.16</v>
          </cell>
          <cell r="BA587">
            <v>225.28</v>
          </cell>
          <cell r="BB587">
            <v>229.39</v>
          </cell>
          <cell r="BC587">
            <v>233.5</v>
          </cell>
          <cell r="BD587">
            <v>237.61</v>
          </cell>
          <cell r="BE587">
            <v>241.72</v>
          </cell>
          <cell r="BF587">
            <v>245.84</v>
          </cell>
          <cell r="BG587">
            <v>192.38</v>
          </cell>
        </row>
        <row r="588">
          <cell r="AD588">
            <v>161</v>
          </cell>
          <cell r="AH588">
            <v>148.07</v>
          </cell>
          <cell r="AI588">
            <v>152.19999999999999</v>
          </cell>
          <cell r="AJ588">
            <v>156.34</v>
          </cell>
          <cell r="AK588">
            <v>160.47999999999999</v>
          </cell>
          <cell r="AL588">
            <v>164.62</v>
          </cell>
          <cell r="AM588">
            <v>168.75</v>
          </cell>
          <cell r="AN588">
            <v>172.89</v>
          </cell>
          <cell r="AO588">
            <v>177.03</v>
          </cell>
          <cell r="AP588">
            <v>181.17</v>
          </cell>
          <cell r="AQ588">
            <v>185.3</v>
          </cell>
          <cell r="AR588">
            <v>189.44</v>
          </cell>
          <cell r="AS588">
            <v>193.58</v>
          </cell>
          <cell r="AT588">
            <v>197.72</v>
          </cell>
          <cell r="AU588">
            <v>201.86</v>
          </cell>
          <cell r="AV588">
            <v>205.99</v>
          </cell>
          <cell r="AW588">
            <v>210.13</v>
          </cell>
          <cell r="AX588">
            <v>214.27</v>
          </cell>
          <cell r="AY588">
            <v>218.41</v>
          </cell>
          <cell r="AZ588">
            <v>222.54</v>
          </cell>
          <cell r="BA588">
            <v>226.68</v>
          </cell>
          <cell r="BB588">
            <v>230.82</v>
          </cell>
          <cell r="BC588">
            <v>234.96</v>
          </cell>
          <cell r="BD588">
            <v>239.09</v>
          </cell>
          <cell r="BE588">
            <v>243.23</v>
          </cell>
          <cell r="BF588">
            <v>247.37</v>
          </cell>
          <cell r="BG588">
            <v>193.58</v>
          </cell>
        </row>
        <row r="589">
          <cell r="AD589">
            <v>162</v>
          </cell>
          <cell r="AH589">
            <v>148.97999999999999</v>
          </cell>
          <cell r="AI589">
            <v>153.15</v>
          </cell>
          <cell r="AJ589">
            <v>157.31</v>
          </cell>
          <cell r="AK589">
            <v>161.47</v>
          </cell>
          <cell r="AL589">
            <v>165.64</v>
          </cell>
          <cell r="AM589">
            <v>169.8</v>
          </cell>
          <cell r="AN589">
            <v>173.96</v>
          </cell>
          <cell r="AO589">
            <v>178.13</v>
          </cell>
          <cell r="AP589">
            <v>182.29</v>
          </cell>
          <cell r="AQ589">
            <v>186.45</v>
          </cell>
          <cell r="AR589">
            <v>190.62</v>
          </cell>
          <cell r="AS589">
            <v>194.78</v>
          </cell>
          <cell r="AT589">
            <v>198.94</v>
          </cell>
          <cell r="AU589">
            <v>203.11</v>
          </cell>
          <cell r="AV589">
            <v>207.27</v>
          </cell>
          <cell r="AW589">
            <v>211.43</v>
          </cell>
          <cell r="AX589">
            <v>215.6</v>
          </cell>
          <cell r="AY589">
            <v>219.76</v>
          </cell>
          <cell r="AZ589">
            <v>223.92</v>
          </cell>
          <cell r="BA589">
            <v>228.09</v>
          </cell>
          <cell r="BB589">
            <v>232.25</v>
          </cell>
          <cell r="BC589">
            <v>236.42</v>
          </cell>
          <cell r="BD589">
            <v>240.58</v>
          </cell>
          <cell r="BE589">
            <v>244.74</v>
          </cell>
          <cell r="BF589">
            <v>248.91</v>
          </cell>
          <cell r="BG589">
            <v>194.78</v>
          </cell>
        </row>
        <row r="590">
          <cell r="AD590">
            <v>163</v>
          </cell>
          <cell r="AH590">
            <v>149.9</v>
          </cell>
          <cell r="AI590">
            <v>154.09</v>
          </cell>
          <cell r="AJ590">
            <v>158.28</v>
          </cell>
          <cell r="AK590">
            <v>162.47</v>
          </cell>
          <cell r="AL590">
            <v>166.66</v>
          </cell>
          <cell r="AM590">
            <v>170.85</v>
          </cell>
          <cell r="AN590">
            <v>175.04</v>
          </cell>
          <cell r="AO590">
            <v>179.23</v>
          </cell>
          <cell r="AP590">
            <v>183.42</v>
          </cell>
          <cell r="AQ590">
            <v>187.6</v>
          </cell>
          <cell r="AR590">
            <v>191.79</v>
          </cell>
          <cell r="AS590">
            <v>195.98</v>
          </cell>
          <cell r="AT590">
            <v>200.17</v>
          </cell>
          <cell r="AU590">
            <v>204.36</v>
          </cell>
          <cell r="AV590">
            <v>208.55</v>
          </cell>
          <cell r="AW590">
            <v>212.74</v>
          </cell>
          <cell r="AX590">
            <v>216.93</v>
          </cell>
          <cell r="AY590">
            <v>221.12</v>
          </cell>
          <cell r="AZ590">
            <v>225.31</v>
          </cell>
          <cell r="BA590">
            <v>229.5</v>
          </cell>
          <cell r="BB590">
            <v>233.69</v>
          </cell>
          <cell r="BC590">
            <v>237.87</v>
          </cell>
          <cell r="BD590">
            <v>242.06</v>
          </cell>
          <cell r="BE590">
            <v>246.25</v>
          </cell>
          <cell r="BF590">
            <v>250.44</v>
          </cell>
          <cell r="BG590">
            <v>195.98</v>
          </cell>
        </row>
        <row r="591">
          <cell r="AD591">
            <v>164</v>
          </cell>
          <cell r="AH591">
            <v>150.82</v>
          </cell>
          <cell r="AI591">
            <v>155.04</v>
          </cell>
          <cell r="AJ591">
            <v>159.25</v>
          </cell>
          <cell r="AK591">
            <v>163.47</v>
          </cell>
          <cell r="AL591">
            <v>167.68</v>
          </cell>
          <cell r="AM591">
            <v>171.9</v>
          </cell>
          <cell r="AN591">
            <v>176.11</v>
          </cell>
          <cell r="AO591">
            <v>180.33</v>
          </cell>
          <cell r="AP591">
            <v>184.54</v>
          </cell>
          <cell r="AQ591">
            <v>188.76</v>
          </cell>
          <cell r="AR591">
            <v>192.97</v>
          </cell>
          <cell r="AS591">
            <v>197.19</v>
          </cell>
          <cell r="AT591">
            <v>201.4</v>
          </cell>
          <cell r="AU591">
            <v>205.62</v>
          </cell>
          <cell r="AV591">
            <v>209.83</v>
          </cell>
          <cell r="AW591">
            <v>214.05</v>
          </cell>
          <cell r="AX591">
            <v>218.26</v>
          </cell>
          <cell r="AY591">
            <v>222.47</v>
          </cell>
          <cell r="AZ591">
            <v>226.69</v>
          </cell>
          <cell r="BA591">
            <v>230.9</v>
          </cell>
          <cell r="BB591">
            <v>235.12</v>
          </cell>
          <cell r="BC591">
            <v>239.33</v>
          </cell>
          <cell r="BD591">
            <v>243.55</v>
          </cell>
          <cell r="BE591">
            <v>247.76</v>
          </cell>
          <cell r="BF591">
            <v>251.98</v>
          </cell>
          <cell r="BG591">
            <v>197.19</v>
          </cell>
        </row>
        <row r="592">
          <cell r="AD592">
            <v>165</v>
          </cell>
          <cell r="AH592">
            <v>151.74</v>
          </cell>
          <cell r="AI592">
            <v>155.97999999999999</v>
          </cell>
          <cell r="AJ592">
            <v>160.22999999999999</v>
          </cell>
          <cell r="AK592">
            <v>164.47</v>
          </cell>
          <cell r="AL592">
            <v>168.71</v>
          </cell>
          <cell r="AM592">
            <v>172.95</v>
          </cell>
          <cell r="AN592">
            <v>177.19</v>
          </cell>
          <cell r="AO592">
            <v>181.43</v>
          </cell>
          <cell r="AP592">
            <v>185.67</v>
          </cell>
          <cell r="AQ592">
            <v>189.91</v>
          </cell>
          <cell r="AR592">
            <v>194.15</v>
          </cell>
          <cell r="AS592">
            <v>198.39</v>
          </cell>
          <cell r="AT592">
            <v>202.63</v>
          </cell>
          <cell r="AU592">
            <v>206.87</v>
          </cell>
          <cell r="AV592">
            <v>211.11</v>
          </cell>
          <cell r="AW592">
            <v>214.35</v>
          </cell>
          <cell r="AX592">
            <v>219.59</v>
          </cell>
          <cell r="AY592">
            <v>223.83</v>
          </cell>
          <cell r="AZ592">
            <v>228.07</v>
          </cell>
          <cell r="BA592">
            <v>232.31</v>
          </cell>
          <cell r="BB592">
            <v>236.55</v>
          </cell>
          <cell r="BC592">
            <v>240.79</v>
          </cell>
          <cell r="BD592">
            <v>245.04</v>
          </cell>
          <cell r="BE592">
            <v>249.28</v>
          </cell>
          <cell r="BF592">
            <v>253.52</v>
          </cell>
          <cell r="BG592">
            <v>198.35</v>
          </cell>
        </row>
        <row r="593">
          <cell r="AD593">
            <v>166</v>
          </cell>
          <cell r="AH593">
            <v>152.66999999999999</v>
          </cell>
          <cell r="AI593">
            <v>156.93</v>
          </cell>
          <cell r="AJ593">
            <v>161.19999999999999</v>
          </cell>
          <cell r="AK593">
            <v>165.46</v>
          </cell>
          <cell r="AL593">
            <v>169.73</v>
          </cell>
          <cell r="AM593">
            <v>174</v>
          </cell>
          <cell r="AN593">
            <v>178.26</v>
          </cell>
          <cell r="AO593">
            <v>182.53</v>
          </cell>
          <cell r="AP593">
            <v>186.8</v>
          </cell>
          <cell r="AQ593">
            <v>191.06</v>
          </cell>
          <cell r="AR593">
            <v>195.33</v>
          </cell>
          <cell r="AS593">
            <v>199.59</v>
          </cell>
          <cell r="AT593">
            <v>203.86</v>
          </cell>
          <cell r="AU593">
            <v>208.13</v>
          </cell>
          <cell r="AV593">
            <v>212.39</v>
          </cell>
          <cell r="AW593">
            <v>216.66</v>
          </cell>
          <cell r="AX593">
            <v>220.93</v>
          </cell>
          <cell r="AY593">
            <v>225.19</v>
          </cell>
          <cell r="AZ593">
            <v>229.46</v>
          </cell>
          <cell r="BA593">
            <v>233.72</v>
          </cell>
          <cell r="BB593">
            <v>237.99</v>
          </cell>
          <cell r="BC593">
            <v>242.26</v>
          </cell>
          <cell r="BD593">
            <v>246.52</v>
          </cell>
          <cell r="BE593">
            <v>250.79</v>
          </cell>
          <cell r="BF593">
            <v>255.05</v>
          </cell>
          <cell r="BG593">
            <v>199.6</v>
          </cell>
        </row>
        <row r="594">
          <cell r="AD594">
            <v>167</v>
          </cell>
          <cell r="AH594">
            <v>153.59</v>
          </cell>
          <cell r="AI594">
            <v>157.88</v>
          </cell>
          <cell r="AJ594">
            <v>162.16999999999999</v>
          </cell>
          <cell r="AK594">
            <v>166.46</v>
          </cell>
          <cell r="AL594">
            <v>170.76</v>
          </cell>
          <cell r="AM594">
            <v>175.05</v>
          </cell>
          <cell r="AN594">
            <v>179.34</v>
          </cell>
          <cell r="AO594">
            <v>183.63</v>
          </cell>
          <cell r="AP594">
            <v>187.92</v>
          </cell>
          <cell r="AQ594">
            <v>192.22</v>
          </cell>
          <cell r="AR594">
            <v>196.51</v>
          </cell>
          <cell r="AS594">
            <v>200.8</v>
          </cell>
          <cell r="AT594">
            <v>205.09</v>
          </cell>
          <cell r="AU594">
            <v>209.38</v>
          </cell>
          <cell r="AV594">
            <v>213.68</v>
          </cell>
          <cell r="AW594">
            <v>217.97</v>
          </cell>
          <cell r="AX594">
            <v>222.26</v>
          </cell>
          <cell r="AY594">
            <v>226.55</v>
          </cell>
          <cell r="AZ594">
            <v>230.84</v>
          </cell>
          <cell r="BA594">
            <v>235.14</v>
          </cell>
          <cell r="BB594">
            <v>239.43</v>
          </cell>
          <cell r="BC594">
            <v>243.72</v>
          </cell>
          <cell r="BD594">
            <v>248.01</v>
          </cell>
          <cell r="BE594">
            <v>252.3</v>
          </cell>
          <cell r="BF594">
            <v>256.58999999999997</v>
          </cell>
          <cell r="BG594">
            <v>200.8</v>
          </cell>
        </row>
        <row r="595">
          <cell r="AD595">
            <v>168</v>
          </cell>
          <cell r="AH595">
            <v>154.51</v>
          </cell>
          <cell r="AI595">
            <v>158.83000000000001</v>
          </cell>
          <cell r="AJ595">
            <v>163.15</v>
          </cell>
          <cell r="AK595">
            <v>167.47</v>
          </cell>
          <cell r="AL595">
            <v>171.78</v>
          </cell>
          <cell r="AM595">
            <v>176.1</v>
          </cell>
          <cell r="AN595">
            <v>180.42</v>
          </cell>
          <cell r="AO595">
            <v>184.74</v>
          </cell>
          <cell r="AP595">
            <v>189.05</v>
          </cell>
          <cell r="AQ595">
            <v>193.37</v>
          </cell>
          <cell r="AR595">
            <v>197.69</v>
          </cell>
          <cell r="AS595">
            <v>202.01</v>
          </cell>
          <cell r="AT595">
            <v>206.32</v>
          </cell>
          <cell r="AU595">
            <v>210.64</v>
          </cell>
          <cell r="AV595">
            <v>214.96</v>
          </cell>
          <cell r="AW595">
            <v>219.28</v>
          </cell>
          <cell r="AX595">
            <v>223.59</v>
          </cell>
          <cell r="AY595">
            <v>227.91</v>
          </cell>
          <cell r="AZ595">
            <v>232.23</v>
          </cell>
          <cell r="BA595">
            <v>236.55</v>
          </cell>
          <cell r="BB595">
            <v>240.86</v>
          </cell>
          <cell r="BC595">
            <v>245.18</v>
          </cell>
          <cell r="BD595">
            <v>249.5</v>
          </cell>
          <cell r="BE595">
            <v>253.82</v>
          </cell>
          <cell r="BF595">
            <v>258.14</v>
          </cell>
          <cell r="BG595">
            <v>202.01</v>
          </cell>
        </row>
        <row r="596">
          <cell r="AD596">
            <v>169</v>
          </cell>
          <cell r="AH596">
            <v>155.44</v>
          </cell>
          <cell r="AI596">
            <v>159.78</v>
          </cell>
          <cell r="AJ596">
            <v>164.12</v>
          </cell>
          <cell r="AK596">
            <v>168.47</v>
          </cell>
          <cell r="AL596">
            <v>172.81</v>
          </cell>
          <cell r="AM596">
            <v>177.15</v>
          </cell>
          <cell r="AN596">
            <v>181.5</v>
          </cell>
          <cell r="AO596">
            <v>185.84</v>
          </cell>
          <cell r="AP596">
            <v>190.18</v>
          </cell>
          <cell r="AQ596">
            <v>194.53</v>
          </cell>
          <cell r="AR596">
            <v>198.87</v>
          </cell>
          <cell r="AS596">
            <v>203.21</v>
          </cell>
          <cell r="AT596">
            <v>207.56</v>
          </cell>
          <cell r="AU596">
            <v>211.9</v>
          </cell>
          <cell r="AV596">
            <v>216.24</v>
          </cell>
          <cell r="AW596">
            <v>220.59</v>
          </cell>
          <cell r="AX596">
            <v>224.93</v>
          </cell>
          <cell r="AY596">
            <v>229.27</v>
          </cell>
          <cell r="AZ596">
            <v>233.62</v>
          </cell>
          <cell r="BA596">
            <v>237.96</v>
          </cell>
          <cell r="BB596">
            <v>242.3</v>
          </cell>
          <cell r="BC596">
            <v>246.65</v>
          </cell>
          <cell r="BD596">
            <v>250.99</v>
          </cell>
          <cell r="BE596">
            <v>255.33</v>
          </cell>
          <cell r="BF596">
            <v>259.68</v>
          </cell>
          <cell r="BG596">
            <v>203.21</v>
          </cell>
        </row>
        <row r="597">
          <cell r="AD597">
            <v>170</v>
          </cell>
          <cell r="AH597">
            <v>156.36000000000001</v>
          </cell>
          <cell r="AI597">
            <v>160.72999999999999</v>
          </cell>
          <cell r="AJ597">
            <v>165.1</v>
          </cell>
          <cell r="AK597">
            <v>169.47</v>
          </cell>
          <cell r="AL597">
            <v>173.84</v>
          </cell>
          <cell r="AM597">
            <v>178.21</v>
          </cell>
          <cell r="AN597">
            <v>182.58</v>
          </cell>
          <cell r="AO597">
            <v>186.95</v>
          </cell>
          <cell r="AP597">
            <v>191.32</v>
          </cell>
          <cell r="AQ597">
            <v>195.68</v>
          </cell>
          <cell r="AR597">
            <v>200.05</v>
          </cell>
          <cell r="AS597">
            <v>204.42</v>
          </cell>
          <cell r="AT597">
            <v>208.79</v>
          </cell>
          <cell r="AU597">
            <v>213.16</v>
          </cell>
          <cell r="AV597">
            <v>217.53</v>
          </cell>
          <cell r="AW597">
            <v>221.9</v>
          </cell>
          <cell r="AX597">
            <v>226.27</v>
          </cell>
          <cell r="AY597">
            <v>230.64</v>
          </cell>
          <cell r="AZ597">
            <v>235.01</v>
          </cell>
          <cell r="BA597">
            <v>239.37</v>
          </cell>
          <cell r="BB597">
            <v>243.74</v>
          </cell>
          <cell r="BC597">
            <v>248.11</v>
          </cell>
          <cell r="BD597">
            <v>252.48</v>
          </cell>
          <cell r="BE597">
            <v>256.85000000000002</v>
          </cell>
          <cell r="BF597">
            <v>261.22000000000003</v>
          </cell>
          <cell r="BG597">
            <v>204.42</v>
          </cell>
        </row>
        <row r="598">
          <cell r="AD598">
            <v>171</v>
          </cell>
          <cell r="AH598">
            <v>157.29</v>
          </cell>
          <cell r="AI598">
            <v>161.69</v>
          </cell>
          <cell r="AJ598">
            <v>166.08</v>
          </cell>
          <cell r="AK598">
            <v>170.47</v>
          </cell>
          <cell r="AL598">
            <v>174.87</v>
          </cell>
          <cell r="AM598">
            <v>179.26</v>
          </cell>
          <cell r="AN598">
            <v>183.66</v>
          </cell>
          <cell r="AO598">
            <v>188.05</v>
          </cell>
          <cell r="AP598">
            <v>192.45</v>
          </cell>
          <cell r="AQ598">
            <v>196.84</v>
          </cell>
          <cell r="AR598">
            <v>201.24</v>
          </cell>
          <cell r="AS598">
            <v>205.63</v>
          </cell>
          <cell r="AT598">
            <v>210.03</v>
          </cell>
          <cell r="AU598">
            <v>214.42</v>
          </cell>
          <cell r="AV598">
            <v>218.82</v>
          </cell>
          <cell r="AW598">
            <v>223.21</v>
          </cell>
          <cell r="AX598">
            <v>227.61</v>
          </cell>
          <cell r="AY598">
            <v>232</v>
          </cell>
          <cell r="AZ598">
            <v>236.39</v>
          </cell>
          <cell r="BA598">
            <v>240.79</v>
          </cell>
          <cell r="BB598">
            <v>245.18</v>
          </cell>
          <cell r="BC598">
            <v>249.58</v>
          </cell>
          <cell r="BD598">
            <v>253.97</v>
          </cell>
          <cell r="BE598">
            <v>258.37</v>
          </cell>
          <cell r="BF598">
            <v>262.76</v>
          </cell>
          <cell r="BG598">
            <v>205.63</v>
          </cell>
        </row>
        <row r="599">
          <cell r="AD599">
            <v>172</v>
          </cell>
          <cell r="AH599">
            <v>158.22</v>
          </cell>
          <cell r="AI599">
            <v>162.63999999999999</v>
          </cell>
          <cell r="AJ599">
            <v>167.06</v>
          </cell>
          <cell r="AK599">
            <v>171.48</v>
          </cell>
          <cell r="AL599">
            <v>175.9</v>
          </cell>
          <cell r="AM599">
            <v>180.32</v>
          </cell>
          <cell r="AN599">
            <v>184.74</v>
          </cell>
          <cell r="AO599">
            <v>189.16</v>
          </cell>
          <cell r="AP599">
            <v>193.58</v>
          </cell>
          <cell r="AQ599">
            <v>198</v>
          </cell>
          <cell r="AR599">
            <v>202.42</v>
          </cell>
          <cell r="AS599">
            <v>206.84</v>
          </cell>
          <cell r="AT599">
            <v>211.26</v>
          </cell>
          <cell r="AU599">
            <v>215.68</v>
          </cell>
          <cell r="AV599">
            <v>220.1</v>
          </cell>
          <cell r="AW599">
            <v>224.52</v>
          </cell>
          <cell r="AX599">
            <v>228.94</v>
          </cell>
          <cell r="AY599">
            <v>233.37</v>
          </cell>
          <cell r="AZ599">
            <v>237.79</v>
          </cell>
          <cell r="BA599">
            <v>242.21</v>
          </cell>
          <cell r="BB599">
            <v>246.63</v>
          </cell>
          <cell r="BC599">
            <v>251.05</v>
          </cell>
          <cell r="BD599">
            <v>255.47</v>
          </cell>
          <cell r="BE599">
            <v>259.89</v>
          </cell>
          <cell r="BF599">
            <v>264.31</v>
          </cell>
          <cell r="BG599">
            <v>206.84</v>
          </cell>
        </row>
        <row r="600">
          <cell r="AD600">
            <v>173</v>
          </cell>
          <cell r="AH600">
            <v>159.06</v>
          </cell>
          <cell r="AI600">
            <v>163.51</v>
          </cell>
          <cell r="AJ600">
            <v>167.96</v>
          </cell>
          <cell r="AK600">
            <v>172.4</v>
          </cell>
          <cell r="AL600">
            <v>176.85</v>
          </cell>
          <cell r="AM600">
            <v>181.3</v>
          </cell>
          <cell r="AN600">
            <v>185.74</v>
          </cell>
          <cell r="AO600">
            <v>190.19</v>
          </cell>
          <cell r="AP600">
            <v>194.63</v>
          </cell>
          <cell r="AQ600">
            <v>199.08</v>
          </cell>
          <cell r="AR600">
            <v>203.53</v>
          </cell>
          <cell r="AS600">
            <v>207.97</v>
          </cell>
          <cell r="AT600">
            <v>212.42</v>
          </cell>
          <cell r="AU600">
            <v>216.86</v>
          </cell>
          <cell r="AV600">
            <v>221.31</v>
          </cell>
          <cell r="AW600">
            <v>225.76</v>
          </cell>
          <cell r="AX600">
            <v>230.2</v>
          </cell>
          <cell r="AY600">
            <v>234.65</v>
          </cell>
          <cell r="AZ600">
            <v>239.09</v>
          </cell>
          <cell r="BA600">
            <v>243.54</v>
          </cell>
          <cell r="BB600">
            <v>247.99</v>
          </cell>
          <cell r="BC600">
            <v>252.43</v>
          </cell>
          <cell r="BD600">
            <v>256.88</v>
          </cell>
          <cell r="BE600">
            <v>261.33</v>
          </cell>
          <cell r="BF600">
            <v>265.77</v>
          </cell>
          <cell r="BG600">
            <v>207.97</v>
          </cell>
        </row>
        <row r="601">
          <cell r="AD601">
            <v>174</v>
          </cell>
          <cell r="AH601">
            <v>159.99</v>
          </cell>
          <cell r="AI601">
            <v>164.47</v>
          </cell>
          <cell r="AJ601">
            <v>168.94</v>
          </cell>
          <cell r="AK601">
            <v>173.41</v>
          </cell>
          <cell r="AL601">
            <v>177.88</v>
          </cell>
          <cell r="AM601">
            <v>182.35</v>
          </cell>
          <cell r="AN601">
            <v>186.82</v>
          </cell>
          <cell r="AO601">
            <v>191.3</v>
          </cell>
          <cell r="AP601">
            <v>195.77</v>
          </cell>
          <cell r="AQ601">
            <v>200.24</v>
          </cell>
          <cell r="AR601">
            <v>204.71</v>
          </cell>
          <cell r="AS601">
            <v>209.18</v>
          </cell>
          <cell r="AT601">
            <v>213.66</v>
          </cell>
          <cell r="AU601">
            <v>218.13</v>
          </cell>
          <cell r="AV601">
            <v>222.6</v>
          </cell>
          <cell r="AW601">
            <v>227.07</v>
          </cell>
          <cell r="AX601">
            <v>231.54</v>
          </cell>
          <cell r="AY601">
            <v>236.01</v>
          </cell>
          <cell r="AZ601">
            <v>240.49</v>
          </cell>
          <cell r="BA601">
            <v>244.96</v>
          </cell>
          <cell r="BB601">
            <v>249.43</v>
          </cell>
          <cell r="BC601">
            <v>253.9</v>
          </cell>
          <cell r="BD601">
            <v>258.37</v>
          </cell>
          <cell r="BE601">
            <v>262.85000000000002</v>
          </cell>
          <cell r="BF601">
            <v>267.32</v>
          </cell>
          <cell r="BG601">
            <v>209.18</v>
          </cell>
        </row>
        <row r="602">
          <cell r="AD602">
            <v>175</v>
          </cell>
          <cell r="AH602">
            <v>160.91999999999999</v>
          </cell>
          <cell r="AI602">
            <v>165.42</v>
          </cell>
          <cell r="AJ602">
            <v>169.92</v>
          </cell>
          <cell r="AK602">
            <v>174.42</v>
          </cell>
          <cell r="AL602">
            <v>178.91</v>
          </cell>
          <cell r="AM602">
            <v>183.41</v>
          </cell>
          <cell r="AN602">
            <v>187.91</v>
          </cell>
          <cell r="AO602">
            <v>192.41</v>
          </cell>
          <cell r="AP602">
            <v>196.9</v>
          </cell>
          <cell r="AQ602">
            <v>201.4</v>
          </cell>
          <cell r="AR602">
            <v>205.9</v>
          </cell>
          <cell r="AS602">
            <v>210.4</v>
          </cell>
          <cell r="AT602">
            <v>214.89</v>
          </cell>
          <cell r="AU602">
            <v>219.39</v>
          </cell>
          <cell r="AV602">
            <v>223.89</v>
          </cell>
          <cell r="AW602">
            <v>228.39</v>
          </cell>
          <cell r="AX602">
            <v>232.88</v>
          </cell>
          <cell r="AY602">
            <v>237.38</v>
          </cell>
          <cell r="AZ602">
            <v>241.88</v>
          </cell>
          <cell r="BA602">
            <v>246.38</v>
          </cell>
          <cell r="BB602">
            <v>250.87</v>
          </cell>
          <cell r="BC602">
            <v>255.37</v>
          </cell>
          <cell r="BD602">
            <v>259.87</v>
          </cell>
          <cell r="BE602">
            <v>264.37</v>
          </cell>
          <cell r="BF602">
            <v>268.86</v>
          </cell>
          <cell r="BG602">
            <v>210.4</v>
          </cell>
        </row>
        <row r="603">
          <cell r="AD603">
            <v>176</v>
          </cell>
          <cell r="AH603">
            <v>161.86000000000001</v>
          </cell>
          <cell r="AI603">
            <v>166.38</v>
          </cell>
          <cell r="AJ603">
            <v>170.9</v>
          </cell>
          <cell r="AK603">
            <v>175.42</v>
          </cell>
          <cell r="AL603">
            <v>179.95</v>
          </cell>
          <cell r="AM603">
            <v>184.47</v>
          </cell>
          <cell r="AN603">
            <v>188.99</v>
          </cell>
          <cell r="AO603">
            <v>193.52</v>
          </cell>
          <cell r="AP603">
            <v>198.04</v>
          </cell>
          <cell r="AQ603">
            <v>202.56</v>
          </cell>
          <cell r="AR603">
            <v>207.09</v>
          </cell>
          <cell r="AS603">
            <v>211.61</v>
          </cell>
          <cell r="AT603">
            <v>216.13</v>
          </cell>
          <cell r="AU603">
            <v>220.66</v>
          </cell>
          <cell r="AV603">
            <v>225.18</v>
          </cell>
          <cell r="AW603">
            <v>229.7</v>
          </cell>
          <cell r="AX603">
            <v>234.23</v>
          </cell>
          <cell r="AY603">
            <v>238.75</v>
          </cell>
          <cell r="AZ603">
            <v>243.27</v>
          </cell>
          <cell r="BA603">
            <v>247.8</v>
          </cell>
          <cell r="BB603">
            <v>252.32</v>
          </cell>
          <cell r="BC603">
            <v>256.83999999999997</v>
          </cell>
          <cell r="BD603">
            <v>261.37</v>
          </cell>
          <cell r="BE603">
            <v>265.89</v>
          </cell>
          <cell r="BF603">
            <v>270.41000000000003</v>
          </cell>
          <cell r="BG603">
            <v>211.61</v>
          </cell>
        </row>
        <row r="604">
          <cell r="AD604">
            <v>177</v>
          </cell>
          <cell r="AH604">
            <v>162.79</v>
          </cell>
          <cell r="AI604">
            <v>167.34</v>
          </cell>
          <cell r="AJ604">
            <v>171.89</v>
          </cell>
          <cell r="AK604">
            <v>176.43</v>
          </cell>
          <cell r="AL604">
            <v>180.98</v>
          </cell>
          <cell r="AM604">
            <v>185.53</v>
          </cell>
          <cell r="AN604">
            <v>190.08</v>
          </cell>
          <cell r="AO604">
            <v>194.63</v>
          </cell>
          <cell r="AP604">
            <v>199.18</v>
          </cell>
          <cell r="AQ604">
            <v>203.73</v>
          </cell>
          <cell r="AR604">
            <v>208.28</v>
          </cell>
          <cell r="AS604">
            <v>212.83</v>
          </cell>
          <cell r="AT604">
            <v>217.37</v>
          </cell>
          <cell r="AU604">
            <v>221.92</v>
          </cell>
          <cell r="AV604">
            <v>226.47</v>
          </cell>
          <cell r="AW604">
            <v>231.02</v>
          </cell>
          <cell r="AX604">
            <v>235.57</v>
          </cell>
          <cell r="AY604">
            <v>240.12</v>
          </cell>
          <cell r="AZ604">
            <v>244.67</v>
          </cell>
          <cell r="BA604">
            <v>249.22</v>
          </cell>
          <cell r="BB604">
            <v>253.77</v>
          </cell>
          <cell r="BC604">
            <v>258.31</v>
          </cell>
          <cell r="BD604">
            <v>262.86</v>
          </cell>
          <cell r="BE604">
            <v>267.41000000000003</v>
          </cell>
          <cell r="BF604">
            <v>271.95999999999998</v>
          </cell>
          <cell r="BG604">
            <v>212.83</v>
          </cell>
        </row>
        <row r="605">
          <cell r="AD605">
            <v>178</v>
          </cell>
          <cell r="AH605">
            <v>163.72</v>
          </cell>
          <cell r="AI605">
            <v>168.3</v>
          </cell>
          <cell r="AJ605">
            <v>172.87</v>
          </cell>
          <cell r="AK605">
            <v>177.44</v>
          </cell>
          <cell r="AL605">
            <v>182.02</v>
          </cell>
          <cell r="AM605">
            <v>186.59</v>
          </cell>
          <cell r="AN605">
            <v>191.17</v>
          </cell>
          <cell r="AO605">
            <v>195.74</v>
          </cell>
          <cell r="AP605">
            <v>200.32</v>
          </cell>
          <cell r="AQ605">
            <v>204.89</v>
          </cell>
          <cell r="AR605">
            <v>209.47</v>
          </cell>
          <cell r="AS605">
            <v>214.04</v>
          </cell>
          <cell r="AT605">
            <v>218.62</v>
          </cell>
          <cell r="AU605">
            <v>223.19</v>
          </cell>
          <cell r="AV605">
            <v>227.77</v>
          </cell>
          <cell r="AW605">
            <v>232.34</v>
          </cell>
          <cell r="AX605">
            <v>236.91</v>
          </cell>
          <cell r="AY605">
            <v>241.49</v>
          </cell>
          <cell r="AZ605">
            <v>246.06</v>
          </cell>
          <cell r="BA605">
            <v>250.64</v>
          </cell>
          <cell r="BB605">
            <v>255.21</v>
          </cell>
          <cell r="BC605">
            <v>259.79000000000002</v>
          </cell>
          <cell r="BD605">
            <v>264.36</v>
          </cell>
          <cell r="BE605">
            <v>268.94</v>
          </cell>
          <cell r="BF605">
            <v>273.51</v>
          </cell>
          <cell r="BG605">
            <v>214.04</v>
          </cell>
        </row>
        <row r="606">
          <cell r="AD606">
            <v>179</v>
          </cell>
          <cell r="AH606">
            <v>164.57</v>
          </cell>
          <cell r="AI606">
            <v>169.17</v>
          </cell>
          <cell r="AJ606">
            <v>173.77</v>
          </cell>
          <cell r="AK606">
            <v>178.37</v>
          </cell>
          <cell r="AL606">
            <v>182.97</v>
          </cell>
          <cell r="AM606">
            <v>187.57</v>
          </cell>
          <cell r="AN606">
            <v>192.17</v>
          </cell>
          <cell r="AO606">
            <v>196.77</v>
          </cell>
          <cell r="AP606">
            <v>201.37</v>
          </cell>
          <cell r="AQ606">
            <v>205.97</v>
          </cell>
          <cell r="AR606">
            <v>210.57</v>
          </cell>
          <cell r="AS606">
            <v>215.17</v>
          </cell>
          <cell r="AT606">
            <v>219.77</v>
          </cell>
          <cell r="AU606">
            <v>224.37</v>
          </cell>
          <cell r="AV606">
            <v>228.97</v>
          </cell>
          <cell r="AW606">
            <v>233.57</v>
          </cell>
          <cell r="AX606">
            <v>238.17</v>
          </cell>
          <cell r="AY606">
            <v>242.77</v>
          </cell>
          <cell r="AZ606">
            <v>247.37</v>
          </cell>
          <cell r="BA606">
            <v>251.97</v>
          </cell>
          <cell r="BB606">
            <v>256.57</v>
          </cell>
          <cell r="BC606">
            <v>261.17</v>
          </cell>
          <cell r="BD606">
            <v>265.77</v>
          </cell>
          <cell r="BE606">
            <v>270.37</v>
          </cell>
          <cell r="BF606">
            <v>274.97000000000003</v>
          </cell>
          <cell r="BG606">
            <v>215.17</v>
          </cell>
        </row>
        <row r="607">
          <cell r="AD607">
            <v>180</v>
          </cell>
          <cell r="AH607">
            <v>165.5</v>
          </cell>
          <cell r="AI607">
            <v>170.13</v>
          </cell>
          <cell r="AJ607">
            <v>174.75</v>
          </cell>
          <cell r="AK607">
            <v>179.38</v>
          </cell>
          <cell r="AL607">
            <v>184.01</v>
          </cell>
          <cell r="AM607">
            <v>188.63</v>
          </cell>
          <cell r="AN607">
            <v>193.26</v>
          </cell>
          <cell r="AO607">
            <v>197.88</v>
          </cell>
          <cell r="AP607">
            <v>202.51</v>
          </cell>
          <cell r="AQ607">
            <v>207.14</v>
          </cell>
          <cell r="AR607">
            <v>211.76</v>
          </cell>
          <cell r="AS607">
            <v>216.39</v>
          </cell>
          <cell r="AT607">
            <v>221.01</v>
          </cell>
          <cell r="AU607">
            <v>225.64</v>
          </cell>
          <cell r="AV607">
            <v>230.27</v>
          </cell>
          <cell r="AW607">
            <v>234.89</v>
          </cell>
          <cell r="AX607">
            <v>239.52</v>
          </cell>
          <cell r="AY607">
            <v>244.14</v>
          </cell>
          <cell r="AZ607">
            <v>248.77</v>
          </cell>
          <cell r="BA607">
            <v>253.4</v>
          </cell>
          <cell r="BB607">
            <v>258.02</v>
          </cell>
          <cell r="BC607">
            <v>262.64999999999998</v>
          </cell>
          <cell r="BD607">
            <v>267.27</v>
          </cell>
          <cell r="BE607">
            <v>271.89999999999998</v>
          </cell>
          <cell r="BF607">
            <v>276.52999999999997</v>
          </cell>
          <cell r="BG607">
            <v>216.39</v>
          </cell>
        </row>
        <row r="608">
          <cell r="AD608">
            <v>181</v>
          </cell>
          <cell r="AH608">
            <v>166.44</v>
          </cell>
          <cell r="AI608">
            <v>171.09</v>
          </cell>
          <cell r="AJ608">
            <v>175.74</v>
          </cell>
          <cell r="AK608">
            <v>180.39</v>
          </cell>
          <cell r="AL608">
            <v>185.04</v>
          </cell>
          <cell r="AM608">
            <v>189.7</v>
          </cell>
          <cell r="AN608">
            <v>194.35</v>
          </cell>
          <cell r="AO608">
            <v>199</v>
          </cell>
          <cell r="AP608">
            <v>203.65</v>
          </cell>
          <cell r="AQ608">
            <v>208.3</v>
          </cell>
          <cell r="AR608">
            <v>212.95</v>
          </cell>
          <cell r="AS608">
            <v>217.61</v>
          </cell>
          <cell r="AT608">
            <v>222.26</v>
          </cell>
          <cell r="AU608">
            <v>226.91</v>
          </cell>
          <cell r="AV608">
            <v>231.56</v>
          </cell>
          <cell r="AW608">
            <v>236.21</v>
          </cell>
          <cell r="AX608">
            <v>240.87</v>
          </cell>
          <cell r="AY608">
            <v>245.52</v>
          </cell>
          <cell r="AZ608">
            <v>250.17</v>
          </cell>
          <cell r="BA608">
            <v>254.82</v>
          </cell>
          <cell r="BB608">
            <v>259.47000000000003</v>
          </cell>
          <cell r="BC608">
            <v>264.12</v>
          </cell>
          <cell r="BD608">
            <v>268.77999999999997</v>
          </cell>
          <cell r="BE608">
            <v>273.43</v>
          </cell>
          <cell r="BF608">
            <v>278.08</v>
          </cell>
          <cell r="BG608">
            <v>217.61</v>
          </cell>
        </row>
        <row r="609">
          <cell r="AD609">
            <v>182</v>
          </cell>
          <cell r="AH609">
            <v>167.37</v>
          </cell>
          <cell r="AI609">
            <v>172.05</v>
          </cell>
          <cell r="AJ609">
            <v>176.73</v>
          </cell>
          <cell r="AK609">
            <v>181.41</v>
          </cell>
          <cell r="AL609">
            <v>186.08</v>
          </cell>
          <cell r="AM609">
            <v>190.76</v>
          </cell>
          <cell r="AN609">
            <v>195.44</v>
          </cell>
          <cell r="AO609">
            <v>200.12</v>
          </cell>
          <cell r="AP609">
            <v>204.79</v>
          </cell>
          <cell r="AQ609">
            <v>209.47</v>
          </cell>
          <cell r="AR609">
            <v>214.15</v>
          </cell>
          <cell r="AS609">
            <v>218.83</v>
          </cell>
          <cell r="AT609">
            <v>223.5</v>
          </cell>
          <cell r="AU609">
            <v>228.18</v>
          </cell>
          <cell r="AV609">
            <v>232.86</v>
          </cell>
          <cell r="AW609">
            <v>237.54</v>
          </cell>
          <cell r="AX609">
            <v>242.21</v>
          </cell>
          <cell r="AY609">
            <v>246.89</v>
          </cell>
          <cell r="AZ609">
            <v>251.57</v>
          </cell>
          <cell r="BA609">
            <v>256.25</v>
          </cell>
          <cell r="BB609">
            <v>260.92</v>
          </cell>
          <cell r="BC609">
            <v>265.60000000000002</v>
          </cell>
          <cell r="BD609">
            <v>270.27999999999997</v>
          </cell>
          <cell r="BE609">
            <v>274.95999999999998</v>
          </cell>
          <cell r="BF609">
            <v>279.63</v>
          </cell>
          <cell r="BG609">
            <v>218.83</v>
          </cell>
        </row>
        <row r="610">
          <cell r="AD610">
            <v>183</v>
          </cell>
          <cell r="AH610">
            <v>168.31</v>
          </cell>
          <cell r="AI610">
            <v>173.02</v>
          </cell>
          <cell r="AJ610">
            <v>177.72</v>
          </cell>
          <cell r="AK610">
            <v>182.42</v>
          </cell>
          <cell r="AL610">
            <v>187.13</v>
          </cell>
          <cell r="AM610">
            <v>191.83</v>
          </cell>
          <cell r="AN610">
            <v>196.53</v>
          </cell>
          <cell r="AO610">
            <v>201.23</v>
          </cell>
          <cell r="AP610">
            <v>205.94</v>
          </cell>
          <cell r="AQ610">
            <v>210.64</v>
          </cell>
          <cell r="AR610">
            <v>215.34</v>
          </cell>
          <cell r="AS610">
            <v>220.05</v>
          </cell>
          <cell r="AT610">
            <v>224.75</v>
          </cell>
          <cell r="AU610">
            <v>229.45</v>
          </cell>
          <cell r="AV610">
            <v>234.16</v>
          </cell>
          <cell r="AW610">
            <v>238.86</v>
          </cell>
          <cell r="AX610">
            <v>243.56</v>
          </cell>
          <cell r="AY610">
            <v>248.27</v>
          </cell>
          <cell r="AZ610">
            <v>252.97</v>
          </cell>
          <cell r="BA610">
            <v>257.67</v>
          </cell>
          <cell r="BB610">
            <v>262.38</v>
          </cell>
          <cell r="BC610">
            <v>267.08</v>
          </cell>
          <cell r="BD610">
            <v>271.77999999999997</v>
          </cell>
          <cell r="BE610">
            <v>276.48</v>
          </cell>
          <cell r="BF610">
            <v>281.19</v>
          </cell>
          <cell r="BG610">
            <v>220.05</v>
          </cell>
        </row>
        <row r="611">
          <cell r="AD611">
            <v>184</v>
          </cell>
          <cell r="AH611">
            <v>169.16</v>
          </cell>
          <cell r="AI611">
            <v>173.89</v>
          </cell>
          <cell r="AJ611">
            <v>178.62</v>
          </cell>
          <cell r="AK611">
            <v>183.35</v>
          </cell>
          <cell r="AL611">
            <v>188.07</v>
          </cell>
          <cell r="AM611">
            <v>192.8</v>
          </cell>
          <cell r="AN611">
            <v>197.53</v>
          </cell>
          <cell r="AO611">
            <v>202.26</v>
          </cell>
          <cell r="AP611">
            <v>206.99</v>
          </cell>
          <cell r="AQ611">
            <v>211.72</v>
          </cell>
          <cell r="AR611">
            <v>216.45</v>
          </cell>
          <cell r="AS611">
            <v>221.18</v>
          </cell>
          <cell r="AT611">
            <v>225.91</v>
          </cell>
          <cell r="AU611">
            <v>230.63</v>
          </cell>
          <cell r="AV611">
            <v>235.36</v>
          </cell>
          <cell r="AW611">
            <v>240.09</v>
          </cell>
          <cell r="AX611">
            <v>244.82</v>
          </cell>
          <cell r="AY611">
            <v>249.55</v>
          </cell>
          <cell r="AZ611">
            <v>254.28</v>
          </cell>
          <cell r="BA611">
            <v>259.01</v>
          </cell>
          <cell r="BB611">
            <v>263.74</v>
          </cell>
          <cell r="BC611">
            <v>268.45999999999998</v>
          </cell>
          <cell r="BD611">
            <v>273.19</v>
          </cell>
          <cell r="BE611">
            <v>277.92</v>
          </cell>
          <cell r="BF611">
            <v>282.64999999999998</v>
          </cell>
          <cell r="BG611">
            <v>221.18</v>
          </cell>
        </row>
        <row r="612">
          <cell r="AD612">
            <v>185</v>
          </cell>
          <cell r="AH612">
            <v>170.1</v>
          </cell>
          <cell r="AI612">
            <v>174.85</v>
          </cell>
          <cell r="AJ612">
            <v>179.61</v>
          </cell>
          <cell r="AK612">
            <v>184.36</v>
          </cell>
          <cell r="AL612">
            <v>189.12</v>
          </cell>
          <cell r="AM612">
            <v>193.87</v>
          </cell>
          <cell r="AN612">
            <v>198.63</v>
          </cell>
          <cell r="AO612">
            <v>203.38</v>
          </cell>
          <cell r="AP612">
            <v>208.14</v>
          </cell>
          <cell r="AQ612">
            <v>212.89</v>
          </cell>
          <cell r="AR612">
            <v>217.64</v>
          </cell>
          <cell r="AS612">
            <v>222.4</v>
          </cell>
          <cell r="AT612">
            <v>227.15</v>
          </cell>
          <cell r="AU612">
            <v>231.91</v>
          </cell>
          <cell r="AV612">
            <v>236.66</v>
          </cell>
          <cell r="AW612">
            <v>241.42</v>
          </cell>
          <cell r="AX612">
            <v>246.17</v>
          </cell>
          <cell r="AY612">
            <v>250.93</v>
          </cell>
          <cell r="AZ612">
            <v>255.68</v>
          </cell>
          <cell r="BA612">
            <v>260.43</v>
          </cell>
          <cell r="BB612">
            <v>265.19</v>
          </cell>
          <cell r="BC612">
            <v>269.94</v>
          </cell>
          <cell r="BD612">
            <v>274.7</v>
          </cell>
          <cell r="BE612">
            <v>279.45</v>
          </cell>
          <cell r="BF612">
            <v>284.20999999999998</v>
          </cell>
          <cell r="BG612">
            <v>222.4</v>
          </cell>
        </row>
        <row r="613">
          <cell r="AD613">
            <v>186</v>
          </cell>
          <cell r="AH613">
            <v>171.04</v>
          </cell>
          <cell r="AI613">
            <v>175.82</v>
          </cell>
          <cell r="AJ613">
            <v>180.6</v>
          </cell>
          <cell r="AK613">
            <v>185.38</v>
          </cell>
          <cell r="AL613">
            <v>190.16</v>
          </cell>
          <cell r="AM613">
            <v>194.94</v>
          </cell>
          <cell r="AN613">
            <v>199.72</v>
          </cell>
          <cell r="AO613">
            <v>204.5</v>
          </cell>
          <cell r="AP613">
            <v>209.28</v>
          </cell>
          <cell r="AQ613">
            <v>214.06</v>
          </cell>
          <cell r="AR613">
            <v>218.84</v>
          </cell>
          <cell r="AS613">
            <v>223.62</v>
          </cell>
          <cell r="AT613">
            <v>228.4</v>
          </cell>
          <cell r="AU613">
            <v>233.18</v>
          </cell>
          <cell r="AV613">
            <v>237.96</v>
          </cell>
          <cell r="AW613">
            <v>242.74</v>
          </cell>
          <cell r="AX613">
            <v>247.52</v>
          </cell>
          <cell r="AY613">
            <v>252.3</v>
          </cell>
          <cell r="AZ613">
            <v>257.08</v>
          </cell>
          <cell r="BA613">
            <v>261.86</v>
          </cell>
          <cell r="BB613">
            <v>266.64</v>
          </cell>
          <cell r="BC613">
            <v>271.42</v>
          </cell>
          <cell r="BD613">
            <v>276.2</v>
          </cell>
          <cell r="BE613">
            <v>280.98</v>
          </cell>
          <cell r="BF613">
            <v>285.76</v>
          </cell>
          <cell r="BG613">
            <v>223.62</v>
          </cell>
        </row>
        <row r="614">
          <cell r="AD614">
            <v>187</v>
          </cell>
          <cell r="AH614">
            <v>171.98</v>
          </cell>
          <cell r="AI614">
            <v>176.79</v>
          </cell>
          <cell r="AJ614">
            <v>181.59</v>
          </cell>
          <cell r="AK614">
            <v>186.4</v>
          </cell>
          <cell r="AL614">
            <v>191.21</v>
          </cell>
          <cell r="AM614">
            <v>196.01</v>
          </cell>
          <cell r="AN614">
            <v>200.82</v>
          </cell>
          <cell r="AO614">
            <v>205.62</v>
          </cell>
          <cell r="AP614">
            <v>210.43</v>
          </cell>
          <cell r="AQ614">
            <v>215.24</v>
          </cell>
          <cell r="AR614">
            <v>220.04</v>
          </cell>
          <cell r="AS614">
            <v>224.85</v>
          </cell>
          <cell r="AT614">
            <v>229.65</v>
          </cell>
          <cell r="AU614">
            <v>234.46</v>
          </cell>
          <cell r="AV614">
            <v>239.26</v>
          </cell>
          <cell r="AW614">
            <v>244.07</v>
          </cell>
          <cell r="AX614">
            <v>248.88</v>
          </cell>
          <cell r="AY614">
            <v>253.68</v>
          </cell>
          <cell r="AZ614">
            <v>258.49</v>
          </cell>
          <cell r="BA614">
            <v>263.29000000000002</v>
          </cell>
          <cell r="BB614">
            <v>268.10000000000002</v>
          </cell>
          <cell r="BC614">
            <v>272.91000000000003</v>
          </cell>
          <cell r="BD614">
            <v>277.70999999999998</v>
          </cell>
          <cell r="BE614">
            <v>282.52</v>
          </cell>
          <cell r="BF614">
            <v>287.32</v>
          </cell>
          <cell r="BG614">
            <v>224.85</v>
          </cell>
        </row>
        <row r="615">
          <cell r="AD615">
            <v>188</v>
          </cell>
          <cell r="AH615">
            <v>172.83</v>
          </cell>
          <cell r="AI615">
            <v>177.66</v>
          </cell>
          <cell r="AJ615">
            <v>182.49</v>
          </cell>
          <cell r="AK615">
            <v>187.32</v>
          </cell>
          <cell r="AL615">
            <v>192.16</v>
          </cell>
          <cell r="AM615">
            <v>196.99</v>
          </cell>
          <cell r="AN615">
            <v>201.82</v>
          </cell>
          <cell r="AO615">
            <v>206.65</v>
          </cell>
          <cell r="AP615">
            <v>211.48</v>
          </cell>
          <cell r="AQ615">
            <v>216.31</v>
          </cell>
          <cell r="AR615">
            <v>221.14</v>
          </cell>
          <cell r="AS615">
            <v>225.98</v>
          </cell>
          <cell r="AT615">
            <v>230.81</v>
          </cell>
          <cell r="AU615">
            <v>235.64</v>
          </cell>
          <cell r="AV615">
            <v>240.47</v>
          </cell>
          <cell r="AW615">
            <v>245.3</v>
          </cell>
          <cell r="AX615">
            <v>250.13</v>
          </cell>
          <cell r="AY615">
            <v>254.97</v>
          </cell>
          <cell r="AZ615">
            <v>259.8</v>
          </cell>
          <cell r="BA615">
            <v>264.63</v>
          </cell>
          <cell r="BB615">
            <v>269.45999999999998</v>
          </cell>
          <cell r="BC615">
            <v>274.29000000000002</v>
          </cell>
          <cell r="BD615">
            <v>279.12</v>
          </cell>
          <cell r="BE615">
            <v>283.95999999999998</v>
          </cell>
          <cell r="BF615">
            <v>288.79000000000002</v>
          </cell>
          <cell r="BG615">
            <v>225.98</v>
          </cell>
        </row>
        <row r="616">
          <cell r="AD616">
            <v>189</v>
          </cell>
          <cell r="AH616">
            <v>173.77</v>
          </cell>
          <cell r="AI616">
            <v>178.63</v>
          </cell>
          <cell r="AJ616">
            <v>183.49</v>
          </cell>
          <cell r="AK616">
            <v>188.34</v>
          </cell>
          <cell r="AL616">
            <v>193.2</v>
          </cell>
          <cell r="AM616">
            <v>198.06</v>
          </cell>
          <cell r="AN616">
            <v>202.92</v>
          </cell>
          <cell r="AO616">
            <v>207.77</v>
          </cell>
          <cell r="AP616">
            <v>212.63</v>
          </cell>
          <cell r="AQ616">
            <v>217.49</v>
          </cell>
          <cell r="AR616">
            <v>222.35</v>
          </cell>
          <cell r="AS616">
            <v>227.2</v>
          </cell>
          <cell r="AT616">
            <v>232.06</v>
          </cell>
          <cell r="AU616">
            <v>236.92</v>
          </cell>
          <cell r="AV616">
            <v>241.77</v>
          </cell>
          <cell r="AW616">
            <v>246.63</v>
          </cell>
          <cell r="AX616">
            <v>251.49</v>
          </cell>
          <cell r="AY616">
            <v>256.35000000000002</v>
          </cell>
          <cell r="AZ616">
            <v>261.2</v>
          </cell>
          <cell r="BA616">
            <v>266.06</v>
          </cell>
          <cell r="BB616">
            <v>270.92</v>
          </cell>
          <cell r="BC616">
            <v>275.77999999999997</v>
          </cell>
          <cell r="BD616">
            <v>280.63</v>
          </cell>
          <cell r="BE616">
            <v>285.49</v>
          </cell>
          <cell r="BF616">
            <v>290.35000000000002</v>
          </cell>
          <cell r="BG616">
            <v>227.2</v>
          </cell>
        </row>
        <row r="617">
          <cell r="AD617">
            <v>190</v>
          </cell>
          <cell r="AH617">
            <v>174.72</v>
          </cell>
          <cell r="AI617">
            <v>179.6</v>
          </cell>
          <cell r="AJ617">
            <v>184.48</v>
          </cell>
          <cell r="AK617">
            <v>189.37</v>
          </cell>
          <cell r="AL617">
            <v>194.25</v>
          </cell>
          <cell r="AM617">
            <v>199.13</v>
          </cell>
          <cell r="AN617">
            <v>204.02</v>
          </cell>
          <cell r="AO617">
            <v>208.9</v>
          </cell>
          <cell r="AP617">
            <v>213.78</v>
          </cell>
          <cell r="AQ617">
            <v>218.66</v>
          </cell>
          <cell r="AR617">
            <v>223.55</v>
          </cell>
          <cell r="AS617">
            <v>228.43</v>
          </cell>
          <cell r="AT617">
            <v>233.31</v>
          </cell>
          <cell r="AU617">
            <v>238.2</v>
          </cell>
          <cell r="AV617">
            <v>243.08</v>
          </cell>
          <cell r="AW617">
            <v>247.96</v>
          </cell>
          <cell r="AX617">
            <v>252.85</v>
          </cell>
          <cell r="AY617">
            <v>257.73</v>
          </cell>
          <cell r="AZ617">
            <v>262.61</v>
          </cell>
          <cell r="BA617">
            <v>267.49</v>
          </cell>
          <cell r="BB617">
            <v>272.38</v>
          </cell>
          <cell r="BC617">
            <v>277.26</v>
          </cell>
          <cell r="BD617">
            <v>282.14</v>
          </cell>
          <cell r="BE617">
            <v>287.02999999999997</v>
          </cell>
          <cell r="BF617">
            <v>291.91000000000003</v>
          </cell>
          <cell r="BG617">
            <v>228.43</v>
          </cell>
        </row>
        <row r="618">
          <cell r="AD618">
            <v>191</v>
          </cell>
          <cell r="AH618">
            <v>175.66</v>
          </cell>
          <cell r="AI618">
            <v>180.57</v>
          </cell>
          <cell r="AJ618">
            <v>185.48</v>
          </cell>
          <cell r="AK618">
            <v>190.39</v>
          </cell>
          <cell r="AL618">
            <v>195.3</v>
          </cell>
          <cell r="AM618">
            <v>200.21</v>
          </cell>
          <cell r="AN618">
            <v>205.12</v>
          </cell>
          <cell r="AO618">
            <v>210.02</v>
          </cell>
          <cell r="AP618">
            <v>214.93</v>
          </cell>
          <cell r="AQ618">
            <v>219.84</v>
          </cell>
          <cell r="AR618">
            <v>224.75</v>
          </cell>
          <cell r="AS618">
            <v>229.66</v>
          </cell>
          <cell r="AT618">
            <v>234.57</v>
          </cell>
          <cell r="AU618">
            <v>239.48</v>
          </cell>
          <cell r="AV618">
            <v>244.39</v>
          </cell>
          <cell r="AW618">
            <v>249.29</v>
          </cell>
          <cell r="AX618">
            <v>254.2</v>
          </cell>
          <cell r="AY618">
            <v>259.11</v>
          </cell>
          <cell r="AZ618">
            <v>264.02</v>
          </cell>
          <cell r="BA618">
            <v>268.93</v>
          </cell>
          <cell r="BB618">
            <v>273.83999999999997</v>
          </cell>
          <cell r="BC618">
            <v>278.75</v>
          </cell>
          <cell r="BD618">
            <v>283.66000000000003</v>
          </cell>
          <cell r="BE618">
            <v>288.56</v>
          </cell>
          <cell r="BF618">
            <v>293.47000000000003</v>
          </cell>
          <cell r="BG618">
            <v>229.66</v>
          </cell>
        </row>
        <row r="619">
          <cell r="AD619">
            <v>192</v>
          </cell>
          <cell r="AH619">
            <v>176.51</v>
          </cell>
          <cell r="AI619">
            <v>181.44</v>
          </cell>
          <cell r="AJ619">
            <v>186.38</v>
          </cell>
          <cell r="AK619">
            <v>191.31</v>
          </cell>
          <cell r="AL619">
            <v>196.25</v>
          </cell>
          <cell r="AM619">
            <v>201.18</v>
          </cell>
          <cell r="AN619">
            <v>206.12</v>
          </cell>
          <cell r="AO619">
            <v>211.05</v>
          </cell>
          <cell r="AP619">
            <v>215.99</v>
          </cell>
          <cell r="AQ619">
            <v>220.92</v>
          </cell>
          <cell r="AR619">
            <v>225.85</v>
          </cell>
          <cell r="AS619">
            <v>230.79</v>
          </cell>
          <cell r="AT619">
            <v>235.72</v>
          </cell>
          <cell r="AU619">
            <v>240.66</v>
          </cell>
          <cell r="AV619">
            <v>245.59</v>
          </cell>
          <cell r="AW619">
            <v>250.53</v>
          </cell>
          <cell r="AX619">
            <v>255.46</v>
          </cell>
          <cell r="AY619">
            <v>260.39999999999998</v>
          </cell>
          <cell r="AZ619">
            <v>265.33</v>
          </cell>
          <cell r="BA619">
            <v>270.26</v>
          </cell>
          <cell r="BB619">
            <v>275.2</v>
          </cell>
          <cell r="BC619">
            <v>280.13</v>
          </cell>
          <cell r="BD619">
            <v>285.07</v>
          </cell>
          <cell r="BE619">
            <v>290</v>
          </cell>
          <cell r="BF619">
            <v>294.94</v>
          </cell>
          <cell r="BG619">
            <v>230.78</v>
          </cell>
        </row>
        <row r="620">
          <cell r="AD620">
            <v>193</v>
          </cell>
          <cell r="AH620">
            <v>177.46</v>
          </cell>
          <cell r="AI620">
            <v>182.42</v>
          </cell>
          <cell r="AJ620">
            <v>187.38</v>
          </cell>
          <cell r="AK620">
            <v>192.34</v>
          </cell>
          <cell r="AL620">
            <v>197.3</v>
          </cell>
          <cell r="AM620">
            <v>202.26</v>
          </cell>
          <cell r="AN620">
            <v>207.22</v>
          </cell>
          <cell r="AO620">
            <v>212.18</v>
          </cell>
          <cell r="AP620">
            <v>217.14</v>
          </cell>
          <cell r="AQ620">
            <v>222.1</v>
          </cell>
          <cell r="AR620">
            <v>227.06</v>
          </cell>
          <cell r="AS620">
            <v>232.02</v>
          </cell>
          <cell r="AT620">
            <v>236.98</v>
          </cell>
          <cell r="AU620">
            <v>241.94</v>
          </cell>
          <cell r="AV620">
            <v>246.9</v>
          </cell>
          <cell r="AW620">
            <v>251.86</v>
          </cell>
          <cell r="AX620">
            <v>256.82</v>
          </cell>
          <cell r="AY620">
            <v>261.77999999999997</v>
          </cell>
          <cell r="AZ620">
            <v>266.74</v>
          </cell>
          <cell r="BA620">
            <v>271.7</v>
          </cell>
          <cell r="BB620">
            <v>276.66000000000003</v>
          </cell>
          <cell r="BC620">
            <v>281.62</v>
          </cell>
          <cell r="BD620">
            <v>286.58</v>
          </cell>
          <cell r="BE620">
            <v>291.54000000000002</v>
          </cell>
          <cell r="BF620">
            <v>296.5</v>
          </cell>
          <cell r="BG620">
            <v>232.02</v>
          </cell>
        </row>
        <row r="621">
          <cell r="AD621">
            <v>194</v>
          </cell>
          <cell r="AH621">
            <v>178.41</v>
          </cell>
          <cell r="AI621">
            <v>183.39</v>
          </cell>
          <cell r="AJ621">
            <v>188.38</v>
          </cell>
          <cell r="AK621">
            <v>193.36</v>
          </cell>
          <cell r="AL621">
            <v>198.35</v>
          </cell>
          <cell r="AM621">
            <v>203.34</v>
          </cell>
          <cell r="AN621">
            <v>208.32</v>
          </cell>
          <cell r="AO621">
            <v>213.31</v>
          </cell>
          <cell r="AP621">
            <v>218.29</v>
          </cell>
          <cell r="AQ621">
            <v>223.28</v>
          </cell>
          <cell r="AR621">
            <v>228.27</v>
          </cell>
          <cell r="AS621">
            <v>233.25</v>
          </cell>
          <cell r="AT621">
            <v>238.24</v>
          </cell>
          <cell r="AU621">
            <v>243.22</v>
          </cell>
          <cell r="AV621">
            <v>248.21</v>
          </cell>
          <cell r="AW621">
            <v>253.19</v>
          </cell>
          <cell r="AX621">
            <v>258.18</v>
          </cell>
          <cell r="AY621">
            <v>263.17</v>
          </cell>
          <cell r="AZ621">
            <v>268.14999999999998</v>
          </cell>
          <cell r="BA621">
            <v>273.14</v>
          </cell>
          <cell r="BB621">
            <v>278.12</v>
          </cell>
          <cell r="BC621">
            <v>283.11</v>
          </cell>
          <cell r="BD621">
            <v>288.08999999999997</v>
          </cell>
          <cell r="BE621">
            <v>293.08</v>
          </cell>
          <cell r="BF621">
            <v>298.07</v>
          </cell>
          <cell r="BG621">
            <v>233.25</v>
          </cell>
        </row>
        <row r="622">
          <cell r="AD622">
            <v>195</v>
          </cell>
          <cell r="AH622">
            <v>179.25</v>
          </cell>
          <cell r="AI622">
            <v>184.27</v>
          </cell>
          <cell r="AJ622">
            <v>189.28</v>
          </cell>
          <cell r="AK622">
            <v>194.29</v>
          </cell>
          <cell r="AL622">
            <v>199.3</v>
          </cell>
          <cell r="AM622">
            <v>204.31</v>
          </cell>
          <cell r="AN622">
            <v>209.32</v>
          </cell>
          <cell r="AO622">
            <v>214.33</v>
          </cell>
          <cell r="AP622">
            <v>219.35</v>
          </cell>
          <cell r="AQ622">
            <v>224.36</v>
          </cell>
          <cell r="AR622">
            <v>229.37</v>
          </cell>
          <cell r="AS622">
            <v>234.38</v>
          </cell>
          <cell r="AT622">
            <v>239.39</v>
          </cell>
          <cell r="AU622">
            <v>244.4</v>
          </cell>
          <cell r="AV622">
            <v>249.41</v>
          </cell>
          <cell r="AW622">
            <v>254.43</v>
          </cell>
          <cell r="AX622">
            <v>259.44</v>
          </cell>
          <cell r="AY622">
            <v>264.45</v>
          </cell>
          <cell r="AZ622">
            <v>269.45999999999998</v>
          </cell>
          <cell r="BA622">
            <v>274.47000000000003</v>
          </cell>
          <cell r="BB622">
            <v>279.48</v>
          </cell>
          <cell r="BC622">
            <v>284.5</v>
          </cell>
          <cell r="BD622">
            <v>289.51</v>
          </cell>
          <cell r="BE622">
            <v>294.52</v>
          </cell>
          <cell r="BF622">
            <v>299.52999999999997</v>
          </cell>
          <cell r="BG622">
            <v>234.38</v>
          </cell>
        </row>
        <row r="623">
          <cell r="AD623">
            <v>196</v>
          </cell>
          <cell r="AH623">
            <v>180.2</v>
          </cell>
          <cell r="AI623">
            <v>185.24</v>
          </cell>
          <cell r="AJ623">
            <v>190.28</v>
          </cell>
          <cell r="AK623">
            <v>195.32</v>
          </cell>
          <cell r="AL623">
            <v>200.35</v>
          </cell>
          <cell r="AM623">
            <v>205.39</v>
          </cell>
          <cell r="AN623">
            <v>210.43</v>
          </cell>
          <cell r="AO623">
            <v>215.47</v>
          </cell>
          <cell r="AP623">
            <v>220.5</v>
          </cell>
          <cell r="AQ623">
            <v>225.54</v>
          </cell>
          <cell r="AR623">
            <v>230.58</v>
          </cell>
          <cell r="AS623">
            <v>235.61</v>
          </cell>
          <cell r="AT623">
            <v>240.65</v>
          </cell>
          <cell r="AU623">
            <v>245.69</v>
          </cell>
          <cell r="AV623">
            <v>250.73</v>
          </cell>
          <cell r="AW623">
            <v>255.76</v>
          </cell>
          <cell r="AX623">
            <v>260.8</v>
          </cell>
          <cell r="AY623">
            <v>265.83999999999997</v>
          </cell>
          <cell r="AZ623">
            <v>270.87</v>
          </cell>
          <cell r="BA623">
            <v>275.91000000000003</v>
          </cell>
          <cell r="BB623">
            <v>280.95</v>
          </cell>
          <cell r="BC623">
            <v>285.99</v>
          </cell>
          <cell r="BD623">
            <v>291.02</v>
          </cell>
          <cell r="BE623">
            <v>296.06</v>
          </cell>
          <cell r="BF623">
            <v>301.10000000000002</v>
          </cell>
          <cell r="BG623">
            <v>235.62</v>
          </cell>
        </row>
        <row r="624">
          <cell r="AD624">
            <v>197</v>
          </cell>
          <cell r="AH624">
            <v>181.16</v>
          </cell>
          <cell r="AI624">
            <v>186.22</v>
          </cell>
          <cell r="AJ624">
            <v>191.28</v>
          </cell>
          <cell r="AK624">
            <v>196.35</v>
          </cell>
          <cell r="AL624">
            <v>201.41</v>
          </cell>
          <cell r="AM624">
            <v>206.47</v>
          </cell>
          <cell r="AN624">
            <v>211.53</v>
          </cell>
          <cell r="AO624">
            <v>216.6</v>
          </cell>
          <cell r="AP624">
            <v>221.66</v>
          </cell>
          <cell r="AQ624">
            <v>226.72</v>
          </cell>
          <cell r="AR624">
            <v>231.79</v>
          </cell>
          <cell r="AS624">
            <v>236.85</v>
          </cell>
          <cell r="AT624">
            <v>241.91</v>
          </cell>
          <cell r="AU624">
            <v>246.97</v>
          </cell>
          <cell r="AV624">
            <v>252.04</v>
          </cell>
          <cell r="AW624">
            <v>257.10000000000002</v>
          </cell>
          <cell r="AX624">
            <v>262.16000000000003</v>
          </cell>
          <cell r="AY624">
            <v>267.23</v>
          </cell>
          <cell r="AZ624">
            <v>272.29000000000002</v>
          </cell>
          <cell r="BA624">
            <v>277.35000000000002</v>
          </cell>
          <cell r="BB624">
            <v>282.42</v>
          </cell>
          <cell r="BC624">
            <v>287.48</v>
          </cell>
          <cell r="BD624">
            <v>292.54000000000002</v>
          </cell>
          <cell r="BE624">
            <v>297.60000000000002</v>
          </cell>
          <cell r="BF624">
            <v>302.67</v>
          </cell>
          <cell r="BG624">
            <v>236.85</v>
          </cell>
        </row>
        <row r="625">
          <cell r="AD625">
            <v>198</v>
          </cell>
          <cell r="AH625">
            <v>182</v>
          </cell>
          <cell r="AI625">
            <v>187.09</v>
          </cell>
          <cell r="AJ625">
            <v>192.18</v>
          </cell>
          <cell r="AK625">
            <v>197.27</v>
          </cell>
          <cell r="AL625">
            <v>202.36</v>
          </cell>
          <cell r="AM625">
            <v>207.45</v>
          </cell>
          <cell r="AN625">
            <v>212.54</v>
          </cell>
          <cell r="AO625">
            <v>217.62</v>
          </cell>
          <cell r="AP625">
            <v>222.71</v>
          </cell>
          <cell r="AQ625">
            <v>227.8</v>
          </cell>
          <cell r="AR625">
            <v>232.89</v>
          </cell>
          <cell r="AS625">
            <v>237.98</v>
          </cell>
          <cell r="AT625">
            <v>243.07</v>
          </cell>
          <cell r="AU625">
            <v>248.16</v>
          </cell>
          <cell r="AV625">
            <v>253.24</v>
          </cell>
          <cell r="AW625">
            <v>258.33</v>
          </cell>
          <cell r="AX625">
            <v>263.42</v>
          </cell>
          <cell r="AY625">
            <v>268.51</v>
          </cell>
          <cell r="AZ625">
            <v>273.60000000000002</v>
          </cell>
          <cell r="BA625">
            <v>278.69</v>
          </cell>
          <cell r="BB625">
            <v>283.77999999999997</v>
          </cell>
          <cell r="BC625">
            <v>288.86</v>
          </cell>
          <cell r="BD625">
            <v>293.95</v>
          </cell>
          <cell r="BE625">
            <v>299.04000000000002</v>
          </cell>
          <cell r="BF625">
            <v>304.13</v>
          </cell>
          <cell r="BG625">
            <v>237.98</v>
          </cell>
        </row>
        <row r="626">
          <cell r="AD626">
            <v>199</v>
          </cell>
          <cell r="AH626">
            <v>182.96</v>
          </cell>
          <cell r="AI626">
            <v>188.07</v>
          </cell>
          <cell r="AJ626">
            <v>193.19</v>
          </cell>
          <cell r="AK626">
            <v>198.3</v>
          </cell>
          <cell r="AL626">
            <v>203.41</v>
          </cell>
          <cell r="AM626">
            <v>208.53</v>
          </cell>
          <cell r="AN626">
            <v>213.64</v>
          </cell>
          <cell r="AO626">
            <v>218.76</v>
          </cell>
          <cell r="AP626">
            <v>223.87</v>
          </cell>
          <cell r="AQ626">
            <v>228.99</v>
          </cell>
          <cell r="AR626">
            <v>234.1</v>
          </cell>
          <cell r="AS626">
            <v>239.21</v>
          </cell>
          <cell r="AT626">
            <v>244.33</v>
          </cell>
          <cell r="AU626">
            <v>249.44</v>
          </cell>
          <cell r="AV626">
            <v>254.56</v>
          </cell>
          <cell r="AW626">
            <v>259.67</v>
          </cell>
          <cell r="AX626">
            <v>264.79000000000002</v>
          </cell>
          <cell r="AY626">
            <v>269.89999999999998</v>
          </cell>
          <cell r="AZ626">
            <v>275.01</v>
          </cell>
          <cell r="BA626">
            <v>280.13</v>
          </cell>
          <cell r="BB626">
            <v>285.24</v>
          </cell>
          <cell r="BC626">
            <v>290.36</v>
          </cell>
          <cell r="BD626">
            <v>295.47000000000003</v>
          </cell>
          <cell r="BE626">
            <v>300.58999999999997</v>
          </cell>
          <cell r="BF626">
            <v>305.7</v>
          </cell>
          <cell r="BG626">
            <v>239.22</v>
          </cell>
        </row>
        <row r="627">
          <cell r="AD627">
            <v>200</v>
          </cell>
          <cell r="AH627">
            <v>183.91</v>
          </cell>
          <cell r="AI627">
            <v>189.05</v>
          </cell>
          <cell r="AJ627">
            <v>194.19</v>
          </cell>
          <cell r="AK627">
            <v>199.33</v>
          </cell>
          <cell r="AL627">
            <v>204.47</v>
          </cell>
          <cell r="AM627">
            <v>209.61</v>
          </cell>
          <cell r="AN627">
            <v>214.75</v>
          </cell>
          <cell r="AO627">
            <v>219.89</v>
          </cell>
          <cell r="AP627">
            <v>225.03</v>
          </cell>
          <cell r="AQ627">
            <v>230.17</v>
          </cell>
          <cell r="AR627">
            <v>235.31</v>
          </cell>
          <cell r="AS627">
            <v>240.45</v>
          </cell>
          <cell r="AT627">
            <v>245.59</v>
          </cell>
          <cell r="AU627">
            <v>250.73</v>
          </cell>
          <cell r="AV627">
            <v>255.87</v>
          </cell>
          <cell r="AW627">
            <v>261.01</v>
          </cell>
          <cell r="AX627">
            <v>266.14999999999998</v>
          </cell>
          <cell r="AY627">
            <v>271.29000000000002</v>
          </cell>
          <cell r="AZ627">
            <v>276.43</v>
          </cell>
          <cell r="BA627">
            <v>281.57</v>
          </cell>
          <cell r="BB627">
            <v>286.70999999999998</v>
          </cell>
          <cell r="BC627">
            <v>291.85000000000002</v>
          </cell>
          <cell r="BD627">
            <v>296.99</v>
          </cell>
          <cell r="BE627">
            <v>302.13</v>
          </cell>
          <cell r="BF627">
            <v>307.27</v>
          </cell>
          <cell r="BG627">
            <v>240.45</v>
          </cell>
        </row>
      </sheetData>
      <sheetData sheetId="1">
        <row r="4">
          <cell r="L4">
            <v>0.32400000000000001</v>
          </cell>
        </row>
        <row r="18">
          <cell r="P18">
            <v>155</v>
          </cell>
        </row>
        <row r="61">
          <cell r="S61">
            <v>46.86</v>
          </cell>
        </row>
        <row r="62">
          <cell r="S62">
            <v>286.72000000000003</v>
          </cell>
        </row>
        <row r="63">
          <cell r="S63">
            <v>286.72000000000003</v>
          </cell>
        </row>
        <row r="64">
          <cell r="S64">
            <v>46.86</v>
          </cell>
        </row>
        <row r="65">
          <cell r="S65">
            <v>46.86</v>
          </cell>
        </row>
        <row r="66">
          <cell r="S66">
            <v>46.86</v>
          </cell>
        </row>
        <row r="67">
          <cell r="S67">
            <v>46.86</v>
          </cell>
        </row>
        <row r="70">
          <cell r="S70">
            <v>46.86</v>
          </cell>
        </row>
        <row r="71">
          <cell r="S71">
            <v>46.86</v>
          </cell>
        </row>
      </sheetData>
      <sheetData sheetId="2">
        <row r="5">
          <cell r="O5">
            <v>1</v>
          </cell>
        </row>
      </sheetData>
      <sheetData sheetId="3">
        <row r="12">
          <cell r="D12">
            <v>50</v>
          </cell>
        </row>
        <row r="14">
          <cell r="T14">
            <v>521.08000000000004</v>
          </cell>
          <cell r="V14">
            <v>495.51</v>
          </cell>
        </row>
      </sheetData>
      <sheetData sheetId="4">
        <row r="13">
          <cell r="H13">
            <v>15000</v>
          </cell>
        </row>
      </sheetData>
      <sheetData sheetId="5">
        <row r="15">
          <cell r="E15">
            <v>228.46</v>
          </cell>
        </row>
      </sheetData>
      <sheetData sheetId="6">
        <row r="2">
          <cell r="I2">
            <v>1</v>
          </cell>
        </row>
        <row r="28">
          <cell r="H28">
            <v>3315</v>
          </cell>
        </row>
        <row r="34">
          <cell r="H34">
            <v>1650</v>
          </cell>
        </row>
        <row r="40">
          <cell r="H40">
            <v>620</v>
          </cell>
        </row>
        <row r="44">
          <cell r="H44">
            <v>3.5</v>
          </cell>
        </row>
        <row r="46">
          <cell r="H46">
            <v>700</v>
          </cell>
        </row>
        <row r="48">
          <cell r="H48">
            <v>2180</v>
          </cell>
        </row>
      </sheetData>
      <sheetData sheetId="7">
        <row r="3422">
          <cell r="L3422">
            <v>10</v>
          </cell>
        </row>
      </sheetData>
      <sheetData sheetId="8">
        <row r="30">
          <cell r="O3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MENU"/>
      <sheetName val="ข้อมูลโครงการ"/>
      <sheetName val="DATA1"/>
      <sheetName val="DATA2"/>
      <sheetName val="DATA3"/>
      <sheetName val="DATA4"/>
      <sheetName val="DATA5"/>
      <sheetName val="DATA6"/>
      <sheetName val="DATAbox1"/>
      <sheetName val="DATAbox2"/>
      <sheetName val="DATABRD1"/>
      <sheetName val="เสาเข็มBRD1"/>
      <sheetName val="ตอม่อBRD1"/>
      <sheetName val="พื้นBRD1"/>
      <sheetName val="ราวริมBRD1"/>
      <sheetName val="ราวกลางBRD1"/>
      <sheetName val="ราวBRD1"/>
      <sheetName val="APBRD1"/>
      <sheetName val="CSPBRD1"/>
      <sheetName val="ปริมาณbox1"/>
      <sheetName val="ปริมาณbox2"/>
      <sheetName val="ข้อมูลน้ำมัน"/>
      <sheetName val="กำแพงปากท่อ"/>
      <sheetName val="ตารางแหล่งวัสดุ"/>
      <sheetName val="การเชื่อมโยงค่าระยะทาง"/>
      <sheetName val="ปก"/>
      <sheetName val="ปร.5"/>
      <sheetName val="ปร.4"/>
      <sheetName val="ค่างานต้นทุน"/>
      <sheetName val="ใบสนอราคา"/>
      <sheetName val="บันทึกต่อรอง"/>
      <sheetName val="ตารางการแบ่งงวดงาน"/>
      <sheetName val="สรุปการแบ่งงวด"/>
      <sheetName val="รายละเอียดงวดงาน"/>
      <sheetName val="รายละเยดงวดในประกาศ"/>
      <sheetName val="สรุปค่าขนส่ง"/>
      <sheetName val="ข้อมูลpop_up"/>
      <sheetName val="ขน10_12.50"/>
      <sheetName val="ขน10พ่วง_12.50"/>
      <sheetName val="ขน10_13.50"/>
      <sheetName val="ขน10พ่วง_13.50"/>
      <sheetName val="ขน10_14.50"/>
      <sheetName val="ขน10พ่วง_14.50"/>
      <sheetName val="ขน10_15.50"/>
      <sheetName val="ขน10พ่วง_15.50"/>
      <sheetName val="ขน10"/>
      <sheetName val="ขน10พ่วง"/>
      <sheetName val="ค่าเสื่อมราคา"/>
      <sheetName val="Factor_Fงานทาง"/>
      <sheetName val="Factor_Fงานสะพา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5">
          <cell r="H5">
            <v>1.87</v>
          </cell>
        </row>
        <row r="7">
          <cell r="H7">
            <v>5.72</v>
          </cell>
        </row>
        <row r="11">
          <cell r="H11">
            <v>35.17</v>
          </cell>
        </row>
        <row r="18">
          <cell r="H18">
            <v>26.48</v>
          </cell>
        </row>
        <row r="39">
          <cell r="H39">
            <v>60.37</v>
          </cell>
        </row>
        <row r="42">
          <cell r="H42">
            <v>22.99</v>
          </cell>
        </row>
        <row r="50">
          <cell r="H50">
            <v>92.1</v>
          </cell>
        </row>
        <row r="60">
          <cell r="H60">
            <v>157.25</v>
          </cell>
        </row>
        <row r="69">
          <cell r="H69">
            <v>429.67</v>
          </cell>
        </row>
        <row r="89">
          <cell r="H89">
            <v>14.05</v>
          </cell>
        </row>
        <row r="106">
          <cell r="H106">
            <v>49.223283760895754</v>
          </cell>
        </row>
        <row r="134">
          <cell r="H134">
            <v>450</v>
          </cell>
        </row>
        <row r="143">
          <cell r="H143">
            <v>860</v>
          </cell>
        </row>
        <row r="151">
          <cell r="H151">
            <v>1250</v>
          </cell>
        </row>
        <row r="159">
          <cell r="H159">
            <v>1880</v>
          </cell>
        </row>
        <row r="167">
          <cell r="H167">
            <v>2400</v>
          </cell>
        </row>
        <row r="175">
          <cell r="H175">
            <v>12</v>
          </cell>
        </row>
        <row r="286">
          <cell r="H286">
            <v>1490</v>
          </cell>
        </row>
        <row r="291">
          <cell r="H291">
            <v>1170</v>
          </cell>
        </row>
        <row r="296">
          <cell r="H296">
            <v>1240</v>
          </cell>
        </row>
        <row r="301">
          <cell r="H301">
            <v>1340</v>
          </cell>
        </row>
        <row r="306">
          <cell r="H306">
            <v>1330</v>
          </cell>
        </row>
        <row r="311">
          <cell r="H311">
            <v>1460</v>
          </cell>
        </row>
        <row r="316">
          <cell r="H316">
            <v>1400</v>
          </cell>
        </row>
        <row r="321">
          <cell r="H321">
            <v>1810</v>
          </cell>
        </row>
        <row r="326">
          <cell r="H326">
            <v>1680</v>
          </cell>
        </row>
        <row r="331">
          <cell r="H331">
            <v>1310</v>
          </cell>
        </row>
        <row r="336">
          <cell r="H336">
            <v>1500</v>
          </cell>
        </row>
        <row r="341">
          <cell r="H341">
            <v>1500</v>
          </cell>
        </row>
        <row r="346">
          <cell r="H346">
            <v>2120</v>
          </cell>
        </row>
        <row r="351">
          <cell r="H351">
            <v>1810</v>
          </cell>
        </row>
        <row r="356">
          <cell r="H356">
            <v>2140</v>
          </cell>
        </row>
        <row r="361">
          <cell r="H361">
            <v>1360</v>
          </cell>
        </row>
        <row r="366">
          <cell r="H366">
            <v>5080</v>
          </cell>
        </row>
        <row r="371">
          <cell r="H371">
            <v>8040</v>
          </cell>
        </row>
        <row r="376">
          <cell r="H376">
            <v>11000</v>
          </cell>
        </row>
        <row r="381">
          <cell r="H381">
            <v>1500</v>
          </cell>
        </row>
        <row r="386">
          <cell r="H386">
            <v>1870</v>
          </cell>
        </row>
        <row r="391">
          <cell r="H391">
            <v>3070</v>
          </cell>
        </row>
        <row r="402">
          <cell r="H402">
            <v>1340</v>
          </cell>
        </row>
        <row r="415">
          <cell r="H415">
            <v>1176</v>
          </cell>
        </row>
        <row r="429">
          <cell r="H429">
            <v>1344</v>
          </cell>
        </row>
        <row r="443">
          <cell r="H443">
            <v>1479</v>
          </cell>
        </row>
        <row r="457">
          <cell r="H457">
            <v>1521</v>
          </cell>
        </row>
        <row r="462">
          <cell r="H462">
            <v>1880</v>
          </cell>
        </row>
        <row r="464">
          <cell r="H464">
            <v>1000</v>
          </cell>
        </row>
        <row r="474">
          <cell r="H474">
            <v>760</v>
          </cell>
        </row>
        <row r="482">
          <cell r="H482">
            <v>430</v>
          </cell>
        </row>
        <row r="490">
          <cell r="H490">
            <v>1080</v>
          </cell>
        </row>
        <row r="511">
          <cell r="H511">
            <v>4950</v>
          </cell>
        </row>
        <row r="518">
          <cell r="H518">
            <v>7190</v>
          </cell>
        </row>
        <row r="525">
          <cell r="H525">
            <v>9370</v>
          </cell>
        </row>
        <row r="532">
          <cell r="H532">
            <v>6300</v>
          </cell>
        </row>
        <row r="539">
          <cell r="H539">
            <v>9650</v>
          </cell>
        </row>
        <row r="546">
          <cell r="H546">
            <v>12940</v>
          </cell>
        </row>
        <row r="553">
          <cell r="H553">
            <v>7180</v>
          </cell>
        </row>
        <row r="560">
          <cell r="H560">
            <v>11460</v>
          </cell>
        </row>
        <row r="567">
          <cell r="H567">
            <v>15740</v>
          </cell>
        </row>
        <row r="574">
          <cell r="H574">
            <v>8080</v>
          </cell>
        </row>
        <row r="581">
          <cell r="H581">
            <v>13340</v>
          </cell>
        </row>
        <row r="588">
          <cell r="H588">
            <v>18680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วัสดุในเสาเข็มsay"/>
      <sheetName val="ปริมาณวัสดุในเสาเข็ม"/>
      <sheetName val="วัสดุตอม่อตับริมกว้าง9ม_1"/>
      <sheetName val="วัสดุตอม่อตับริมกว้าง9ม_2"/>
      <sheetName val="วัสดุตอม่อตับริมกว้าง9มแผ่_1"/>
      <sheetName val="วัสดุตอม่อตับริมกว้าง9มแผ่_ 2"/>
      <sheetName val="วัสดุตอม่อตับกลางกว้าง9ม_1"/>
      <sheetName val="วัสดุตอม่อตับกลางกว้าง9ม_2"/>
      <sheetName val="วัสดุตอม่อตับกลางกว้าง9มแผ่_1"/>
      <sheetName val="วัสดุตอม่อตับกลางกว้าง9มแผ่_2"/>
      <sheetName val="วัสดุพื้นslabtype9ม."/>
      <sheetName val="วัสดุPlankgirderตัวริม9ม."/>
      <sheetName val="วัสดุPlankgirderตัวใน9ม."/>
      <sheetName val="วัสดุTOPPINGบนPG9ม."/>
      <sheetName val="วัสดุราวสะพาน4-9ม_ทถ_1"/>
      <sheetName val="วัสดุราวสะพาน9ม_ชิดริมทช_1"/>
      <sheetName val="วัสดุราวสะพาน9ม_ช่วงในทช_1"/>
      <sheetName val="วัสดุราวสะพาน9ม_ช่วงเดียวทช_1"/>
      <sheetName val="วัสดุราวสะพาน8ม_ชิดริมทช_2"/>
      <sheetName val="วัสดุราวสะพาน8ม_ช่วงในทช_2"/>
      <sheetName val="วัสดุราวสะพาน8ม_ช่วงเดียวทช_2"/>
      <sheetName val="วัสดุราวสะพาน8ม_ชิดริมทถ_2"/>
      <sheetName val="วัสดุราวสะพาน8ม_ช่วงในทถ_2"/>
      <sheetName val="วัสดุราวสะพาน8ม_ช่วงเดียวทถ_2"/>
      <sheetName val="วัสดุทางเท้าสะพาน1.00-1.50_ทช_1"/>
      <sheetName val="วัสดุทางเท้าสะพาน1.00-1.50_ทช_2"/>
      <sheetName val="สะพาน4ม.วัสดุทางเท้า0.75_ทถ"/>
      <sheetName val="สะพาน7ม.วัสดุทางเท้า0.75_ทถ"/>
      <sheetName val="สะพาน7ม.วัสดุทางเท้า1.00_ทถ_1"/>
      <sheetName val="สะพาน7ม.วัสดุทางเท้า1.00_ทถ_2"/>
      <sheetName val="วัสดุแท่นไฟ_ทชไม่มีทางเท้า"/>
      <sheetName val="วัสดุแท่นไฟ_ทถไม่มีทางเท้า"/>
      <sheetName val="8มวัสดุแท่นไฟ_ทชมีทางเท้า1-1.5"/>
      <sheetName val="7มวัสดุแท่นไฟ_ทถมีทางเท้า0.75-1"/>
      <sheetName val="วัสดุAPPROACH9.00ทชไม่มีทางเท้า"/>
      <sheetName val="วัสดุAPPROACH4,7,9ทถไม่มีทาง"/>
      <sheetName val="วัสดุAPPROACH8.00ทชมีทางเท้า"/>
      <sheetName val="วัสดุAPPROACH8.00ทถมีทางเท้า"/>
      <sheetName val="วัสดุAPPROACH4,7ทถมีทางเท้า"/>
      <sheetName val="รายการประมาณราคาต่อหน่วย (2)"/>
      <sheetName val="ตารางถอดแบบสะพาน (2)"/>
      <sheetName val="ปร.5ทช (2)"/>
      <sheetName val="ปร4.1ส"/>
      <sheetName val="ปร.4 สะพาน (3)"/>
      <sheetName val="ราคาต่อหน่วยงานสะพาน"/>
      <sheetName val="ปร4.2ส"/>
      <sheetName val="ราคาต่อหน่วยงานทาง"/>
      <sheetName val="ปร4.3ส"/>
      <sheetName val="ข้อมูลราคาและแหล่งวัสดุ"/>
      <sheetName val="Sheet1"/>
      <sheetName val="เมนู"/>
      <sheetName val="ปร.4"/>
      <sheetName val="ปร.5ทช"/>
      <sheetName val="ปกทช (2)"/>
      <sheetName val="ปกทช"/>
      <sheetName val="ข้อมูลประกอบการประมาณราคา"/>
      <sheetName val="รายการประมาณราคาต่อหน่วย"/>
      <sheetName val="ข้อมูลโครงการ"/>
      <sheetName val="ข้อมูลโครงสร้างทาง"/>
      <sheetName val="เลือกชนิดวัสดุมวลรวม"/>
      <sheetName val="เลือกวิธีหาราคาต้นทุน CS"/>
      <sheetName val="ตัวแปรค่าดำเนินการปูลาดAC"/>
      <sheetName val="ปร.4 สะพาน (2)"/>
      <sheetName val="ปร.4 สะพาน"/>
      <sheetName val="ปร.4 box"/>
      <sheetName val="ตัวแปรสภาพผิวทาง"/>
      <sheetName val="ค่าขนส่ง"/>
      <sheetName val="ค่าขนส่งปูนเมนต์"/>
      <sheetName val="ค่าขนส่งทราย"/>
      <sheetName val="ค่าขนส่งหิน"/>
      <sheetName val="ค่าขนส่งกรวดโม่"/>
      <sheetName val="ค่าขนส่งยาง"/>
      <sheetName val="ค่าขนส่งหินผสมAC"/>
      <sheetName val="ค่าขนส่งHM"/>
      <sheetName val="ค่าขนส่งเครืองจักร 80"/>
      <sheetName val="ค่าขนส่งacในสายทาง"/>
      <sheetName val="ค่าขนส่งเหล็ก"/>
      <sheetName val="ค่าขนส่งเหล็กรูปพรรณ"/>
      <sheetName val="ค่าขนส่งไม้แบบ"/>
      <sheetName val="ค่าขนส่งดินถม"/>
      <sheetName val="ค่าขนส่งลูกรังและวัสดุคัดเลือก"/>
      <sheetName val="ค่าขนส่งดินทิ้ง"/>
      <sheetName val="ค่าขนส่งไม้โครงสร้าง"/>
      <sheetName val="ค่าขนส่งท่อลอดกลม คสล."/>
      <sheetName val="กรอกข้อมูลประเมินราคาชุดที่2"/>
      <sheetName val="ประเภทงาน"/>
      <sheetName val="ถางป่าขุดตอขนาดเบา"/>
      <sheetName val="ถางป่าขุดตอขนาดกลาง"/>
      <sheetName val="ถางป่าขุดตอขนาดหนัก"/>
      <sheetName val="ดินคันทางขุดขน"/>
      <sheetName val="ดินคันทางบดทับ"/>
      <sheetName val="ดินขุดตัด"/>
      <sheetName val="ดินตัก"/>
      <sheetName val="หินผุขัดตัด"/>
      <sheetName val="หินผุดันตัก"/>
      <sheetName val="หินแข็งเจาะระเบิด"/>
      <sheetName val="หินแข็งดันตัก"/>
      <sheetName val="รองพื้นทางขุดขน"/>
      <sheetName val="รองพื้นทางผสมกับวัสดุอื่น"/>
      <sheetName val="รองพื้นทางบดทับ"/>
      <sheetName val="ไหล่ทางลูกรังผสมกับวัสดุอื่น"/>
      <sheetName val="ไหล่ทางลูกรังบดทับ"/>
      <sheetName val="พื้นทางผสมกับวัสดุอื่น"/>
      <sheetName val="พื้นทางบดทับ"/>
      <sheetName val="ตัดแต่งขั้นบันได"/>
      <sheetName val="ขุดรื้อลูกรัง10"/>
      <sheetName val="ขุดรื้อหินคลุก10"/>
      <sheetName val="ขุดรื้อผิวAC5"/>
      <sheetName val="ลาดยางPrimecoat"/>
      <sheetName val="ลาดยางTackcoat"/>
      <sheetName val="ชั้นเดียว(0.5)"/>
      <sheetName val="ชั้นเดียว(0.75)"/>
      <sheetName val="สองชั้น(0.75-0.375)"/>
      <sheetName val="สองชั้น(1-0.5)"/>
      <sheetName val="ชั้นเดียวเคลือบ(0.5)"/>
      <sheetName val="ชั้นเดียวเคลือบ(0.75)"/>
      <sheetName val="สองชั้นเคลือบ(0.75-0.375)"/>
      <sheetName val="สองชั้นเคลือบ(1-0.5)"/>
      <sheetName val="ค่าผสมAC"/>
      <sheetName val="ค่าปูผิวACบนPC"/>
      <sheetName val="ค่าปูผิวACบนTC"/>
      <sheetName val="ค่าผสมconc"/>
      <sheetName val="ค่าขนส่งconc"/>
      <sheetName val="ค่าแบบข้าง2ข้าง"/>
      <sheetName val="ค่าปูผิวconc"/>
      <sheetName val="ค่าตัดรอยต่อและหยอดยาง"/>
      <sheetName val="ค่าหยอดยางรอยต่อ"/>
      <sheetName val="ค่าบ่มผิวconc"/>
      <sheetName val="ค่าผสมวัสดุลูกรัง"/>
      <sheetName val="ค่าบ่มวัสดุลูกรัง"/>
      <sheetName val="ค่าผสมวัสดุหินคลุก"/>
      <sheetName val="ค่าบ่มวัสดุหินคลุก"/>
      <sheetName val="ค่าpipr15"/>
      <sheetName val="ค่าpipr20"/>
      <sheetName val="ค่าpipr25"/>
      <sheetName val="Slurry"/>
      <sheetName val="fogspray"/>
      <sheetName val="Sheet6"/>
      <sheetName val="ค่าดำเนินการและค่าเสื่อม"/>
      <sheetName val="สรุปค่าดำเนินการและค่าเสื่อม"/>
      <sheetName val="ปร.4สะพานคสล."/>
      <sheetName val="ปร.5สะพานคสล."/>
      <sheetName val="บัญชีแสดงปริมาณวัสดุชุดที่ 1"/>
      <sheetName val="บัญชีแสดงปริมาณวัสดุชุดที่ 2"/>
      <sheetName val="บัญชีแสดงปริมาณวัสดุชุดที่ 2.2"/>
      <sheetName val="สรุปBOX"/>
      <sheetName val="สรุปตารางกำแพงbox"/>
      <sheetName val="สรุปตารางถอดแบบbox"/>
      <sheetName val="ตารางกำแพงปากท่อลอดเหลี่ยม"/>
      <sheetName val="บันทึกประเมิน"/>
      <sheetName val="กรอกข้อมูลประเมินราคาชุดที1"/>
      <sheetName val="การแบ่งงวดงานCS"/>
      <sheetName val="รายละเอียดงวดงานที่แนบตามประกาศ"/>
      <sheetName val="รายละเอียดงวดงานใช้แนบสัญญาจ้าง"/>
      <sheetName val="SLOPE PROTECT"/>
      <sheetName val="ตารางถอดแบบสะพาน"/>
      <sheetName val="ตารางถอดแบบbox"/>
      <sheetName val="ตารางถอดแบบกำแพงปากท่อ"/>
      <sheetName val="สรุปถอดแบบสะพาน"/>
      <sheetName val="FACTORFงานทาง"/>
      <sheetName val="FACTORFชุก1งานทาง"/>
      <sheetName val="FACTORFชุก2งานทาง"/>
      <sheetName val="สรุปFACTORFงานทาง"/>
      <sheetName val="FACTORFงานสะพาน"/>
      <sheetName val="DATA1_1"/>
      <sheetName val="DATA1_2"/>
      <sheetName val="DATA1_3"/>
      <sheetName val="DATA1_4"/>
      <sheetName val="DATA1_5"/>
      <sheetName val="DATA1_6"/>
      <sheetName val="DATA1_7"/>
      <sheetName val="DATA1_8"/>
      <sheetName val="DATA2"/>
      <sheetName val="DATA6"/>
      <sheetName val="DATA3"/>
      <sheetName val="DATA4"/>
      <sheetName val="DATA5"/>
      <sheetName val="ปริมาณวัสดุสะพาน"/>
      <sheetName val="\ประมาณราคาปี2554\ต้นแบบงานประม"/>
      <sheetName val="ปริมาณวัสดุสะพาน.x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3">
          <cell r="C3" t="str">
            <v>กรมทางหลวงชนบท</v>
          </cell>
        </row>
      </sheetData>
      <sheetData sheetId="53" refreshError="1"/>
      <sheetData sheetId="54" refreshError="1"/>
      <sheetData sheetId="55" refreshError="1"/>
      <sheetData sheetId="56" refreshError="1"/>
      <sheetData sheetId="57">
        <row r="8">
          <cell r="X8" t="str">
            <v>ปกติ</v>
          </cell>
        </row>
        <row r="37">
          <cell r="Q37">
            <v>2449</v>
          </cell>
        </row>
        <row r="53">
          <cell r="Q53">
            <v>95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>
        <row r="2">
          <cell r="C2">
            <v>0.15</v>
          </cell>
        </row>
      </sheetData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10"/>
  </sheetPr>
  <dimension ref="A1:V355"/>
  <sheetViews>
    <sheetView tabSelected="1" view="pageBreakPreview" topLeftCell="A71" zoomScale="80" zoomScaleNormal="85" zoomScaleSheetLayoutView="80" workbookViewId="0">
      <selection activeCell="N119" sqref="N119:P120"/>
    </sheetView>
  </sheetViews>
  <sheetFormatPr defaultColWidth="4.921875" defaultRowHeight="21.75" outlineLevelRow="1"/>
  <cols>
    <col min="1" max="1" width="4.23046875" style="502" customWidth="1"/>
    <col min="2" max="2" width="2.765625" style="502" customWidth="1"/>
    <col min="3" max="3" width="3.765625" style="502" customWidth="1"/>
    <col min="4" max="4" width="6" style="502" customWidth="1"/>
    <col min="5" max="5" width="4.921875" style="502" customWidth="1"/>
    <col min="6" max="6" width="6.07421875" style="502" customWidth="1"/>
    <col min="7" max="7" width="3.921875" style="502" customWidth="1"/>
    <col min="8" max="8" width="3.765625" style="502" customWidth="1"/>
    <col min="9" max="9" width="4.921875" style="502" customWidth="1"/>
    <col min="10" max="10" width="5" style="502" customWidth="1"/>
    <col min="11" max="11" width="3.3828125" style="502" customWidth="1"/>
    <col min="12" max="13" width="3" style="502" customWidth="1"/>
    <col min="14" max="14" width="4.4609375" style="528" customWidth="1"/>
    <col min="15" max="15" width="6" style="529" customWidth="1"/>
    <col min="16" max="16" width="6.765625" style="502" customWidth="1"/>
    <col min="17" max="17" width="9.23046875" style="502" customWidth="1"/>
    <col min="18" max="18" width="5.4609375" style="502" customWidth="1"/>
    <col min="19" max="19" width="6.765625" style="502" customWidth="1"/>
    <col min="20" max="20" width="8.4609375" style="502" bestFit="1" customWidth="1"/>
    <col min="21" max="21" width="9.15234375" style="502" customWidth="1"/>
    <col min="22" max="22" width="11.07421875" style="502" customWidth="1"/>
    <col min="23" max="16384" width="4.921875" style="502"/>
  </cols>
  <sheetData>
    <row r="1" spans="1:20" ht="26.25">
      <c r="A1" s="501" t="s">
        <v>1024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  <c r="Q1" s="501"/>
      <c r="R1" s="501"/>
      <c r="S1" s="501"/>
      <c r="T1" s="501"/>
    </row>
    <row r="2" spans="1:20" s="504" customFormat="1" ht="24">
      <c r="A2" s="503" t="s">
        <v>1025</v>
      </c>
      <c r="C2" s="505" t="str">
        <f>[1]ปร5!B6&amp;" "&amp;[1]กรอกข้อมูลโครงการ!C10</f>
        <v>ซ่อมสร้างถนนลาดยางผิวจราจรแบบแอสฟัลท์ติกคอนกรีต ทางหลวงท้องถิ่น สาย ลป.ถ 1 - 0019  บ้านแม่ทะ - บ้านผาลาด อำเภอแม่ทะ จังหวัดลำปาง</v>
      </c>
      <c r="E2" s="505"/>
      <c r="F2" s="505"/>
      <c r="Q2" s="505"/>
      <c r="R2" s="506"/>
      <c r="S2" s="507"/>
      <c r="T2" s="505"/>
    </row>
    <row r="3" spans="1:20" s="504" customFormat="1" ht="24">
      <c r="A3" s="503" t="s">
        <v>1</v>
      </c>
      <c r="D3" s="508" t="str">
        <f>[1]กรอกข้อมูลวัสดุ!D3</f>
        <v>บ้านแม่ทะ - บ้านผาลาด อำเภอแม่ทะ จังหวัดลำปาง</v>
      </c>
      <c r="E3" s="509"/>
      <c r="F3" s="505"/>
      <c r="G3" s="505"/>
      <c r="H3" s="505"/>
      <c r="I3" s="510"/>
      <c r="J3" s="510"/>
      <c r="K3" s="505"/>
      <c r="L3" s="505"/>
      <c r="O3" s="511" t="s">
        <v>1026</v>
      </c>
      <c r="P3" s="505" t="str">
        <f>[1]กรอกข้อมูลวัสดุ!D4</f>
        <v>สาย ลป.ถ 1 - 0019 บ้านแม่ทะ - บ้านผาลาด</v>
      </c>
      <c r="Q3" s="505"/>
      <c r="R3" s="512"/>
      <c r="S3" s="512"/>
      <c r="T3" s="505"/>
    </row>
    <row r="4" spans="1:20" s="504" customFormat="1" ht="24" hidden="1">
      <c r="A4" s="506"/>
      <c r="D4" s="505"/>
      <c r="E4" s="505"/>
      <c r="F4" s="513"/>
      <c r="G4" s="513"/>
      <c r="H4" s="505"/>
      <c r="I4" s="514"/>
      <c r="J4" s="514"/>
      <c r="K4" s="512"/>
      <c r="L4" s="515"/>
      <c r="M4" s="516"/>
      <c r="N4" s="506"/>
      <c r="O4" s="512"/>
      <c r="Q4" s="517"/>
      <c r="R4" s="505"/>
      <c r="S4" s="512"/>
      <c r="T4" s="505"/>
    </row>
    <row r="5" spans="1:20" s="504" customFormat="1" ht="24" hidden="1">
      <c r="A5" s="503"/>
      <c r="B5" s="518" t="s">
        <v>243</v>
      </c>
      <c r="C5" s="504" t="s">
        <v>1027</v>
      </c>
      <c r="D5" s="508"/>
      <c r="E5" s="509"/>
      <c r="F5" s="505"/>
      <c r="G5" s="505"/>
      <c r="H5" s="505"/>
      <c r="I5" s="512"/>
      <c r="J5" s="505"/>
      <c r="K5" s="505"/>
      <c r="L5" s="505"/>
      <c r="M5" s="516"/>
      <c r="N5" s="505" t="s">
        <v>1028</v>
      </c>
      <c r="O5" s="516">
        <f>+[1]กรอกข้อมูลงานถนนCS.!I6</f>
        <v>0</v>
      </c>
      <c r="P5" s="505" t="s">
        <v>1029</v>
      </c>
      <c r="Q5" s="505"/>
      <c r="R5" s="512"/>
      <c r="S5" s="512"/>
      <c r="T5" s="505"/>
    </row>
    <row r="6" spans="1:20" s="504" customFormat="1" ht="24" hidden="1">
      <c r="A6" s="503"/>
      <c r="B6" s="518"/>
      <c r="D6" s="504" t="s">
        <v>1030</v>
      </c>
      <c r="E6" s="509" t="s">
        <v>1031</v>
      </c>
      <c r="F6" s="505"/>
      <c r="G6" s="505" t="s">
        <v>592</v>
      </c>
      <c r="H6" s="505"/>
      <c r="I6" s="512"/>
      <c r="J6" s="505" t="s">
        <v>404</v>
      </c>
      <c r="K6" s="505"/>
      <c r="L6" s="505"/>
      <c r="M6" s="516"/>
      <c r="N6" s="505"/>
      <c r="O6" s="516"/>
      <c r="P6" s="505"/>
      <c r="Q6" s="505"/>
      <c r="R6" s="512"/>
      <c r="S6" s="512"/>
      <c r="T6" s="505"/>
    </row>
    <row r="7" spans="1:20" s="504" customFormat="1" ht="24" hidden="1">
      <c r="A7" s="503"/>
      <c r="B7" s="518"/>
      <c r="D7" s="504" t="s">
        <v>1032</v>
      </c>
      <c r="E7" s="509" t="s">
        <v>1031</v>
      </c>
      <c r="F7" s="505"/>
      <c r="G7" s="505" t="s">
        <v>1033</v>
      </c>
      <c r="H7" s="505"/>
      <c r="I7" s="512"/>
      <c r="J7" s="505" t="s">
        <v>404</v>
      </c>
      <c r="K7" s="505"/>
      <c r="L7" s="505"/>
      <c r="M7" s="516"/>
      <c r="N7" s="505"/>
      <c r="O7" s="516"/>
      <c r="P7" s="505"/>
      <c r="Q7" s="505"/>
      <c r="R7" s="512"/>
      <c r="S7" s="512"/>
      <c r="T7" s="505"/>
    </row>
    <row r="8" spans="1:20" s="504" customFormat="1" ht="24" hidden="1">
      <c r="A8" s="503"/>
      <c r="B8" s="518" t="s">
        <v>243</v>
      </c>
      <c r="C8" s="504" t="s">
        <v>1034</v>
      </c>
      <c r="D8" s="508"/>
      <c r="E8" s="509"/>
      <c r="F8" s="505"/>
      <c r="G8" s="299" t="s">
        <v>1035</v>
      </c>
      <c r="H8" s="519">
        <v>4</v>
      </c>
      <c r="I8" s="299"/>
      <c r="J8" s="505" t="s">
        <v>1036</v>
      </c>
      <c r="K8" s="520">
        <v>0.15</v>
      </c>
      <c r="L8" s="512" t="s">
        <v>1037</v>
      </c>
      <c r="M8" s="516"/>
      <c r="N8" s="505" t="s">
        <v>1028</v>
      </c>
      <c r="O8" s="516">
        <f>+[1]กรอกข้อมูลงานถนนคสล.4มหนา15cm!I16</f>
        <v>0</v>
      </c>
      <c r="P8" s="505" t="s">
        <v>1029</v>
      </c>
      <c r="Q8" s="505"/>
      <c r="R8" s="512"/>
      <c r="S8" s="512"/>
      <c r="T8" s="505"/>
    </row>
    <row r="9" spans="1:20" s="504" customFormat="1" ht="24" hidden="1">
      <c r="A9" s="503"/>
      <c r="B9" s="518"/>
      <c r="D9" s="504" t="s">
        <v>1030</v>
      </c>
      <c r="E9" s="509" t="s">
        <v>1038</v>
      </c>
      <c r="F9" s="505"/>
      <c r="G9" s="505" t="s">
        <v>592</v>
      </c>
      <c r="H9" s="505"/>
      <c r="I9" s="512"/>
      <c r="J9" s="505" t="s">
        <v>404</v>
      </c>
      <c r="K9" s="520"/>
      <c r="L9" s="512"/>
      <c r="M9" s="516"/>
      <c r="N9" s="505"/>
      <c r="O9" s="516"/>
      <c r="P9" s="505"/>
      <c r="Q9" s="505"/>
      <c r="R9" s="512"/>
      <c r="S9" s="512"/>
      <c r="T9" s="505"/>
    </row>
    <row r="10" spans="1:20" s="504" customFormat="1" ht="24" hidden="1">
      <c r="A10" s="503"/>
      <c r="B10" s="518"/>
      <c r="D10" s="504" t="s">
        <v>1032</v>
      </c>
      <c r="E10" s="509" t="s">
        <v>1039</v>
      </c>
      <c r="F10" s="505"/>
      <c r="G10" s="505" t="s">
        <v>1033</v>
      </c>
      <c r="H10" s="505"/>
      <c r="I10" s="512"/>
      <c r="J10" s="505" t="s">
        <v>404</v>
      </c>
      <c r="K10" s="520"/>
      <c r="L10" s="512"/>
      <c r="M10" s="516"/>
      <c r="N10" s="505"/>
      <c r="O10" s="516"/>
      <c r="P10" s="505"/>
      <c r="Q10" s="505"/>
      <c r="R10" s="512"/>
      <c r="S10" s="512"/>
      <c r="T10" s="505"/>
    </row>
    <row r="11" spans="1:20" s="504" customFormat="1" ht="24" hidden="1">
      <c r="A11" s="503"/>
      <c r="B11" s="518" t="s">
        <v>243</v>
      </c>
      <c r="C11" s="504" t="s">
        <v>1034</v>
      </c>
      <c r="D11" s="508"/>
      <c r="E11" s="509"/>
      <c r="F11" s="505"/>
      <c r="G11" s="299" t="s">
        <v>1035</v>
      </c>
      <c r="H11" s="519">
        <v>5</v>
      </c>
      <c r="I11" s="299" t="s">
        <v>404</v>
      </c>
      <c r="J11" s="505" t="s">
        <v>1036</v>
      </c>
      <c r="K11" s="520">
        <v>0.15</v>
      </c>
      <c r="L11" s="512" t="s">
        <v>1037</v>
      </c>
      <c r="M11" s="516"/>
      <c r="N11" s="505" t="s">
        <v>1028</v>
      </c>
      <c r="O11" s="516">
        <f>+[1]กรอกข้อมูลงานถนนคสล.5มหนา15cm!I16</f>
        <v>0</v>
      </c>
      <c r="P11" s="505" t="s">
        <v>1029</v>
      </c>
      <c r="Q11" s="505"/>
      <c r="R11" s="512"/>
      <c r="S11" s="512"/>
      <c r="T11" s="505"/>
    </row>
    <row r="12" spans="1:20" s="504" customFormat="1" ht="24" hidden="1">
      <c r="A12" s="503"/>
      <c r="B12" s="518"/>
      <c r="D12" s="504" t="s">
        <v>1030</v>
      </c>
      <c r="E12" s="509" t="s">
        <v>1038</v>
      </c>
      <c r="F12" s="505"/>
      <c r="G12" s="505" t="s">
        <v>592</v>
      </c>
      <c r="H12" s="505"/>
      <c r="I12" s="512"/>
      <c r="J12" s="505" t="s">
        <v>404</v>
      </c>
      <c r="K12" s="520"/>
      <c r="L12" s="512"/>
      <c r="M12" s="516"/>
      <c r="N12" s="505"/>
      <c r="O12" s="516"/>
      <c r="P12" s="505"/>
      <c r="Q12" s="505"/>
      <c r="R12" s="512"/>
      <c r="S12" s="512"/>
      <c r="T12" s="505"/>
    </row>
    <row r="13" spans="1:20" s="504" customFormat="1" ht="24" hidden="1">
      <c r="A13" s="503"/>
      <c r="B13" s="518"/>
      <c r="D13" s="504" t="s">
        <v>1032</v>
      </c>
      <c r="E13" s="509" t="s">
        <v>1039</v>
      </c>
      <c r="F13" s="505"/>
      <c r="G13" s="505" t="s">
        <v>1033</v>
      </c>
      <c r="H13" s="505"/>
      <c r="I13" s="512"/>
      <c r="J13" s="505" t="s">
        <v>404</v>
      </c>
      <c r="K13" s="520"/>
      <c r="L13" s="512"/>
      <c r="M13" s="516"/>
      <c r="N13" s="505"/>
      <c r="O13" s="516"/>
      <c r="P13" s="505"/>
      <c r="Q13" s="505"/>
      <c r="R13" s="512"/>
      <c r="S13" s="512"/>
      <c r="T13" s="505"/>
    </row>
    <row r="14" spans="1:20" s="504" customFormat="1" ht="24" hidden="1">
      <c r="A14" s="503"/>
      <c r="B14" s="518" t="s">
        <v>243</v>
      </c>
      <c r="C14" s="504" t="s">
        <v>1034</v>
      </c>
      <c r="D14" s="508"/>
      <c r="E14" s="509"/>
      <c r="F14" s="505"/>
      <c r="G14" s="299" t="s">
        <v>1035</v>
      </c>
      <c r="H14" s="519">
        <v>6</v>
      </c>
      <c r="I14" s="299" t="s">
        <v>404</v>
      </c>
      <c r="J14" s="505" t="s">
        <v>1036</v>
      </c>
      <c r="K14" s="520">
        <v>0.15</v>
      </c>
      <c r="L14" s="512" t="s">
        <v>1037</v>
      </c>
      <c r="M14" s="516"/>
      <c r="N14" s="505" t="s">
        <v>1028</v>
      </c>
      <c r="O14" s="516">
        <f>+[1]กรอกข้อมูลงานถนนคสล.6ม15cm!I16</f>
        <v>0</v>
      </c>
      <c r="P14" s="505" t="s">
        <v>1029</v>
      </c>
      <c r="Q14" s="505"/>
      <c r="R14" s="512"/>
      <c r="S14" s="512"/>
      <c r="T14" s="505"/>
    </row>
    <row r="15" spans="1:20" s="504" customFormat="1" ht="24" hidden="1">
      <c r="A15" s="503"/>
      <c r="B15" s="518"/>
      <c r="D15" s="504" t="s">
        <v>1030</v>
      </c>
      <c r="E15" s="509" t="s">
        <v>1038</v>
      </c>
      <c r="F15" s="505"/>
      <c r="G15" s="505" t="s">
        <v>592</v>
      </c>
      <c r="H15" s="505"/>
      <c r="I15" s="512"/>
      <c r="J15" s="505" t="s">
        <v>404</v>
      </c>
      <c r="K15" s="520"/>
      <c r="L15" s="512"/>
      <c r="M15" s="516"/>
      <c r="N15" s="505"/>
      <c r="O15" s="516"/>
      <c r="P15" s="505"/>
      <c r="Q15" s="505"/>
      <c r="R15" s="512"/>
      <c r="S15" s="512"/>
      <c r="T15" s="505"/>
    </row>
    <row r="16" spans="1:20" s="504" customFormat="1" ht="24" hidden="1">
      <c r="A16" s="503"/>
      <c r="B16" s="518"/>
      <c r="D16" s="504" t="s">
        <v>1032</v>
      </c>
      <c r="E16" s="509" t="s">
        <v>1039</v>
      </c>
      <c r="F16" s="505"/>
      <c r="G16" s="505" t="s">
        <v>1033</v>
      </c>
      <c r="H16" s="505"/>
      <c r="I16" s="512"/>
      <c r="J16" s="505" t="s">
        <v>404</v>
      </c>
      <c r="K16" s="520"/>
      <c r="L16" s="512"/>
      <c r="M16" s="516"/>
      <c r="N16" s="505"/>
      <c r="O16" s="516"/>
      <c r="P16" s="505"/>
      <c r="Q16" s="505"/>
      <c r="R16" s="512"/>
      <c r="S16" s="512"/>
      <c r="T16" s="505"/>
    </row>
    <row r="17" spans="1:20" s="504" customFormat="1" ht="24" hidden="1">
      <c r="A17" s="503"/>
      <c r="B17" s="518" t="s">
        <v>243</v>
      </c>
      <c r="C17" s="504" t="s">
        <v>1034</v>
      </c>
      <c r="D17" s="508"/>
      <c r="E17" s="509"/>
      <c r="F17" s="505"/>
      <c r="G17" s="299" t="s">
        <v>1035</v>
      </c>
      <c r="H17" s="519">
        <v>6</v>
      </c>
      <c r="I17" s="299" t="s">
        <v>404</v>
      </c>
      <c r="J17" s="505" t="s">
        <v>1036</v>
      </c>
      <c r="K17" s="520">
        <v>0.2</v>
      </c>
      <c r="L17" s="512" t="s">
        <v>1037</v>
      </c>
      <c r="M17" s="516"/>
      <c r="N17" s="505" t="s">
        <v>1028</v>
      </c>
      <c r="O17" s="516">
        <f>+[1]กรอกข้อมูลงานถนนคสล.6ม20cm!I16</f>
        <v>0</v>
      </c>
      <c r="P17" s="505" t="s">
        <v>1029</v>
      </c>
      <c r="Q17" s="505"/>
      <c r="R17" s="512"/>
      <c r="S17" s="512"/>
      <c r="T17" s="505"/>
    </row>
    <row r="18" spans="1:20" s="504" customFormat="1" ht="24" hidden="1">
      <c r="A18" s="503"/>
      <c r="B18" s="518"/>
      <c r="D18" s="504" t="s">
        <v>1030</v>
      </c>
      <c r="E18" s="509" t="s">
        <v>1038</v>
      </c>
      <c r="F18" s="505"/>
      <c r="G18" s="505" t="s">
        <v>592</v>
      </c>
      <c r="H18" s="505"/>
      <c r="I18" s="512"/>
      <c r="J18" s="505" t="s">
        <v>404</v>
      </c>
      <c r="K18" s="520"/>
      <c r="L18" s="512"/>
      <c r="M18" s="516"/>
      <c r="N18" s="505"/>
      <c r="O18" s="516"/>
      <c r="P18" s="505"/>
      <c r="Q18" s="505"/>
      <c r="R18" s="512"/>
      <c r="S18" s="512"/>
      <c r="T18" s="505"/>
    </row>
    <row r="19" spans="1:20" s="504" customFormat="1" ht="24" hidden="1">
      <c r="A19" s="503"/>
      <c r="B19" s="518"/>
      <c r="D19" s="504" t="s">
        <v>1032</v>
      </c>
      <c r="E19" s="509" t="s">
        <v>1039</v>
      </c>
      <c r="F19" s="505"/>
      <c r="G19" s="505" t="s">
        <v>1033</v>
      </c>
      <c r="H19" s="505"/>
      <c r="I19" s="512"/>
      <c r="J19" s="505" t="s">
        <v>404</v>
      </c>
      <c r="K19" s="520"/>
      <c r="L19" s="512"/>
      <c r="M19" s="516"/>
      <c r="N19" s="505"/>
      <c r="O19" s="516"/>
      <c r="P19" s="505"/>
      <c r="Q19" s="505"/>
      <c r="R19" s="512"/>
      <c r="S19" s="512"/>
      <c r="T19" s="505"/>
    </row>
    <row r="20" spans="1:20" s="504" customFormat="1" ht="24" hidden="1">
      <c r="A20" s="503"/>
      <c r="B20" s="518" t="s">
        <v>243</v>
      </c>
      <c r="C20" s="504" t="s">
        <v>1040</v>
      </c>
      <c r="D20" s="521"/>
      <c r="E20" s="509"/>
      <c r="F20" s="505"/>
      <c r="G20" s="505"/>
      <c r="H20" s="505"/>
      <c r="I20" s="512"/>
      <c r="J20" s="505"/>
      <c r="K20" s="505"/>
      <c r="L20" s="505"/>
      <c r="M20" s="516"/>
      <c r="N20" s="505" t="s">
        <v>1028</v>
      </c>
      <c r="O20" s="516">
        <f>+[1]กรอกข้อมูลงานPIR!K2</f>
        <v>0</v>
      </c>
      <c r="P20" s="505" t="s">
        <v>1029</v>
      </c>
      <c r="Q20" s="505"/>
      <c r="R20" s="512"/>
      <c r="S20" s="512"/>
      <c r="T20" s="505"/>
    </row>
    <row r="21" spans="1:20" s="504" customFormat="1" ht="24" hidden="1">
      <c r="A21" s="503"/>
      <c r="B21" s="518"/>
      <c r="D21" s="504" t="s">
        <v>1030</v>
      </c>
      <c r="E21" s="509" t="s">
        <v>1041</v>
      </c>
      <c r="F21" s="505"/>
      <c r="G21" s="505" t="s">
        <v>592</v>
      </c>
      <c r="H21" s="505"/>
      <c r="I21" s="512"/>
      <c r="J21" s="505" t="s">
        <v>404</v>
      </c>
      <c r="K21" s="505"/>
      <c r="L21" s="505"/>
      <c r="M21" s="516"/>
      <c r="N21" s="505"/>
      <c r="O21" s="516"/>
      <c r="P21" s="505"/>
      <c r="Q21" s="505"/>
      <c r="R21" s="512"/>
      <c r="S21" s="512"/>
      <c r="T21" s="505"/>
    </row>
    <row r="22" spans="1:20" s="504" customFormat="1" ht="24" hidden="1">
      <c r="A22" s="503"/>
      <c r="B22" s="518"/>
      <c r="D22" s="504" t="s">
        <v>1032</v>
      </c>
      <c r="E22" s="509" t="s">
        <v>1041</v>
      </c>
      <c r="F22" s="505"/>
      <c r="G22" s="505" t="s">
        <v>1033</v>
      </c>
      <c r="H22" s="505"/>
      <c r="I22" s="512"/>
      <c r="J22" s="505" t="s">
        <v>404</v>
      </c>
      <c r="K22" s="505"/>
      <c r="L22" s="505"/>
      <c r="M22" s="516"/>
      <c r="N22" s="505"/>
      <c r="O22" s="516"/>
      <c r="P22" s="505"/>
      <c r="Q22" s="505"/>
      <c r="R22" s="512"/>
      <c r="S22" s="512"/>
      <c r="T22" s="505"/>
    </row>
    <row r="23" spans="1:20" s="504" customFormat="1" ht="24" hidden="1">
      <c r="A23" s="503"/>
      <c r="B23" s="518" t="s">
        <v>243</v>
      </c>
      <c r="C23" s="504" t="s">
        <v>1042</v>
      </c>
      <c r="D23" s="521"/>
      <c r="E23" s="509"/>
      <c r="F23" s="505"/>
      <c r="G23" s="505"/>
      <c r="H23" s="505"/>
      <c r="I23" s="512"/>
      <c r="J23" s="505"/>
      <c r="K23" s="505"/>
      <c r="L23" s="505"/>
      <c r="M23" s="516"/>
      <c r="N23" s="505" t="s">
        <v>1028</v>
      </c>
      <c r="O23" s="516">
        <f>+[1]กรอกข้อมูลงานเสริมผิวAC!I2</f>
        <v>0</v>
      </c>
      <c r="P23" s="505" t="s">
        <v>1029</v>
      </c>
      <c r="Q23" s="505"/>
      <c r="R23" s="512"/>
      <c r="S23" s="512"/>
      <c r="T23" s="505"/>
    </row>
    <row r="24" spans="1:20" s="504" customFormat="1" ht="24" hidden="1">
      <c r="A24" s="503"/>
      <c r="B24" s="518"/>
      <c r="D24" s="504" t="s">
        <v>1030</v>
      </c>
      <c r="E24" s="509" t="s">
        <v>1041</v>
      </c>
      <c r="F24" s="505"/>
      <c r="G24" s="505" t="s">
        <v>592</v>
      </c>
      <c r="H24" s="505"/>
      <c r="I24" s="512"/>
      <c r="J24" s="505" t="s">
        <v>404</v>
      </c>
      <c r="K24" s="505"/>
      <c r="L24" s="505"/>
      <c r="M24" s="516"/>
      <c r="N24" s="505"/>
      <c r="O24" s="516"/>
      <c r="P24" s="505"/>
      <c r="Q24" s="505"/>
      <c r="R24" s="512"/>
      <c r="S24" s="512"/>
      <c r="T24" s="505"/>
    </row>
    <row r="25" spans="1:20" s="504" customFormat="1" ht="24" hidden="1">
      <c r="A25" s="503"/>
      <c r="B25" s="518"/>
      <c r="D25" s="504" t="s">
        <v>1032</v>
      </c>
      <c r="E25" s="509" t="s">
        <v>1041</v>
      </c>
      <c r="F25" s="505"/>
      <c r="G25" s="505" t="s">
        <v>1033</v>
      </c>
      <c r="H25" s="505"/>
      <c r="I25" s="512"/>
      <c r="J25" s="505" t="s">
        <v>404</v>
      </c>
      <c r="K25" s="505"/>
      <c r="L25" s="505"/>
      <c r="M25" s="516"/>
      <c r="N25" s="505"/>
      <c r="O25" s="516"/>
      <c r="P25" s="505"/>
      <c r="Q25" s="505"/>
      <c r="R25" s="512"/>
      <c r="S25" s="512"/>
      <c r="T25" s="505"/>
    </row>
    <row r="26" spans="1:20" s="504" customFormat="1" ht="24" hidden="1">
      <c r="A26" s="503"/>
      <c r="B26" s="518" t="s">
        <v>243</v>
      </c>
      <c r="C26" s="504" t="s">
        <v>1043</v>
      </c>
      <c r="D26" s="521"/>
      <c r="E26" s="509"/>
      <c r="F26" s="505"/>
      <c r="G26" s="505"/>
      <c r="H26" s="505"/>
      <c r="I26" s="512"/>
      <c r="J26" s="505"/>
      <c r="K26" s="505"/>
      <c r="L26" s="505"/>
      <c r="M26" s="516"/>
      <c r="N26" s="505" t="s">
        <v>1028</v>
      </c>
      <c r="O26" s="516">
        <f>+[1]กรอกข้อมูลงานฉาบผิว!I2</f>
        <v>0</v>
      </c>
      <c r="P26" s="505" t="s">
        <v>1029</v>
      </c>
      <c r="Q26" s="505"/>
      <c r="R26" s="512"/>
      <c r="S26" s="512"/>
      <c r="T26" s="505"/>
    </row>
    <row r="27" spans="1:20" s="504" customFormat="1" ht="24" hidden="1">
      <c r="A27" s="503"/>
      <c r="B27" s="518"/>
      <c r="D27" s="504" t="s">
        <v>1030</v>
      </c>
      <c r="E27" s="509" t="s">
        <v>1044</v>
      </c>
      <c r="F27" s="505"/>
      <c r="G27" s="505" t="s">
        <v>592</v>
      </c>
      <c r="H27" s="505"/>
      <c r="I27" s="512"/>
      <c r="J27" s="505" t="s">
        <v>404</v>
      </c>
      <c r="K27" s="505"/>
      <c r="L27" s="505"/>
      <c r="M27" s="516"/>
      <c r="N27" s="505"/>
      <c r="O27" s="516"/>
      <c r="P27" s="505"/>
      <c r="Q27" s="505"/>
      <c r="R27" s="512"/>
      <c r="S27" s="512"/>
      <c r="T27" s="505"/>
    </row>
    <row r="28" spans="1:20" s="504" customFormat="1" ht="24" hidden="1">
      <c r="A28" s="503"/>
      <c r="B28" s="518"/>
      <c r="D28" s="504" t="s">
        <v>1032</v>
      </c>
      <c r="E28" s="509" t="s">
        <v>1044</v>
      </c>
      <c r="F28" s="505"/>
      <c r="G28" s="505" t="s">
        <v>1033</v>
      </c>
      <c r="H28" s="505"/>
      <c r="I28" s="512"/>
      <c r="J28" s="505" t="s">
        <v>404</v>
      </c>
      <c r="K28" s="505"/>
      <c r="L28" s="505"/>
      <c r="M28" s="516"/>
      <c r="N28" s="505"/>
      <c r="O28" s="516"/>
      <c r="P28" s="505"/>
      <c r="Q28" s="505"/>
      <c r="R28" s="512"/>
      <c r="S28" s="512"/>
      <c r="T28" s="505"/>
    </row>
    <row r="29" spans="1:20" s="504" customFormat="1" ht="24" hidden="1">
      <c r="A29" s="503"/>
      <c r="B29" s="518" t="s">
        <v>243</v>
      </c>
      <c r="C29" s="504" t="s">
        <v>1045</v>
      </c>
      <c r="D29" s="521"/>
      <c r="E29" s="509"/>
      <c r="F29" s="505"/>
      <c r="G29" s="505"/>
      <c r="H29" s="505"/>
      <c r="I29" s="512"/>
      <c r="J29" s="505"/>
      <c r="K29" s="505"/>
      <c r="L29" s="505"/>
      <c r="M29" s="516"/>
      <c r="N29" s="505" t="s">
        <v>1028</v>
      </c>
      <c r="O29" s="516">
        <f>+[1]กรอกข้อมูลส้อมสร้างCS!K2</f>
        <v>0</v>
      </c>
      <c r="P29" s="505" t="s">
        <v>1029</v>
      </c>
      <c r="Q29" s="505"/>
      <c r="R29" s="512"/>
      <c r="S29" s="512"/>
      <c r="T29" s="505"/>
    </row>
    <row r="30" spans="1:20" s="504" customFormat="1" ht="24" hidden="1">
      <c r="A30" s="503"/>
      <c r="B30" s="518"/>
      <c r="D30" s="504" t="s">
        <v>1030</v>
      </c>
      <c r="E30" s="509" t="s">
        <v>1031</v>
      </c>
      <c r="F30" s="505"/>
      <c r="G30" s="505" t="s">
        <v>592</v>
      </c>
      <c r="H30" s="505"/>
      <c r="I30" s="512"/>
      <c r="J30" s="505" t="s">
        <v>404</v>
      </c>
      <c r="K30" s="505"/>
      <c r="L30" s="505"/>
      <c r="M30" s="516"/>
      <c r="N30" s="505"/>
      <c r="O30" s="516"/>
      <c r="P30" s="505"/>
      <c r="Q30" s="505"/>
      <c r="R30" s="512"/>
      <c r="S30" s="512"/>
      <c r="T30" s="505"/>
    </row>
    <row r="31" spans="1:20" s="504" customFormat="1" ht="24" hidden="1">
      <c r="A31" s="503"/>
      <c r="B31" s="518"/>
      <c r="D31" s="504" t="s">
        <v>1032</v>
      </c>
      <c r="E31" s="509" t="s">
        <v>1031</v>
      </c>
      <c r="F31" s="505"/>
      <c r="G31" s="505" t="s">
        <v>1033</v>
      </c>
      <c r="H31" s="505"/>
      <c r="I31" s="512"/>
      <c r="J31" s="505" t="s">
        <v>404</v>
      </c>
      <c r="K31" s="505"/>
      <c r="L31" s="505"/>
      <c r="M31" s="516"/>
      <c r="N31" s="505"/>
      <c r="O31" s="516"/>
      <c r="P31" s="505"/>
      <c r="Q31" s="505"/>
      <c r="R31" s="512"/>
      <c r="S31" s="512"/>
      <c r="T31" s="505"/>
    </row>
    <row r="32" spans="1:20" s="504" customFormat="1" ht="24" hidden="1">
      <c r="A32" s="503"/>
      <c r="B32" s="518" t="s">
        <v>243</v>
      </c>
      <c r="C32" s="504" t="s">
        <v>1046</v>
      </c>
      <c r="D32" s="521"/>
      <c r="E32" s="509"/>
      <c r="F32" s="505"/>
      <c r="G32" s="505"/>
      <c r="H32" s="505"/>
      <c r="I32" s="512"/>
      <c r="J32" s="505"/>
      <c r="K32" s="505"/>
      <c r="L32" s="505"/>
      <c r="M32" s="516"/>
      <c r="N32" s="505" t="s">
        <v>1028</v>
      </c>
      <c r="O32" s="516">
        <f>+[1]กรอกข้อมูลส้อมสร้างAC!K2</f>
        <v>0</v>
      </c>
      <c r="P32" s="505" t="s">
        <v>1029</v>
      </c>
      <c r="Q32" s="505"/>
      <c r="R32" s="512"/>
      <c r="S32" s="512"/>
      <c r="T32" s="505"/>
    </row>
    <row r="33" spans="1:22" s="504" customFormat="1" ht="24" hidden="1">
      <c r="A33" s="503"/>
      <c r="B33" s="518"/>
      <c r="D33" s="504" t="s">
        <v>1030</v>
      </c>
      <c r="E33" s="509" t="s">
        <v>1041</v>
      </c>
      <c r="F33" s="505"/>
      <c r="G33" s="505" t="s">
        <v>592</v>
      </c>
      <c r="H33" s="505"/>
      <c r="I33" s="512"/>
      <c r="J33" s="505" t="s">
        <v>404</v>
      </c>
      <c r="K33" s="505"/>
      <c r="L33" s="505"/>
      <c r="M33" s="516"/>
      <c r="N33" s="505"/>
      <c r="O33" s="516"/>
      <c r="P33" s="505"/>
      <c r="Q33" s="505"/>
      <c r="R33" s="512"/>
      <c r="S33" s="512"/>
      <c r="T33" s="505"/>
    </row>
    <row r="34" spans="1:22" s="504" customFormat="1" ht="24" hidden="1">
      <c r="A34" s="503"/>
      <c r="B34" s="518"/>
      <c r="D34" s="504" t="s">
        <v>1032</v>
      </c>
      <c r="E34" s="509" t="s">
        <v>1041</v>
      </c>
      <c r="F34" s="505"/>
      <c r="G34" s="505" t="s">
        <v>1033</v>
      </c>
      <c r="H34" s="505"/>
      <c r="I34" s="512"/>
      <c r="J34" s="505" t="s">
        <v>404</v>
      </c>
      <c r="K34" s="505"/>
      <c r="L34" s="505"/>
      <c r="M34" s="516"/>
      <c r="N34" s="505"/>
      <c r="O34" s="516"/>
      <c r="P34" s="505"/>
      <c r="Q34" s="505"/>
      <c r="R34" s="512"/>
      <c r="S34" s="512"/>
      <c r="T34" s="505"/>
    </row>
    <row r="35" spans="1:22" s="504" customFormat="1" ht="24" hidden="1">
      <c r="A35" s="503" t="s">
        <v>561</v>
      </c>
      <c r="B35" s="518"/>
      <c r="D35" s="521"/>
      <c r="E35" s="509"/>
      <c r="F35" s="505"/>
      <c r="G35" s="505"/>
      <c r="H35" s="505"/>
      <c r="I35" s="512"/>
      <c r="J35" s="505"/>
      <c r="K35" s="505"/>
      <c r="L35" s="505"/>
      <c r="M35" s="516"/>
      <c r="N35" s="505"/>
      <c r="O35" s="516"/>
      <c r="P35" s="505"/>
      <c r="Q35" s="505"/>
      <c r="R35" s="512"/>
      <c r="S35" s="512"/>
      <c r="T35" s="505"/>
    </row>
    <row r="36" spans="1:22" s="504" customFormat="1" ht="24" hidden="1">
      <c r="A36" s="503"/>
      <c r="B36" s="518" t="s">
        <v>243</v>
      </c>
      <c r="C36" s="522" t="s">
        <v>1047</v>
      </c>
      <c r="D36" s="523"/>
      <c r="E36" s="524"/>
      <c r="F36" s="524"/>
      <c r="G36" s="525"/>
      <c r="H36" s="505"/>
      <c r="I36" s="512"/>
      <c r="J36" s="505"/>
      <c r="K36" s="505"/>
      <c r="L36" s="505"/>
      <c r="M36" s="516"/>
      <c r="N36" s="505" t="s">
        <v>403</v>
      </c>
      <c r="O36" s="516">
        <f>+[1]รางตื้นRC.GUTTER!F54</f>
        <v>0</v>
      </c>
      <c r="P36" s="505" t="s">
        <v>404</v>
      </c>
      <c r="Q36" s="505"/>
      <c r="R36" s="512"/>
      <c r="S36" s="512"/>
      <c r="T36" s="505"/>
    </row>
    <row r="37" spans="1:22" s="504" customFormat="1" ht="24">
      <c r="A37" s="503" t="str">
        <f>IF([1]กรอกข้อมูลโครงการ!$E$40=1,"ประมาณราคาวันที่ ","ราคากลางวันที่ ")</f>
        <v xml:space="preserve">ราคากลางวันที่ </v>
      </c>
      <c r="D37" s="526" t="str">
        <f>[1]กรอกข้อมูลวัสดุ!D5</f>
        <v>พฤษภาคม 2563</v>
      </c>
      <c r="E37" s="526"/>
      <c r="F37" s="526"/>
      <c r="G37" s="509"/>
      <c r="H37" s="509"/>
      <c r="I37" s="509"/>
      <c r="J37" s="509"/>
      <c r="K37" s="509"/>
      <c r="L37" s="509"/>
      <c r="M37" s="509"/>
      <c r="N37" s="527"/>
      <c r="O37" s="527"/>
      <c r="P37" s="509"/>
      <c r="Q37" s="509"/>
      <c r="R37" s="509"/>
      <c r="S37" s="509"/>
      <c r="T37" s="509"/>
    </row>
    <row r="38" spans="1:22" ht="6.75" customHeight="1"/>
    <row r="39" spans="1:22" ht="23.25" customHeight="1">
      <c r="A39" s="530" t="s">
        <v>1048</v>
      </c>
      <c r="B39" s="531" t="s">
        <v>1049</v>
      </c>
      <c r="C39" s="532"/>
      <c r="D39" s="532"/>
      <c r="E39" s="532"/>
      <c r="F39" s="532"/>
      <c r="G39" s="532"/>
      <c r="H39" s="532"/>
      <c r="I39" s="532"/>
      <c r="J39" s="532"/>
      <c r="K39" s="532"/>
      <c r="L39" s="532"/>
      <c r="M39" s="533"/>
      <c r="N39" s="530" t="s">
        <v>1050</v>
      </c>
      <c r="O39" s="534" t="s">
        <v>1051</v>
      </c>
      <c r="P39" s="535" t="s">
        <v>1052</v>
      </c>
      <c r="Q39" s="536"/>
      <c r="R39" s="530" t="s">
        <v>1053</v>
      </c>
      <c r="S39" s="535" t="s">
        <v>1054</v>
      </c>
      <c r="T39" s="537"/>
    </row>
    <row r="40" spans="1:22">
      <c r="A40" s="538"/>
      <c r="B40" s="539"/>
      <c r="C40" s="540"/>
      <c r="D40" s="540"/>
      <c r="E40" s="540"/>
      <c r="F40" s="540"/>
      <c r="G40" s="540"/>
      <c r="H40" s="540"/>
      <c r="I40" s="540"/>
      <c r="J40" s="540"/>
      <c r="K40" s="540"/>
      <c r="L40" s="540"/>
      <c r="M40" s="541"/>
      <c r="N40" s="538"/>
      <c r="O40" s="542"/>
      <c r="P40" s="543" t="s">
        <v>1055</v>
      </c>
      <c r="Q40" s="543" t="s">
        <v>60</v>
      </c>
      <c r="R40" s="538"/>
      <c r="S40" s="543" t="s">
        <v>1055</v>
      </c>
      <c r="T40" s="543" t="s">
        <v>60</v>
      </c>
    </row>
    <row r="41" spans="1:22" ht="24">
      <c r="A41" s="544" t="s">
        <v>1056</v>
      </c>
      <c r="B41" s="545" t="s">
        <v>1057</v>
      </c>
      <c r="C41" s="545"/>
      <c r="D41" s="546"/>
      <c r="E41" s="547"/>
      <c r="F41" s="547"/>
      <c r="G41" s="547"/>
      <c r="H41" s="547"/>
      <c r="I41" s="547"/>
      <c r="J41" s="547"/>
      <c r="K41" s="547"/>
      <c r="L41" s="547"/>
      <c r="M41" s="548"/>
      <c r="N41" s="549"/>
      <c r="O41" s="550"/>
      <c r="P41" s="551"/>
      <c r="Q41" s="551"/>
      <c r="R41" s="551"/>
      <c r="S41" s="551"/>
      <c r="T41" s="551"/>
    </row>
    <row r="42" spans="1:22" ht="24">
      <c r="A42" s="552">
        <v>1</v>
      </c>
      <c r="B42" s="553" t="s">
        <v>2</v>
      </c>
      <c r="C42" s="48"/>
      <c r="D42" s="17"/>
      <c r="E42" s="18"/>
      <c r="F42" s="18"/>
      <c r="G42" s="18"/>
      <c r="H42" s="18"/>
      <c r="I42" s="18"/>
      <c r="J42" s="18"/>
      <c r="K42" s="18"/>
      <c r="L42" s="18"/>
      <c r="M42" s="554"/>
      <c r="N42" s="555"/>
      <c r="O42" s="556"/>
      <c r="P42" s="557"/>
      <c r="Q42" s="557"/>
      <c r="R42" s="557"/>
      <c r="S42" s="557"/>
      <c r="T42" s="557"/>
    </row>
    <row r="43" spans="1:22" hidden="1" outlineLevel="1">
      <c r="A43" s="552"/>
      <c r="B43" s="18">
        <v>1.1000000000000001</v>
      </c>
      <c r="C43" s="18" t="s">
        <v>3</v>
      </c>
      <c r="D43" s="18"/>
      <c r="E43" s="433" t="s">
        <v>142</v>
      </c>
      <c r="F43" s="263" t="str">
        <f>[1]สรุปปริมาณงาน!F5</f>
        <v>ขนาดเบา</v>
      </c>
      <c r="G43" s="267" t="s">
        <v>1058</v>
      </c>
      <c r="H43" s="18"/>
      <c r="I43" s="18"/>
      <c r="J43" s="18"/>
      <c r="K43" s="18"/>
      <c r="L43" s="18"/>
      <c r="M43" s="554"/>
      <c r="N43" s="555" t="s">
        <v>340</v>
      </c>
      <c r="O43" s="558">
        <f>[1]สรุปปริมาณงาน!AE5</f>
        <v>0</v>
      </c>
      <c r="P43" s="557"/>
      <c r="Q43" s="557"/>
      <c r="R43" s="557"/>
      <c r="S43" s="557"/>
      <c r="T43" s="557"/>
      <c r="U43" s="559">
        <v>5000</v>
      </c>
    </row>
    <row r="44" spans="1:22" ht="23.25" hidden="1" collapsed="1">
      <c r="A44" s="560"/>
      <c r="B44" s="561">
        <v>1.1000000000000001</v>
      </c>
      <c r="C44" s="48" t="s">
        <v>1059</v>
      </c>
      <c r="D44" s="48"/>
      <c r="E44" s="18"/>
      <c r="F44" s="18"/>
      <c r="G44" s="49" t="s">
        <v>1060</v>
      </c>
      <c r="H44" s="18"/>
      <c r="I44" s="49">
        <f>+[1]ราคาต่อหน่วยงานทาง!G18</f>
        <v>5</v>
      </c>
      <c r="J44" s="18" t="s">
        <v>19</v>
      </c>
      <c r="K44" s="18"/>
      <c r="L44" s="18"/>
      <c r="M44" s="554"/>
      <c r="N44" s="555" t="s">
        <v>340</v>
      </c>
      <c r="O44" s="558">
        <f t="shared" ref="O44:O46" si="0">U44</f>
        <v>0</v>
      </c>
      <c r="P44" s="562">
        <f>IF(O44=0,0,[1]ราคาต่อหน่วยงานทาง!L29)</f>
        <v>0</v>
      </c>
      <c r="Q44" s="562">
        <f>+O44*P44</f>
        <v>0</v>
      </c>
      <c r="R44" s="557">
        <f>[1]ปร5!$E$16</f>
        <v>1.3624000000000001</v>
      </c>
      <c r="S44" s="563">
        <f>+P44*R44</f>
        <v>0</v>
      </c>
      <c r="T44" s="562">
        <f>+O44*S44</f>
        <v>0</v>
      </c>
      <c r="U44" s="564">
        <v>0</v>
      </c>
    </row>
    <row r="45" spans="1:22" ht="23.25" outlineLevel="1" collapsed="1">
      <c r="A45" s="560"/>
      <c r="B45" s="561">
        <v>1.1000000000000001</v>
      </c>
      <c r="C45" s="48" t="s">
        <v>40</v>
      </c>
      <c r="D45" s="48"/>
      <c r="E45" s="18"/>
      <c r="F45" s="18"/>
      <c r="G45" s="49" t="s">
        <v>50</v>
      </c>
      <c r="H45" s="18"/>
      <c r="I45" s="49"/>
      <c r="J45" s="49">
        <v>10</v>
      </c>
      <c r="K45" s="18" t="s">
        <v>19</v>
      </c>
      <c r="L45" s="18"/>
      <c r="M45" s="554"/>
      <c r="N45" s="555" t="s">
        <v>340</v>
      </c>
      <c r="O45" s="558">
        <f t="shared" si="0"/>
        <v>0</v>
      </c>
      <c r="P45" s="562">
        <f>IF(O45=0,0,[1]ราคาต่อหน่วยงานทาง!L42)</f>
        <v>0</v>
      </c>
      <c r="Q45" s="562">
        <f>+O45*P45</f>
        <v>0</v>
      </c>
      <c r="R45" s="557">
        <f>[1]ปร5!$E$16</f>
        <v>1.3624000000000001</v>
      </c>
      <c r="S45" s="563">
        <f>+P45*R45</f>
        <v>0</v>
      </c>
      <c r="T45" s="562">
        <f>+O45*S45</f>
        <v>0</v>
      </c>
      <c r="U45" s="559">
        <v>0</v>
      </c>
      <c r="V45" s="565"/>
    </row>
    <row r="46" spans="1:22" ht="23.25" outlineLevel="1">
      <c r="A46" s="560"/>
      <c r="B46" s="561">
        <v>1.2</v>
      </c>
      <c r="C46" s="48" t="s">
        <v>1061</v>
      </c>
      <c r="D46" s="48"/>
      <c r="E46" s="18"/>
      <c r="F46" s="18"/>
      <c r="G46" s="49" t="s">
        <v>41</v>
      </c>
      <c r="H46" s="18"/>
      <c r="I46" s="49"/>
      <c r="J46" s="49">
        <v>10</v>
      </c>
      <c r="K46" s="18" t="s">
        <v>19</v>
      </c>
      <c r="L46" s="18"/>
      <c r="M46" s="554"/>
      <c r="N46" s="555" t="s">
        <v>340</v>
      </c>
      <c r="O46" s="558">
        <f t="shared" si="0"/>
        <v>2400</v>
      </c>
      <c r="P46" s="562">
        <f>IF(O46=0,0,[1]ราคาต่อหน่วยงานทาง!L39)</f>
        <v>12.91</v>
      </c>
      <c r="Q46" s="562">
        <f>+O46*P46</f>
        <v>30984</v>
      </c>
      <c r="R46" s="557">
        <f>[1]ปร5!$E$16</f>
        <v>1.3624000000000001</v>
      </c>
      <c r="S46" s="563">
        <f>+P46*R46</f>
        <v>17.588584000000001</v>
      </c>
      <c r="T46" s="562">
        <f>+O46*S46</f>
        <v>42212.601600000002</v>
      </c>
      <c r="U46" s="566">
        <v>2400</v>
      </c>
    </row>
    <row r="47" spans="1:22" ht="23.25" hidden="1">
      <c r="A47" s="560"/>
      <c r="B47" s="561">
        <v>1.2</v>
      </c>
      <c r="C47" s="48" t="s">
        <v>1062</v>
      </c>
      <c r="D47" s="48"/>
      <c r="E47" s="18"/>
      <c r="F47" s="49"/>
      <c r="G47" s="49" t="s">
        <v>41</v>
      </c>
      <c r="H47" s="18"/>
      <c r="I47" s="49"/>
      <c r="J47" s="18">
        <f>+[1]ราคาต่อหน่วยงานทาง!J36</f>
        <v>10</v>
      </c>
      <c r="K47" s="18" t="s">
        <v>19</v>
      </c>
      <c r="L47" s="18"/>
      <c r="M47" s="554"/>
      <c r="N47" s="555" t="s">
        <v>340</v>
      </c>
      <c r="O47" s="558">
        <f>U47</f>
        <v>0</v>
      </c>
      <c r="P47" s="562">
        <f>IF(O47=0,0,[1]ราคาต่อหน่วยงานทาง!L39)</f>
        <v>0</v>
      </c>
      <c r="Q47" s="562">
        <f t="shared" ref="Q47:Q56" si="1">+O47*P47</f>
        <v>0</v>
      </c>
      <c r="R47" s="557">
        <f>[1]ปร5!$E$16</f>
        <v>1.3624000000000001</v>
      </c>
      <c r="S47" s="563">
        <f t="shared" ref="S47:S56" si="2">+P47*R47</f>
        <v>0</v>
      </c>
      <c r="T47" s="562">
        <f t="shared" ref="T47:T56" si="3">+O47*S47</f>
        <v>0</v>
      </c>
      <c r="U47" s="559">
        <v>0</v>
      </c>
      <c r="V47" s="565"/>
    </row>
    <row r="48" spans="1:22" ht="23.25" hidden="1" outlineLevel="1">
      <c r="A48" s="560"/>
      <c r="B48" s="561">
        <v>1.6</v>
      </c>
      <c r="C48" s="48" t="s">
        <v>85</v>
      </c>
      <c r="D48" s="48"/>
      <c r="E48" s="18"/>
      <c r="F48" s="18"/>
      <c r="G48" s="49"/>
      <c r="H48" s="18"/>
      <c r="I48" s="49"/>
      <c r="J48" s="18"/>
      <c r="K48" s="18"/>
      <c r="L48" s="18"/>
      <c r="M48" s="554"/>
      <c r="N48" s="555" t="s">
        <v>25</v>
      </c>
      <c r="O48" s="558"/>
      <c r="P48" s="562">
        <f>IF(O48=0,0,[1]ราคาต่อหน่วยงานทาง!L84)</f>
        <v>0</v>
      </c>
      <c r="Q48" s="562">
        <f t="shared" si="1"/>
        <v>0</v>
      </c>
      <c r="R48" s="557">
        <f>[1]ปร5!$E$16</f>
        <v>1.3624000000000001</v>
      </c>
      <c r="S48" s="563">
        <f t="shared" si="2"/>
        <v>0</v>
      </c>
      <c r="T48" s="562">
        <f t="shared" si="3"/>
        <v>0</v>
      </c>
      <c r="U48" s="559" t="s">
        <v>1063</v>
      </c>
      <c r="V48" s="565"/>
    </row>
    <row r="49" spans="1:22" ht="23.25" hidden="1" outlineLevel="1">
      <c r="A49" s="560"/>
      <c r="B49" s="561">
        <v>1.7</v>
      </c>
      <c r="C49" s="48" t="s">
        <v>99</v>
      </c>
      <c r="D49" s="48"/>
      <c r="E49" s="18"/>
      <c r="F49" s="18"/>
      <c r="G49" s="49"/>
      <c r="H49" s="18"/>
      <c r="I49" s="49"/>
      <c r="J49" s="18"/>
      <c r="K49" s="18"/>
      <c r="L49" s="18"/>
      <c r="M49" s="554"/>
      <c r="N49" s="555" t="s">
        <v>25</v>
      </c>
      <c r="O49" s="558"/>
      <c r="P49" s="562">
        <f>IF(O49=0,0,[1]ราคาต่อหน่วยงานทาง!L102)</f>
        <v>0</v>
      </c>
      <c r="Q49" s="562">
        <f t="shared" si="1"/>
        <v>0</v>
      </c>
      <c r="R49" s="557">
        <f>[1]ปร5!$E$16</f>
        <v>1.3624000000000001</v>
      </c>
      <c r="S49" s="563">
        <f t="shared" si="2"/>
        <v>0</v>
      </c>
      <c r="T49" s="562">
        <f t="shared" si="3"/>
        <v>0</v>
      </c>
      <c r="U49" s="559"/>
      <c r="V49" s="565"/>
    </row>
    <row r="50" spans="1:22" ht="23.25" hidden="1" outlineLevel="1">
      <c r="A50" s="560"/>
      <c r="B50" s="561">
        <v>1.8</v>
      </c>
      <c r="C50" s="48" t="s">
        <v>103</v>
      </c>
      <c r="D50" s="48"/>
      <c r="E50" s="18"/>
      <c r="F50" s="18"/>
      <c r="G50" s="49"/>
      <c r="H50" s="18"/>
      <c r="I50" s="49"/>
      <c r="J50" s="18"/>
      <c r="K50" s="18"/>
      <c r="L50" s="18"/>
      <c r="M50" s="554"/>
      <c r="N50" s="555" t="s">
        <v>25</v>
      </c>
      <c r="O50" s="558"/>
      <c r="P50" s="562">
        <f>IF(O50=0,0,[1]ราคาต่อหน่วยงานทาง!L112)</f>
        <v>0</v>
      </c>
      <c r="Q50" s="562">
        <f t="shared" si="1"/>
        <v>0</v>
      </c>
      <c r="R50" s="557">
        <f>[1]ปร5!$E$16</f>
        <v>1.3624000000000001</v>
      </c>
      <c r="S50" s="563">
        <f t="shared" si="2"/>
        <v>0</v>
      </c>
      <c r="T50" s="562">
        <f t="shared" si="3"/>
        <v>0</v>
      </c>
      <c r="U50" s="559"/>
      <c r="V50" s="565"/>
    </row>
    <row r="51" spans="1:22" ht="23.25" collapsed="1">
      <c r="A51" s="560"/>
      <c r="B51" s="561">
        <v>1.3</v>
      </c>
      <c r="C51" s="48" t="s">
        <v>104</v>
      </c>
      <c r="D51" s="48"/>
      <c r="E51" s="18" t="s">
        <v>1064</v>
      </c>
      <c r="F51" s="18"/>
      <c r="G51" s="567" t="s">
        <v>1060</v>
      </c>
      <c r="H51" s="568"/>
      <c r="I51" s="567">
        <f>[1]กรอกข้อมูลโครงการ!E19</f>
        <v>0</v>
      </c>
      <c r="J51" s="568" t="s">
        <v>19</v>
      </c>
      <c r="K51" s="18"/>
      <c r="L51" s="18"/>
      <c r="M51" s="554"/>
      <c r="N51" s="555" t="s">
        <v>25</v>
      </c>
      <c r="O51" s="558">
        <f>U51</f>
        <v>360</v>
      </c>
      <c r="P51" s="562">
        <f>IF(O51=0,0,[1]ราคาต่อหน่วยงานทาง!L122)</f>
        <v>595.67999999999995</v>
      </c>
      <c r="Q51" s="562">
        <f t="shared" si="1"/>
        <v>214444.79999999999</v>
      </c>
      <c r="R51" s="557">
        <f>[1]ปร5!$E$16</f>
        <v>1.3624000000000001</v>
      </c>
      <c r="S51" s="563">
        <f t="shared" si="2"/>
        <v>811.55443200000002</v>
      </c>
      <c r="T51" s="562">
        <f t="shared" si="3"/>
        <v>292159.59552000003</v>
      </c>
      <c r="U51" s="559">
        <v>360</v>
      </c>
    </row>
    <row r="52" spans="1:22">
      <c r="A52" s="552">
        <v>2</v>
      </c>
      <c r="B52" s="553" t="s">
        <v>1065</v>
      </c>
      <c r="C52" s="48"/>
      <c r="D52" s="48"/>
      <c r="E52" s="18"/>
      <c r="F52" s="18"/>
      <c r="G52" s="49"/>
      <c r="H52" s="18"/>
      <c r="I52" s="49"/>
      <c r="J52" s="18"/>
      <c r="K52" s="18"/>
      <c r="L52" s="18"/>
      <c r="M52" s="554"/>
      <c r="N52" s="555"/>
      <c r="O52" s="558"/>
      <c r="P52" s="562"/>
      <c r="Q52" s="562"/>
      <c r="R52" s="557"/>
      <c r="S52" s="563"/>
      <c r="T52" s="562"/>
      <c r="V52" s="565"/>
    </row>
    <row r="53" spans="1:22" ht="23.25" hidden="1">
      <c r="A53" s="560"/>
      <c r="B53" s="569">
        <v>2.1</v>
      </c>
      <c r="C53" s="83" t="s">
        <v>114</v>
      </c>
      <c r="D53" s="84"/>
      <c r="E53" s="84" t="s">
        <v>115</v>
      </c>
      <c r="F53" s="84"/>
      <c r="G53" s="84"/>
      <c r="H53" s="18"/>
      <c r="I53" s="49"/>
      <c r="J53" s="18"/>
      <c r="K53" s="18"/>
      <c r="L53" s="18"/>
      <c r="M53" s="554"/>
      <c r="N53" s="555" t="s">
        <v>340</v>
      </c>
      <c r="O53" s="558">
        <f>+[1]สรุปปริมาณงาน!AE42</f>
        <v>0</v>
      </c>
      <c r="P53" s="562">
        <f>IF(O53=0,0,[1]ราคาต่อหน่วยงานทาง!L135)</f>
        <v>0</v>
      </c>
      <c r="Q53" s="562">
        <f t="shared" si="1"/>
        <v>0</v>
      </c>
      <c r="R53" s="557">
        <f>[1]ปร5!$E$16</f>
        <v>1.3624000000000001</v>
      </c>
      <c r="S53" s="563">
        <f t="shared" si="2"/>
        <v>0</v>
      </c>
      <c r="T53" s="562">
        <f t="shared" si="3"/>
        <v>0</v>
      </c>
      <c r="V53" s="565"/>
    </row>
    <row r="54" spans="1:22" ht="23.25" hidden="1">
      <c r="A54" s="560"/>
      <c r="B54" s="569" t="s">
        <v>131</v>
      </c>
      <c r="C54" s="83" t="s">
        <v>114</v>
      </c>
      <c r="D54" s="84"/>
      <c r="E54" s="84" t="s">
        <v>132</v>
      </c>
      <c r="F54" s="84"/>
      <c r="G54" s="84"/>
      <c r="H54" s="18"/>
      <c r="I54" s="49"/>
      <c r="J54" s="18"/>
      <c r="K54" s="18"/>
      <c r="L54" s="18"/>
      <c r="M54" s="554"/>
      <c r="N54" s="555" t="s">
        <v>340</v>
      </c>
      <c r="O54" s="558">
        <f>+[1]สรุปปริมาณงาน!AE40</f>
        <v>0</v>
      </c>
      <c r="P54" s="562">
        <f>IF(O54=0,0,[1]ราคาต่อหน่วยงานทาง!L139)</f>
        <v>0</v>
      </c>
      <c r="Q54" s="562">
        <f t="shared" si="1"/>
        <v>0</v>
      </c>
      <c r="R54" s="557">
        <v>1.3365</v>
      </c>
      <c r="S54" s="563">
        <f t="shared" si="2"/>
        <v>0</v>
      </c>
      <c r="T54" s="562">
        <f t="shared" si="3"/>
        <v>0</v>
      </c>
      <c r="V54" s="565"/>
    </row>
    <row r="55" spans="1:22" ht="23.25" hidden="1">
      <c r="A55" s="560"/>
      <c r="B55" s="569">
        <v>2.2000000000000002</v>
      </c>
      <c r="C55" s="307" t="s">
        <v>137</v>
      </c>
      <c r="D55" s="84"/>
      <c r="E55" s="84" t="s">
        <v>115</v>
      </c>
      <c r="F55" s="84"/>
      <c r="G55" s="49"/>
      <c r="H55" s="18"/>
      <c r="I55" s="49"/>
      <c r="J55" s="18"/>
      <c r="K55" s="18"/>
      <c r="L55" s="18"/>
      <c r="M55" s="554"/>
      <c r="N55" s="555" t="s">
        <v>340</v>
      </c>
      <c r="O55" s="558">
        <f>+[1]สรุปปริมาณงาน!AE41</f>
        <v>0</v>
      </c>
      <c r="P55" s="562">
        <f>IF(O55=0,0,[1]ราคาต่อหน่วยงานทาง!L161)</f>
        <v>0</v>
      </c>
      <c r="Q55" s="562">
        <f t="shared" si="1"/>
        <v>0</v>
      </c>
      <c r="R55" s="557">
        <f>[1]ปร5!$E$16</f>
        <v>1.3624000000000001</v>
      </c>
      <c r="S55" s="563">
        <f t="shared" si="2"/>
        <v>0</v>
      </c>
      <c r="T55" s="562">
        <f t="shared" si="3"/>
        <v>0</v>
      </c>
      <c r="V55" s="565"/>
    </row>
    <row r="56" spans="1:22" ht="23.25" hidden="1">
      <c r="A56" s="560"/>
      <c r="B56" s="569" t="s">
        <v>150</v>
      </c>
      <c r="C56" s="307" t="s">
        <v>137</v>
      </c>
      <c r="D56" s="84"/>
      <c r="E56" s="84" t="s">
        <v>132</v>
      </c>
      <c r="F56" s="84"/>
      <c r="G56" s="84"/>
      <c r="H56" s="18"/>
      <c r="I56" s="49"/>
      <c r="J56" s="18"/>
      <c r="K56" s="18"/>
      <c r="L56" s="18"/>
      <c r="M56" s="554"/>
      <c r="N56" s="555" t="s">
        <v>340</v>
      </c>
      <c r="O56" s="558">
        <f>+[1]สรุปปริมาณงาน!AE39</f>
        <v>0</v>
      </c>
      <c r="P56" s="562">
        <f>IF(O56=0,0,[1]ราคาต่อหน่วยงานทาง!L171)</f>
        <v>0</v>
      </c>
      <c r="Q56" s="562">
        <f t="shared" si="1"/>
        <v>0</v>
      </c>
      <c r="R56" s="557">
        <v>1.3365</v>
      </c>
      <c r="S56" s="563">
        <f t="shared" si="2"/>
        <v>0</v>
      </c>
      <c r="T56" s="562">
        <f t="shared" si="3"/>
        <v>0</v>
      </c>
      <c r="V56" s="565"/>
    </row>
    <row r="57" spans="1:22" ht="23.25" hidden="1">
      <c r="A57" s="560"/>
      <c r="B57" s="569">
        <v>2.2999999999999998</v>
      </c>
      <c r="C57" s="307" t="s">
        <v>153</v>
      </c>
      <c r="D57" s="84"/>
      <c r="E57" s="84"/>
      <c r="F57" s="84"/>
      <c r="G57" s="84"/>
      <c r="H57" s="18"/>
      <c r="I57" s="49"/>
      <c r="J57" s="18"/>
      <c r="K57" s="18"/>
      <c r="L57" s="18"/>
      <c r="M57" s="554"/>
      <c r="N57" s="555"/>
      <c r="O57" s="558"/>
      <c r="P57" s="562"/>
      <c r="Q57" s="562"/>
      <c r="R57" s="557"/>
      <c r="S57" s="563"/>
      <c r="T57" s="562"/>
      <c r="V57" s="565"/>
    </row>
    <row r="58" spans="1:22" ht="23.25" hidden="1">
      <c r="A58" s="560"/>
      <c r="B58" s="569"/>
      <c r="C58" s="570" t="s">
        <v>1066</v>
      </c>
      <c r="D58" s="307" t="s">
        <v>155</v>
      </c>
      <c r="E58" s="84"/>
      <c r="F58" s="84"/>
      <c r="G58" s="84"/>
      <c r="H58" s="18"/>
      <c r="I58" s="49"/>
      <c r="J58" s="18"/>
      <c r="K58" s="18"/>
      <c r="L58" s="18"/>
      <c r="M58" s="554"/>
      <c r="N58" s="555" t="s">
        <v>340</v>
      </c>
      <c r="O58" s="558">
        <f>+[1]สรุปปริมาณงาน!AE43</f>
        <v>0</v>
      </c>
      <c r="P58" s="562">
        <f>IF(O58=0,0,[1]ราคาต่อหน่วยงานทาง!L192)</f>
        <v>0</v>
      </c>
      <c r="Q58" s="562">
        <f>+O58*P58</f>
        <v>0</v>
      </c>
      <c r="R58" s="557">
        <f>[1]ปร5!$E$16</f>
        <v>1.3624000000000001</v>
      </c>
      <c r="S58" s="563">
        <f>+P58*R58</f>
        <v>0</v>
      </c>
      <c r="T58" s="562">
        <f>+O58*S58</f>
        <v>0</v>
      </c>
      <c r="V58" s="565"/>
    </row>
    <row r="59" spans="1:22" ht="23.25" hidden="1">
      <c r="A59" s="560"/>
      <c r="B59" s="569"/>
      <c r="C59" s="570" t="s">
        <v>188</v>
      </c>
      <c r="D59" s="307" t="s">
        <v>189</v>
      </c>
      <c r="E59" s="84"/>
      <c r="F59" s="84"/>
      <c r="G59" s="84"/>
      <c r="H59" s="18"/>
      <c r="I59" s="49"/>
      <c r="J59" s="18"/>
      <c r="K59" s="18"/>
      <c r="L59" s="18"/>
      <c r="M59" s="554"/>
      <c r="N59" s="555" t="s">
        <v>340</v>
      </c>
      <c r="O59" s="558">
        <f>+[1]สรุปปริมาณงาน!AE44</f>
        <v>0</v>
      </c>
      <c r="P59" s="562">
        <f>IF(O59=0,0,[1]ราคาต่อหน่วยงานทาง!L213)</f>
        <v>0</v>
      </c>
      <c r="Q59" s="562">
        <f>+O59*P59</f>
        <v>0</v>
      </c>
      <c r="R59" s="557">
        <f>[1]ปร5!$E$16</f>
        <v>1.3624000000000001</v>
      </c>
      <c r="S59" s="563">
        <f>+P59*R59</f>
        <v>0</v>
      </c>
      <c r="T59" s="562">
        <f>+O59*S59</f>
        <v>0</v>
      </c>
      <c r="V59" s="565"/>
    </row>
    <row r="60" spans="1:22" ht="23.25" hidden="1">
      <c r="A60" s="560"/>
      <c r="B60" s="569">
        <v>2.4</v>
      </c>
      <c r="C60" s="571" t="s">
        <v>112</v>
      </c>
      <c r="D60" s="307"/>
      <c r="E60" s="84"/>
      <c r="F60" s="84"/>
      <c r="G60" s="84"/>
      <c r="H60" s="18"/>
      <c r="I60" s="49"/>
      <c r="J60" s="18"/>
      <c r="K60" s="18"/>
      <c r="L60" s="18"/>
      <c r="M60" s="554"/>
      <c r="N60" s="555" t="s">
        <v>25</v>
      </c>
      <c r="O60" s="558">
        <f>[1]สรุปปริมาณงาน!AE37</f>
        <v>0</v>
      </c>
      <c r="P60" s="562">
        <f>IF(O60=0,0,[1]ราคาต่อหน่วยงานทาง!L127)</f>
        <v>0</v>
      </c>
      <c r="Q60" s="562">
        <f>+O60*P60</f>
        <v>0</v>
      </c>
      <c r="R60" s="557">
        <f>[1]ปร5!$E$16</f>
        <v>1.3624000000000001</v>
      </c>
      <c r="S60" s="563">
        <f>+P60*R60</f>
        <v>0</v>
      </c>
      <c r="T60" s="562">
        <f>+O60*S60</f>
        <v>0</v>
      </c>
      <c r="V60" s="565"/>
    </row>
    <row r="61" spans="1:22" ht="23.25" hidden="1">
      <c r="A61" s="560"/>
      <c r="B61" s="569" t="s">
        <v>195</v>
      </c>
      <c r="C61" s="48" t="s">
        <v>1067</v>
      </c>
      <c r="D61" s="84"/>
      <c r="E61" s="84"/>
      <c r="F61" s="84"/>
      <c r="G61" s="84"/>
      <c r="H61" s="18"/>
      <c r="I61" s="49"/>
      <c r="J61" s="18"/>
      <c r="K61" s="18"/>
      <c r="L61" s="18"/>
      <c r="M61" s="554"/>
      <c r="N61" s="555" t="s">
        <v>25</v>
      </c>
      <c r="O61" s="558">
        <f>+[1]สรุปปริมาณงาน!AE38</f>
        <v>0</v>
      </c>
      <c r="P61" s="562">
        <f>IF(O61=0,0,[1]ราคาต่อหน่วยงานทาง!L221)</f>
        <v>0</v>
      </c>
      <c r="Q61" s="562">
        <f>+O61*P61</f>
        <v>0</v>
      </c>
      <c r="R61" s="557">
        <f>+'[1]ปร.5 บร'!$F$21</f>
        <v>1.3322000000000001</v>
      </c>
      <c r="S61" s="563">
        <f>+P61*R61</f>
        <v>0</v>
      </c>
      <c r="T61" s="562">
        <f>+O61*S61</f>
        <v>0</v>
      </c>
      <c r="V61" s="565"/>
    </row>
    <row r="62" spans="1:22" ht="23.25" hidden="1">
      <c r="A62" s="560"/>
      <c r="B62" s="569">
        <v>1.22</v>
      </c>
      <c r="C62" s="48" t="s">
        <v>196</v>
      </c>
      <c r="D62" s="84"/>
      <c r="E62" s="84"/>
      <c r="F62" s="84"/>
      <c r="G62" s="84"/>
      <c r="H62" s="18"/>
      <c r="I62" s="49"/>
      <c r="J62" s="18"/>
      <c r="K62" s="18"/>
      <c r="L62" s="18"/>
      <c r="M62" s="554"/>
      <c r="N62" s="555" t="s">
        <v>25</v>
      </c>
      <c r="O62" s="558">
        <f>+[1]กรอกข้อมูลงานถนนคสล.4มหนา15cm!E4*[1]กรอกข้อมูลงานถนนคสล.4มหนา15cm!I16*4+[1]กรอกข้อมูลงานถนนคสล.5มหนา15cm!E4*[1]กรอกข้อมูลงานถนนคสล.5มหนา15cm!I16*5+[1]กรอกข้อมูลงานถนนคสล.6ม15cm!E4*[1]กรอกข้อมูลงานถนนคสล.6ม15cm!I16*6+[1]กรอกข้อมูลงานถนนคสล.6ม20cm!E4*[1]กรอกข้อมูลงานถนนคสล.6ม20cm!I16*6</f>
        <v>0</v>
      </c>
      <c r="P62" s="562">
        <f>IF(O62=0,0,[1]ราคาต่อหน่วยงานทาง!L231)</f>
        <v>0</v>
      </c>
      <c r="Q62" s="562">
        <f>+O62*P62</f>
        <v>0</v>
      </c>
      <c r="R62" s="557">
        <f>+'[1]ปร.5 บร'!$F$21</f>
        <v>1.3322000000000001</v>
      </c>
      <c r="S62" s="563">
        <f>+P62*R62</f>
        <v>0</v>
      </c>
      <c r="T62" s="562">
        <f>+O62*S62</f>
        <v>0</v>
      </c>
      <c r="V62" s="565"/>
    </row>
    <row r="63" spans="1:22">
      <c r="A63" s="572">
        <v>3</v>
      </c>
      <c r="B63" s="573" t="s">
        <v>200</v>
      </c>
      <c r="C63" s="85"/>
      <c r="D63" s="85"/>
      <c r="E63" s="18"/>
      <c r="F63" s="18"/>
      <c r="G63" s="18"/>
      <c r="H63" s="18"/>
      <c r="I63" s="18"/>
      <c r="J63" s="18"/>
      <c r="K63" s="18"/>
      <c r="L63" s="18"/>
      <c r="M63" s="554"/>
      <c r="N63" s="555"/>
      <c r="O63" s="558"/>
      <c r="P63" s="557"/>
      <c r="Q63" s="562"/>
      <c r="R63" s="557"/>
      <c r="S63" s="557"/>
      <c r="T63" s="557"/>
      <c r="V63" s="565"/>
    </row>
    <row r="64" spans="1:22" hidden="1">
      <c r="A64" s="572"/>
      <c r="B64" s="574">
        <v>2.1</v>
      </c>
      <c r="C64" s="85" t="s">
        <v>201</v>
      </c>
      <c r="D64" s="85"/>
      <c r="E64" s="18"/>
      <c r="F64" s="18"/>
      <c r="G64" s="18"/>
      <c r="H64" s="18"/>
      <c r="I64" s="18"/>
      <c r="J64" s="18"/>
      <c r="K64" s="18"/>
      <c r="L64" s="18"/>
      <c r="M64" s="554"/>
      <c r="N64" s="555"/>
      <c r="O64" s="558"/>
      <c r="P64" s="557"/>
      <c r="Q64" s="562"/>
      <c r="R64" s="557"/>
      <c r="S64" s="557"/>
      <c r="T64" s="557"/>
      <c r="V64" s="565"/>
    </row>
    <row r="65" spans="1:22">
      <c r="A65" s="572"/>
      <c r="B65" s="574"/>
      <c r="C65" s="59">
        <v>3.1</v>
      </c>
      <c r="D65" s="85" t="s">
        <v>203</v>
      </c>
      <c r="E65" s="18"/>
      <c r="F65" s="18"/>
      <c r="G65" s="18"/>
      <c r="H65" s="18"/>
      <c r="I65" s="18"/>
      <c r="J65" s="18"/>
      <c r="K65" s="18"/>
      <c r="L65" s="18"/>
      <c r="M65" s="554"/>
      <c r="N65" s="555"/>
      <c r="O65" s="558"/>
      <c r="P65" s="557"/>
      <c r="Q65" s="562"/>
      <c r="R65" s="557"/>
      <c r="S65" s="557"/>
      <c r="T65" s="557"/>
      <c r="V65" s="565"/>
    </row>
    <row r="66" spans="1:22">
      <c r="A66" s="572"/>
      <c r="B66" s="574"/>
      <c r="C66" s="59"/>
      <c r="D66" s="59" t="s">
        <v>1068</v>
      </c>
      <c r="E66" s="18" t="s">
        <v>205</v>
      </c>
      <c r="F66" s="18"/>
      <c r="G66" s="18"/>
      <c r="H66" s="18"/>
      <c r="I66" s="18"/>
      <c r="J66" s="18"/>
      <c r="K66" s="18"/>
      <c r="L66" s="18"/>
      <c r="M66" s="554"/>
      <c r="N66" s="555" t="s">
        <v>340</v>
      </c>
      <c r="O66" s="558">
        <f>U66</f>
        <v>2400</v>
      </c>
      <c r="P66" s="562">
        <f>IF(O66=0,0,[1]ราคาต่อหน่วยงานทาง!L242)</f>
        <v>24.64</v>
      </c>
      <c r="Q66" s="562">
        <f>+O66*P66</f>
        <v>59136</v>
      </c>
      <c r="R66" s="557">
        <f>[1]ปร5!$E$16</f>
        <v>1.3624000000000001</v>
      </c>
      <c r="S66" s="563">
        <f>+P66*R66</f>
        <v>33.569535999999999</v>
      </c>
      <c r="T66" s="562">
        <f>+O66*S66</f>
        <v>80566.886400000003</v>
      </c>
      <c r="U66" s="559">
        <f>U46</f>
        <v>2400</v>
      </c>
      <c r="V66" s="565"/>
    </row>
    <row r="67" spans="1:22">
      <c r="A67" s="572"/>
      <c r="B67" s="574"/>
      <c r="C67" s="59"/>
      <c r="D67" s="59" t="s">
        <v>1069</v>
      </c>
      <c r="E67" s="18" t="s">
        <v>216</v>
      </c>
      <c r="F67" s="18"/>
      <c r="G67" s="18"/>
      <c r="H67" s="18"/>
      <c r="I67" s="18"/>
      <c r="J67" s="18"/>
      <c r="K67" s="18"/>
      <c r="L67" s="18"/>
      <c r="M67" s="554"/>
      <c r="N67" s="555" t="s">
        <v>340</v>
      </c>
      <c r="O67" s="558">
        <f>U67</f>
        <v>3360</v>
      </c>
      <c r="P67" s="562">
        <f>IF(O67=0,0,[1]ราคาต่อหน่วยงานทาง!L259)</f>
        <v>9.5399999999999991</v>
      </c>
      <c r="Q67" s="562">
        <f>+O67*P67</f>
        <v>32054.399999999998</v>
      </c>
      <c r="R67" s="557">
        <f>[1]ปร5!$E$16</f>
        <v>1.3624000000000001</v>
      </c>
      <c r="S67" s="563">
        <f>+P67*R67</f>
        <v>12.997295999999999</v>
      </c>
      <c r="T67" s="562">
        <f>+O67*S67</f>
        <v>43670.914559999997</v>
      </c>
      <c r="U67" s="559">
        <f>U72-U66</f>
        <v>3360</v>
      </c>
      <c r="V67" s="565"/>
    </row>
    <row r="68" spans="1:22" hidden="1">
      <c r="A68" s="572"/>
      <c r="B68" s="574"/>
      <c r="C68" s="59" t="s">
        <v>245</v>
      </c>
      <c r="D68" s="85" t="s">
        <v>1070</v>
      </c>
      <c r="E68" s="18"/>
      <c r="F68" s="18"/>
      <c r="G68" s="18"/>
      <c r="H68" s="18"/>
      <c r="I68" s="18"/>
      <c r="J68" s="18"/>
      <c r="K68" s="18"/>
      <c r="L68" s="18"/>
      <c r="M68" s="554"/>
      <c r="N68" s="555" t="s">
        <v>340</v>
      </c>
      <c r="O68" s="558">
        <v>0</v>
      </c>
      <c r="P68" s="562">
        <f>IF(O68=0,0,[1]ราคาต่อหน่วยงานทาง!L331)</f>
        <v>0</v>
      </c>
      <c r="Q68" s="562">
        <f>+O68*P68</f>
        <v>0</v>
      </c>
      <c r="R68" s="557">
        <f>[1]ปร5!$E$16</f>
        <v>1.3624000000000001</v>
      </c>
      <c r="S68" s="563">
        <f>+P68*R68</f>
        <v>0</v>
      </c>
      <c r="T68" s="562">
        <f>+O68*S68</f>
        <v>0</v>
      </c>
      <c r="V68" s="565"/>
    </row>
    <row r="69" spans="1:22" hidden="1">
      <c r="A69" s="572"/>
      <c r="B69" s="574"/>
      <c r="C69" s="59" t="s">
        <v>321</v>
      </c>
      <c r="D69" s="85" t="s">
        <v>322</v>
      </c>
      <c r="E69" s="18"/>
      <c r="F69" s="18"/>
      <c r="G69" s="18"/>
      <c r="H69" s="18"/>
      <c r="I69" s="18"/>
      <c r="J69" s="18"/>
      <c r="K69" s="18"/>
      <c r="L69" s="18"/>
      <c r="M69" s="554"/>
      <c r="N69" s="555" t="s">
        <v>340</v>
      </c>
      <c r="O69" s="558">
        <v>0</v>
      </c>
      <c r="P69" s="562">
        <f>IF(O69=0,0,[1]ราคาต่อหน่วยงานทาง!L333)</f>
        <v>0</v>
      </c>
      <c r="Q69" s="562">
        <f>+O69*P69</f>
        <v>0</v>
      </c>
      <c r="R69" s="557">
        <f>[1]ปร5!$E$16</f>
        <v>1.3624000000000001</v>
      </c>
      <c r="S69" s="563">
        <f>+P69*R69</f>
        <v>0</v>
      </c>
      <c r="T69" s="562">
        <f>+O69*S69</f>
        <v>0</v>
      </c>
      <c r="V69" s="565"/>
    </row>
    <row r="70" spans="1:22" hidden="1">
      <c r="A70" s="572"/>
      <c r="B70" s="574"/>
      <c r="C70" s="575" t="s">
        <v>323</v>
      </c>
      <c r="D70" s="576" t="s">
        <v>1071</v>
      </c>
      <c r="E70" s="382"/>
      <c r="F70" s="382"/>
      <c r="G70" s="18"/>
      <c r="H70" s="18"/>
      <c r="I70" s="18"/>
      <c r="J70" s="18"/>
      <c r="K70" s="18"/>
      <c r="L70" s="18"/>
      <c r="M70" s="554"/>
      <c r="N70" s="555" t="s">
        <v>340</v>
      </c>
      <c r="O70" s="558">
        <v>0</v>
      </c>
      <c r="P70" s="562">
        <f>IF(O70=0,0,[1]backupพารา!O653)</f>
        <v>0</v>
      </c>
      <c r="Q70" s="562">
        <f>+O70*P70</f>
        <v>0</v>
      </c>
      <c r="R70" s="557">
        <f>[1]ปร5!$E$16</f>
        <v>1.3624000000000001</v>
      </c>
      <c r="S70" s="563">
        <f>+P70*R70</f>
        <v>0</v>
      </c>
      <c r="T70" s="562">
        <f>+O70*S70</f>
        <v>0</v>
      </c>
      <c r="V70" s="565"/>
    </row>
    <row r="71" spans="1:22">
      <c r="A71" s="572"/>
      <c r="B71" s="574"/>
      <c r="C71" s="59">
        <v>3.2</v>
      </c>
      <c r="D71" s="85" t="s">
        <v>324</v>
      </c>
      <c r="E71" s="18"/>
      <c r="F71" s="18"/>
      <c r="G71" s="577"/>
      <c r="H71" s="215"/>
      <c r="I71" s="18"/>
      <c r="J71" s="18"/>
      <c r="K71" s="18"/>
      <c r="L71" s="18"/>
      <c r="M71" s="554"/>
      <c r="N71" s="555"/>
      <c r="O71" s="558"/>
      <c r="P71" s="557"/>
      <c r="Q71" s="562"/>
      <c r="R71" s="557"/>
      <c r="S71" s="557"/>
      <c r="T71" s="557"/>
      <c r="V71" s="565"/>
    </row>
    <row r="72" spans="1:22">
      <c r="A72" s="572"/>
      <c r="B72" s="574"/>
      <c r="C72" s="59"/>
      <c r="D72" s="59" t="s">
        <v>1072</v>
      </c>
      <c r="E72" s="18" t="s">
        <v>390</v>
      </c>
      <c r="F72" s="215"/>
      <c r="G72" s="18"/>
      <c r="H72" s="215">
        <f>+[1]กรอกข้อมูลโครงสร้างทาง!D2</f>
        <v>5</v>
      </c>
      <c r="I72" s="18" t="s">
        <v>328</v>
      </c>
      <c r="J72" s="18"/>
      <c r="K72" s="245"/>
      <c r="L72" s="18"/>
      <c r="M72" s="554"/>
      <c r="N72" s="555" t="s">
        <v>340</v>
      </c>
      <c r="O72" s="558">
        <f>O66</f>
        <v>2400</v>
      </c>
      <c r="P72" s="562">
        <f>IF(O72=0,0,[1]ราคาต่อหน่วยงานทาง!L441)</f>
        <v>184.72</v>
      </c>
      <c r="Q72" s="562">
        <f>+O72*P72</f>
        <v>443328</v>
      </c>
      <c r="R72" s="557">
        <f>[1]ปร5!$E$16</f>
        <v>1.3624000000000001</v>
      </c>
      <c r="S72" s="563">
        <f>+P72*R72</f>
        <v>251.66252800000001</v>
      </c>
      <c r="T72" s="562">
        <f>+O72*S72</f>
        <v>603990.06720000005</v>
      </c>
      <c r="U72" s="559">
        <f>[1]กรอกข้อมูลโครงการ!C16*[1]กรอกข้อมูลโครงการ!C17</f>
        <v>5760</v>
      </c>
    </row>
    <row r="73" spans="1:22">
      <c r="A73" s="572"/>
      <c r="B73" s="574"/>
      <c r="C73" s="59"/>
      <c r="D73" s="59" t="s">
        <v>1073</v>
      </c>
      <c r="E73" s="18" t="s">
        <v>392</v>
      </c>
      <c r="F73" s="215"/>
      <c r="G73" s="18"/>
      <c r="H73" s="215">
        <f>+[1]กรอกข้อมูลโครงสร้างทาง!D2</f>
        <v>5</v>
      </c>
      <c r="I73" s="18" t="s">
        <v>328</v>
      </c>
      <c r="J73" s="18"/>
      <c r="K73" s="245"/>
      <c r="L73" s="18"/>
      <c r="M73" s="554"/>
      <c r="N73" s="555" t="s">
        <v>340</v>
      </c>
      <c r="O73" s="558">
        <f>O67</f>
        <v>3360</v>
      </c>
      <c r="P73" s="562">
        <f>IF(O73=0,0,[1]ราคาต่อหน่วยงานทาง!L398)</f>
        <v>181.99</v>
      </c>
      <c r="Q73" s="562">
        <f>+O73*P73</f>
        <v>611486.4</v>
      </c>
      <c r="R73" s="557">
        <f>[1]ปร5!$E$16</f>
        <v>1.3624000000000001</v>
      </c>
      <c r="S73" s="563">
        <f>+P73*R73</f>
        <v>247.94317600000002</v>
      </c>
      <c r="T73" s="562">
        <f>+O73*S73</f>
        <v>833089.07136000006</v>
      </c>
    </row>
    <row r="74" spans="1:22" hidden="1">
      <c r="A74" s="572"/>
      <c r="B74" s="574"/>
      <c r="C74" s="59" t="s">
        <v>444</v>
      </c>
      <c r="D74" s="85" t="s">
        <v>400</v>
      </c>
      <c r="E74" s="18"/>
      <c r="F74" s="18"/>
      <c r="G74" s="18"/>
      <c r="H74" s="18"/>
      <c r="I74" s="215">
        <v>15</v>
      </c>
      <c r="J74" s="18" t="s">
        <v>328</v>
      </c>
      <c r="K74" s="18"/>
      <c r="L74" s="18"/>
      <c r="M74" s="554"/>
      <c r="N74" s="555"/>
      <c r="O74" s="558"/>
      <c r="P74" s="557"/>
      <c r="Q74" s="562"/>
      <c r="R74" s="557">
        <f>[1]ปร5!$E$16</f>
        <v>1.3624000000000001</v>
      </c>
      <c r="S74" s="557"/>
      <c r="T74" s="557"/>
    </row>
    <row r="75" spans="1:22" hidden="1">
      <c r="A75" s="572"/>
      <c r="B75" s="574"/>
      <c r="C75" s="257"/>
      <c r="D75" s="59" t="s">
        <v>446</v>
      </c>
      <c r="E75" s="18" t="s">
        <v>402</v>
      </c>
      <c r="F75" s="18"/>
      <c r="G75" s="18"/>
      <c r="H75" s="18"/>
      <c r="I75" s="245"/>
      <c r="J75" s="18"/>
      <c r="K75" s="18"/>
      <c r="L75" s="18"/>
      <c r="M75" s="554"/>
      <c r="N75" s="555" t="s">
        <v>340</v>
      </c>
      <c r="O75" s="558">
        <f>+[1]สรุปปริมาณงาน!AE59</f>
        <v>0</v>
      </c>
      <c r="P75" s="562">
        <f>+[1]ราคาต่อหน่วยงานทาง!N506</f>
        <v>0</v>
      </c>
      <c r="Q75" s="562">
        <f>+O75*P75</f>
        <v>0</v>
      </c>
      <c r="R75" s="557">
        <f>[1]ปร5!$E$16</f>
        <v>1.3624000000000001</v>
      </c>
      <c r="S75" s="563">
        <f>+P75*R75</f>
        <v>0</v>
      </c>
      <c r="T75" s="562">
        <f>+O75*S75</f>
        <v>0</v>
      </c>
    </row>
    <row r="76" spans="1:22" hidden="1">
      <c r="A76" s="572"/>
      <c r="B76" s="574"/>
      <c r="C76" s="59"/>
      <c r="D76" s="59" t="s">
        <v>447</v>
      </c>
      <c r="E76" s="18" t="s">
        <v>423</v>
      </c>
      <c r="F76" s="18"/>
      <c r="G76" s="18"/>
      <c r="H76" s="18"/>
      <c r="I76" s="18"/>
      <c r="J76" s="18"/>
      <c r="K76" s="18"/>
      <c r="L76" s="18"/>
      <c r="M76" s="554"/>
      <c r="N76" s="555" t="s">
        <v>171</v>
      </c>
      <c r="O76" s="558">
        <f>+[1]สรุปปริมาณงาน!AE60</f>
        <v>0</v>
      </c>
      <c r="P76" s="562">
        <f>+[1]ราคาต่อหน่วยงานทาง!N517</f>
        <v>0</v>
      </c>
      <c r="Q76" s="562">
        <f>+O76*P76</f>
        <v>0</v>
      </c>
      <c r="R76" s="557">
        <f>[1]ปร5!$E$16</f>
        <v>1.3624000000000001</v>
      </c>
      <c r="S76" s="563">
        <f>+P76*R76</f>
        <v>0</v>
      </c>
      <c r="T76" s="562">
        <f>+O76*S76</f>
        <v>0</v>
      </c>
    </row>
    <row r="77" spans="1:22" hidden="1">
      <c r="A77" s="572"/>
      <c r="B77" s="574"/>
      <c r="C77" s="59"/>
      <c r="D77" s="59" t="s">
        <v>448</v>
      </c>
      <c r="E77" s="18" t="s">
        <v>435</v>
      </c>
      <c r="F77" s="18"/>
      <c r="G77" s="18"/>
      <c r="H77" s="18"/>
      <c r="I77" s="18"/>
      <c r="J77" s="18"/>
      <c r="K77" s="18"/>
      <c r="L77" s="18"/>
      <c r="M77" s="554"/>
      <c r="N77" s="555" t="s">
        <v>171</v>
      </c>
      <c r="O77" s="558">
        <f>+[1]สรุปปริมาณงาน!AE61</f>
        <v>0</v>
      </c>
      <c r="P77" s="562">
        <f>+[1]ราคาต่อหน่วยงานทาง!N527</f>
        <v>0</v>
      </c>
      <c r="Q77" s="562">
        <f>+O77*P77</f>
        <v>0</v>
      </c>
      <c r="R77" s="557">
        <f>[1]ปร5!$E$16</f>
        <v>1.3624000000000001</v>
      </c>
      <c r="S77" s="563">
        <f>+P77*R77</f>
        <v>0</v>
      </c>
      <c r="T77" s="562">
        <f>+O77*S77</f>
        <v>0</v>
      </c>
    </row>
    <row r="78" spans="1:22" hidden="1">
      <c r="A78" s="572"/>
      <c r="B78" s="574"/>
      <c r="C78" s="59" t="s">
        <v>453</v>
      </c>
      <c r="D78" s="85" t="s">
        <v>445</v>
      </c>
      <c r="E78" s="18"/>
      <c r="F78" s="18"/>
      <c r="G78" s="18"/>
      <c r="H78" s="18"/>
      <c r="I78" s="215">
        <v>15</v>
      </c>
      <c r="J78" s="18" t="s">
        <v>328</v>
      </c>
      <c r="K78" s="18"/>
      <c r="L78" s="18"/>
      <c r="M78" s="554"/>
      <c r="N78" s="555"/>
      <c r="O78" s="558"/>
      <c r="P78" s="557"/>
      <c r="Q78" s="562"/>
      <c r="R78" s="557">
        <f>[1]ปร5!$E$16</f>
        <v>1.3624000000000001</v>
      </c>
      <c r="S78" s="557"/>
      <c r="T78" s="557"/>
    </row>
    <row r="79" spans="1:22" hidden="1">
      <c r="A79" s="572"/>
      <c r="B79" s="574"/>
      <c r="C79" s="257"/>
      <c r="D79" s="59" t="s">
        <v>455</v>
      </c>
      <c r="E79" s="18" t="s">
        <v>402</v>
      </c>
      <c r="F79" s="18"/>
      <c r="G79" s="18"/>
      <c r="H79" s="18"/>
      <c r="I79" s="245"/>
      <c r="J79" s="84"/>
      <c r="K79" s="18"/>
      <c r="L79" s="18"/>
      <c r="M79" s="554"/>
      <c r="N79" s="555" t="s">
        <v>340</v>
      </c>
      <c r="O79" s="558">
        <f>+[1]สรุปปริมาณงาน!AE63</f>
        <v>0</v>
      </c>
      <c r="P79" s="562">
        <f>+[1]ราคาต่อหน่วยงานทาง!N548</f>
        <v>0</v>
      </c>
      <c r="Q79" s="562">
        <f>+O79*P79</f>
        <v>0</v>
      </c>
      <c r="R79" s="557">
        <f>[1]ปร5!$E$16</f>
        <v>1.3624000000000001</v>
      </c>
      <c r="S79" s="563">
        <f>+P79*R79</f>
        <v>0</v>
      </c>
      <c r="T79" s="562">
        <f>+O79*S79</f>
        <v>0</v>
      </c>
    </row>
    <row r="80" spans="1:22" hidden="1">
      <c r="A80" s="572"/>
      <c r="B80" s="574"/>
      <c r="C80" s="59"/>
      <c r="D80" s="59" t="s">
        <v>456</v>
      </c>
      <c r="E80" s="18" t="s">
        <v>423</v>
      </c>
      <c r="F80" s="18"/>
      <c r="G80" s="18"/>
      <c r="H80" s="18"/>
      <c r="I80" s="18"/>
      <c r="J80" s="18"/>
      <c r="K80" s="18"/>
      <c r="L80" s="18"/>
      <c r="M80" s="554"/>
      <c r="N80" s="555" t="s">
        <v>171</v>
      </c>
      <c r="O80" s="558">
        <f>+[1]สรุปปริมาณงาน!AE64</f>
        <v>0</v>
      </c>
      <c r="P80" s="562">
        <f>+[1]ราคาต่อหน่วยงานทาง!N560</f>
        <v>0</v>
      </c>
      <c r="Q80" s="562">
        <f>+O80*P80</f>
        <v>0</v>
      </c>
      <c r="R80" s="557">
        <f>[1]ปร5!$E$16</f>
        <v>1.3624000000000001</v>
      </c>
      <c r="S80" s="563">
        <f>+P80*R80</f>
        <v>0</v>
      </c>
      <c r="T80" s="562">
        <f>+O80*S80</f>
        <v>0</v>
      </c>
    </row>
    <row r="81" spans="1:20" hidden="1">
      <c r="A81" s="572"/>
      <c r="B81" s="574"/>
      <c r="C81" s="59"/>
      <c r="D81" s="59" t="s">
        <v>457</v>
      </c>
      <c r="E81" s="18" t="s">
        <v>435</v>
      </c>
      <c r="F81" s="18"/>
      <c r="G81" s="18"/>
      <c r="H81" s="18"/>
      <c r="I81" s="18"/>
      <c r="J81" s="18"/>
      <c r="K81" s="18"/>
      <c r="L81" s="18"/>
      <c r="M81" s="554"/>
      <c r="N81" s="555" t="s">
        <v>171</v>
      </c>
      <c r="O81" s="558">
        <f>+[1]สรุปปริมาณงาน!AE65</f>
        <v>0</v>
      </c>
      <c r="P81" s="562">
        <f>+[1]ราคาต่อหน่วยงานทาง!N570</f>
        <v>0</v>
      </c>
      <c r="Q81" s="562">
        <f>+O81*P81</f>
        <v>0</v>
      </c>
      <c r="R81" s="557">
        <f>[1]ปร5!$E$16</f>
        <v>1.3624000000000001</v>
      </c>
      <c r="S81" s="563">
        <f>+P81*R81</f>
        <v>0</v>
      </c>
      <c r="T81" s="562">
        <f>+O81*S81</f>
        <v>0</v>
      </c>
    </row>
    <row r="82" spans="1:20" hidden="1">
      <c r="A82" s="572"/>
      <c r="B82" s="574"/>
      <c r="C82" s="59"/>
      <c r="D82" s="59" t="s">
        <v>458</v>
      </c>
      <c r="E82" s="18" t="s">
        <v>442</v>
      </c>
      <c r="F82" s="18"/>
      <c r="G82" s="18"/>
      <c r="H82" s="18"/>
      <c r="I82" s="18"/>
      <c r="J82" s="18"/>
      <c r="K82" s="18"/>
      <c r="L82" s="18"/>
      <c r="M82" s="554"/>
      <c r="N82" s="555" t="s">
        <v>171</v>
      </c>
      <c r="O82" s="558">
        <f>+[1]สรุปปริมาณงาน!AE66</f>
        <v>0</v>
      </c>
      <c r="P82" s="562">
        <f>+[1]ราคาต่อหน่วยงานทาง!N578</f>
        <v>0</v>
      </c>
      <c r="Q82" s="562">
        <f>+O82*P82</f>
        <v>0</v>
      </c>
      <c r="R82" s="557">
        <f>[1]ปร5!$E$16</f>
        <v>1.3624000000000001</v>
      </c>
      <c r="S82" s="563">
        <f>+P82*R82</f>
        <v>0</v>
      </c>
      <c r="T82" s="562">
        <f>+O82*S82</f>
        <v>0</v>
      </c>
    </row>
    <row r="83" spans="1:20" hidden="1">
      <c r="A83" s="572"/>
      <c r="B83" s="574"/>
      <c r="C83" s="59" t="s">
        <v>459</v>
      </c>
      <c r="D83" s="85" t="s">
        <v>454</v>
      </c>
      <c r="E83" s="18"/>
      <c r="F83" s="18"/>
      <c r="G83" s="18"/>
      <c r="H83" s="18"/>
      <c r="I83" s="215">
        <v>15</v>
      </c>
      <c r="J83" s="18" t="s">
        <v>328</v>
      </c>
      <c r="K83" s="18"/>
      <c r="L83" s="18"/>
      <c r="M83" s="554"/>
      <c r="N83" s="555"/>
      <c r="O83" s="558"/>
      <c r="P83" s="557"/>
      <c r="Q83" s="562"/>
      <c r="R83" s="557">
        <f>[1]ปร5!$E$16</f>
        <v>1.3624000000000001</v>
      </c>
      <c r="S83" s="557"/>
      <c r="T83" s="557"/>
    </row>
    <row r="84" spans="1:20" hidden="1">
      <c r="A84" s="572"/>
      <c r="B84" s="574"/>
      <c r="C84" s="257"/>
      <c r="D84" s="59" t="s">
        <v>460</v>
      </c>
      <c r="E84" s="18" t="s">
        <v>402</v>
      </c>
      <c r="F84" s="18"/>
      <c r="G84" s="18"/>
      <c r="H84" s="18"/>
      <c r="I84" s="245"/>
      <c r="J84" s="84"/>
      <c r="K84" s="18"/>
      <c r="L84" s="18"/>
      <c r="M84" s="554"/>
      <c r="N84" s="555" t="s">
        <v>340</v>
      </c>
      <c r="O84" s="558">
        <f>+[1]สรุปปริมาณงาน!AE68</f>
        <v>0</v>
      </c>
      <c r="P84" s="562">
        <f>+[1]ราคาต่อหน่วยงานทาง!N597</f>
        <v>0</v>
      </c>
      <c r="Q84" s="562">
        <f>+O84*P84</f>
        <v>0</v>
      </c>
      <c r="R84" s="557">
        <f>[1]ปร5!$E$16</f>
        <v>1.3624000000000001</v>
      </c>
      <c r="S84" s="563">
        <f>+P84*R84</f>
        <v>0</v>
      </c>
      <c r="T84" s="562">
        <f>+O84*S84</f>
        <v>0</v>
      </c>
    </row>
    <row r="85" spans="1:20" hidden="1">
      <c r="A85" s="572"/>
      <c r="B85" s="574"/>
      <c r="C85" s="59"/>
      <c r="D85" s="59" t="s">
        <v>461</v>
      </c>
      <c r="E85" s="18" t="s">
        <v>423</v>
      </c>
      <c r="F85" s="18"/>
      <c r="G85" s="18"/>
      <c r="H85" s="18"/>
      <c r="I85" s="18"/>
      <c r="J85" s="18"/>
      <c r="K85" s="18"/>
      <c r="L85" s="18"/>
      <c r="M85" s="554"/>
      <c r="N85" s="555" t="s">
        <v>171</v>
      </c>
      <c r="O85" s="558">
        <f>+[1]สรุปปริมาณงาน!AE69</f>
        <v>0</v>
      </c>
      <c r="P85" s="562">
        <f>+[1]ราคาต่อหน่วยงานทาง!N608</f>
        <v>0</v>
      </c>
      <c r="Q85" s="562">
        <f>+O85*P85</f>
        <v>0</v>
      </c>
      <c r="R85" s="557">
        <f>[1]ปร5!$E$16</f>
        <v>1.3624000000000001</v>
      </c>
      <c r="S85" s="563">
        <f>+P85*R85</f>
        <v>0</v>
      </c>
      <c r="T85" s="562">
        <f>+O85*S85</f>
        <v>0</v>
      </c>
    </row>
    <row r="86" spans="1:20" hidden="1">
      <c r="A86" s="572"/>
      <c r="B86" s="574"/>
      <c r="C86" s="59"/>
      <c r="D86" s="59" t="s">
        <v>462</v>
      </c>
      <c r="E86" s="18" t="s">
        <v>435</v>
      </c>
      <c r="F86" s="18"/>
      <c r="G86" s="18"/>
      <c r="H86" s="18"/>
      <c r="I86" s="18"/>
      <c r="J86" s="18"/>
      <c r="K86" s="18"/>
      <c r="L86" s="18"/>
      <c r="M86" s="554"/>
      <c r="N86" s="555" t="s">
        <v>171</v>
      </c>
      <c r="O86" s="558">
        <f>+[1]สรุปปริมาณงาน!AE70</f>
        <v>0</v>
      </c>
      <c r="P86" s="562">
        <f>+[1]ราคาต่อหน่วยงานทาง!N618</f>
        <v>0</v>
      </c>
      <c r="Q86" s="562">
        <f>+O86*P86</f>
        <v>0</v>
      </c>
      <c r="R86" s="557">
        <f>[1]ปร5!$E$16</f>
        <v>1.3624000000000001</v>
      </c>
      <c r="S86" s="563">
        <f>+P86*R86</f>
        <v>0</v>
      </c>
      <c r="T86" s="562">
        <f>+O86*S86</f>
        <v>0</v>
      </c>
    </row>
    <row r="87" spans="1:20" hidden="1">
      <c r="A87" s="572"/>
      <c r="B87" s="574"/>
      <c r="C87" s="59"/>
      <c r="D87" s="59" t="s">
        <v>463</v>
      </c>
      <c r="E87" s="18" t="s">
        <v>442</v>
      </c>
      <c r="F87" s="18"/>
      <c r="G87" s="18"/>
      <c r="H87" s="18"/>
      <c r="I87" s="18"/>
      <c r="J87" s="18"/>
      <c r="K87" s="18"/>
      <c r="L87" s="18"/>
      <c r="M87" s="554"/>
      <c r="N87" s="555" t="s">
        <v>171</v>
      </c>
      <c r="O87" s="558">
        <f>+[1]สรุปปริมาณงาน!AE71</f>
        <v>0</v>
      </c>
      <c r="P87" s="562">
        <f>+[1]ราคาต่อหน่วยงานทาง!N626</f>
        <v>0</v>
      </c>
      <c r="Q87" s="562">
        <f>+O87*P87</f>
        <v>0</v>
      </c>
      <c r="R87" s="557">
        <f>[1]ปร5!$E$16</f>
        <v>1.3624000000000001</v>
      </c>
      <c r="S87" s="563">
        <f>+P87*R87</f>
        <v>0</v>
      </c>
      <c r="T87" s="562">
        <f>+O87*S87</f>
        <v>0</v>
      </c>
    </row>
    <row r="88" spans="1:20" hidden="1">
      <c r="A88" s="572"/>
      <c r="B88" s="574"/>
      <c r="C88" s="59" t="s">
        <v>1074</v>
      </c>
      <c r="D88" s="85" t="s">
        <v>454</v>
      </c>
      <c r="E88" s="18"/>
      <c r="F88" s="18"/>
      <c r="G88" s="18"/>
      <c r="H88" s="18"/>
      <c r="I88" s="215">
        <v>20</v>
      </c>
      <c r="J88" s="18" t="s">
        <v>328</v>
      </c>
      <c r="K88" s="18"/>
      <c r="L88" s="18"/>
      <c r="M88" s="554"/>
      <c r="N88" s="555"/>
      <c r="O88" s="558"/>
      <c r="P88" s="557"/>
      <c r="Q88" s="562"/>
      <c r="R88" s="557">
        <f>[1]ปร5!$E$16</f>
        <v>1.3624000000000001</v>
      </c>
      <c r="S88" s="557"/>
      <c r="T88" s="557"/>
    </row>
    <row r="89" spans="1:20" hidden="1">
      <c r="A89" s="572"/>
      <c r="B89" s="574"/>
      <c r="C89" s="257"/>
      <c r="D89" s="59" t="s">
        <v>1075</v>
      </c>
      <c r="E89" s="18" t="s">
        <v>402</v>
      </c>
      <c r="F89" s="18"/>
      <c r="G89" s="18"/>
      <c r="H89" s="18"/>
      <c r="I89" s="245"/>
      <c r="J89" s="84"/>
      <c r="K89" s="18"/>
      <c r="L89" s="18"/>
      <c r="M89" s="554"/>
      <c r="N89" s="555" t="s">
        <v>340</v>
      </c>
      <c r="O89" s="558">
        <f>+[1]สรุปปริมาณงาน!AE73</f>
        <v>0</v>
      </c>
      <c r="P89" s="562">
        <f>+[1]ราคาต่อหน่วยงานทาง!N645</f>
        <v>0</v>
      </c>
      <c r="Q89" s="562">
        <f>+O89*P89</f>
        <v>0</v>
      </c>
      <c r="R89" s="557">
        <f>[1]ปร5!$E$16</f>
        <v>1.3624000000000001</v>
      </c>
      <c r="S89" s="563">
        <f>+P89*R89</f>
        <v>0</v>
      </c>
      <c r="T89" s="562">
        <f>+O89*S89</f>
        <v>0</v>
      </c>
    </row>
    <row r="90" spans="1:20" hidden="1">
      <c r="A90" s="572"/>
      <c r="B90" s="574"/>
      <c r="C90" s="59"/>
      <c r="D90" s="59" t="s">
        <v>1076</v>
      </c>
      <c r="E90" s="18" t="s">
        <v>423</v>
      </c>
      <c r="F90" s="18"/>
      <c r="G90" s="18"/>
      <c r="H90" s="18"/>
      <c r="I90" s="18"/>
      <c r="J90" s="18"/>
      <c r="K90" s="18"/>
      <c r="L90" s="18"/>
      <c r="M90" s="554"/>
      <c r="N90" s="555" t="s">
        <v>171</v>
      </c>
      <c r="O90" s="558">
        <f>+[1]สรุปปริมาณงาน!AE74</f>
        <v>0</v>
      </c>
      <c r="P90" s="562">
        <f>+[1]ราคาต่อหน่วยงานทาง!N657</f>
        <v>0</v>
      </c>
      <c r="Q90" s="562">
        <f>+O90*P90</f>
        <v>0</v>
      </c>
      <c r="R90" s="557">
        <f>[1]ปร5!$E$16</f>
        <v>1.3624000000000001</v>
      </c>
      <c r="S90" s="563">
        <f>+P90*R90</f>
        <v>0</v>
      </c>
      <c r="T90" s="562">
        <f>+O90*S90</f>
        <v>0</v>
      </c>
    </row>
    <row r="91" spans="1:20" hidden="1">
      <c r="A91" s="572"/>
      <c r="B91" s="574"/>
      <c r="C91" s="59"/>
      <c r="D91" s="59" t="s">
        <v>1077</v>
      </c>
      <c r="E91" s="18" t="s">
        <v>435</v>
      </c>
      <c r="F91" s="18"/>
      <c r="G91" s="18"/>
      <c r="H91" s="18"/>
      <c r="I91" s="18"/>
      <c r="J91" s="18"/>
      <c r="K91" s="18"/>
      <c r="L91" s="18"/>
      <c r="M91" s="554"/>
      <c r="N91" s="555" t="s">
        <v>171</v>
      </c>
      <c r="O91" s="558">
        <f>+[1]สรุปปริมาณงาน!AE75</f>
        <v>0</v>
      </c>
      <c r="P91" s="562">
        <f>+[1]ราคาต่อหน่วยงานทาง!N667</f>
        <v>0</v>
      </c>
      <c r="Q91" s="562">
        <f>+O91*P91</f>
        <v>0</v>
      </c>
      <c r="R91" s="557">
        <f>[1]ปร5!$E$16</f>
        <v>1.3624000000000001</v>
      </c>
      <c r="S91" s="563">
        <f>+P91*R91</f>
        <v>0</v>
      </c>
      <c r="T91" s="562">
        <f>+O91*S91</f>
        <v>0</v>
      </c>
    </row>
    <row r="92" spans="1:20" hidden="1">
      <c r="A92" s="572"/>
      <c r="B92" s="574"/>
      <c r="C92" s="59"/>
      <c r="D92" s="59" t="s">
        <v>1078</v>
      </c>
      <c r="E92" s="18" t="s">
        <v>442</v>
      </c>
      <c r="F92" s="18"/>
      <c r="G92" s="18"/>
      <c r="H92" s="18"/>
      <c r="I92" s="18"/>
      <c r="J92" s="18"/>
      <c r="K92" s="18"/>
      <c r="L92" s="18"/>
      <c r="M92" s="554"/>
      <c r="N92" s="555" t="s">
        <v>171</v>
      </c>
      <c r="O92" s="558">
        <f>+[1]สรุปปริมาณงาน!AE76</f>
        <v>0</v>
      </c>
      <c r="P92" s="562">
        <f>+[1]ราคาต่อหน่วยงานทาง!N677</f>
        <v>0</v>
      </c>
      <c r="Q92" s="562">
        <f>+O92*P92</f>
        <v>0</v>
      </c>
      <c r="R92" s="557">
        <f>[1]ปร5!$E$16</f>
        <v>1.3624000000000001</v>
      </c>
      <c r="S92" s="563">
        <f>+P92*R92</f>
        <v>0</v>
      </c>
      <c r="T92" s="562">
        <f>+O92*S92</f>
        <v>0</v>
      </c>
    </row>
    <row r="93" spans="1:20" hidden="1">
      <c r="A93" s="572"/>
      <c r="B93" s="574">
        <v>2.2000000000000002</v>
      </c>
      <c r="C93" s="85" t="s">
        <v>1079</v>
      </c>
      <c r="D93" s="85"/>
      <c r="E93" s="18"/>
      <c r="F93" s="18"/>
      <c r="G93" s="18"/>
      <c r="H93" s="18"/>
      <c r="I93" s="18"/>
      <c r="J93" s="18"/>
      <c r="K93" s="18"/>
      <c r="L93" s="18"/>
      <c r="M93" s="554"/>
      <c r="N93" s="555"/>
      <c r="O93" s="558"/>
      <c r="P93" s="557"/>
      <c r="Q93" s="562"/>
      <c r="R93" s="557">
        <f>[1]ปร5!$E$16</f>
        <v>1.3624000000000001</v>
      </c>
      <c r="S93" s="557"/>
      <c r="T93" s="557"/>
    </row>
    <row r="94" spans="1:20" hidden="1">
      <c r="A94" s="572"/>
      <c r="B94" s="574"/>
      <c r="C94" s="59" t="s">
        <v>465</v>
      </c>
      <c r="D94" s="85" t="s">
        <v>1080</v>
      </c>
      <c r="E94" s="18"/>
      <c r="F94" s="18"/>
      <c r="G94" s="18"/>
      <c r="H94" s="18"/>
      <c r="I94" s="18"/>
      <c r="J94" s="18"/>
      <c r="K94" s="18"/>
      <c r="L94" s="18"/>
      <c r="M94" s="554"/>
      <c r="N94" s="555"/>
      <c r="O94" s="558"/>
      <c r="P94" s="557"/>
      <c r="Q94" s="562"/>
      <c r="R94" s="557">
        <f>[1]ปร5!$E$16</f>
        <v>1.3624000000000001</v>
      </c>
      <c r="S94" s="557"/>
      <c r="T94" s="557"/>
    </row>
    <row r="95" spans="1:20" hidden="1">
      <c r="A95" s="572"/>
      <c r="B95" s="574"/>
      <c r="C95" s="59"/>
      <c r="D95" s="59" t="s">
        <v>467</v>
      </c>
      <c r="E95" s="18" t="s">
        <v>205</v>
      </c>
      <c r="F95" s="18"/>
      <c r="G95" s="18"/>
      <c r="H95" s="18"/>
      <c r="I95" s="18"/>
      <c r="J95" s="18"/>
      <c r="K95" s="18"/>
      <c r="L95" s="18"/>
      <c r="M95" s="554"/>
      <c r="N95" s="555" t="s">
        <v>340</v>
      </c>
      <c r="O95" s="558">
        <f>+[1]สรุปปริมาณงาน!AE80</f>
        <v>0</v>
      </c>
      <c r="P95" s="562">
        <f>IF(O95=0,0,[1]ราคาต่อหน่วยงานทาง!L242)</f>
        <v>0</v>
      </c>
      <c r="Q95" s="562">
        <f>+O95*P95</f>
        <v>0</v>
      </c>
      <c r="R95" s="557">
        <f>[1]ปร5!$E$16</f>
        <v>1.3624000000000001</v>
      </c>
      <c r="S95" s="563">
        <f>+P95*R95</f>
        <v>0</v>
      </c>
      <c r="T95" s="562">
        <f>+O95*S95</f>
        <v>0</v>
      </c>
    </row>
    <row r="96" spans="1:20" hidden="1">
      <c r="A96" s="572"/>
      <c r="B96" s="574"/>
      <c r="C96" s="59"/>
      <c r="D96" s="59" t="s">
        <v>1081</v>
      </c>
      <c r="E96" s="18" t="s">
        <v>216</v>
      </c>
      <c r="F96" s="18"/>
      <c r="G96" s="18"/>
      <c r="H96" s="18"/>
      <c r="I96" s="18"/>
      <c r="J96" s="18"/>
      <c r="K96" s="18"/>
      <c r="L96" s="18"/>
      <c r="M96" s="554"/>
      <c r="N96" s="555" t="s">
        <v>340</v>
      </c>
      <c r="O96" s="558">
        <f>+[1]สรุปปริมาณงาน!AE81</f>
        <v>0</v>
      </c>
      <c r="P96" s="562">
        <f>IF(O96=0,0,[1]ราคาต่อหน่วยงานทาง!L259)</f>
        <v>0</v>
      </c>
      <c r="Q96" s="562">
        <f>+O96*P96</f>
        <v>0</v>
      </c>
      <c r="R96" s="557">
        <f>[1]ปร5!$E$16</f>
        <v>1.3624000000000001</v>
      </c>
      <c r="S96" s="563">
        <f>+P96*R96</f>
        <v>0</v>
      </c>
      <c r="T96" s="562">
        <f>+O96*S96</f>
        <v>0</v>
      </c>
    </row>
    <row r="97" spans="1:21" hidden="1">
      <c r="A97" s="572"/>
      <c r="B97" s="574"/>
      <c r="C97" s="59" t="s">
        <v>471</v>
      </c>
      <c r="D97" s="85" t="s">
        <v>1082</v>
      </c>
      <c r="E97" s="18"/>
      <c r="F97" s="18"/>
      <c r="G97" s="18"/>
      <c r="H97" s="18"/>
      <c r="I97" s="18"/>
      <c r="J97" s="18"/>
      <c r="K97" s="18"/>
      <c r="L97" s="18"/>
      <c r="M97" s="554"/>
      <c r="N97" s="555" t="s">
        <v>340</v>
      </c>
      <c r="O97" s="558">
        <f>+[1]สรุปปริมาณงาน!AE82</f>
        <v>0</v>
      </c>
      <c r="P97" s="562">
        <f>IF(O97=0,0,[1]ราคาต่อหน่วยงานทาง!L330)</f>
        <v>0</v>
      </c>
      <c r="Q97" s="562">
        <f>+O97*P97</f>
        <v>0</v>
      </c>
      <c r="R97" s="557">
        <f>[1]ปร5!$E$16</f>
        <v>1.3624000000000001</v>
      </c>
      <c r="S97" s="563">
        <f>+P97*R97</f>
        <v>0</v>
      </c>
      <c r="T97" s="562">
        <f>+O97*S97</f>
        <v>0</v>
      </c>
    </row>
    <row r="98" spans="1:21" hidden="1">
      <c r="A98" s="572"/>
      <c r="B98" s="574"/>
      <c r="C98" s="59" t="s">
        <v>474</v>
      </c>
      <c r="D98" s="85" t="s">
        <v>1083</v>
      </c>
      <c r="E98" s="18"/>
      <c r="F98" s="18"/>
      <c r="G98" s="18"/>
      <c r="H98" s="18"/>
      <c r="I98" s="18"/>
      <c r="J98" s="18"/>
      <c r="K98" s="18"/>
      <c r="L98" s="18"/>
      <c r="M98" s="554"/>
      <c r="N98" s="555" t="s">
        <v>340</v>
      </c>
      <c r="O98" s="558">
        <v>0</v>
      </c>
      <c r="P98" s="562">
        <f>IF(O98=0,0,[1]ราคาต่อหน่วยงานทาง!L333)</f>
        <v>0</v>
      </c>
      <c r="Q98" s="562">
        <f>+O98*P98</f>
        <v>0</v>
      </c>
      <c r="R98" s="557">
        <f>[1]ปร5!$E$16</f>
        <v>1.3624000000000001</v>
      </c>
      <c r="S98" s="563">
        <f>+P98*R98</f>
        <v>0</v>
      </c>
      <c r="T98" s="562">
        <f>+O98*S98</f>
        <v>0</v>
      </c>
    </row>
    <row r="99" spans="1:21" hidden="1">
      <c r="A99" s="572"/>
      <c r="B99" s="574"/>
      <c r="C99" s="575" t="s">
        <v>477</v>
      </c>
      <c r="D99" s="576" t="s">
        <v>1084</v>
      </c>
      <c r="E99" s="382"/>
      <c r="F99" s="382"/>
      <c r="G99" s="18"/>
      <c r="H99" s="18"/>
      <c r="I99" s="18"/>
      <c r="J99" s="18"/>
      <c r="K99" s="18"/>
      <c r="L99" s="18"/>
      <c r="M99" s="554"/>
      <c r="N99" s="555" t="s">
        <v>340</v>
      </c>
      <c r="O99" s="558">
        <v>0</v>
      </c>
      <c r="P99" s="562">
        <f>IF(O99=0,0,[1]backupพารา!O653)</f>
        <v>0</v>
      </c>
      <c r="Q99" s="562">
        <f>+O99*P99</f>
        <v>0</v>
      </c>
      <c r="R99" s="557">
        <f>[1]ปร5!$E$16</f>
        <v>1.3624000000000001</v>
      </c>
      <c r="S99" s="563">
        <f>+P99*R99</f>
        <v>0</v>
      </c>
      <c r="T99" s="562">
        <f>+O99*S99</f>
        <v>0</v>
      </c>
    </row>
    <row r="100" spans="1:21" hidden="1">
      <c r="A100" s="572"/>
      <c r="B100" s="574"/>
      <c r="C100" s="59" t="s">
        <v>1085</v>
      </c>
      <c r="D100" s="85" t="s">
        <v>478</v>
      </c>
      <c r="E100" s="18"/>
      <c r="F100" s="18"/>
      <c r="G100" s="18"/>
      <c r="H100" s="18"/>
      <c r="I100" s="18"/>
      <c r="J100" s="18"/>
      <c r="K100" s="18"/>
      <c r="L100" s="18"/>
      <c r="M100" s="554"/>
      <c r="N100" s="555"/>
      <c r="O100" s="558"/>
      <c r="P100" s="557"/>
      <c r="Q100" s="562"/>
      <c r="R100" s="557">
        <f>[1]ปร5!$E$16</f>
        <v>1.3624000000000001</v>
      </c>
      <c r="S100" s="557"/>
      <c r="T100" s="557"/>
    </row>
    <row r="101" spans="1:21" hidden="1">
      <c r="A101" s="572"/>
      <c r="B101" s="574"/>
      <c r="C101" s="59"/>
      <c r="D101" s="59" t="s">
        <v>1086</v>
      </c>
      <c r="E101" s="18" t="s">
        <v>480</v>
      </c>
      <c r="F101" s="18"/>
      <c r="G101" s="18"/>
      <c r="H101" s="18"/>
      <c r="I101" s="18"/>
      <c r="J101" s="18" t="s">
        <v>1087</v>
      </c>
      <c r="K101" s="215">
        <f>+[1]กรอกข้อมูลโครงสร้างทาง!D2</f>
        <v>5</v>
      </c>
      <c r="L101" s="18" t="s">
        <v>328</v>
      </c>
      <c r="M101" s="554"/>
      <c r="N101" s="555"/>
      <c r="O101" s="558"/>
      <c r="P101" s="557"/>
      <c r="Q101" s="562"/>
      <c r="R101" s="557">
        <f>[1]ปร5!$E$16</f>
        <v>1.3624000000000001</v>
      </c>
      <c r="S101" s="557"/>
      <c r="T101" s="557"/>
    </row>
    <row r="102" spans="1:21" hidden="1">
      <c r="A102" s="572"/>
      <c r="B102" s="574"/>
      <c r="C102" s="59"/>
      <c r="D102" s="85"/>
      <c r="E102" s="59" t="s">
        <v>481</v>
      </c>
      <c r="F102" s="215" t="s">
        <v>376</v>
      </c>
      <c r="G102" s="18" t="s">
        <v>205</v>
      </c>
      <c r="H102" s="18"/>
      <c r="I102" s="18"/>
      <c r="J102" s="18"/>
      <c r="K102" s="84"/>
      <c r="L102" s="18"/>
      <c r="M102" s="554"/>
      <c r="N102" s="555" t="s">
        <v>340</v>
      </c>
      <c r="O102" s="558"/>
      <c r="P102" s="562"/>
      <c r="Q102" s="562"/>
      <c r="R102" s="557">
        <f>[1]ปร5!$E$16</f>
        <v>1.3624000000000001</v>
      </c>
      <c r="S102" s="557"/>
      <c r="T102" s="557"/>
    </row>
    <row r="103" spans="1:21" hidden="1">
      <c r="A103" s="572"/>
      <c r="B103" s="574"/>
      <c r="C103" s="59"/>
      <c r="D103" s="85"/>
      <c r="E103" s="59" t="s">
        <v>483</v>
      </c>
      <c r="F103" s="215" t="s">
        <v>376</v>
      </c>
      <c r="G103" s="18" t="s">
        <v>216</v>
      </c>
      <c r="H103" s="18"/>
      <c r="I103" s="18"/>
      <c r="J103" s="18"/>
      <c r="K103" s="84"/>
      <c r="L103" s="18"/>
      <c r="M103" s="554"/>
      <c r="N103" s="555" t="s">
        <v>340</v>
      </c>
      <c r="O103" s="558"/>
      <c r="P103" s="562"/>
      <c r="Q103" s="562"/>
      <c r="R103" s="557">
        <f>[1]ปร5!$E$16</f>
        <v>1.3624000000000001</v>
      </c>
      <c r="S103" s="557"/>
      <c r="T103" s="557"/>
    </row>
    <row r="104" spans="1:21" hidden="1">
      <c r="A104" s="572"/>
      <c r="B104" s="574"/>
      <c r="C104" s="59"/>
      <c r="D104" s="59" t="s">
        <v>1088</v>
      </c>
      <c r="E104" s="18" t="s">
        <v>390</v>
      </c>
      <c r="F104" s="215"/>
      <c r="G104" s="18"/>
      <c r="H104" s="215">
        <f>+H72</f>
        <v>5</v>
      </c>
      <c r="I104" s="18" t="s">
        <v>328</v>
      </c>
      <c r="J104" s="18"/>
      <c r="K104" s="245"/>
      <c r="L104" s="18"/>
      <c r="M104" s="554"/>
      <c r="N104" s="555" t="s">
        <v>340</v>
      </c>
      <c r="O104" s="558">
        <f>+[1]สรุปปริมาณงาน!AE88</f>
        <v>0</v>
      </c>
      <c r="P104" s="562">
        <f>IF(O104=0,0,[1]ราคาต่อหน่วยงานทาง!L441)</f>
        <v>0</v>
      </c>
      <c r="Q104" s="562">
        <f>+O104*P104</f>
        <v>0</v>
      </c>
      <c r="R104" s="557">
        <f>[1]ปร5!$E$16</f>
        <v>1.3624000000000001</v>
      </c>
      <c r="S104" s="563">
        <f>+P104*R104</f>
        <v>0</v>
      </c>
      <c r="T104" s="562">
        <f>+O104*S104</f>
        <v>0</v>
      </c>
    </row>
    <row r="105" spans="1:21" hidden="1">
      <c r="A105" s="572"/>
      <c r="B105" s="574"/>
      <c r="C105" s="59"/>
      <c r="D105" s="59" t="s">
        <v>1089</v>
      </c>
      <c r="E105" s="18" t="s">
        <v>392</v>
      </c>
      <c r="F105" s="215"/>
      <c r="G105" s="18"/>
      <c r="H105" s="215">
        <f>+H104</f>
        <v>5</v>
      </c>
      <c r="I105" s="18" t="s">
        <v>328</v>
      </c>
      <c r="J105" s="18"/>
      <c r="K105" s="245"/>
      <c r="L105" s="18"/>
      <c r="M105" s="554"/>
      <c r="N105" s="555" t="s">
        <v>340</v>
      </c>
      <c r="O105" s="558">
        <f>+[1]สรุปปริมาณงาน!AE89</f>
        <v>0</v>
      </c>
      <c r="P105" s="562">
        <f>IF(O105=0,0,[1]ราคาต่อหน่วยงานทาง!L452)</f>
        <v>0</v>
      </c>
      <c r="Q105" s="562">
        <f>+O105*P105</f>
        <v>0</v>
      </c>
      <c r="R105" s="557">
        <f>[1]ปร5!$E$16</f>
        <v>1.3624000000000001</v>
      </c>
      <c r="S105" s="563">
        <f>+P105*R105</f>
        <v>0</v>
      </c>
      <c r="T105" s="562">
        <f>+O105*S105</f>
        <v>0</v>
      </c>
    </row>
    <row r="106" spans="1:21" hidden="1">
      <c r="A106" s="572"/>
      <c r="B106" s="574"/>
      <c r="C106" s="59" t="s">
        <v>494</v>
      </c>
      <c r="D106" s="85" t="s">
        <v>491</v>
      </c>
      <c r="E106" s="18"/>
      <c r="F106" s="18"/>
      <c r="G106" s="18"/>
      <c r="H106" s="18"/>
      <c r="I106" s="18"/>
      <c r="J106" s="18"/>
      <c r="K106" s="18"/>
      <c r="L106" s="18"/>
      <c r="M106" s="554"/>
      <c r="N106" s="555" t="s">
        <v>25</v>
      </c>
      <c r="O106" s="558">
        <f>+[1]สรุปปริมาณงาน!AE91</f>
        <v>0</v>
      </c>
      <c r="P106" s="562">
        <f>IF(O106=0,0,[1]ราคาต่อหน่วยงานทาง!L720)</f>
        <v>0</v>
      </c>
      <c r="Q106" s="562">
        <f>+O106*P106</f>
        <v>0</v>
      </c>
      <c r="R106" s="557">
        <f>[1]ปร5!$E$16</f>
        <v>1.3624000000000001</v>
      </c>
      <c r="S106" s="563">
        <f>+P106*R106</f>
        <v>0</v>
      </c>
      <c r="T106" s="562">
        <f>+O106*S106</f>
        <v>0</v>
      </c>
    </row>
    <row r="107" spans="1:21">
      <c r="A107" s="552">
        <v>4</v>
      </c>
      <c r="B107" s="553" t="s">
        <v>495</v>
      </c>
      <c r="C107" s="59"/>
      <c r="D107" s="85"/>
      <c r="E107" s="18"/>
      <c r="F107" s="18"/>
      <c r="G107" s="18"/>
      <c r="H107" s="18"/>
      <c r="I107" s="18"/>
      <c r="J107" s="18"/>
      <c r="K107" s="18"/>
      <c r="L107" s="18"/>
      <c r="M107" s="554"/>
      <c r="N107" s="555"/>
      <c r="O107" s="558"/>
      <c r="P107" s="562"/>
      <c r="Q107" s="562"/>
      <c r="R107" s="557"/>
      <c r="S107" s="563"/>
      <c r="T107" s="562"/>
    </row>
    <row r="108" spans="1:21">
      <c r="A108" s="572"/>
      <c r="B108" s="574">
        <v>4.0999999999999996</v>
      </c>
      <c r="C108" s="392" t="s">
        <v>496</v>
      </c>
      <c r="D108" s="85"/>
      <c r="E108" s="18"/>
      <c r="F108" s="18"/>
      <c r="G108" s="18"/>
      <c r="H108" s="18"/>
      <c r="I108" s="18"/>
      <c r="J108" s="18"/>
      <c r="K108" s="18"/>
      <c r="L108" s="18"/>
      <c r="M108" s="554"/>
      <c r="N108" s="555" t="s">
        <v>340</v>
      </c>
      <c r="O108" s="558">
        <f>U108</f>
        <v>216</v>
      </c>
      <c r="P108" s="562">
        <f>IF(O108=0,0,270)</f>
        <v>270</v>
      </c>
      <c r="Q108" s="562">
        <f>+O108*P108</f>
        <v>58320</v>
      </c>
      <c r="R108" s="557">
        <f>[1]ปร5!$E$16</f>
        <v>1.3624000000000001</v>
      </c>
      <c r="S108" s="563">
        <f>+P108*R108</f>
        <v>367.84800000000001</v>
      </c>
      <c r="T108" s="562">
        <f>+O108*S108</f>
        <v>79455.168000000005</v>
      </c>
      <c r="U108" s="578">
        <f>ROUNDDOWN(IF([1]กรอกข้อมูลโครงการ!C16&lt;=4,[1]กรอกข้อมูลวัสดุ!H4*0.2,[1]กรอกข้อมูลวัสดุ!H4*0.225),0)</f>
        <v>216</v>
      </c>
    </row>
    <row r="109" spans="1:21">
      <c r="A109" s="572"/>
      <c r="B109" s="574">
        <v>4.2</v>
      </c>
      <c r="C109" s="392" t="s">
        <v>1090</v>
      </c>
      <c r="D109" s="85"/>
      <c r="E109" s="18"/>
      <c r="F109" s="18"/>
      <c r="G109" s="18"/>
      <c r="H109" s="18"/>
      <c r="I109" s="18"/>
      <c r="J109" s="18"/>
      <c r="K109" s="18"/>
      <c r="L109" s="18"/>
      <c r="M109" s="554"/>
      <c r="N109" s="555" t="s">
        <v>698</v>
      </c>
      <c r="O109" s="558">
        <f>U109</f>
        <v>80</v>
      </c>
      <c r="P109" s="562">
        <f>IF(O109=0,0,280)</f>
        <v>280</v>
      </c>
      <c r="Q109" s="562">
        <f>+O109*P109</f>
        <v>22400</v>
      </c>
      <c r="R109" s="557">
        <f>[1]ปร5!$E$16</f>
        <v>1.3624000000000001</v>
      </c>
      <c r="S109" s="563">
        <f>+P109*R109</f>
        <v>381.47200000000004</v>
      </c>
      <c r="T109" s="562">
        <f>+O109*S109</f>
        <v>30517.760000000002</v>
      </c>
      <c r="U109" s="502">
        <f>ROUNDUP([1]กรอกข้อมูลโครงการ!C17/12,0)</f>
        <v>80</v>
      </c>
    </row>
    <row r="110" spans="1:21" hidden="1">
      <c r="A110" s="572"/>
      <c r="B110" s="574">
        <v>3.3</v>
      </c>
      <c r="C110" s="392" t="s">
        <v>499</v>
      </c>
      <c r="D110" s="85"/>
      <c r="E110" s="18"/>
      <c r="F110" s="18"/>
      <c r="G110" s="18"/>
      <c r="H110" s="18"/>
      <c r="I110" s="18"/>
      <c r="J110" s="18"/>
      <c r="K110" s="18"/>
      <c r="L110" s="18"/>
      <c r="M110" s="554"/>
      <c r="N110" s="555" t="s">
        <v>340</v>
      </c>
      <c r="O110" s="558"/>
      <c r="P110" s="562">
        <f>IF(O110=0,0,400)</f>
        <v>0</v>
      </c>
      <c r="Q110" s="562">
        <f>+O110*P110</f>
        <v>0</v>
      </c>
      <c r="R110" s="557">
        <f>+'[1]ปร.5 บร'!$F$21</f>
        <v>1.3322000000000001</v>
      </c>
      <c r="S110" s="563">
        <f>+P110*R110</f>
        <v>0</v>
      </c>
      <c r="T110" s="562">
        <f>+O110*S110</f>
        <v>0</v>
      </c>
    </row>
    <row r="111" spans="1:21" hidden="1">
      <c r="A111" s="572"/>
      <c r="B111" s="574">
        <v>3.4</v>
      </c>
      <c r="C111" s="392" t="s">
        <v>500</v>
      </c>
      <c r="D111" s="85"/>
      <c r="E111" s="18"/>
      <c r="F111" s="18"/>
      <c r="G111" s="18"/>
      <c r="H111" s="18"/>
      <c r="I111" s="18"/>
      <c r="J111" s="18"/>
      <c r="K111" s="18"/>
      <c r="L111" s="18"/>
      <c r="M111" s="579"/>
      <c r="N111" s="555" t="s">
        <v>1091</v>
      </c>
      <c r="O111" s="558">
        <f>+[1]สรุปปริมาณงาน!AE178</f>
        <v>0</v>
      </c>
      <c r="P111" s="562">
        <f>IF(O111=0,0,2659)</f>
        <v>0</v>
      </c>
      <c r="Q111" s="562">
        <f>+O111*P111</f>
        <v>0</v>
      </c>
      <c r="R111" s="557">
        <f>+'[1]ปร.5 บร'!$F$21</f>
        <v>1.3322000000000001</v>
      </c>
      <c r="S111" s="563">
        <f>+P111*R111</f>
        <v>0</v>
      </c>
      <c r="T111" s="562">
        <f>+O111*S111</f>
        <v>0</v>
      </c>
    </row>
    <row r="112" spans="1:21" ht="23.25">
      <c r="A112" s="580"/>
      <c r="B112" s="581"/>
      <c r="C112" s="582" t="s">
        <v>1092</v>
      </c>
      <c r="D112" s="582"/>
      <c r="E112" s="582"/>
      <c r="F112" s="582"/>
      <c r="G112" s="582"/>
      <c r="H112" s="581"/>
      <c r="I112" s="581"/>
      <c r="J112" s="581"/>
      <c r="K112" s="581"/>
      <c r="L112" s="581"/>
      <c r="M112" s="581"/>
      <c r="N112" s="583"/>
      <c r="O112" s="584"/>
      <c r="P112" s="585"/>
      <c r="Q112" s="586">
        <f>SUM(Q44:Q111)</f>
        <v>1472153.6000000001</v>
      </c>
      <c r="R112" s="587"/>
      <c r="S112" s="587"/>
      <c r="T112" s="586">
        <f>SUM(T44:T111)</f>
        <v>2005662.0646400002</v>
      </c>
    </row>
    <row r="113" spans="1:20" ht="27" customHeight="1">
      <c r="A113" s="580"/>
      <c r="B113" s="588" t="s">
        <v>1093</v>
      </c>
      <c r="C113" s="589"/>
      <c r="D113" s="589"/>
      <c r="E113" s="589"/>
      <c r="F113" s="589"/>
      <c r="G113" s="589"/>
      <c r="H113" s="589"/>
      <c r="I113" s="589"/>
      <c r="J113" s="589"/>
      <c r="K113" s="589"/>
      <c r="L113" s="589"/>
      <c r="M113" s="589"/>
      <c r="N113" s="590"/>
      <c r="O113" s="591"/>
      <c r="P113" s="581"/>
      <c r="Q113" s="592"/>
      <c r="R113" s="582"/>
      <c r="S113" s="593"/>
      <c r="T113" s="586">
        <f>T112</f>
        <v>2005662.0646400002</v>
      </c>
    </row>
    <row r="114" spans="1:20" ht="27.75" customHeight="1">
      <c r="A114" s="18"/>
      <c r="B114" s="18"/>
      <c r="C114" s="110"/>
      <c r="D114" s="110"/>
      <c r="E114" s="110"/>
      <c r="F114" s="110"/>
      <c r="G114" s="110"/>
      <c r="H114" s="18"/>
      <c r="I114" s="18"/>
      <c r="J114" s="18"/>
      <c r="K114" s="18"/>
      <c r="L114" s="18"/>
      <c r="M114" s="18"/>
      <c r="N114" s="594" t="s">
        <v>1094</v>
      </c>
      <c r="O114" s="595"/>
      <c r="P114" s="596"/>
      <c r="Q114" s="597" t="str">
        <f>"("&amp;BAHTTEXT(T113)&amp;")"</f>
        <v>(สองล้านห้าพันหกร้อยหกสิบสองบาทหกสตางค์)</v>
      </c>
      <c r="R114" s="581"/>
      <c r="S114" s="597"/>
      <c r="T114" s="598"/>
    </row>
    <row r="115" spans="1:20" ht="11.25" customHeight="1">
      <c r="A115" s="18"/>
      <c r="B115" s="599"/>
      <c r="C115" s="110"/>
      <c r="D115" s="110"/>
      <c r="E115" s="110"/>
      <c r="F115" s="110"/>
      <c r="G115" s="110"/>
      <c r="H115" s="18"/>
      <c r="I115" s="18"/>
      <c r="J115" s="18"/>
      <c r="K115" s="18"/>
      <c r="L115" s="18"/>
      <c r="M115" s="18"/>
      <c r="N115" s="263"/>
      <c r="O115" s="600"/>
      <c r="P115" s="18"/>
      <c r="Q115" s="282"/>
      <c r="R115" s="110"/>
      <c r="S115" s="110"/>
      <c r="T115" s="282"/>
    </row>
    <row r="116" spans="1:20" ht="24">
      <c r="A116" s="133" t="str">
        <f>IF([1]กรอกข้อมูลโครงการ!$E$40=1,"ลงชื่อ                                       ประมาณราคา","ลงชื่อ                                    ประธานกรรมการ")</f>
        <v>ลงชื่อ                                    ประธานกรรมการ</v>
      </c>
      <c r="B116" s="133"/>
      <c r="C116" s="133"/>
      <c r="G116" s="133" t="str">
        <f>IF([1]กรอกข้อมูลโครงการ!$E$40=1,"ลงชื่อ                                       วิศวกรโยธา","ลงชื่อ                                             กรรมการ")</f>
        <v>ลงชื่อ                                             กรรมการ</v>
      </c>
      <c r="J116" s="601"/>
      <c r="N116" s="133" t="str">
        <f>IF([1]กรอกข้อมูลโครงการ!$E$40=1,"ลงชื่อ                                                        ตรวจ","ลงชื่อ                                             กรรมการ")</f>
        <v>ลงชื่อ                                             กรรมการ</v>
      </c>
      <c r="O116" s="602"/>
      <c r="R116" s="134"/>
      <c r="S116" s="135"/>
      <c r="T116" s="603"/>
    </row>
    <row r="117" spans="1:20" ht="26.25" customHeight="1">
      <c r="A117" s="133" t="str">
        <f>IF([1]กรอกข้อมูลโครงการ!$E$40=1,"        ( "&amp;[1]กรอกข้อมูลโครงการ!$A$57&amp;")","          ( "&amp;[1]กรอกข้อมูลโครงการ!$A$60&amp;")")</f>
        <v xml:space="preserve">          ( นายธีทัต  ธรรมธิกูล)</v>
      </c>
      <c r="B117" s="133"/>
      <c r="C117" s="133"/>
      <c r="G117" s="133" t="str">
        <f>IF([1]กรอกข้อมูลโครงการ!$E$40=1,"          ( "&amp;[1]กรอกข้อมูลโครงการ!$A$55&amp;")","     ( "&amp;[1]กรอกข้อมูลโครงการ!$A$62&amp;")")</f>
        <v xml:space="preserve">     ( นายวรพงศ์  ยศเรืองศรี)</v>
      </c>
      <c r="J117" s="601"/>
      <c r="N117" s="133" t="str">
        <f>IF([1]กรอกข้อมูลโครงการ!$E$40=1,"            ( "&amp;[1]กรอกข้อมูลโครงการ!$A$53&amp;")","             ( "&amp;[1]กรอกข้อมูลโครงการ!$A$64&amp;")")</f>
        <v xml:space="preserve">             ( นายสมชาย  อุดมสารี)</v>
      </c>
      <c r="O117" s="602"/>
      <c r="R117" s="134"/>
      <c r="S117" s="135"/>
      <c r="T117" s="603"/>
    </row>
    <row r="118" spans="1:20" ht="24">
      <c r="A118" s="133" t="str">
        <f>IF([1]กรอกข้อมูลโครงการ!$E$40=1,"            "&amp;[1]กรอกข้อมูลโครงการ!$D$57,"              "&amp;[1]กรอกข้อมูลโครงการ!$D$60)</f>
        <v xml:space="preserve">              ผู้อำนวยการกองช่าง</v>
      </c>
      <c r="B118" s="133"/>
      <c r="C118" s="133"/>
      <c r="G118" s="133" t="str">
        <f>IF([1]กรอกข้อมูลโครงการ!$E$40=1,"            "&amp;[1]กรอกข้อมูลโครงการ!$D$55,"     "&amp;[1]กรอกข้อมูลโครงการ!$D$62)</f>
        <v xml:space="preserve">     หัวหน้าฝ่ายก่อสร้างและซ่อมบำรุง</v>
      </c>
      <c r="J118" s="601"/>
      <c r="N118" s="133" t="str">
        <f>IF([1]กรอกข้อมูลโครงการ!$E$40=1,"           "&amp;[1]กรอกข้อมูลโครงการ!$D$53,"             "&amp;[1]กรอกข้อมูลโครงการ!$D$64)</f>
        <v xml:space="preserve">             นายช่างเครื่องกลอาวุโส </v>
      </c>
      <c r="O118" s="602"/>
      <c r="R118" s="134"/>
      <c r="S118" s="135"/>
      <c r="T118" s="603"/>
    </row>
    <row r="119" spans="1:20" ht="24" customHeight="1">
      <c r="A119" s="133" t="str">
        <f>IF([1]กรอกข้อมูลโครงการ!$E$40=1,"ลงชื่อ                                           เห็นชอบ","ลงชื่อ                                             กรรมการ")</f>
        <v>ลงชื่อ                                             กรรมการ</v>
      </c>
      <c r="B119" s="133"/>
      <c r="C119" s="133"/>
      <c r="G119" s="133" t="str">
        <f>IF([1]กรอกข้อมูลโครงการ!$E$40=1,"ลงชื่อ                                           เห็นชอบ","ลงชื่อ                                            กรรมการ")</f>
        <v>ลงชื่อ                                            กรรมการ</v>
      </c>
      <c r="J119" s="601"/>
      <c r="N119" s="604" t="s">
        <v>1095</v>
      </c>
      <c r="O119" s="604"/>
      <c r="P119" s="604"/>
      <c r="R119" s="605" t="str">
        <f>IF([1]กรอกข้อมูลโครงการ!$E$49=1,"ลงชื่อ                                                             อนุมัติ","ลงชื่อ                                             กรรมการ")</f>
        <v>ลงชื่อ                                             กรรมการ</v>
      </c>
      <c r="S119" s="606"/>
      <c r="T119" s="606"/>
    </row>
    <row r="120" spans="1:20" ht="24" customHeight="1">
      <c r="A120" s="133" t="str">
        <f>IF([1]กรอกข้อมูลโครงการ!$E$40=1,"          ( "&amp;[1]กรอกข้อมูลโครงการ!$A$51&amp;")","          ( "&amp;[1]กรอกข้อมูลโครงการ!$A$66&amp;")")</f>
        <v xml:space="preserve">          ( นายเศรษฐการ อินคำเชื้อ)</v>
      </c>
      <c r="B120" s="133"/>
      <c r="C120" s="133"/>
      <c r="G120" s="133" t="str">
        <f>IF([1]กรอกข้อมูลโครงการ!$E$40=1,"             ( "&amp;[1]กรอกข้อมูลโครงการ!$A$48&amp;")","          ( "&amp;[1]กรอกข้อมูลโครงการ!$A$68&amp;")")</f>
        <v xml:space="preserve">          ( นายธรรมนิตย์  สายเขียว)</v>
      </c>
      <c r="J120" s="601"/>
      <c r="N120" s="604" t="s">
        <v>1096</v>
      </c>
      <c r="O120" s="604"/>
      <c r="P120" s="604"/>
      <c r="R120" s="605" t="str">
        <f>IF([1]กรอกข้อมูลโครงการ!$E$49=1,"                     ( "&amp;[1]กรอกข้อมูลโครงการ!$A$45&amp;")","             ( "&amp;[1]กรอกข้อมูลโครงการ!$A$72&amp;")")</f>
        <v xml:space="preserve">             ( นายโชคชัย ศิลปชัย )</v>
      </c>
      <c r="S120" s="606"/>
      <c r="T120" s="606"/>
    </row>
    <row r="121" spans="1:20" ht="24">
      <c r="A121" s="133" t="str">
        <f>IF([1]กรอกข้อมูลโครงการ!$E$40=1,"             "&amp;[1]กรอกข้อมูลโครงการ!$D$51,"              "&amp;[1]กรอกข้อมูลโครงการ!$D$66)</f>
        <v xml:space="preserve">              วิศวกรโยธาชำนาญการ</v>
      </c>
      <c r="B121" s="133"/>
      <c r="C121" s="133"/>
      <c r="G121" s="133" t="str">
        <f>IF([1]กรอกข้อมูลโครงการ!$E$40=1,"    "&amp;[1]กรอกข้อมูลโครงการ!$D$48,"                "&amp;[1]กรอกข้อมูลโครงการ!$D$68)</f>
        <v xml:space="preserve">                นายช่างโยธาชำนาญงาน</v>
      </c>
      <c r="J121" s="601"/>
      <c r="N121" s="133"/>
      <c r="O121" s="602"/>
      <c r="R121" s="605" t="str">
        <f>IF([1]กรอกข้อมูลโครงการ!$E$49=1,""&amp;[1]กรอกข้อมูลโครงการ!$D$45,"              "&amp;[1]กรอกข้อมูลโครงการ!$D$72)</f>
        <v xml:space="preserve">              วิศวกรโยธาชำนาญการ</v>
      </c>
      <c r="S121" s="606"/>
      <c r="T121" s="606"/>
    </row>
    <row r="122" spans="1:20" ht="24">
      <c r="A122" s="607"/>
      <c r="B122" s="133"/>
      <c r="C122" s="133"/>
      <c r="D122" s="18"/>
      <c r="E122" s="601"/>
      <c r="F122" s="608" t="str">
        <f>IF([1]กรอกข้อมูลโครงการ!$E$40=1,"    "&amp;[1]กรอกข้อมูลโครงการ!$D$49,"                "&amp;[1]กรอกข้อมูลโครงการ!$D$68)</f>
        <v xml:space="preserve">                นายช่างโยธาชำนาญงาน</v>
      </c>
      <c r="G122" s="608"/>
      <c r="H122" s="608"/>
      <c r="I122" s="608"/>
      <c r="J122" s="608"/>
      <c r="K122" s="608"/>
      <c r="L122" s="608"/>
      <c r="M122" s="17"/>
      <c r="N122" s="183" t="str">
        <f>IF([1]กรอกข้อมูลโครงการ!$E$40=1,"    "&amp;[1]กรอกข้อมูลโครงการ!$D$43,"             ")</f>
        <v xml:space="preserve">             </v>
      </c>
      <c r="O122" s="183"/>
      <c r="P122" s="183"/>
      <c r="Q122" s="183"/>
      <c r="R122" s="609"/>
      <c r="S122" s="110"/>
      <c r="T122" s="110"/>
    </row>
    <row r="123" spans="1:20" ht="24" hidden="1" customHeight="1" outlineLevel="1">
      <c r="A123" s="130"/>
      <c r="B123" s="130"/>
      <c r="C123" s="130"/>
      <c r="D123" s="504"/>
      <c r="E123" s="610"/>
      <c r="F123" s="504"/>
      <c r="G123" s="611"/>
      <c r="H123" s="612"/>
      <c r="I123" s="175"/>
      <c r="J123" s="130"/>
      <c r="K123" s="504"/>
      <c r="L123" s="17"/>
      <c r="M123" s="17"/>
      <c r="N123" s="183" t="str">
        <f>IF([1]กรอกข้อมูลโครงการ!$E$40=1,"            "&amp;[1]กรอกข้อมูลโครงการ!$D$44,"             ")</f>
        <v xml:space="preserve">             </v>
      </c>
      <c r="O123" s="613"/>
      <c r="P123" s="614"/>
      <c r="Q123" s="614"/>
      <c r="R123" s="130"/>
      <c r="S123" s="175"/>
      <c r="T123" s="615"/>
    </row>
    <row r="124" spans="1:20" ht="24" hidden="1" customHeight="1" outlineLevel="1">
      <c r="A124" s="130"/>
      <c r="B124" s="130"/>
      <c r="C124" s="130"/>
      <c r="D124" s="504"/>
      <c r="E124" s="610"/>
      <c r="F124" s="504"/>
      <c r="G124" s="611"/>
      <c r="H124" s="612"/>
      <c r="I124" s="175"/>
      <c r="J124" s="130"/>
      <c r="K124" s="504"/>
      <c r="L124" s="17"/>
      <c r="M124" s="17"/>
      <c r="N124" s="183" t="str">
        <f>IF([1]กรอกข้อมูลโครงการ!$E$40=1,"            "&amp;[1]กรอกข้อมูลโครงการ!$D$44,"             ")</f>
        <v xml:space="preserve">             </v>
      </c>
      <c r="O124" s="613"/>
      <c r="P124" s="614"/>
      <c r="Q124" s="614"/>
      <c r="R124" s="130"/>
      <c r="S124" s="175"/>
      <c r="T124" s="615"/>
    </row>
    <row r="125" spans="1:20" ht="24" hidden="1" customHeight="1" outlineLevel="1">
      <c r="A125" s="131"/>
      <c r="B125" s="130"/>
      <c r="C125" s="130"/>
      <c r="D125" s="132"/>
      <c r="E125" s="610"/>
      <c r="F125" s="504"/>
      <c r="G125" s="611"/>
      <c r="H125" s="612"/>
      <c r="I125" s="175"/>
      <c r="J125" s="504"/>
      <c r="K125" s="17"/>
      <c r="L125" s="17"/>
      <c r="M125" s="17"/>
      <c r="N125" s="183" t="str">
        <f>IF([1]กรอกข้อมูลโครงการ!$E$40=1,"            "&amp;[1]กรอกข้อมูลโครงการ!$D$44,"             ")</f>
        <v xml:space="preserve">             </v>
      </c>
      <c r="O125" s="613"/>
      <c r="P125" s="614"/>
      <c r="Q125" s="614"/>
      <c r="R125" s="616"/>
      <c r="S125" s="175"/>
      <c r="T125" s="615"/>
    </row>
    <row r="126" spans="1:20" ht="24" hidden="1" customHeight="1" outlineLevel="1">
      <c r="A126" s="130"/>
      <c r="B126" s="130"/>
      <c r="C126" s="130"/>
      <c r="D126" s="130"/>
      <c r="E126" s="610"/>
      <c r="F126" s="504"/>
      <c r="G126" s="611"/>
      <c r="H126" s="612"/>
      <c r="I126" s="175"/>
      <c r="J126" s="504"/>
      <c r="K126" s="17"/>
      <c r="L126" s="17"/>
      <c r="M126" s="17"/>
      <c r="N126" s="183" t="str">
        <f>IF([1]กรอกข้อมูลโครงการ!$E$40=1,"            "&amp;[1]กรอกข้อมูลโครงการ!$D$44,"             ")</f>
        <v xml:space="preserve">             </v>
      </c>
      <c r="O126" s="613"/>
      <c r="P126" s="614"/>
      <c r="Q126" s="614"/>
      <c r="R126" s="130"/>
      <c r="S126" s="175"/>
      <c r="T126" s="615"/>
    </row>
    <row r="127" spans="1:20" ht="24" hidden="1" customHeight="1" outlineLevel="1">
      <c r="A127" s="130"/>
      <c r="B127" s="130"/>
      <c r="C127" s="130"/>
      <c r="D127" s="130"/>
      <c r="E127" s="610"/>
      <c r="F127" s="130"/>
      <c r="G127" s="611"/>
      <c r="H127" s="612"/>
      <c r="I127" s="175"/>
      <c r="J127" s="504"/>
      <c r="K127" s="17"/>
      <c r="L127" s="17"/>
      <c r="M127" s="17"/>
      <c r="N127" s="183" t="str">
        <f>IF([1]กรอกข้อมูลโครงการ!$E$40=1,"            "&amp;[1]กรอกข้อมูลโครงการ!$D$44,"             ")</f>
        <v xml:space="preserve">             </v>
      </c>
      <c r="O127" s="613"/>
      <c r="P127" s="614"/>
      <c r="Q127" s="614"/>
      <c r="R127" s="130"/>
      <c r="S127" s="175"/>
      <c r="T127" s="615"/>
    </row>
    <row r="128" spans="1:20" ht="24" hidden="1" customHeight="1" outlineLevel="1">
      <c r="A128" s="130"/>
      <c r="B128" s="130"/>
      <c r="C128" s="130"/>
      <c r="D128" s="130"/>
      <c r="E128" s="610"/>
      <c r="F128" s="130"/>
      <c r="G128" s="611"/>
      <c r="H128" s="612"/>
      <c r="I128" s="175"/>
      <c r="J128" s="504"/>
      <c r="K128" s="17"/>
      <c r="L128" s="17"/>
      <c r="M128" s="17"/>
      <c r="N128" s="183" t="str">
        <f>IF([1]กรอกข้อมูลโครงการ!$E$40=1,"            "&amp;[1]กรอกข้อมูลโครงการ!$D$44,"             ")</f>
        <v xml:space="preserve">             </v>
      </c>
      <c r="O128" s="613"/>
      <c r="P128" s="614"/>
      <c r="Q128" s="614"/>
      <c r="R128" s="130"/>
      <c r="S128" s="175"/>
      <c r="T128" s="615"/>
    </row>
    <row r="129" spans="1:20" ht="21.75" hidden="1" customHeight="1" outlineLevel="1">
      <c r="A129" s="58"/>
      <c r="B129" s="59"/>
      <c r="C129" s="392"/>
      <c r="D129" s="85"/>
      <c r="E129" s="84"/>
      <c r="F129" s="84"/>
      <c r="G129" s="84"/>
      <c r="H129" s="84"/>
      <c r="I129" s="84"/>
      <c r="J129" s="84"/>
      <c r="K129" s="84"/>
      <c r="L129" s="84"/>
      <c r="M129" s="617"/>
      <c r="N129" s="183" t="str">
        <f>IF([1]กรอกข้อมูลโครงการ!$E$40=1,"            "&amp;[1]กรอกข้อมูลโครงการ!$D$44,"             ")</f>
        <v xml:space="preserve">             </v>
      </c>
      <c r="O129" s="618"/>
      <c r="P129" s="361"/>
      <c r="Q129" s="361"/>
      <c r="R129" s="84"/>
      <c r="S129" s="215"/>
      <c r="T129" s="361"/>
    </row>
    <row r="130" spans="1:20" ht="21.75" hidden="1" customHeight="1" outlineLevel="1">
      <c r="A130" s="58"/>
      <c r="B130" s="59"/>
      <c r="C130" s="392"/>
      <c r="D130" s="85"/>
      <c r="E130" s="84"/>
      <c r="F130" s="84"/>
      <c r="G130" s="84"/>
      <c r="H130" s="84"/>
      <c r="I130" s="84"/>
      <c r="J130" s="84"/>
      <c r="K130" s="84"/>
      <c r="L130" s="84"/>
      <c r="M130" s="617"/>
      <c r="N130" s="183" t="str">
        <f>IF([1]กรอกข้อมูลโครงการ!$E$40=1,"            "&amp;[1]กรอกข้อมูลโครงการ!$D$44,"             ")</f>
        <v xml:space="preserve">             </v>
      </c>
      <c r="O130" s="618"/>
      <c r="P130" s="361"/>
      <c r="Q130" s="361"/>
      <c r="R130" s="84"/>
      <c r="S130" s="215"/>
      <c r="T130" s="361"/>
    </row>
    <row r="131" spans="1:20" ht="21.75" hidden="1" customHeight="1" outlineLevel="1">
      <c r="A131" s="58"/>
      <c r="B131" s="59"/>
      <c r="C131" s="392"/>
      <c r="D131" s="85"/>
      <c r="E131" s="84"/>
      <c r="F131" s="84"/>
      <c r="G131" s="84"/>
      <c r="H131" s="84"/>
      <c r="I131" s="84"/>
      <c r="J131" s="84"/>
      <c r="K131" s="84"/>
      <c r="L131" s="84"/>
      <c r="M131" s="617"/>
      <c r="N131" s="183" t="str">
        <f>IF([1]กรอกข้อมูลโครงการ!$E$40=1,"            "&amp;[1]กรอกข้อมูลโครงการ!$D$44,"             ")</f>
        <v xml:space="preserve">             </v>
      </c>
      <c r="O131" s="618"/>
      <c r="P131" s="361"/>
      <c r="Q131" s="361"/>
      <c r="R131" s="84"/>
      <c r="S131" s="215"/>
      <c r="T131" s="361"/>
    </row>
    <row r="132" spans="1:20" ht="21.75" hidden="1" customHeight="1" outlineLevel="1">
      <c r="A132" s="58"/>
      <c r="B132" s="59"/>
      <c r="C132" s="392"/>
      <c r="D132" s="85"/>
      <c r="E132" s="84"/>
      <c r="F132" s="84"/>
      <c r="G132" s="84"/>
      <c r="H132" s="84"/>
      <c r="I132" s="84"/>
      <c r="J132" s="84"/>
      <c r="K132" s="84"/>
      <c r="L132" s="84"/>
      <c r="M132" s="617"/>
      <c r="N132" s="183" t="str">
        <f>IF([1]กรอกข้อมูลโครงการ!$E$40=1,"            "&amp;[1]กรอกข้อมูลโครงการ!$D$44,"             ")</f>
        <v xml:space="preserve">             </v>
      </c>
      <c r="O132" s="618"/>
      <c r="P132" s="361"/>
      <c r="Q132" s="361"/>
      <c r="R132" s="84"/>
      <c r="S132" s="215"/>
      <c r="T132" s="361"/>
    </row>
    <row r="133" spans="1:20" ht="21.75" hidden="1" customHeight="1" outlineLevel="1">
      <c r="A133" s="58"/>
      <c r="B133" s="59"/>
      <c r="C133" s="392"/>
      <c r="D133" s="85"/>
      <c r="E133" s="84"/>
      <c r="F133" s="84"/>
      <c r="G133" s="84"/>
      <c r="H133" s="84"/>
      <c r="I133" s="84"/>
      <c r="J133" s="84"/>
      <c r="K133" s="84"/>
      <c r="L133" s="84"/>
      <c r="M133" s="617"/>
      <c r="N133" s="183" t="str">
        <f>IF([1]กรอกข้อมูลโครงการ!$E$40=1,"            "&amp;[1]กรอกข้อมูลโครงการ!$D$44,"             ")</f>
        <v xml:space="preserve">             </v>
      </c>
      <c r="O133" s="618"/>
      <c r="P133" s="361"/>
      <c r="Q133" s="361"/>
      <c r="R133" s="84"/>
      <c r="S133" s="215"/>
      <c r="T133" s="361"/>
    </row>
    <row r="134" spans="1:20" ht="21.75" hidden="1" customHeight="1" outlineLevel="1">
      <c r="A134" s="58"/>
      <c r="B134" s="59"/>
      <c r="C134" s="392"/>
      <c r="D134" s="85"/>
      <c r="E134" s="84"/>
      <c r="F134" s="84"/>
      <c r="G134" s="84"/>
      <c r="H134" s="84"/>
      <c r="I134" s="84"/>
      <c r="J134" s="84"/>
      <c r="K134" s="84"/>
      <c r="L134" s="84"/>
      <c r="M134" s="617"/>
      <c r="N134" s="183" t="str">
        <f>IF([1]กรอกข้อมูลโครงการ!$E$40=1,"            "&amp;[1]กรอกข้อมูลโครงการ!$D$44,"             ")</f>
        <v xml:space="preserve">             </v>
      </c>
      <c r="O134" s="618"/>
      <c r="P134" s="361"/>
      <c r="Q134" s="361"/>
      <c r="R134" s="84"/>
      <c r="S134" s="215"/>
      <c r="T134" s="361"/>
    </row>
    <row r="135" spans="1:20" ht="21.75" hidden="1" customHeight="1" outlineLevel="1">
      <c r="A135" s="58"/>
      <c r="B135" s="59"/>
      <c r="C135" s="392"/>
      <c r="D135" s="85"/>
      <c r="E135" s="84"/>
      <c r="F135" s="84"/>
      <c r="G135" s="84"/>
      <c r="H135" s="84"/>
      <c r="I135" s="84"/>
      <c r="J135" s="84"/>
      <c r="K135" s="84"/>
      <c r="L135" s="84"/>
      <c r="M135" s="617"/>
      <c r="N135" s="183" t="str">
        <f>IF([1]กรอกข้อมูลโครงการ!$E$40=1,"            "&amp;[1]กรอกข้อมูลโครงการ!$D$44,"             ")</f>
        <v xml:space="preserve">             </v>
      </c>
      <c r="O135" s="618"/>
      <c r="P135" s="361"/>
      <c r="Q135" s="361"/>
      <c r="R135" s="84"/>
      <c r="S135" s="215"/>
      <c r="T135" s="361"/>
    </row>
    <row r="136" spans="1:20" ht="21.75" hidden="1" customHeight="1" outlineLevel="1">
      <c r="A136" s="58"/>
      <c r="B136" s="59"/>
      <c r="C136" s="392"/>
      <c r="D136" s="85"/>
      <c r="E136" s="84"/>
      <c r="F136" s="84"/>
      <c r="G136" s="84"/>
      <c r="H136" s="84"/>
      <c r="I136" s="84"/>
      <c r="J136" s="84"/>
      <c r="K136" s="84"/>
      <c r="L136" s="84"/>
      <c r="M136" s="617"/>
      <c r="N136" s="183" t="str">
        <f>IF([1]กรอกข้อมูลโครงการ!$E$40=1,"            "&amp;[1]กรอกข้อมูลโครงการ!$D$44,"             ")</f>
        <v xml:space="preserve">             </v>
      </c>
      <c r="O136" s="618"/>
      <c r="P136" s="361"/>
      <c r="Q136" s="361"/>
      <c r="R136" s="84"/>
      <c r="S136" s="215"/>
      <c r="T136" s="361"/>
    </row>
    <row r="137" spans="1:20" ht="21.75" hidden="1" customHeight="1" outlineLevel="1">
      <c r="A137" s="58"/>
      <c r="B137" s="59"/>
      <c r="C137" s="392"/>
      <c r="D137" s="85"/>
      <c r="E137" s="84"/>
      <c r="F137" s="84"/>
      <c r="G137" s="84"/>
      <c r="H137" s="84"/>
      <c r="I137" s="84"/>
      <c r="J137" s="84"/>
      <c r="K137" s="84"/>
      <c r="L137" s="84"/>
      <c r="M137" s="617"/>
      <c r="N137" s="183" t="str">
        <f>IF([1]กรอกข้อมูลโครงการ!$E$40=1,"            "&amp;[1]กรอกข้อมูลโครงการ!$D$44,"             ")</f>
        <v xml:space="preserve">             </v>
      </c>
      <c r="O137" s="618"/>
      <c r="P137" s="361"/>
      <c r="Q137" s="361"/>
      <c r="R137" s="84"/>
      <c r="S137" s="215"/>
      <c r="T137" s="361"/>
    </row>
    <row r="138" spans="1:20" ht="21.75" hidden="1" customHeight="1" outlineLevel="1">
      <c r="A138" s="58"/>
      <c r="B138" s="59"/>
      <c r="C138" s="392"/>
      <c r="D138" s="85"/>
      <c r="E138" s="84"/>
      <c r="F138" s="84"/>
      <c r="G138" s="84"/>
      <c r="H138" s="84"/>
      <c r="I138" s="84"/>
      <c r="J138" s="84"/>
      <c r="K138" s="84"/>
      <c r="L138" s="84"/>
      <c r="M138" s="617"/>
      <c r="N138" s="183" t="str">
        <f>IF([1]กรอกข้อมูลโครงการ!$E$40=1,"            "&amp;[1]กรอกข้อมูลโครงการ!$D$44,"             ")</f>
        <v xml:space="preserve">             </v>
      </c>
      <c r="O138" s="618"/>
      <c r="P138" s="361"/>
      <c r="Q138" s="361"/>
      <c r="R138" s="84"/>
      <c r="S138" s="215"/>
      <c r="T138" s="361"/>
    </row>
    <row r="139" spans="1:20" ht="21.75" hidden="1" customHeight="1" outlineLevel="1">
      <c r="A139" s="58"/>
      <c r="B139" s="59"/>
      <c r="C139" s="392"/>
      <c r="D139" s="85"/>
      <c r="E139" s="84"/>
      <c r="F139" s="84"/>
      <c r="G139" s="84"/>
      <c r="H139" s="84"/>
      <c r="I139" s="84"/>
      <c r="J139" s="84"/>
      <c r="K139" s="84"/>
      <c r="L139" s="84"/>
      <c r="M139" s="617"/>
      <c r="N139" s="183" t="str">
        <f>IF([1]กรอกข้อมูลโครงการ!$E$40=1,"            "&amp;[1]กรอกข้อมูลโครงการ!$D$44,"             ")</f>
        <v xml:space="preserve">             </v>
      </c>
      <c r="O139" s="618"/>
      <c r="P139" s="361"/>
      <c r="Q139" s="361"/>
      <c r="R139" s="84"/>
      <c r="S139" s="215"/>
      <c r="T139" s="361"/>
    </row>
    <row r="140" spans="1:20" ht="21.75" hidden="1" customHeight="1" outlineLevel="1">
      <c r="A140" s="58"/>
      <c r="B140" s="59"/>
      <c r="C140" s="392"/>
      <c r="D140" s="85"/>
      <c r="E140" s="84"/>
      <c r="F140" s="84"/>
      <c r="G140" s="84"/>
      <c r="H140" s="84"/>
      <c r="I140" s="84"/>
      <c r="J140" s="84"/>
      <c r="K140" s="84"/>
      <c r="L140" s="84"/>
      <c r="M140" s="617"/>
      <c r="N140" s="183" t="str">
        <f>IF([1]กรอกข้อมูลโครงการ!$E$40=1,"            "&amp;[1]กรอกข้อมูลโครงการ!$D$44,"             ")</f>
        <v xml:space="preserve">             </v>
      </c>
      <c r="O140" s="618"/>
      <c r="P140" s="361"/>
      <c r="Q140" s="361"/>
      <c r="R140" s="84"/>
      <c r="S140" s="215"/>
      <c r="T140" s="361"/>
    </row>
    <row r="141" spans="1:20" ht="21.75" hidden="1" customHeight="1" outlineLevel="1">
      <c r="A141" s="58"/>
      <c r="B141" s="59"/>
      <c r="C141" s="392"/>
      <c r="D141" s="85"/>
      <c r="E141" s="84"/>
      <c r="F141" s="84"/>
      <c r="G141" s="84"/>
      <c r="H141" s="84"/>
      <c r="I141" s="84"/>
      <c r="J141" s="84"/>
      <c r="K141" s="84"/>
      <c r="L141" s="84"/>
      <c r="M141" s="617"/>
      <c r="N141" s="183" t="str">
        <f>IF([1]กรอกข้อมูลโครงการ!$E$40=1,"            "&amp;[1]กรอกข้อมูลโครงการ!$D$44,"             ")</f>
        <v xml:space="preserve">             </v>
      </c>
      <c r="O141" s="618"/>
      <c r="P141" s="361"/>
      <c r="Q141" s="361"/>
      <c r="R141" s="84"/>
      <c r="S141" s="215"/>
      <c r="T141" s="361"/>
    </row>
    <row r="142" spans="1:20" ht="21.75" hidden="1" customHeight="1" outlineLevel="1">
      <c r="A142" s="58"/>
      <c r="B142" s="59"/>
      <c r="C142" s="392"/>
      <c r="D142" s="85"/>
      <c r="E142" s="84"/>
      <c r="F142" s="84"/>
      <c r="G142" s="84"/>
      <c r="H142" s="84"/>
      <c r="I142" s="84"/>
      <c r="J142" s="84"/>
      <c r="K142" s="84"/>
      <c r="L142" s="84"/>
      <c r="M142" s="617"/>
      <c r="N142" s="183" t="str">
        <f>IF([1]กรอกข้อมูลโครงการ!$E$40=1,"            "&amp;[1]กรอกข้อมูลโครงการ!$D$44,"             ")</f>
        <v xml:space="preserve">             </v>
      </c>
      <c r="O142" s="618"/>
      <c r="P142" s="361"/>
      <c r="Q142" s="361"/>
      <c r="R142" s="84"/>
      <c r="S142" s="215"/>
      <c r="T142" s="361"/>
    </row>
    <row r="143" spans="1:20" ht="21.75" hidden="1" customHeight="1" outlineLevel="1">
      <c r="A143" s="58"/>
      <c r="B143" s="59"/>
      <c r="C143" s="392"/>
      <c r="D143" s="85"/>
      <c r="E143" s="84"/>
      <c r="F143" s="84"/>
      <c r="G143" s="84"/>
      <c r="H143" s="84"/>
      <c r="I143" s="84"/>
      <c r="J143" s="84"/>
      <c r="K143" s="84"/>
      <c r="L143" s="84"/>
      <c r="M143" s="617"/>
      <c r="N143" s="183" t="str">
        <f>IF([1]กรอกข้อมูลโครงการ!$E$40=1,"            "&amp;[1]กรอกข้อมูลโครงการ!$D$44,"             ")</f>
        <v xml:space="preserve">             </v>
      </c>
      <c r="O143" s="618"/>
      <c r="P143" s="361"/>
      <c r="Q143" s="361"/>
      <c r="R143" s="84"/>
      <c r="S143" s="215"/>
      <c r="T143" s="361"/>
    </row>
    <row r="144" spans="1:20" ht="21.75" hidden="1" customHeight="1" outlineLevel="1">
      <c r="A144" s="58"/>
      <c r="B144" s="59"/>
      <c r="C144" s="392"/>
      <c r="D144" s="85"/>
      <c r="E144" s="84"/>
      <c r="F144" s="84"/>
      <c r="G144" s="84"/>
      <c r="H144" s="84"/>
      <c r="I144" s="84"/>
      <c r="J144" s="84"/>
      <c r="K144" s="84"/>
      <c r="L144" s="84"/>
      <c r="M144" s="617"/>
      <c r="N144" s="183" t="str">
        <f>IF([1]กรอกข้อมูลโครงการ!$E$40=1,"            "&amp;[1]กรอกข้อมูลโครงการ!$D$44,"             ")</f>
        <v xml:space="preserve">             </v>
      </c>
      <c r="O144" s="618"/>
      <c r="P144" s="361"/>
      <c r="Q144" s="361"/>
      <c r="R144" s="84"/>
      <c r="S144" s="215"/>
      <c r="T144" s="361"/>
    </row>
    <row r="145" spans="1:21" ht="21.75" hidden="1" customHeight="1" outlineLevel="1">
      <c r="A145" s="58"/>
      <c r="B145" s="59"/>
      <c r="C145" s="392"/>
      <c r="D145" s="85"/>
      <c r="E145" s="84"/>
      <c r="F145" s="84"/>
      <c r="G145" s="84"/>
      <c r="H145" s="84"/>
      <c r="I145" s="84"/>
      <c r="J145" s="84"/>
      <c r="K145" s="84"/>
      <c r="L145" s="84"/>
      <c r="M145" s="617"/>
      <c r="N145" s="183" t="str">
        <f>IF([1]กรอกข้อมูลโครงการ!$E$40=1,"            "&amp;[1]กรอกข้อมูลโครงการ!$D$44,"             ")</f>
        <v xml:space="preserve">             </v>
      </c>
      <c r="O145" s="618"/>
      <c r="P145" s="361"/>
      <c r="Q145" s="361"/>
      <c r="R145" s="84"/>
      <c r="S145" s="215"/>
      <c r="T145" s="361"/>
    </row>
    <row r="146" spans="1:21" ht="21.75" hidden="1" customHeight="1" outlineLevel="1">
      <c r="A146" s="58"/>
      <c r="B146" s="59"/>
      <c r="C146" s="392"/>
      <c r="D146" s="85"/>
      <c r="E146" s="84"/>
      <c r="F146" s="84"/>
      <c r="G146" s="84"/>
      <c r="H146" s="84"/>
      <c r="I146" s="84"/>
      <c r="J146" s="84"/>
      <c r="K146" s="84"/>
      <c r="L146" s="84"/>
      <c r="M146" s="617"/>
      <c r="N146" s="183" t="str">
        <f>IF([1]กรอกข้อมูลโครงการ!$E$40=1,"            "&amp;[1]กรอกข้อมูลโครงการ!$D$44,"             ")</f>
        <v xml:space="preserve">             </v>
      </c>
      <c r="O146" s="618"/>
      <c r="P146" s="361"/>
      <c r="Q146" s="361"/>
      <c r="R146" s="84"/>
      <c r="S146" s="215"/>
      <c r="T146" s="361"/>
    </row>
    <row r="147" spans="1:21" ht="21.75" hidden="1" customHeight="1" outlineLevel="1">
      <c r="A147" s="552">
        <v>4</v>
      </c>
      <c r="B147" s="553" t="s">
        <v>501</v>
      </c>
      <c r="C147" s="48"/>
      <c r="D147" s="48"/>
      <c r="E147" s="18"/>
      <c r="F147" s="18"/>
      <c r="G147" s="18"/>
      <c r="H147" s="18"/>
      <c r="I147" s="18"/>
      <c r="J147" s="18"/>
      <c r="K147" s="18"/>
      <c r="L147" s="18"/>
      <c r="M147" s="554"/>
      <c r="N147" s="183" t="str">
        <f>IF([1]กรอกข้อมูลโครงการ!$E$40=1,"            "&amp;[1]กรอกข้อมูลโครงการ!$D$44,"             ")</f>
        <v xml:space="preserve">             </v>
      </c>
      <c r="O147" s="558"/>
      <c r="P147" s="557"/>
      <c r="Q147" s="562"/>
      <c r="R147" s="557"/>
      <c r="S147" s="557"/>
      <c r="T147" s="557"/>
    </row>
    <row r="148" spans="1:21" ht="21.75" hidden="1" customHeight="1" outlineLevel="1">
      <c r="A148" s="552"/>
      <c r="B148" s="553">
        <v>4.0999999999999996</v>
      </c>
      <c r="C148" s="48" t="s">
        <v>502</v>
      </c>
      <c r="D148" s="48"/>
      <c r="E148" s="18"/>
      <c r="F148" s="18"/>
      <c r="G148" s="18"/>
      <c r="H148" s="18"/>
      <c r="I148" s="18"/>
      <c r="J148" s="18"/>
      <c r="K148" s="18"/>
      <c r="L148" s="18"/>
      <c r="M148" s="554"/>
      <c r="N148" s="183" t="str">
        <f>IF([1]กรอกข้อมูลโครงการ!$E$40=1,"            "&amp;[1]กรอกข้อมูลโครงการ!$D$44,"             ")</f>
        <v xml:space="preserve">             </v>
      </c>
      <c r="O148" s="558"/>
      <c r="P148" s="557"/>
      <c r="Q148" s="562"/>
      <c r="R148" s="557"/>
      <c r="S148" s="557"/>
      <c r="T148" s="557"/>
    </row>
    <row r="149" spans="1:21" ht="21.75" hidden="1" customHeight="1" outlineLevel="1">
      <c r="A149" s="552"/>
      <c r="B149" s="553"/>
      <c r="C149" s="21" t="s">
        <v>503</v>
      </c>
      <c r="D149" s="48" t="s">
        <v>504</v>
      </c>
      <c r="E149" s="18"/>
      <c r="F149" s="18"/>
      <c r="G149" s="18"/>
      <c r="H149" s="18"/>
      <c r="I149" s="18"/>
      <c r="J149" s="18"/>
      <c r="K149" s="18"/>
      <c r="L149" s="18"/>
      <c r="M149" s="554"/>
      <c r="N149" s="183" t="str">
        <f>IF([1]กรอกข้อมูลโครงการ!$E$40=1,"            "&amp;[1]กรอกข้อมูลโครงการ!$D$44,"             ")</f>
        <v xml:space="preserve">             </v>
      </c>
      <c r="O149" s="558"/>
      <c r="P149" s="557"/>
      <c r="Q149" s="562"/>
      <c r="R149" s="557"/>
      <c r="S149" s="557"/>
      <c r="T149" s="557"/>
    </row>
    <row r="150" spans="1:21" ht="21.75" hidden="1" customHeight="1" outlineLevel="1">
      <c r="A150" s="552"/>
      <c r="B150" s="553"/>
      <c r="C150" s="59"/>
      <c r="D150" s="59" t="s">
        <v>505</v>
      </c>
      <c r="E150" s="48" t="s">
        <v>1097</v>
      </c>
      <c r="F150" s="18"/>
      <c r="G150" s="525" t="s">
        <v>508</v>
      </c>
      <c r="H150" s="619">
        <v>0.4</v>
      </c>
      <c r="I150" s="179" t="s">
        <v>171</v>
      </c>
      <c r="J150" s="18" t="s">
        <v>509</v>
      </c>
      <c r="K150" s="179"/>
      <c r="L150" s="18"/>
      <c r="M150" s="554"/>
      <c r="N150" s="183" t="str">
        <f>IF([1]กรอกข้อมูลโครงการ!$E$40=1,"            "&amp;[1]กรอกข้อมูลโครงการ!$D$44,"             ")</f>
        <v xml:space="preserve">             </v>
      </c>
      <c r="O150" s="558">
        <f>+[1]สรุปปริมาณงาน!AE95</f>
        <v>0</v>
      </c>
      <c r="P150" s="562">
        <f>IF(O150=0,0,[1]ราคาต่อหน่วยงานทาง!N751)</f>
        <v>0</v>
      </c>
      <c r="Q150" s="562">
        <f>+O150*P150</f>
        <v>0</v>
      </c>
      <c r="R150" s="557">
        <f>+'[1]ปร.5 บร'!$F$21</f>
        <v>1.3322000000000001</v>
      </c>
      <c r="S150" s="563">
        <f>+P150*R150</f>
        <v>0</v>
      </c>
      <c r="T150" s="562">
        <f>+O150*S150</f>
        <v>0</v>
      </c>
    </row>
    <row r="151" spans="1:21" ht="21.75" hidden="1" customHeight="1" outlineLevel="1">
      <c r="A151" s="552"/>
      <c r="B151" s="553"/>
      <c r="C151" s="59"/>
      <c r="D151" s="59" t="s">
        <v>518</v>
      </c>
      <c r="E151" s="48" t="s">
        <v>1097</v>
      </c>
      <c r="F151" s="18"/>
      <c r="G151" s="303" t="s">
        <v>508</v>
      </c>
      <c r="H151" s="304">
        <v>0.6</v>
      </c>
      <c r="I151" s="179" t="s">
        <v>171</v>
      </c>
      <c r="J151" s="304"/>
      <c r="K151" s="179"/>
      <c r="L151" s="18"/>
      <c r="M151" s="554"/>
      <c r="N151" s="183" t="str">
        <f>IF([1]กรอกข้อมูลโครงการ!$E$40=1,"            "&amp;[1]กรอกข้อมูลโครงการ!$D$44,"             ")</f>
        <v xml:space="preserve">             </v>
      </c>
      <c r="O151" s="558">
        <f>+[1]สรุปปริมาณงาน!AE96</f>
        <v>0</v>
      </c>
      <c r="P151" s="562">
        <f>IF(O151=0,0,[1]ราคาต่อหน่วยงานทาง!N798)</f>
        <v>0</v>
      </c>
      <c r="Q151" s="562">
        <f>+O151*P151</f>
        <v>0</v>
      </c>
      <c r="R151" s="557">
        <f>+'[1]ปร.5 บร'!$F$21</f>
        <v>1.3322000000000001</v>
      </c>
      <c r="S151" s="563">
        <f>+P151*R151</f>
        <v>0</v>
      </c>
      <c r="T151" s="562">
        <f>+O151*S151</f>
        <v>0</v>
      </c>
    </row>
    <row r="152" spans="1:21" ht="21.75" hidden="1" customHeight="1" outlineLevel="1">
      <c r="A152" s="552"/>
      <c r="B152" s="553"/>
      <c r="C152" s="59"/>
      <c r="D152" s="59" t="s">
        <v>527</v>
      </c>
      <c r="E152" s="48" t="s">
        <v>1097</v>
      </c>
      <c r="F152" s="18"/>
      <c r="G152" s="525" t="s">
        <v>508</v>
      </c>
      <c r="H152" s="620">
        <v>0.8</v>
      </c>
      <c r="I152" s="179" t="s">
        <v>171</v>
      </c>
      <c r="J152" s="620"/>
      <c r="K152" s="179"/>
      <c r="L152" s="18"/>
      <c r="M152" s="554"/>
      <c r="N152" s="183" t="str">
        <f>IF([1]กรอกข้อมูลโครงการ!$E$40=1,"            "&amp;[1]กรอกข้อมูลโครงการ!$D$44,"             ")</f>
        <v xml:space="preserve">             </v>
      </c>
      <c r="O152" s="558">
        <f>+[1]สรุปปริมาณงาน!AE97</f>
        <v>0</v>
      </c>
      <c r="P152" s="562">
        <f>IF(O152=0,0,[1]ราคาต่อหน่วยงานทาง!N834)</f>
        <v>0</v>
      </c>
      <c r="Q152" s="562">
        <f>+O152*P152</f>
        <v>0</v>
      </c>
      <c r="R152" s="557">
        <f>+'[1]ปร.5 บร'!$F$21</f>
        <v>1.3322000000000001</v>
      </c>
      <c r="S152" s="563">
        <f>+P152*R152</f>
        <v>0</v>
      </c>
      <c r="T152" s="562">
        <f>+O152*S152</f>
        <v>0</v>
      </c>
    </row>
    <row r="153" spans="1:21" ht="21.75" hidden="1" customHeight="1" outlineLevel="1">
      <c r="A153" s="552"/>
      <c r="B153" s="553"/>
      <c r="C153" s="59"/>
      <c r="D153" s="59" t="s">
        <v>528</v>
      </c>
      <c r="E153" s="48" t="s">
        <v>1097</v>
      </c>
      <c r="F153" s="18"/>
      <c r="G153" s="303" t="s">
        <v>508</v>
      </c>
      <c r="H153" s="304">
        <v>1</v>
      </c>
      <c r="I153" s="179" t="s">
        <v>171</v>
      </c>
      <c r="J153" s="304"/>
      <c r="K153" s="179"/>
      <c r="L153" s="18"/>
      <c r="M153" s="554"/>
      <c r="N153" s="183" t="str">
        <f>IF([1]กรอกข้อมูลโครงการ!$E$40=1,"            "&amp;[1]กรอกข้อมูลโครงการ!$D$44,"             ")</f>
        <v xml:space="preserve">             </v>
      </c>
      <c r="O153" s="558">
        <f>+[1]สรุปปริมาณงาน!AE98</f>
        <v>0</v>
      </c>
      <c r="P153" s="562">
        <f>IF(O153=0,0,[1]ราคาต่อหน่วยงานทาง!N848)</f>
        <v>0</v>
      </c>
      <c r="Q153" s="562">
        <f>+O153*P153</f>
        <v>0</v>
      </c>
      <c r="R153" s="557">
        <f>+'[1]ปร.5 บร'!$F$21</f>
        <v>1.3322000000000001</v>
      </c>
      <c r="S153" s="563">
        <f>+P153*R153</f>
        <v>0</v>
      </c>
      <c r="T153" s="562">
        <f>+O153*S153</f>
        <v>0</v>
      </c>
    </row>
    <row r="154" spans="1:21" ht="21.75" hidden="1" customHeight="1" outlineLevel="1">
      <c r="A154" s="621"/>
      <c r="B154" s="622"/>
      <c r="C154" s="623"/>
      <c r="D154" s="623" t="s">
        <v>529</v>
      </c>
      <c r="E154" s="624" t="s">
        <v>1097</v>
      </c>
      <c r="F154" s="625"/>
      <c r="G154" s="626" t="s">
        <v>508</v>
      </c>
      <c r="H154" s="627">
        <v>1.2</v>
      </c>
      <c r="I154" s="628" t="s">
        <v>171</v>
      </c>
      <c r="J154" s="627"/>
      <c r="K154" s="628"/>
      <c r="L154" s="625"/>
      <c r="M154" s="629"/>
      <c r="N154" s="183" t="str">
        <f>IF([1]กรอกข้อมูลโครงการ!$E$40=1,"            "&amp;[1]กรอกข้อมูลโครงการ!$D$44,"             ")</f>
        <v xml:space="preserve">             </v>
      </c>
      <c r="O154" s="630">
        <f>+[1]สรุปปริมาณงาน!AE99</f>
        <v>0</v>
      </c>
      <c r="P154" s="631">
        <f>IF(O154=0,0,[1]ราคาต่อหน่วยงานทาง!N909)</f>
        <v>0</v>
      </c>
      <c r="Q154" s="631">
        <f>+O154*P154</f>
        <v>0</v>
      </c>
      <c r="R154" s="632">
        <f>+'[1]ปร.5 บร'!$F$21</f>
        <v>1.3322000000000001</v>
      </c>
      <c r="S154" s="633">
        <f>+P154*R154</f>
        <v>0</v>
      </c>
      <c r="T154" s="631">
        <f>+O154*S154</f>
        <v>0</v>
      </c>
    </row>
    <row r="155" spans="1:21" ht="22.5" hidden="1" customHeight="1" outlineLevel="1">
      <c r="C155" s="263"/>
      <c r="D155" s="263"/>
      <c r="E155" s="263"/>
      <c r="F155" s="263"/>
      <c r="G155" s="263"/>
      <c r="H155" s="263"/>
      <c r="K155" s="263"/>
      <c r="L155" s="263"/>
      <c r="M155" s="263"/>
      <c r="N155" s="183" t="str">
        <f>IF([1]กรอกข้อมูลโครงการ!$E$40=1,"            "&amp;[1]กรอกข้อมูลโครงการ!$D$44,"             ")</f>
        <v xml:space="preserve">             </v>
      </c>
      <c r="O155" s="634"/>
      <c r="Q155" s="263"/>
      <c r="R155" s="263"/>
      <c r="S155" s="263"/>
      <c r="T155" s="263"/>
      <c r="U155" s="635"/>
    </row>
    <row r="156" spans="1:21" ht="22.5" hidden="1" customHeight="1" outlineLevel="1">
      <c r="C156" s="263"/>
      <c r="D156" s="263"/>
      <c r="E156" s="263"/>
      <c r="F156" s="263"/>
      <c r="G156" s="263"/>
      <c r="H156" s="263"/>
      <c r="K156" s="263"/>
      <c r="L156" s="263"/>
      <c r="M156" s="263"/>
      <c r="N156" s="183" t="str">
        <f>IF([1]กรอกข้อมูลโครงการ!$E$40=1,"            "&amp;[1]กรอกข้อมูลโครงการ!$D$44,"             ")</f>
        <v xml:space="preserve">             </v>
      </c>
      <c r="O156" s="634"/>
      <c r="Q156" s="263"/>
      <c r="R156" s="263"/>
      <c r="S156" s="263"/>
      <c r="T156" s="263"/>
      <c r="U156" s="635"/>
    </row>
    <row r="157" spans="1:21" ht="22.5" hidden="1" customHeight="1" outlineLevel="1">
      <c r="C157" s="263"/>
      <c r="D157" s="263"/>
      <c r="E157" s="263"/>
      <c r="F157" s="263"/>
      <c r="G157" s="263"/>
      <c r="H157" s="263"/>
      <c r="K157" s="263"/>
      <c r="L157" s="263"/>
      <c r="M157" s="263"/>
      <c r="N157" s="183" t="str">
        <f>IF([1]กรอกข้อมูลโครงการ!$E$40=1,"            "&amp;[1]กรอกข้อมูลโครงการ!$D$44,"             ")</f>
        <v xml:space="preserve">             </v>
      </c>
      <c r="O157" s="634"/>
      <c r="Q157" s="263"/>
      <c r="R157" s="263"/>
      <c r="S157" s="263"/>
      <c r="T157" s="263"/>
      <c r="U157" s="635"/>
    </row>
    <row r="158" spans="1:21" ht="22.5" hidden="1" customHeight="1" outlineLevel="1">
      <c r="C158" s="263"/>
      <c r="D158" s="263"/>
      <c r="E158" s="263"/>
      <c r="F158" s="263"/>
      <c r="G158" s="263"/>
      <c r="H158" s="263"/>
      <c r="K158" s="263"/>
      <c r="L158" s="263"/>
      <c r="M158" s="263"/>
      <c r="N158" s="183" t="str">
        <f>IF([1]กรอกข้อมูลโครงการ!$E$40=1,"            "&amp;[1]กรอกข้อมูลโครงการ!$D$44,"             ")</f>
        <v xml:space="preserve">             </v>
      </c>
      <c r="O158" s="634"/>
      <c r="Q158" s="263"/>
      <c r="R158" s="263"/>
      <c r="S158" s="263"/>
      <c r="T158" s="263"/>
      <c r="U158" s="635"/>
    </row>
    <row r="159" spans="1:21" ht="22.5" hidden="1" customHeight="1" outlineLevel="1">
      <c r="N159" s="183" t="str">
        <f>IF([1]กรอกข้อมูลโครงการ!$E$40=1,"            "&amp;[1]กรอกข้อมูลโครงการ!$D$44,"             ")</f>
        <v xml:space="preserve">             </v>
      </c>
      <c r="U159" s="635"/>
    </row>
    <row r="160" spans="1:21" ht="22.5" hidden="1" customHeight="1" outlineLevel="1">
      <c r="N160" s="183" t="str">
        <f>IF([1]กรอกข้อมูลโครงการ!$E$40=1,"            "&amp;[1]กรอกข้อมูลโครงการ!$D$44,"             ")</f>
        <v xml:space="preserve">             </v>
      </c>
      <c r="U160" s="635"/>
    </row>
    <row r="161" spans="3:21" ht="22.5" hidden="1" customHeight="1" outlineLevel="1">
      <c r="N161" s="183" t="str">
        <f>IF([1]กรอกข้อมูลโครงการ!$E$40=1,"            "&amp;[1]กรอกข้อมูลโครงการ!$D$44,"             ")</f>
        <v xml:space="preserve">             </v>
      </c>
      <c r="U161" s="635"/>
    </row>
    <row r="162" spans="3:21" ht="22.5" hidden="1" customHeight="1" outlineLevel="1">
      <c r="N162" s="183" t="str">
        <f>IF([1]กรอกข้อมูลโครงการ!$E$40=1,"            "&amp;[1]กรอกข้อมูลโครงการ!$D$44,"             ")</f>
        <v xml:space="preserve">             </v>
      </c>
      <c r="U162" s="635"/>
    </row>
    <row r="163" spans="3:21" ht="22.5" hidden="1" customHeight="1" outlineLevel="1">
      <c r="N163" s="183" t="str">
        <f>IF([1]กรอกข้อมูลโครงการ!$E$40=1,"            "&amp;[1]กรอกข้อมูลโครงการ!$D$44,"             ")</f>
        <v xml:space="preserve">             </v>
      </c>
      <c r="U163" s="635"/>
    </row>
    <row r="164" spans="3:21" ht="22.5" hidden="1" customHeight="1" outlineLevel="1">
      <c r="N164" s="183" t="str">
        <f>IF([1]กรอกข้อมูลโครงการ!$E$40=1,"            "&amp;[1]กรอกข้อมูลโครงการ!$D$44,"             ")</f>
        <v xml:space="preserve">             </v>
      </c>
      <c r="U164" s="635"/>
    </row>
    <row r="165" spans="3:21" ht="22.5" hidden="1" customHeight="1" outlineLevel="1">
      <c r="N165" s="183" t="str">
        <f>IF([1]กรอกข้อมูลโครงการ!$E$40=1,"            "&amp;[1]กรอกข้อมูลโครงการ!$D$44,"             ")</f>
        <v xml:space="preserve">             </v>
      </c>
      <c r="U165" s="635"/>
    </row>
    <row r="166" spans="3:21" ht="22.5" hidden="1" customHeight="1" outlineLevel="1">
      <c r="N166" s="183" t="str">
        <f>IF([1]กรอกข้อมูลโครงการ!$E$40=1,"            "&amp;[1]กรอกข้อมูลโครงการ!$D$44,"             ")</f>
        <v xml:space="preserve">             </v>
      </c>
      <c r="U166" s="635"/>
    </row>
    <row r="167" spans="3:21" ht="22.5" hidden="1" customHeight="1" outlineLevel="1">
      <c r="N167" s="183" t="str">
        <f>IF([1]กรอกข้อมูลโครงการ!$E$40=1,"            "&amp;[1]กรอกข้อมูลโครงการ!$D$44,"             ")</f>
        <v xml:space="preserve">             </v>
      </c>
      <c r="U167" s="635"/>
    </row>
    <row r="168" spans="3:21" ht="22.5" hidden="1" customHeight="1" outlineLevel="1">
      <c r="N168" s="183" t="str">
        <f>IF([1]กรอกข้อมูลโครงการ!$E$40=1,"            "&amp;[1]กรอกข้อมูลโครงการ!$D$44,"             ")</f>
        <v xml:space="preserve">             </v>
      </c>
      <c r="U168" s="635"/>
    </row>
    <row r="169" spans="3:21" ht="22.5" hidden="1" customHeight="1" outlineLevel="1">
      <c r="N169" s="183" t="str">
        <f>IF([1]กรอกข้อมูลโครงการ!$E$40=1,"            "&amp;[1]กรอกข้อมูลโครงการ!$D$44,"             ")</f>
        <v xml:space="preserve">             </v>
      </c>
      <c r="U169" s="635"/>
    </row>
    <row r="170" spans="3:21" ht="22.5" hidden="1" customHeight="1" outlineLevel="1">
      <c r="N170" s="183" t="str">
        <f>IF([1]กรอกข้อมูลโครงการ!$E$40=1,"            "&amp;[1]กรอกข้อมูลโครงการ!$D$44,"             ")</f>
        <v xml:space="preserve">             </v>
      </c>
      <c r="U170" s="635"/>
    </row>
    <row r="171" spans="3:21" ht="22.5" hidden="1" customHeight="1" outlineLevel="1">
      <c r="N171" s="183" t="str">
        <f>IF([1]กรอกข้อมูลโครงการ!$E$40=1,"            "&amp;[1]กรอกข้อมูลโครงการ!$D$44,"             ")</f>
        <v xml:space="preserve">             </v>
      </c>
      <c r="U171" s="635"/>
    </row>
    <row r="172" spans="3:21" ht="22.5" hidden="1" customHeight="1" outlineLevel="1">
      <c r="N172" s="183" t="str">
        <f>IF([1]กรอกข้อมูลโครงการ!$E$40=1,"            "&amp;[1]กรอกข้อมูลโครงการ!$D$44,"             ")</f>
        <v xml:space="preserve">             </v>
      </c>
      <c r="U172" s="635"/>
    </row>
    <row r="173" spans="3:21" ht="22.5" hidden="1" customHeight="1" outlineLevel="1">
      <c r="N173" s="183" t="str">
        <f>IF([1]กรอกข้อมูลโครงการ!$E$40=1,"            "&amp;[1]กรอกข้อมูลโครงการ!$D$44,"             ")</f>
        <v xml:space="preserve">             </v>
      </c>
      <c r="U173" s="635"/>
    </row>
    <row r="174" spans="3:21" ht="22.5" hidden="1" customHeight="1" outlineLevel="1">
      <c r="N174" s="183" t="str">
        <f>IF([1]กรอกข้อมูลโครงการ!$E$40=1,"            "&amp;[1]กรอกข้อมูลโครงการ!$D$44,"             ")</f>
        <v xml:space="preserve">             </v>
      </c>
      <c r="U174" s="635"/>
    </row>
    <row r="175" spans="3:21" ht="22.5" hidden="1" customHeight="1" outlineLevel="1">
      <c r="N175" s="183" t="str">
        <f>IF([1]กรอกข้อมูลโครงการ!$E$40=1,"            "&amp;[1]กรอกข้อมูลโครงการ!$D$44,"             ")</f>
        <v xml:space="preserve">             </v>
      </c>
      <c r="U175" s="635"/>
    </row>
    <row r="176" spans="3:21" ht="22.5" hidden="1" customHeight="1" outlineLevel="1">
      <c r="C176" s="263"/>
      <c r="D176" s="263"/>
      <c r="E176" s="263"/>
      <c r="F176" s="263"/>
      <c r="G176" s="263"/>
      <c r="H176" s="263"/>
      <c r="K176" s="263"/>
      <c r="L176" s="263"/>
      <c r="M176" s="263"/>
      <c r="N176" s="183" t="str">
        <f>IF([1]กรอกข้อมูลโครงการ!$E$40=1,"            "&amp;[1]กรอกข้อมูลโครงการ!$D$44,"             ")</f>
        <v xml:space="preserve">             </v>
      </c>
      <c r="O176" s="634"/>
      <c r="Q176" s="263"/>
      <c r="R176" s="263"/>
      <c r="S176" s="263"/>
      <c r="T176" s="263"/>
      <c r="U176" s="635"/>
    </row>
    <row r="177" spans="1:21" ht="22.5" hidden="1" customHeight="1" outlineLevel="1">
      <c r="C177" s="263"/>
      <c r="D177" s="263"/>
      <c r="E177" s="263"/>
      <c r="F177" s="263"/>
      <c r="G177" s="263"/>
      <c r="H177" s="263"/>
      <c r="K177" s="263"/>
      <c r="L177" s="263"/>
      <c r="M177" s="263"/>
      <c r="N177" s="183" t="str">
        <f>IF([1]กรอกข้อมูลโครงการ!$E$40=1,"            "&amp;[1]กรอกข้อมูลโครงการ!$D$44,"             ")</f>
        <v xml:space="preserve">             </v>
      </c>
      <c r="O177" s="634"/>
      <c r="Q177" s="263"/>
      <c r="R177" s="263"/>
      <c r="S177" s="263"/>
      <c r="T177" s="263"/>
      <c r="U177" s="635"/>
    </row>
    <row r="178" spans="1:21" ht="22.5" hidden="1" customHeight="1" outlineLevel="1">
      <c r="C178" s="263"/>
      <c r="D178" s="263"/>
      <c r="E178" s="263"/>
      <c r="F178" s="263"/>
      <c r="G178" s="263"/>
      <c r="H178" s="263"/>
      <c r="K178" s="263"/>
      <c r="L178" s="263"/>
      <c r="M178" s="263"/>
      <c r="N178" s="183" t="str">
        <f>IF([1]กรอกข้อมูลโครงการ!$E$40=1,"            "&amp;[1]กรอกข้อมูลโครงการ!$D$44,"             ")</f>
        <v xml:space="preserve">             </v>
      </c>
      <c r="O178" s="634"/>
      <c r="Q178" s="263"/>
      <c r="R178" s="263"/>
      <c r="S178" s="263"/>
      <c r="T178" s="263"/>
      <c r="U178" s="635"/>
    </row>
    <row r="179" spans="1:21" ht="22.5" hidden="1" customHeight="1" outlineLevel="1">
      <c r="C179" s="263"/>
      <c r="D179" s="263"/>
      <c r="E179" s="263"/>
      <c r="F179" s="263"/>
      <c r="G179" s="263"/>
      <c r="H179" s="263"/>
      <c r="K179" s="263"/>
      <c r="L179" s="263"/>
      <c r="M179" s="263"/>
      <c r="N179" s="183" t="str">
        <f>IF([1]กรอกข้อมูลโครงการ!$E$40=1,"            "&amp;[1]กรอกข้อมูลโครงการ!$D$44,"             ")</f>
        <v xml:space="preserve">             </v>
      </c>
      <c r="O179" s="634"/>
      <c r="Q179" s="263"/>
      <c r="R179" s="263"/>
      <c r="S179" s="263"/>
      <c r="T179" s="263"/>
      <c r="U179" s="635"/>
    </row>
    <row r="180" spans="1:21" ht="22.5" hidden="1" customHeight="1" outlineLevel="1">
      <c r="C180" s="263"/>
      <c r="D180" s="263"/>
      <c r="E180" s="263"/>
      <c r="F180" s="263"/>
      <c r="G180" s="263"/>
      <c r="H180" s="263"/>
      <c r="K180" s="263"/>
      <c r="L180" s="263"/>
      <c r="M180" s="263"/>
      <c r="N180" s="183" t="str">
        <f>IF([1]กรอกข้อมูลโครงการ!$E$40=1,"            "&amp;[1]กรอกข้อมูลโครงการ!$D$44,"             ")</f>
        <v xml:space="preserve">             </v>
      </c>
      <c r="O180" s="634"/>
      <c r="Q180" s="263"/>
      <c r="R180" s="263"/>
      <c r="S180" s="263"/>
      <c r="T180" s="263"/>
      <c r="U180" s="635"/>
    </row>
    <row r="181" spans="1:21" ht="22.5" hidden="1" customHeight="1" outlineLevel="1">
      <c r="C181" s="263"/>
      <c r="D181" s="263"/>
      <c r="E181" s="263"/>
      <c r="F181" s="263"/>
      <c r="G181" s="263"/>
      <c r="H181" s="263"/>
      <c r="K181" s="263"/>
      <c r="L181" s="263"/>
      <c r="M181" s="263"/>
      <c r="N181" s="183" t="str">
        <f>IF([1]กรอกข้อมูลโครงการ!$E$40=1,"            "&amp;[1]กรอกข้อมูลโครงการ!$D$44,"             ")</f>
        <v xml:space="preserve">             </v>
      </c>
      <c r="O181" s="634"/>
      <c r="Q181" s="263"/>
      <c r="R181" s="263"/>
      <c r="S181" s="263"/>
      <c r="T181" s="263"/>
      <c r="U181" s="635"/>
    </row>
    <row r="182" spans="1:21" ht="22.5" hidden="1" customHeight="1" outlineLevel="1">
      <c r="C182" s="263"/>
      <c r="D182" s="263"/>
      <c r="E182" s="263"/>
      <c r="F182" s="263"/>
      <c r="G182" s="263"/>
      <c r="H182" s="263"/>
      <c r="K182" s="263"/>
      <c r="L182" s="263"/>
      <c r="M182" s="263"/>
      <c r="N182" s="183" t="str">
        <f>IF([1]กรอกข้อมูลโครงการ!$E$40=1,"            "&amp;[1]กรอกข้อมูลโครงการ!$D$44,"             ")</f>
        <v xml:space="preserve">             </v>
      </c>
      <c r="O182" s="634"/>
      <c r="Q182" s="263"/>
      <c r="R182" s="263"/>
      <c r="S182" s="263"/>
      <c r="T182" s="263"/>
      <c r="U182" s="635"/>
    </row>
    <row r="183" spans="1:21" ht="27" hidden="1" customHeight="1" outlineLevel="1">
      <c r="A183" s="18"/>
      <c r="B183" s="433" t="s">
        <v>1098</v>
      </c>
      <c r="C183" s="636" t="s">
        <v>1099</v>
      </c>
      <c r="D183" s="636"/>
      <c r="E183" s="636"/>
      <c r="F183" s="636"/>
      <c r="G183" s="636"/>
      <c r="H183" s="636"/>
      <c r="I183" s="18"/>
      <c r="J183" s="433"/>
      <c r="K183" s="637"/>
      <c r="L183" s="638"/>
      <c r="M183" s="638"/>
      <c r="N183" s="183" t="str">
        <f>IF([1]กรอกข้อมูลโครงการ!$E$40=1,"            "&amp;[1]กรอกข้อมูลโครงการ!$D$44,"             ")</f>
        <v xml:space="preserve">             </v>
      </c>
      <c r="O183" s="84"/>
      <c r="P183" s="433"/>
      <c r="Q183" s="639"/>
      <c r="R183" s="639"/>
      <c r="S183" s="639"/>
      <c r="T183" s="639"/>
      <c r="U183" s="639"/>
    </row>
    <row r="184" spans="1:21" ht="21.75" hidden="1" customHeight="1" outlineLevel="1">
      <c r="A184" s="552"/>
      <c r="B184" s="553"/>
      <c r="C184" s="21" t="s">
        <v>530</v>
      </c>
      <c r="D184" s="48" t="s">
        <v>531</v>
      </c>
      <c r="E184" s="18"/>
      <c r="F184" s="18"/>
      <c r="G184" s="18"/>
      <c r="H184" s="18"/>
      <c r="I184" s="18"/>
      <c r="J184" s="18"/>
      <c r="K184" s="18"/>
      <c r="L184" s="18"/>
      <c r="M184" s="554"/>
      <c r="N184" s="183" t="str">
        <f>IF([1]กรอกข้อมูลโครงการ!$E$40=1,"            "&amp;[1]กรอกข้อมูลโครงการ!$D$44,"             ")</f>
        <v xml:space="preserve">             </v>
      </c>
      <c r="O184" s="558"/>
      <c r="P184" s="557"/>
      <c r="Q184" s="562"/>
      <c r="R184" s="557"/>
      <c r="S184" s="557"/>
      <c r="T184" s="557"/>
    </row>
    <row r="185" spans="1:21" ht="21.75" hidden="1" customHeight="1" outlineLevel="1">
      <c r="A185" s="552"/>
      <c r="B185" s="553"/>
      <c r="C185" s="59"/>
      <c r="D185" s="59" t="s">
        <v>532</v>
      </c>
      <c r="E185" s="48" t="s">
        <v>533</v>
      </c>
      <c r="F185" s="18"/>
      <c r="G185" s="524">
        <v>1</v>
      </c>
      <c r="H185" s="524" t="s">
        <v>510</v>
      </c>
      <c r="I185" s="525" t="s">
        <v>508</v>
      </c>
      <c r="J185" s="620">
        <v>0.6</v>
      </c>
      <c r="K185" s="304" t="s">
        <v>171</v>
      </c>
      <c r="L185" s="304"/>
      <c r="M185" s="554"/>
      <c r="N185" s="183" t="str">
        <f>IF([1]กรอกข้อมูลโครงการ!$E$40=1,"            "&amp;[1]กรอกข้อมูลโครงการ!$D$44,"             ")</f>
        <v xml:space="preserve">             </v>
      </c>
      <c r="O185" s="558">
        <f>+[1]สรุปปริมาณงาน!AE101</f>
        <v>0</v>
      </c>
      <c r="P185" s="562">
        <f>IF(O185=0,0,[1]ราคาต่อหน่วยงานทาง!N928)</f>
        <v>0</v>
      </c>
      <c r="Q185" s="562">
        <f t="shared" ref="Q185:Q196" si="4">+O185*P185</f>
        <v>0</v>
      </c>
      <c r="R185" s="557">
        <f>+'[1]ปร.5 บร'!$F$21</f>
        <v>1.3322000000000001</v>
      </c>
      <c r="S185" s="563">
        <f t="shared" ref="S185:S199" si="5">+P185*R185</f>
        <v>0</v>
      </c>
      <c r="T185" s="562">
        <f t="shared" ref="T185:T199" si="6">+O185*S185</f>
        <v>0</v>
      </c>
    </row>
    <row r="186" spans="1:21" ht="21.75" hidden="1" customHeight="1" outlineLevel="1">
      <c r="A186" s="552"/>
      <c r="B186" s="553"/>
      <c r="C186" s="59"/>
      <c r="D186" s="59" t="s">
        <v>548</v>
      </c>
      <c r="E186" s="48" t="s">
        <v>549</v>
      </c>
      <c r="F186" s="18"/>
      <c r="G186" s="524">
        <v>2</v>
      </c>
      <c r="H186" s="524" t="s">
        <v>510</v>
      </c>
      <c r="I186" s="525" t="s">
        <v>508</v>
      </c>
      <c r="J186" s="620">
        <v>0.6</v>
      </c>
      <c r="K186" s="304" t="s">
        <v>171</v>
      </c>
      <c r="L186" s="304"/>
      <c r="M186" s="554"/>
      <c r="N186" s="183" t="str">
        <f>IF([1]กรอกข้อมูลโครงการ!$E$40=1,"            "&amp;[1]กรอกข้อมูลโครงการ!$D$44,"             ")</f>
        <v xml:space="preserve">             </v>
      </c>
      <c r="O186" s="558">
        <f>+[1]สรุปปริมาณงาน!AE102</f>
        <v>0</v>
      </c>
      <c r="P186" s="562">
        <f>IF(O186=0,0,[1]ราคาต่อหน่วยงานทาง!N946)</f>
        <v>0</v>
      </c>
      <c r="Q186" s="562">
        <f t="shared" si="4"/>
        <v>0</v>
      </c>
      <c r="R186" s="557">
        <f>+'[1]ปร.5 บร'!$F$21</f>
        <v>1.3322000000000001</v>
      </c>
      <c r="S186" s="563">
        <f t="shared" si="5"/>
        <v>0</v>
      </c>
      <c r="T186" s="562">
        <f t="shared" si="6"/>
        <v>0</v>
      </c>
    </row>
    <row r="187" spans="1:21" ht="21.75" hidden="1" customHeight="1" outlineLevel="1">
      <c r="A187" s="552"/>
      <c r="B187" s="553"/>
      <c r="C187" s="59"/>
      <c r="D187" s="59" t="s">
        <v>550</v>
      </c>
      <c r="E187" s="48" t="s">
        <v>549</v>
      </c>
      <c r="F187" s="18"/>
      <c r="G187" s="524">
        <v>3</v>
      </c>
      <c r="H187" s="524" t="s">
        <v>510</v>
      </c>
      <c r="I187" s="525" t="s">
        <v>508</v>
      </c>
      <c r="J187" s="620">
        <v>0.6</v>
      </c>
      <c r="K187" s="304" t="s">
        <v>171</v>
      </c>
      <c r="L187" s="304"/>
      <c r="M187" s="554"/>
      <c r="N187" s="183" t="str">
        <f>IF([1]กรอกข้อมูลโครงการ!$E$40=1,"            "&amp;[1]กรอกข้อมูลโครงการ!$D$44,"             ")</f>
        <v xml:space="preserve">             </v>
      </c>
      <c r="O187" s="558">
        <f>+[1]สรุปปริมาณงาน!AE103</f>
        <v>0</v>
      </c>
      <c r="P187" s="562">
        <f>IF(O187=0,0,[1]ราคาต่อหน่วยงานทาง!N964)</f>
        <v>0</v>
      </c>
      <c r="Q187" s="562">
        <f t="shared" si="4"/>
        <v>0</v>
      </c>
      <c r="R187" s="557">
        <f>+'[1]ปร.5 บร'!$F$21</f>
        <v>1.3322000000000001</v>
      </c>
      <c r="S187" s="563">
        <f t="shared" si="5"/>
        <v>0</v>
      </c>
      <c r="T187" s="562">
        <f t="shared" si="6"/>
        <v>0</v>
      </c>
    </row>
    <row r="188" spans="1:21" ht="21.75" hidden="1" customHeight="1" outlineLevel="1">
      <c r="A188" s="552"/>
      <c r="B188" s="553"/>
      <c r="C188" s="59"/>
      <c r="D188" s="59" t="s">
        <v>551</v>
      </c>
      <c r="E188" s="48" t="s">
        <v>549</v>
      </c>
      <c r="F188" s="18"/>
      <c r="G188" s="524">
        <v>1</v>
      </c>
      <c r="H188" s="524" t="s">
        <v>510</v>
      </c>
      <c r="I188" s="525" t="s">
        <v>508</v>
      </c>
      <c r="J188" s="619">
        <v>0.8</v>
      </c>
      <c r="K188" s="304" t="s">
        <v>171</v>
      </c>
      <c r="L188" s="304"/>
      <c r="M188" s="554"/>
      <c r="N188" s="183" t="str">
        <f>IF([1]กรอกข้อมูลโครงการ!$E$40=1,"            "&amp;[1]กรอกข้อมูลโครงการ!$D$44,"             ")</f>
        <v xml:space="preserve">             </v>
      </c>
      <c r="O188" s="558">
        <f>+[1]สรุปปริมาณงาน!AE104</f>
        <v>0</v>
      </c>
      <c r="P188" s="562">
        <f>IF(O188=0,0,[1]ราคาต่อหน่วยงานทาง!N982)</f>
        <v>0</v>
      </c>
      <c r="Q188" s="562">
        <f t="shared" si="4"/>
        <v>0</v>
      </c>
      <c r="R188" s="557">
        <f>+'[1]ปร.5 บร'!$F$21</f>
        <v>1.3322000000000001</v>
      </c>
      <c r="S188" s="563">
        <f t="shared" si="5"/>
        <v>0</v>
      </c>
      <c r="T188" s="562">
        <f t="shared" si="6"/>
        <v>0</v>
      </c>
    </row>
    <row r="189" spans="1:21" ht="21.75" hidden="1" customHeight="1" outlineLevel="1">
      <c r="A189" s="552"/>
      <c r="B189" s="553"/>
      <c r="C189" s="59"/>
      <c r="D189" s="59" t="s">
        <v>552</v>
      </c>
      <c r="E189" s="48" t="s">
        <v>549</v>
      </c>
      <c r="F189" s="18"/>
      <c r="G189" s="302">
        <v>2</v>
      </c>
      <c r="H189" s="302" t="s">
        <v>510</v>
      </c>
      <c r="I189" s="303" t="s">
        <v>508</v>
      </c>
      <c r="J189" s="306">
        <v>0.8</v>
      </c>
      <c r="K189" s="304" t="s">
        <v>171</v>
      </c>
      <c r="L189" s="304"/>
      <c r="M189" s="554"/>
      <c r="N189" s="183" t="str">
        <f>IF([1]กรอกข้อมูลโครงการ!$E$40=1,"            "&amp;[1]กรอกข้อมูลโครงการ!$D$44,"             ")</f>
        <v xml:space="preserve">             </v>
      </c>
      <c r="O189" s="558">
        <f>+[1]สรุปปริมาณงาน!AE105</f>
        <v>0</v>
      </c>
      <c r="P189" s="562">
        <f>IF(O189=0,0,[1]ราคาต่อหน่วยงานทาง!N1003)</f>
        <v>0</v>
      </c>
      <c r="Q189" s="562">
        <f t="shared" si="4"/>
        <v>0</v>
      </c>
      <c r="R189" s="557">
        <f>+'[1]ปร.5 บร'!$F$21</f>
        <v>1.3322000000000001</v>
      </c>
      <c r="S189" s="563">
        <f t="shared" si="5"/>
        <v>0</v>
      </c>
      <c r="T189" s="562">
        <f t="shared" si="6"/>
        <v>0</v>
      </c>
    </row>
    <row r="190" spans="1:21" ht="21.75" hidden="1" customHeight="1" outlineLevel="1">
      <c r="A190" s="552"/>
      <c r="B190" s="553"/>
      <c r="C190" s="59"/>
      <c r="D190" s="59" t="s">
        <v>553</v>
      </c>
      <c r="E190" s="48" t="s">
        <v>549</v>
      </c>
      <c r="F190" s="18"/>
      <c r="G190" s="524">
        <v>3</v>
      </c>
      <c r="H190" s="524" t="s">
        <v>510</v>
      </c>
      <c r="I190" s="525" t="s">
        <v>508</v>
      </c>
      <c r="J190" s="619">
        <v>0.8</v>
      </c>
      <c r="K190" s="304" t="s">
        <v>171</v>
      </c>
      <c r="L190" s="304"/>
      <c r="M190" s="554"/>
      <c r="N190" s="183" t="str">
        <f>IF([1]กรอกข้อมูลโครงการ!$E$40=1,"            "&amp;[1]กรอกข้อมูลโครงการ!$D$44,"             ")</f>
        <v xml:space="preserve">             </v>
      </c>
      <c r="O190" s="558">
        <f>+[1]สรุปปริมาณงาน!AE106</f>
        <v>0</v>
      </c>
      <c r="P190" s="562">
        <f>IF(O190=0,0,[1]ราคาต่อหน่วยงานทาง!N1021)</f>
        <v>0</v>
      </c>
      <c r="Q190" s="562">
        <f t="shared" si="4"/>
        <v>0</v>
      </c>
      <c r="R190" s="557">
        <f>+'[1]ปร.5 บร'!$F$21</f>
        <v>1.3322000000000001</v>
      </c>
      <c r="S190" s="563">
        <f t="shared" si="5"/>
        <v>0</v>
      </c>
      <c r="T190" s="562">
        <f t="shared" si="6"/>
        <v>0</v>
      </c>
    </row>
    <row r="191" spans="1:21" ht="21.75" hidden="1" customHeight="1" outlineLevel="1">
      <c r="A191" s="552"/>
      <c r="B191" s="553"/>
      <c r="C191" s="59"/>
      <c r="D191" s="59" t="s">
        <v>554</v>
      </c>
      <c r="E191" s="48" t="s">
        <v>549</v>
      </c>
      <c r="F191" s="18"/>
      <c r="G191" s="524">
        <v>1</v>
      </c>
      <c r="H191" s="524" t="s">
        <v>510</v>
      </c>
      <c r="I191" s="525" t="s">
        <v>508</v>
      </c>
      <c r="J191" s="619">
        <v>1</v>
      </c>
      <c r="K191" s="304" t="s">
        <v>171</v>
      </c>
      <c r="L191" s="304"/>
      <c r="M191" s="554"/>
      <c r="N191" s="183" t="str">
        <f>IF([1]กรอกข้อมูลโครงการ!$E$40=1,"            "&amp;[1]กรอกข้อมูลโครงการ!$D$44,"             ")</f>
        <v xml:space="preserve">             </v>
      </c>
      <c r="O191" s="558">
        <f>+[1]สรุปปริมาณงาน!AE107</f>
        <v>0</v>
      </c>
      <c r="P191" s="562">
        <f>IF(O191=0,0,[1]ราคาต่อหน่วยงานทาง!N1039)</f>
        <v>0</v>
      </c>
      <c r="Q191" s="562">
        <f t="shared" si="4"/>
        <v>0</v>
      </c>
      <c r="R191" s="557">
        <f>+'[1]ปร.5 บร'!$F$21</f>
        <v>1.3322000000000001</v>
      </c>
      <c r="S191" s="563">
        <f t="shared" si="5"/>
        <v>0</v>
      </c>
      <c r="T191" s="562">
        <f t="shared" si="6"/>
        <v>0</v>
      </c>
    </row>
    <row r="192" spans="1:21" ht="21.75" hidden="1" customHeight="1" outlineLevel="1">
      <c r="A192" s="552"/>
      <c r="B192" s="553"/>
      <c r="C192" s="59"/>
      <c r="D192" s="59" t="s">
        <v>555</v>
      </c>
      <c r="E192" s="48" t="s">
        <v>549</v>
      </c>
      <c r="F192" s="18"/>
      <c r="G192" s="524">
        <v>2</v>
      </c>
      <c r="H192" s="524" t="s">
        <v>510</v>
      </c>
      <c r="I192" s="525" t="s">
        <v>508</v>
      </c>
      <c r="J192" s="619">
        <v>1</v>
      </c>
      <c r="K192" s="304" t="s">
        <v>171</v>
      </c>
      <c r="L192" s="304"/>
      <c r="M192" s="554"/>
      <c r="N192" s="183" t="str">
        <f>IF([1]กรอกข้อมูลโครงการ!$E$40=1,"            "&amp;[1]กรอกข้อมูลโครงการ!$D$44,"             ")</f>
        <v xml:space="preserve">             </v>
      </c>
      <c r="O192" s="558">
        <f>+[1]สรุปปริมาณงาน!AE108</f>
        <v>0</v>
      </c>
      <c r="P192" s="562">
        <f>IF(O192=0,0,[1]ราคาต่อหน่วยงานทาง!N1057)</f>
        <v>0</v>
      </c>
      <c r="Q192" s="562">
        <f t="shared" si="4"/>
        <v>0</v>
      </c>
      <c r="R192" s="557">
        <f>+'[1]ปร.5 บร'!$F$21</f>
        <v>1.3322000000000001</v>
      </c>
      <c r="S192" s="563">
        <f t="shared" si="5"/>
        <v>0</v>
      </c>
      <c r="T192" s="562">
        <f t="shared" si="6"/>
        <v>0</v>
      </c>
    </row>
    <row r="193" spans="1:21" ht="21.75" hidden="1" customHeight="1" outlineLevel="1">
      <c r="A193" s="552"/>
      <c r="B193" s="553"/>
      <c r="C193" s="59"/>
      <c r="D193" s="59" t="s">
        <v>556</v>
      </c>
      <c r="E193" s="48" t="s">
        <v>549</v>
      </c>
      <c r="F193" s="18"/>
      <c r="G193" s="302">
        <v>3</v>
      </c>
      <c r="H193" s="302" t="s">
        <v>510</v>
      </c>
      <c r="I193" s="303" t="s">
        <v>508</v>
      </c>
      <c r="J193" s="306">
        <v>1</v>
      </c>
      <c r="K193" s="304" t="s">
        <v>171</v>
      </c>
      <c r="L193" s="304"/>
      <c r="M193" s="554"/>
      <c r="N193" s="183" t="str">
        <f>IF([1]กรอกข้อมูลโครงการ!$E$40=1,"            "&amp;[1]กรอกข้อมูลโครงการ!$D$44,"             ")</f>
        <v xml:space="preserve">             </v>
      </c>
      <c r="O193" s="558">
        <f>+[1]สรุปปริมาณงาน!AE109</f>
        <v>0</v>
      </c>
      <c r="P193" s="562">
        <f>IF(O193=0,0,[1]ราคาต่อหน่วยงานทาง!N1075)</f>
        <v>0</v>
      </c>
      <c r="Q193" s="562">
        <f t="shared" si="4"/>
        <v>0</v>
      </c>
      <c r="R193" s="557">
        <f>+'[1]ปร.5 บร'!$F$21</f>
        <v>1.3322000000000001</v>
      </c>
      <c r="S193" s="563">
        <f t="shared" si="5"/>
        <v>0</v>
      </c>
      <c r="T193" s="562">
        <f t="shared" si="6"/>
        <v>0</v>
      </c>
    </row>
    <row r="194" spans="1:21" ht="21.75" hidden="1" customHeight="1" outlineLevel="1">
      <c r="A194" s="552"/>
      <c r="B194" s="553"/>
      <c r="C194" s="59"/>
      <c r="D194" s="59" t="s">
        <v>557</v>
      </c>
      <c r="E194" s="48" t="s">
        <v>549</v>
      </c>
      <c r="F194" s="18"/>
      <c r="G194" s="524">
        <v>1</v>
      </c>
      <c r="H194" s="524" t="s">
        <v>510</v>
      </c>
      <c r="I194" s="525" t="s">
        <v>508</v>
      </c>
      <c r="J194" s="619">
        <v>1.2</v>
      </c>
      <c r="K194" s="304" t="s">
        <v>171</v>
      </c>
      <c r="L194" s="304"/>
      <c r="M194" s="554"/>
      <c r="N194" s="183" t="str">
        <f>IF([1]กรอกข้อมูลโครงการ!$E$40=1,"            "&amp;[1]กรอกข้อมูลโครงการ!$D$44,"             ")</f>
        <v xml:space="preserve">             </v>
      </c>
      <c r="O194" s="558">
        <f>+[1]สรุปปริมาณงาน!AE110</f>
        <v>0</v>
      </c>
      <c r="P194" s="562">
        <f>IF(O194=0,0,[1]ราคาต่อหน่วยงานทาง!N1093)</f>
        <v>0</v>
      </c>
      <c r="Q194" s="562">
        <f t="shared" si="4"/>
        <v>0</v>
      </c>
      <c r="R194" s="557">
        <f>+'[1]ปร.5 บร'!$F$21</f>
        <v>1.3322000000000001</v>
      </c>
      <c r="S194" s="563">
        <f t="shared" si="5"/>
        <v>0</v>
      </c>
      <c r="T194" s="562">
        <f t="shared" si="6"/>
        <v>0</v>
      </c>
    </row>
    <row r="195" spans="1:21" ht="21.75" hidden="1" customHeight="1" outlineLevel="1">
      <c r="A195" s="552"/>
      <c r="B195" s="553"/>
      <c r="C195" s="59"/>
      <c r="D195" s="59" t="s">
        <v>558</v>
      </c>
      <c r="E195" s="48" t="s">
        <v>549</v>
      </c>
      <c r="F195" s="18"/>
      <c r="G195" s="524">
        <v>2</v>
      </c>
      <c r="H195" s="524" t="s">
        <v>510</v>
      </c>
      <c r="I195" s="525" t="s">
        <v>508</v>
      </c>
      <c r="J195" s="619">
        <v>1.2</v>
      </c>
      <c r="K195" s="304" t="s">
        <v>171</v>
      </c>
      <c r="L195" s="304"/>
      <c r="M195" s="554"/>
      <c r="N195" s="183" t="str">
        <f>IF([1]กรอกข้อมูลโครงการ!$E$40=1,"            "&amp;[1]กรอกข้อมูลโครงการ!$D$44,"             ")</f>
        <v xml:space="preserve">             </v>
      </c>
      <c r="O195" s="558">
        <f>+[1]สรุปปริมาณงาน!AE111</f>
        <v>0</v>
      </c>
      <c r="P195" s="562">
        <f>IF(O195=0,0,[1]ราคาต่อหน่วยงานทาง!N1111)</f>
        <v>0</v>
      </c>
      <c r="Q195" s="562">
        <f t="shared" si="4"/>
        <v>0</v>
      </c>
      <c r="R195" s="557">
        <f>+'[1]ปร.5 บร'!$F$21</f>
        <v>1.3322000000000001</v>
      </c>
      <c r="S195" s="563">
        <f t="shared" si="5"/>
        <v>0</v>
      </c>
      <c r="T195" s="562">
        <f t="shared" si="6"/>
        <v>0</v>
      </c>
    </row>
    <row r="196" spans="1:21" ht="21.75" hidden="1" customHeight="1" outlineLevel="1">
      <c r="A196" s="552"/>
      <c r="B196" s="553"/>
      <c r="C196" s="59"/>
      <c r="D196" s="59" t="s">
        <v>559</v>
      </c>
      <c r="E196" s="48" t="s">
        <v>549</v>
      </c>
      <c r="F196" s="18"/>
      <c r="G196" s="524">
        <v>3</v>
      </c>
      <c r="H196" s="524" t="s">
        <v>510</v>
      </c>
      <c r="I196" s="525" t="s">
        <v>508</v>
      </c>
      <c r="J196" s="619">
        <v>1.2</v>
      </c>
      <c r="K196" s="304" t="s">
        <v>171</v>
      </c>
      <c r="L196" s="304"/>
      <c r="M196" s="554"/>
      <c r="N196" s="183" t="str">
        <f>IF([1]กรอกข้อมูลโครงการ!$E$40=1,"            "&amp;[1]กรอกข้อมูลโครงการ!$D$44,"             ")</f>
        <v xml:space="preserve">             </v>
      </c>
      <c r="O196" s="558">
        <f>+[1]สรุปปริมาณงาน!AE112</f>
        <v>0</v>
      </c>
      <c r="P196" s="562">
        <f>IF(O196=0,0,[1]ราคาต่อหน่วยงานทาง!N1129)</f>
        <v>0</v>
      </c>
      <c r="Q196" s="562">
        <f t="shared" si="4"/>
        <v>0</v>
      </c>
      <c r="R196" s="557">
        <f>+'[1]ปร.5 บร'!$F$21</f>
        <v>1.3322000000000001</v>
      </c>
      <c r="S196" s="563">
        <f t="shared" si="5"/>
        <v>0</v>
      </c>
      <c r="T196" s="562">
        <f t="shared" si="6"/>
        <v>0</v>
      </c>
    </row>
    <row r="197" spans="1:21" ht="21.75" hidden="1" customHeight="1" outlineLevel="1">
      <c r="A197" s="552"/>
      <c r="B197" s="553"/>
      <c r="C197" s="21" t="s">
        <v>560</v>
      </c>
      <c r="D197" s="48" t="s">
        <v>561</v>
      </c>
      <c r="E197" s="18"/>
      <c r="F197" s="18"/>
      <c r="G197" s="18"/>
      <c r="H197" s="18"/>
      <c r="I197" s="18"/>
      <c r="J197" s="18"/>
      <c r="K197" s="18"/>
      <c r="L197" s="18"/>
      <c r="M197" s="554"/>
      <c r="N197" s="183" t="str">
        <f>IF([1]กรอกข้อมูลโครงการ!$E$40=1,"            "&amp;[1]กรอกข้อมูลโครงการ!$D$44,"             ")</f>
        <v xml:space="preserve">             </v>
      </c>
      <c r="O197" s="558"/>
      <c r="P197" s="562"/>
      <c r="Q197" s="562"/>
      <c r="R197" s="557"/>
      <c r="S197" s="563"/>
      <c r="T197" s="562"/>
    </row>
    <row r="198" spans="1:21" ht="21.75" hidden="1" customHeight="1" outlineLevel="1">
      <c r="A198" s="552"/>
      <c r="B198" s="553"/>
      <c r="C198" s="59"/>
      <c r="D198" s="59" t="s">
        <v>325</v>
      </c>
      <c r="E198" s="48" t="s">
        <v>1100</v>
      </c>
      <c r="F198" s="18"/>
      <c r="G198" s="18"/>
      <c r="H198" s="18"/>
      <c r="I198" s="18"/>
      <c r="J198" s="18"/>
      <c r="K198" s="18"/>
      <c r="L198" s="18"/>
      <c r="M198" s="554"/>
      <c r="N198" s="183" t="str">
        <f>IF([1]กรอกข้อมูลโครงการ!$E$40=1,"            "&amp;[1]กรอกข้อมูลโครงการ!$D$44,"             ")</f>
        <v xml:space="preserve">             </v>
      </c>
      <c r="O198" s="558"/>
      <c r="P198" s="562">
        <f>IF(O198=0,0,[1]ราคาต่อหน่วยงานทาง!N1131)</f>
        <v>0</v>
      </c>
      <c r="Q198" s="562">
        <f>+O198*P198</f>
        <v>0</v>
      </c>
      <c r="R198" s="557">
        <f>+'[1]ปร.5 บร'!$F$21</f>
        <v>1.3322000000000001</v>
      </c>
      <c r="S198" s="563">
        <f t="shared" si="5"/>
        <v>0</v>
      </c>
      <c r="T198" s="562">
        <f t="shared" si="6"/>
        <v>0</v>
      </c>
    </row>
    <row r="199" spans="1:21" ht="21.75" hidden="1" customHeight="1" outlineLevel="1">
      <c r="A199" s="552"/>
      <c r="B199" s="553"/>
      <c r="C199" s="59"/>
      <c r="D199" s="59" t="s">
        <v>325</v>
      </c>
      <c r="E199" s="48" t="s">
        <v>562</v>
      </c>
      <c r="F199" s="18" t="s">
        <v>1101</v>
      </c>
      <c r="G199" s="18"/>
      <c r="H199" s="18"/>
      <c r="I199" s="18"/>
      <c r="J199" s="18"/>
      <c r="K199" s="18"/>
      <c r="L199" s="18"/>
      <c r="M199" s="554"/>
      <c r="N199" s="183" t="str">
        <f>IF([1]กรอกข้อมูลโครงการ!$E$40=1,"            "&amp;[1]กรอกข้อมูลโครงการ!$D$44,"             ")</f>
        <v xml:space="preserve">             </v>
      </c>
      <c r="O199" s="558">
        <f>[1]สรุปปริมาณงาน!AE114</f>
        <v>0</v>
      </c>
      <c r="P199" s="562">
        <f>IF(O199=0,0,[1]รางระบายน้ำV!N36)</f>
        <v>0</v>
      </c>
      <c r="Q199" s="562">
        <f>+O199*P199</f>
        <v>0</v>
      </c>
      <c r="R199" s="557">
        <f>+'[1]ปร.5 บร'!$F$21</f>
        <v>1.3322000000000001</v>
      </c>
      <c r="S199" s="563">
        <f t="shared" si="5"/>
        <v>0</v>
      </c>
      <c r="T199" s="562">
        <f t="shared" si="6"/>
        <v>0</v>
      </c>
    </row>
    <row r="200" spans="1:21" ht="21.75" hidden="1" customHeight="1" outlineLevel="1">
      <c r="A200" s="552"/>
      <c r="B200" s="553"/>
      <c r="C200" s="59"/>
      <c r="D200" s="59" t="s">
        <v>571</v>
      </c>
      <c r="E200" s="48" t="s">
        <v>572</v>
      </c>
      <c r="F200" s="18"/>
      <c r="G200" s="18"/>
      <c r="H200" s="18"/>
      <c r="I200" s="18"/>
      <c r="J200" s="18"/>
      <c r="K200" s="18"/>
      <c r="L200" s="18"/>
      <c r="M200" s="554"/>
      <c r="N200" s="183" t="str">
        <f>IF([1]กรอกข้อมูลโครงการ!$E$40=1,"            "&amp;[1]กรอกข้อมูลโครงการ!$D$44,"             ")</f>
        <v xml:space="preserve">             </v>
      </c>
      <c r="O200" s="558"/>
      <c r="P200" s="557"/>
      <c r="Q200" s="562"/>
      <c r="R200" s="557"/>
      <c r="S200" s="557"/>
      <c r="T200" s="557"/>
    </row>
    <row r="201" spans="1:21" ht="21.75" hidden="1" customHeight="1" outlineLevel="1">
      <c r="A201" s="552"/>
      <c r="B201" s="553"/>
      <c r="C201" s="59"/>
      <c r="D201" s="59"/>
      <c r="E201" s="59" t="s">
        <v>1102</v>
      </c>
      <c r="F201" s="522" t="s">
        <v>574</v>
      </c>
      <c r="G201" s="620" t="s">
        <v>575</v>
      </c>
      <c r="H201" s="335">
        <f>+[1]ราคาต่อหน่วยงานทาง!H1154</f>
        <v>0</v>
      </c>
      <c r="I201" s="304" t="s">
        <v>171</v>
      </c>
      <c r="J201" s="84" t="s">
        <v>576</v>
      </c>
      <c r="K201" s="335"/>
      <c r="L201" s="304"/>
      <c r="M201" s="640"/>
      <c r="N201" s="183" t="str">
        <f>IF([1]กรอกข้อมูลโครงการ!$E$40=1,"            "&amp;[1]กรอกข้อมูลโครงการ!$D$44,"             ")</f>
        <v xml:space="preserve">             </v>
      </c>
      <c r="O201" s="558">
        <f>+[1]สรุปปริมาณงาน!AE116</f>
        <v>0</v>
      </c>
      <c r="P201" s="562">
        <f>+[1]ราคาต่อหน่วยงานทาง!N1174</f>
        <v>0</v>
      </c>
      <c r="Q201" s="562">
        <f>+O201*P201</f>
        <v>0</v>
      </c>
      <c r="R201" s="557">
        <f>+'[1]ปร.5 บร'!$F$21</f>
        <v>1.3322000000000001</v>
      </c>
      <c r="S201" s="563">
        <f t="shared" ref="S201:S209" si="7">+P201*R201</f>
        <v>0</v>
      </c>
      <c r="T201" s="562">
        <f t="shared" ref="T201:T209" si="8">+O201*S201</f>
        <v>0</v>
      </c>
    </row>
    <row r="202" spans="1:21" ht="21.75" hidden="1" customHeight="1" outlineLevel="1">
      <c r="A202" s="552"/>
      <c r="B202" s="553"/>
      <c r="C202" s="59"/>
      <c r="D202" s="59"/>
      <c r="E202" s="59" t="s">
        <v>1103</v>
      </c>
      <c r="F202" s="522" t="s">
        <v>1104</v>
      </c>
      <c r="G202" s="620" t="s">
        <v>575</v>
      </c>
      <c r="H202" s="335">
        <f>+[1]ราคาต่อหน่วยงานทาง!H1176</f>
        <v>0</v>
      </c>
      <c r="I202" s="304" t="s">
        <v>171</v>
      </c>
      <c r="J202" s="84" t="s">
        <v>585</v>
      </c>
      <c r="K202" s="335"/>
      <c r="L202" s="304"/>
      <c r="M202" s="640"/>
      <c r="N202" s="183" t="str">
        <f>IF([1]กรอกข้อมูลโครงการ!$E$40=1,"            "&amp;[1]กรอกข้อมูลโครงการ!$D$44,"             ")</f>
        <v xml:space="preserve">             </v>
      </c>
      <c r="O202" s="558">
        <f>+[1]สรุปปริมาณงาน!AE117</f>
        <v>0</v>
      </c>
      <c r="P202" s="562">
        <f>IF(O202=0,0,[1]รางU!O50)</f>
        <v>0</v>
      </c>
      <c r="Q202" s="562">
        <f>+O202*P202</f>
        <v>0</v>
      </c>
      <c r="R202" s="557">
        <f>+'[1]ปร.5 บร'!$F$21</f>
        <v>1.3322000000000001</v>
      </c>
      <c r="S202" s="563">
        <f t="shared" si="7"/>
        <v>0</v>
      </c>
      <c r="T202" s="562">
        <f t="shared" si="8"/>
        <v>0</v>
      </c>
    </row>
    <row r="203" spans="1:21" ht="21.75" hidden="1" customHeight="1" outlineLevel="1">
      <c r="A203" s="552"/>
      <c r="B203" s="553"/>
      <c r="C203" s="59"/>
      <c r="D203" s="59"/>
      <c r="E203" s="59" t="s">
        <v>1105</v>
      </c>
      <c r="F203" s="349" t="s">
        <v>1106</v>
      </c>
      <c r="G203" s="304" t="s">
        <v>575</v>
      </c>
      <c r="H203" s="335">
        <f>+[1]ราคาต่อหน่วยงานทาง!H1198</f>
        <v>0</v>
      </c>
      <c r="I203" s="304" t="s">
        <v>171</v>
      </c>
      <c r="J203" s="84" t="s">
        <v>587</v>
      </c>
      <c r="K203" s="335"/>
      <c r="L203" s="304"/>
      <c r="M203" s="640"/>
      <c r="N203" s="183" t="str">
        <f>IF([1]กรอกข้อมูลโครงการ!$E$40=1,"            "&amp;[1]กรอกข้อมูลโครงการ!$D$44,"             ")</f>
        <v xml:space="preserve">             </v>
      </c>
      <c r="O203" s="558">
        <f>+[1]สรุปปริมาณงาน!AE118</f>
        <v>0</v>
      </c>
      <c r="P203" s="562">
        <f>IF(O203=0,0,[1]รางU!O50)</f>
        <v>0</v>
      </c>
      <c r="Q203" s="562">
        <f>+O203*P203</f>
        <v>0</v>
      </c>
      <c r="R203" s="557">
        <f>+'[1]ปร.5 บร'!$F$21</f>
        <v>1.3322000000000001</v>
      </c>
      <c r="S203" s="563">
        <f t="shared" si="7"/>
        <v>0</v>
      </c>
      <c r="T203" s="562">
        <f t="shared" si="8"/>
        <v>0</v>
      </c>
    </row>
    <row r="204" spans="1:21" ht="21.75" hidden="1" customHeight="1" outlineLevel="1">
      <c r="A204" s="552"/>
      <c r="B204" s="553"/>
      <c r="C204" s="59"/>
      <c r="D204" s="59"/>
      <c r="E204" s="59" t="s">
        <v>1107</v>
      </c>
      <c r="F204" s="522" t="s">
        <v>574</v>
      </c>
      <c r="G204" s="620" t="s">
        <v>575</v>
      </c>
      <c r="H204" s="335">
        <f>+[1]ราคาต่อหน่วยงานทาง!H1220</f>
        <v>0</v>
      </c>
      <c r="I204" s="304" t="s">
        <v>171</v>
      </c>
      <c r="J204" s="84" t="s">
        <v>589</v>
      </c>
      <c r="K204" s="335"/>
      <c r="L204" s="304"/>
      <c r="M204" s="640"/>
      <c r="N204" s="183" t="str">
        <f>IF([1]กรอกข้อมูลโครงการ!$E$40=1,"            "&amp;[1]กรอกข้อมูลโครงการ!$D$44,"             ")</f>
        <v xml:space="preserve">             </v>
      </c>
      <c r="O204" s="558">
        <f>+[1]สรุปปริมาณงาน!AE119</f>
        <v>0</v>
      </c>
      <c r="P204" s="562">
        <f>+[1]ราคาต่อหน่วยงานทาง!N1240</f>
        <v>0</v>
      </c>
      <c r="Q204" s="562">
        <f>+O204*P204</f>
        <v>0</v>
      </c>
      <c r="R204" s="557">
        <f>+'[1]ปร.5 บร'!$F$21</f>
        <v>1.3322000000000001</v>
      </c>
      <c r="S204" s="563">
        <f t="shared" si="7"/>
        <v>0</v>
      </c>
      <c r="T204" s="562">
        <f t="shared" si="8"/>
        <v>0</v>
      </c>
    </row>
    <row r="205" spans="1:21" ht="21.75" hidden="1" customHeight="1" outlineLevel="1">
      <c r="A205" s="621"/>
      <c r="B205" s="622"/>
      <c r="C205" s="623"/>
      <c r="D205" s="623"/>
      <c r="E205" s="623" t="s">
        <v>1108</v>
      </c>
      <c r="F205" s="641" t="s">
        <v>591</v>
      </c>
      <c r="G205" s="642"/>
      <c r="H205" s="643" t="s">
        <v>592</v>
      </c>
      <c r="I205" s="643">
        <v>0.4</v>
      </c>
      <c r="J205" s="642" t="s">
        <v>171</v>
      </c>
      <c r="K205" s="643" t="s">
        <v>366</v>
      </c>
      <c r="L205" s="642">
        <v>0.59</v>
      </c>
      <c r="M205" s="642" t="s">
        <v>171</v>
      </c>
      <c r="N205" s="183" t="str">
        <f>IF([1]กรอกข้อมูลโครงการ!$E$40=1,"            "&amp;[1]กรอกข้อมูลโครงการ!$D$44,"             ")</f>
        <v xml:space="preserve">             </v>
      </c>
      <c r="O205" s="630"/>
      <c r="P205" s="631">
        <f>+[1]ราคาต่อหน่วยงานทาง!N1256</f>
        <v>0</v>
      </c>
      <c r="Q205" s="631">
        <f>+O205*P205</f>
        <v>0</v>
      </c>
      <c r="R205" s="632">
        <f>+'[1]ปร.5 บร'!$F$21</f>
        <v>1.3322000000000001</v>
      </c>
      <c r="S205" s="633">
        <f t="shared" si="7"/>
        <v>0</v>
      </c>
      <c r="T205" s="631">
        <f t="shared" si="8"/>
        <v>0</v>
      </c>
      <c r="U205" s="566">
        <f>O199+O200+O201+O202+O203+O204+O205</f>
        <v>0</v>
      </c>
    </row>
    <row r="206" spans="1:21" ht="18" hidden="1" customHeight="1" outlineLevel="1">
      <c r="A206" s="502" t="s">
        <v>1109</v>
      </c>
      <c r="C206" s="644"/>
      <c r="D206" s="644"/>
      <c r="E206" s="644"/>
      <c r="F206" s="644"/>
      <c r="G206" s="644"/>
      <c r="H206" s="644"/>
      <c r="I206" s="645"/>
      <c r="J206" s="645"/>
      <c r="K206" s="18"/>
      <c r="L206" s="18"/>
      <c r="M206" s="18"/>
      <c r="N206" s="183" t="str">
        <f>IF([1]กรอกข้อมูลโครงการ!$E$40=1,"            "&amp;[1]กรอกข้อมูลโครงการ!$D$44,"             ")</f>
        <v xml:space="preserve">             </v>
      </c>
      <c r="O206" s="646"/>
      <c r="P206" s="646"/>
      <c r="Q206" s="646"/>
      <c r="R206" s="646"/>
      <c r="S206" s="646"/>
      <c r="T206" s="646"/>
      <c r="U206" s="18"/>
    </row>
    <row r="207" spans="1:21" ht="21.75" hidden="1" customHeight="1" outlineLevel="1">
      <c r="C207" s="647" t="e">
        <f>#REF!</f>
        <v>#REF!</v>
      </c>
      <c r="D207" s="647"/>
      <c r="E207" s="647"/>
      <c r="F207" s="647"/>
      <c r="G207" s="647"/>
      <c r="H207" s="647"/>
      <c r="K207" s="635"/>
      <c r="L207" s="635"/>
      <c r="M207" s="635"/>
      <c r="N207" s="183" t="str">
        <f>IF([1]กรอกข้อมูลโครงการ!$E$40=1,"            "&amp;[1]กรอกข้อมูลโครงการ!$D$44,"             ")</f>
        <v xml:space="preserve">             </v>
      </c>
      <c r="O207" s="634"/>
      <c r="Q207" s="635"/>
      <c r="R207" s="635"/>
      <c r="S207" s="635"/>
      <c r="T207" s="635"/>
      <c r="U207" s="635"/>
    </row>
    <row r="208" spans="1:21" ht="18" hidden="1" customHeight="1" outlineLevel="1">
      <c r="A208" s="18"/>
      <c r="B208" s="433" t="s">
        <v>1098</v>
      </c>
      <c r="C208" s="636" t="s">
        <v>1099</v>
      </c>
      <c r="D208" s="636"/>
      <c r="E208" s="636"/>
      <c r="F208" s="636"/>
      <c r="G208" s="636"/>
      <c r="H208" s="636"/>
      <c r="I208" s="18"/>
      <c r="J208" s="433"/>
      <c r="K208" s="637"/>
      <c r="L208" s="638"/>
      <c r="M208" s="638"/>
      <c r="N208" s="183" t="str">
        <f>IF([1]กรอกข้อมูลโครงการ!$E$40=1,"            "&amp;[1]กรอกข้อมูลโครงการ!$D$44,"             ")</f>
        <v xml:space="preserve">             </v>
      </c>
      <c r="O208" s="84"/>
      <c r="P208" s="433"/>
      <c r="Q208" s="639"/>
      <c r="R208" s="639"/>
      <c r="S208" s="639"/>
      <c r="T208" s="639"/>
      <c r="U208" s="639"/>
    </row>
    <row r="209" spans="1:21" ht="21.75" hidden="1" customHeight="1" outlineLevel="1">
      <c r="A209" s="552"/>
      <c r="B209" s="553"/>
      <c r="C209" s="59"/>
      <c r="D209" s="59" t="s">
        <v>598</v>
      </c>
      <c r="E209" s="48" t="s">
        <v>564</v>
      </c>
      <c r="F209" s="522"/>
      <c r="G209" s="524"/>
      <c r="H209" s="648"/>
      <c r="I209" s="648"/>
      <c r="J209" s="524"/>
      <c r="K209" s="648"/>
      <c r="L209" s="524"/>
      <c r="M209" s="524"/>
      <c r="N209" s="183" t="str">
        <f>IF([1]กรอกข้อมูลโครงการ!$E$40=1,"            "&amp;[1]กรอกข้อมูลโครงการ!$D$44,"             ")</f>
        <v xml:space="preserve">             </v>
      </c>
      <c r="O209" s="558">
        <f>+[1]สรุปปริมาณงาน!AE121</f>
        <v>0</v>
      </c>
      <c r="P209" s="562">
        <f>+[1]ราคาต่อหน่วยงานทาง!N1273</f>
        <v>0</v>
      </c>
      <c r="Q209" s="562">
        <f>+O209*P209</f>
        <v>0</v>
      </c>
      <c r="R209" s="557">
        <f>+'[1]ปร.5 บร'!$F$21</f>
        <v>1.3322000000000001</v>
      </c>
      <c r="S209" s="563">
        <f t="shared" si="7"/>
        <v>0</v>
      </c>
      <c r="T209" s="562">
        <f t="shared" si="8"/>
        <v>0</v>
      </c>
      <c r="U209" s="566"/>
    </row>
    <row r="210" spans="1:21" ht="21.75" hidden="1" customHeight="1" outlineLevel="1">
      <c r="A210" s="552"/>
      <c r="B210" s="553"/>
      <c r="C210" s="21" t="s">
        <v>599</v>
      </c>
      <c r="D210" s="522" t="s">
        <v>1110</v>
      </c>
      <c r="E210" s="522"/>
      <c r="F210" s="524"/>
      <c r="G210" s="648"/>
      <c r="H210" s="306"/>
      <c r="I210" s="351"/>
      <c r="J210" s="361"/>
      <c r="K210" s="179"/>
      <c r="L210" s="361"/>
      <c r="M210" s="179"/>
      <c r="N210" s="183" t="str">
        <f>IF([1]กรอกข้อมูลโครงการ!$E$40=1,"            "&amp;[1]กรอกข้อมูลโครงการ!$D$44,"             ")</f>
        <v xml:space="preserve">             </v>
      </c>
      <c r="O210" s="558"/>
      <c r="P210" s="557"/>
      <c r="Q210" s="562"/>
      <c r="R210" s="557"/>
      <c r="S210" s="557"/>
      <c r="T210" s="557"/>
    </row>
    <row r="211" spans="1:21" ht="21.75" hidden="1" customHeight="1" outlineLevel="1">
      <c r="A211" s="552"/>
      <c r="B211" s="553"/>
      <c r="C211" s="21"/>
      <c r="D211" s="21" t="s">
        <v>601</v>
      </c>
      <c r="E211" s="522" t="s">
        <v>620</v>
      </c>
      <c r="F211" s="524"/>
      <c r="G211" s="648"/>
      <c r="H211" s="648"/>
      <c r="I211" s="524"/>
      <c r="J211" s="648"/>
      <c r="K211" s="525" t="s">
        <v>508</v>
      </c>
      <c r="L211" s="619">
        <v>0.4</v>
      </c>
      <c r="M211" s="640" t="s">
        <v>171</v>
      </c>
      <c r="N211" s="183" t="str">
        <f>IF([1]กรอกข้อมูลโครงการ!$E$40=1,"            "&amp;[1]กรอกข้อมูลโครงการ!$D$44,"             ")</f>
        <v xml:space="preserve">             </v>
      </c>
      <c r="O211" s="558"/>
      <c r="P211" s="557"/>
      <c r="Q211" s="562"/>
      <c r="R211" s="557"/>
      <c r="S211" s="557"/>
      <c r="T211" s="557"/>
    </row>
    <row r="212" spans="1:21" ht="21.75" hidden="1" customHeight="1" outlineLevel="1">
      <c r="A212" s="552"/>
      <c r="B212" s="553"/>
      <c r="C212" s="21"/>
      <c r="D212" s="21"/>
      <c r="E212" s="21" t="s">
        <v>1111</v>
      </c>
      <c r="F212" s="522" t="s">
        <v>622</v>
      </c>
      <c r="G212" s="648"/>
      <c r="H212" s="306" t="s">
        <v>605</v>
      </c>
      <c r="I212" s="351" t="s">
        <v>6</v>
      </c>
      <c r="J212" s="361">
        <f>+[1]ราคาต่อหน่วยงานทาง!J1277</f>
        <v>0</v>
      </c>
      <c r="K212" s="179" t="s">
        <v>171</v>
      </c>
      <c r="L212" s="619"/>
      <c r="M212" s="640"/>
      <c r="N212" s="183" t="str">
        <f>IF([1]กรอกข้อมูลโครงการ!$E$40=1,"            "&amp;[1]กรอกข้อมูลโครงการ!$D$44,"             ")</f>
        <v xml:space="preserve">             </v>
      </c>
      <c r="O212" s="558">
        <f>+[1]สรุปปริมาณงาน!AE124</f>
        <v>0</v>
      </c>
      <c r="P212" s="562">
        <f>IF(O212=0,0,[1]ราคาต่อหน่วยงานทาง!N1297)</f>
        <v>0</v>
      </c>
      <c r="Q212" s="562">
        <f>+O212*P212</f>
        <v>0</v>
      </c>
      <c r="R212" s="557">
        <f>+'[1]ปร.5 บร'!$F$21</f>
        <v>1.3322000000000001</v>
      </c>
      <c r="S212" s="563">
        <f t="shared" ref="S212:S218" si="9">+P212*R212</f>
        <v>0</v>
      </c>
      <c r="T212" s="562">
        <f>+O212*S212</f>
        <v>0</v>
      </c>
    </row>
    <row r="213" spans="1:21" ht="21.75" hidden="1" customHeight="1" outlineLevel="1">
      <c r="A213" s="552"/>
      <c r="B213" s="553"/>
      <c r="C213" s="21"/>
      <c r="D213" s="21"/>
      <c r="E213" s="21" t="s">
        <v>1112</v>
      </c>
      <c r="F213" s="522" t="s">
        <v>612</v>
      </c>
      <c r="G213" s="524"/>
      <c r="H213" s="648"/>
      <c r="I213" s="648">
        <v>0.89</v>
      </c>
      <c r="J213" s="524" t="s">
        <v>171</v>
      </c>
      <c r="K213" s="648" t="s">
        <v>366</v>
      </c>
      <c r="L213" s="524">
        <v>0.89</v>
      </c>
      <c r="M213" s="649" t="s">
        <v>171</v>
      </c>
      <c r="N213" s="183" t="str">
        <f>IF([1]กรอกข้อมูลโครงการ!$E$40=1,"            "&amp;[1]กรอกข้อมูลโครงการ!$D$44,"             ")</f>
        <v xml:space="preserve">             </v>
      </c>
      <c r="O213" s="558">
        <f>+'[1]กรอกข้อมูลราง-บ่อพัก'!O34</f>
        <v>0</v>
      </c>
      <c r="P213" s="562">
        <f>IF(O213=0,0,[1]ราคาต่อหน่วยงานทาง!N1306)</f>
        <v>0</v>
      </c>
      <c r="Q213" s="562">
        <f>+O213*P213</f>
        <v>0</v>
      </c>
      <c r="R213" s="557">
        <f>+'[1]ปร.5 บร'!$F$21</f>
        <v>1.3322000000000001</v>
      </c>
      <c r="S213" s="563">
        <f t="shared" si="9"/>
        <v>0</v>
      </c>
      <c r="T213" s="562">
        <f>+O213*S213</f>
        <v>0</v>
      </c>
    </row>
    <row r="214" spans="1:21" ht="21.75" hidden="1" customHeight="1" outlineLevel="1">
      <c r="A214" s="552"/>
      <c r="B214" s="553"/>
      <c r="C214" s="21"/>
      <c r="D214" s="48"/>
      <c r="E214" s="21" t="s">
        <v>1113</v>
      </c>
      <c r="F214" s="522" t="s">
        <v>617</v>
      </c>
      <c r="G214" s="524" t="s">
        <v>507</v>
      </c>
      <c r="H214" s="525" t="s">
        <v>508</v>
      </c>
      <c r="I214" s="620">
        <v>0.4</v>
      </c>
      <c r="J214" s="179" t="s">
        <v>171</v>
      </c>
      <c r="K214" s="648"/>
      <c r="L214" s="524"/>
      <c r="M214" s="649"/>
      <c r="N214" s="183" t="str">
        <f>IF([1]กรอกข้อมูลโครงการ!$E$40=1,"            "&amp;[1]กรอกข้อมูลโครงการ!$D$44,"             ")</f>
        <v xml:space="preserve">             </v>
      </c>
      <c r="O214" s="558">
        <f>+[1]สรุปปริมาณงาน!AE126</f>
        <v>0</v>
      </c>
      <c r="P214" s="562">
        <f>IF(O214=0,0,+P150)</f>
        <v>0</v>
      </c>
      <c r="Q214" s="562">
        <f>+O214*P214</f>
        <v>0</v>
      </c>
      <c r="R214" s="557">
        <f>+'[1]ปร.5 บร'!$F$21</f>
        <v>1.3322000000000001</v>
      </c>
      <c r="S214" s="563">
        <f t="shared" si="9"/>
        <v>0</v>
      </c>
      <c r="T214" s="562">
        <f>+O214*S214</f>
        <v>0</v>
      </c>
    </row>
    <row r="215" spans="1:21" ht="21.75" hidden="1" customHeight="1" outlineLevel="1">
      <c r="A215" s="552"/>
      <c r="B215" s="553"/>
      <c r="C215" s="21"/>
      <c r="D215" s="21" t="s">
        <v>619</v>
      </c>
      <c r="E215" s="522" t="s">
        <v>620</v>
      </c>
      <c r="F215" s="524"/>
      <c r="G215" s="648"/>
      <c r="H215" s="648"/>
      <c r="I215" s="524"/>
      <c r="J215" s="648"/>
      <c r="K215" s="525" t="s">
        <v>508</v>
      </c>
      <c r="L215" s="619">
        <v>0.6</v>
      </c>
      <c r="M215" s="640" t="s">
        <v>171</v>
      </c>
      <c r="N215" s="183" t="str">
        <f>IF([1]กรอกข้อมูลโครงการ!$E$40=1,"            "&amp;[1]กรอกข้อมูลโครงการ!$D$44,"             ")</f>
        <v xml:space="preserve">             </v>
      </c>
      <c r="O215" s="558"/>
      <c r="P215" s="554"/>
      <c r="Q215" s="562"/>
      <c r="R215" s="557"/>
      <c r="S215" s="557"/>
      <c r="T215" s="557"/>
    </row>
    <row r="216" spans="1:21" ht="21.75" hidden="1" customHeight="1" outlineLevel="1">
      <c r="A216" s="552"/>
      <c r="B216" s="553"/>
      <c r="C216" s="21"/>
      <c r="D216" s="21"/>
      <c r="E216" s="21" t="s">
        <v>1114</v>
      </c>
      <c r="F216" s="522" t="s">
        <v>622</v>
      </c>
      <c r="G216" s="648"/>
      <c r="H216" s="306" t="s">
        <v>605</v>
      </c>
      <c r="I216" s="351" t="s">
        <v>6</v>
      </c>
      <c r="J216" s="361">
        <f>+[1]ราคาต่อหน่วยงานทาง!J1312</f>
        <v>0</v>
      </c>
      <c r="K216" s="179" t="s">
        <v>171</v>
      </c>
      <c r="L216" s="619"/>
      <c r="M216" s="640"/>
      <c r="N216" s="183" t="str">
        <f>IF([1]กรอกข้อมูลโครงการ!$E$40=1,"            "&amp;[1]กรอกข้อมูลโครงการ!$D$44,"             ")</f>
        <v xml:space="preserve">             </v>
      </c>
      <c r="O216" s="558">
        <f>+[1]สรุปปริมาณงาน!AE128</f>
        <v>0</v>
      </c>
      <c r="P216" s="562">
        <f>IF(O216=0,0,[1]ราคาต่อหน่วยงานทาง!N1332)</f>
        <v>0</v>
      </c>
      <c r="Q216" s="562">
        <f>+O216*P216</f>
        <v>0</v>
      </c>
      <c r="R216" s="557">
        <f>+'[1]ปร.5 บร'!$F$21</f>
        <v>1.3322000000000001</v>
      </c>
      <c r="S216" s="563">
        <f t="shared" si="9"/>
        <v>0</v>
      </c>
      <c r="T216" s="562">
        <f>+O216*S216</f>
        <v>0</v>
      </c>
    </row>
    <row r="217" spans="1:21" ht="21.75" hidden="1" customHeight="1" outlineLevel="1">
      <c r="A217" s="552"/>
      <c r="B217" s="553"/>
      <c r="C217" s="21"/>
      <c r="D217" s="21"/>
      <c r="E217" s="21" t="s">
        <v>1115</v>
      </c>
      <c r="F217" s="522" t="s">
        <v>612</v>
      </c>
      <c r="G217" s="524"/>
      <c r="H217" s="648"/>
      <c r="I217" s="648">
        <v>0.89</v>
      </c>
      <c r="J217" s="524" t="s">
        <v>171</v>
      </c>
      <c r="K217" s="648" t="s">
        <v>366</v>
      </c>
      <c r="L217" s="524">
        <v>0.89</v>
      </c>
      <c r="M217" s="649" t="s">
        <v>171</v>
      </c>
      <c r="N217" s="183" t="str">
        <f>IF([1]กรอกข้อมูลโครงการ!$E$40=1,"            "&amp;[1]กรอกข้อมูลโครงการ!$D$44,"             ")</f>
        <v xml:space="preserve">             </v>
      </c>
      <c r="O217" s="558">
        <f>+O213</f>
        <v>0</v>
      </c>
      <c r="P217" s="562">
        <f>+P213</f>
        <v>0</v>
      </c>
      <c r="Q217" s="562">
        <f>+O217*P217</f>
        <v>0</v>
      </c>
      <c r="R217" s="557">
        <f>+'[1]ปร.5 บร'!$F$21</f>
        <v>1.3322000000000001</v>
      </c>
      <c r="S217" s="563">
        <f t="shared" si="9"/>
        <v>0</v>
      </c>
      <c r="T217" s="562">
        <f>+O217*S217</f>
        <v>0</v>
      </c>
    </row>
    <row r="218" spans="1:21" ht="21.75" hidden="1" customHeight="1" outlineLevel="1">
      <c r="A218" s="552"/>
      <c r="B218" s="553"/>
      <c r="C218" s="21"/>
      <c r="D218" s="48"/>
      <c r="E218" s="21" t="s">
        <v>1116</v>
      </c>
      <c r="F218" s="522" t="s">
        <v>617</v>
      </c>
      <c r="G218" s="524" t="s">
        <v>507</v>
      </c>
      <c r="H218" s="525" t="s">
        <v>508</v>
      </c>
      <c r="I218" s="620">
        <v>0.6</v>
      </c>
      <c r="J218" s="179" t="s">
        <v>171</v>
      </c>
      <c r="K218" s="648"/>
      <c r="L218" s="524"/>
      <c r="M218" s="649"/>
      <c r="N218" s="183" t="str">
        <f>IF([1]กรอกข้อมูลโครงการ!$E$40=1,"            "&amp;[1]กรอกข้อมูลโครงการ!$D$44,"             ")</f>
        <v xml:space="preserve">             </v>
      </c>
      <c r="O218" s="558">
        <f>+[1]สรุปปริมาณงาน!AE130</f>
        <v>0</v>
      </c>
      <c r="P218" s="562">
        <f>IF(O218=0,0,+P151)</f>
        <v>0</v>
      </c>
      <c r="Q218" s="562">
        <f>+O218*P218</f>
        <v>0</v>
      </c>
      <c r="R218" s="557">
        <f>+'[1]ปร.5 บร'!$F$21</f>
        <v>1.3322000000000001</v>
      </c>
      <c r="S218" s="563">
        <f t="shared" si="9"/>
        <v>0</v>
      </c>
      <c r="T218" s="562">
        <f>+O218*S218</f>
        <v>0</v>
      </c>
    </row>
    <row r="219" spans="1:21" ht="21.75" hidden="1" customHeight="1" outlineLevel="1">
      <c r="A219" s="552"/>
      <c r="B219" s="553"/>
      <c r="C219" s="21" t="s">
        <v>627</v>
      </c>
      <c r="D219" s="522" t="s">
        <v>628</v>
      </c>
      <c r="E219" s="18"/>
      <c r="F219" s="18"/>
      <c r="G219" s="18"/>
      <c r="H219" s="18"/>
      <c r="I219" s="18"/>
      <c r="J219" s="18"/>
      <c r="K219" s="18"/>
      <c r="L219" s="18"/>
      <c r="M219" s="554"/>
      <c r="N219" s="183" t="str">
        <f>IF([1]กรอกข้อมูลโครงการ!$E$40=1,"            "&amp;[1]กรอกข้อมูลโครงการ!$D$44,"             ")</f>
        <v xml:space="preserve">             </v>
      </c>
      <c r="O219" s="558"/>
      <c r="P219" s="557"/>
      <c r="Q219" s="562"/>
      <c r="R219" s="557"/>
      <c r="S219" s="557"/>
      <c r="T219" s="557"/>
    </row>
    <row r="220" spans="1:21" ht="21.75" hidden="1" customHeight="1" outlineLevel="1">
      <c r="A220" s="552"/>
      <c r="B220" s="553"/>
      <c r="C220" s="21"/>
      <c r="D220" s="21" t="s">
        <v>629</v>
      </c>
      <c r="E220" s="522" t="s">
        <v>630</v>
      </c>
      <c r="F220" s="524"/>
      <c r="G220" s="648"/>
      <c r="H220" s="648"/>
      <c r="I220" s="524"/>
      <c r="J220" s="648"/>
      <c r="K220" s="525" t="s">
        <v>508</v>
      </c>
      <c r="L220" s="620">
        <v>0.6</v>
      </c>
      <c r="M220" s="650" t="s">
        <v>171</v>
      </c>
      <c r="N220" s="183" t="str">
        <f>IF([1]กรอกข้อมูลโครงการ!$E$40=1,"            "&amp;[1]กรอกข้อมูลโครงการ!$D$44,"             ")</f>
        <v xml:space="preserve">             </v>
      </c>
      <c r="O220" s="558"/>
      <c r="P220" s="557"/>
      <c r="Q220" s="562"/>
      <c r="R220" s="557"/>
      <c r="S220" s="557"/>
      <c r="T220" s="557"/>
    </row>
    <row r="221" spans="1:21" ht="21.75" hidden="1" customHeight="1" outlineLevel="1">
      <c r="A221" s="552"/>
      <c r="B221" s="553"/>
      <c r="C221" s="21"/>
      <c r="D221" s="48"/>
      <c r="E221" s="21" t="s">
        <v>1117</v>
      </c>
      <c r="F221" s="522" t="s">
        <v>622</v>
      </c>
      <c r="G221" s="648"/>
      <c r="H221" s="306" t="s">
        <v>605</v>
      </c>
      <c r="I221" s="351" t="s">
        <v>6</v>
      </c>
      <c r="J221" s="361">
        <f>+[1]ราคาต่อหน่วยงานทาง!J1342</f>
        <v>0</v>
      </c>
      <c r="K221" s="179" t="s">
        <v>171</v>
      </c>
      <c r="L221" s="619"/>
      <c r="M221" s="640"/>
      <c r="N221" s="183" t="str">
        <f>IF([1]กรอกข้อมูลโครงการ!$E$40=1,"            "&amp;[1]กรอกข้อมูลโครงการ!$D$44,"             ")</f>
        <v xml:space="preserve">             </v>
      </c>
      <c r="O221" s="558">
        <f>+[1]สรุปปริมาณงาน!AE133</f>
        <v>0</v>
      </c>
      <c r="P221" s="562">
        <f>IF(O221=0,0,[1]ราคาต่อหน่วยงานทาง!N1362)</f>
        <v>0</v>
      </c>
      <c r="Q221" s="562">
        <f>+O221*P221</f>
        <v>0</v>
      </c>
      <c r="R221" s="557">
        <f>+'[1]ปร.5 บร'!$F$21</f>
        <v>1.3322000000000001</v>
      </c>
      <c r="S221" s="563">
        <f>+P221*R221</f>
        <v>0</v>
      </c>
      <c r="T221" s="562">
        <f>+O221*S221</f>
        <v>0</v>
      </c>
    </row>
    <row r="222" spans="1:21" ht="21.75" hidden="1" customHeight="1" outlineLevel="1">
      <c r="A222" s="552"/>
      <c r="B222" s="553"/>
      <c r="C222" s="21"/>
      <c r="D222" s="48"/>
      <c r="E222" s="21" t="s">
        <v>1118</v>
      </c>
      <c r="F222" s="522" t="s">
        <v>591</v>
      </c>
      <c r="G222" s="524"/>
      <c r="H222" s="648">
        <v>0.69</v>
      </c>
      <c r="I222" s="524" t="s">
        <v>171</v>
      </c>
      <c r="J222" s="648" t="s">
        <v>366</v>
      </c>
      <c r="K222" s="524">
        <v>0.94</v>
      </c>
      <c r="L222" s="302" t="s">
        <v>171</v>
      </c>
      <c r="M222" s="649"/>
      <c r="N222" s="183" t="str">
        <f>IF([1]กรอกข้อมูลโครงการ!$E$40=1,"            "&amp;[1]กรอกข้อมูลโครงการ!$D$44,"             ")</f>
        <v xml:space="preserve">             </v>
      </c>
      <c r="O222" s="558">
        <f>+[1]สรุปปริมาณงาน!AE134</f>
        <v>0</v>
      </c>
      <c r="P222" s="562">
        <f>IF(O222=0,0,[1]ราคาต่อหน่วยงานทาง!N1379)</f>
        <v>0</v>
      </c>
      <c r="Q222" s="562">
        <f>+O222*P222</f>
        <v>0</v>
      </c>
      <c r="R222" s="557">
        <f>+'[1]ปร.5 บร'!$F$21</f>
        <v>1.3322000000000001</v>
      </c>
      <c r="S222" s="563">
        <f>+P222*R222</f>
        <v>0</v>
      </c>
      <c r="T222" s="562">
        <f>+O222*S222</f>
        <v>0</v>
      </c>
    </row>
    <row r="223" spans="1:21" ht="21.75" hidden="1" customHeight="1" outlineLevel="1">
      <c r="A223" s="552"/>
      <c r="B223" s="553"/>
      <c r="C223" s="21"/>
      <c r="D223" s="48"/>
      <c r="E223" s="21" t="s">
        <v>1119</v>
      </c>
      <c r="F223" s="522" t="s">
        <v>617</v>
      </c>
      <c r="G223" s="524" t="s">
        <v>507</v>
      </c>
      <c r="H223" s="525" t="s">
        <v>508</v>
      </c>
      <c r="I223" s="620">
        <v>0.6</v>
      </c>
      <c r="J223" s="179" t="s">
        <v>171</v>
      </c>
      <c r="K223" s="648"/>
      <c r="L223" s="524"/>
      <c r="M223" s="649"/>
      <c r="N223" s="183" t="str">
        <f>IF([1]กรอกข้อมูลโครงการ!$E$40=1,"            "&amp;[1]กรอกข้อมูลโครงการ!$D$44,"             ")</f>
        <v xml:space="preserve">             </v>
      </c>
      <c r="O223" s="558">
        <f>+[1]สรุปปริมาณงาน!AE135</f>
        <v>0</v>
      </c>
      <c r="P223" s="562">
        <f>IF(O223=0,0,[1]ราคาต่อหน่วยงานทาง!N1392)</f>
        <v>0</v>
      </c>
      <c r="Q223" s="562">
        <f>+O223*P223</f>
        <v>0</v>
      </c>
      <c r="R223" s="557">
        <f>+'[1]ปร.5 บร'!$F$21</f>
        <v>1.3322000000000001</v>
      </c>
      <c r="S223" s="563">
        <f>+P223*R223</f>
        <v>0</v>
      </c>
      <c r="T223" s="562">
        <f>+O223*S223</f>
        <v>0</v>
      </c>
      <c r="U223" s="566" t="e">
        <f>+#REF!+#REF!</f>
        <v>#REF!</v>
      </c>
    </row>
    <row r="224" spans="1:21" ht="21.75" hidden="1" customHeight="1" outlineLevel="1">
      <c r="A224" s="552"/>
      <c r="B224" s="553">
        <v>4.2</v>
      </c>
      <c r="C224" s="48" t="s">
        <v>640</v>
      </c>
      <c r="D224" s="48"/>
      <c r="E224" s="18"/>
      <c r="F224" s="18"/>
      <c r="G224" s="18"/>
      <c r="H224" s="18"/>
      <c r="I224" s="18"/>
      <c r="J224" s="18"/>
      <c r="K224" s="18"/>
      <c r="L224" s="18"/>
      <c r="M224" s="554"/>
      <c r="N224" s="183" t="str">
        <f>IF([1]กรอกข้อมูลโครงการ!$E$40=1,"            "&amp;[1]กรอกข้อมูลโครงการ!$D$44,"             ")</f>
        <v xml:space="preserve">             </v>
      </c>
      <c r="O224" s="651"/>
      <c r="P224" s="557"/>
      <c r="Q224" s="562"/>
      <c r="R224" s="557"/>
      <c r="S224" s="557"/>
      <c r="T224" s="557"/>
    </row>
    <row r="225" spans="1:21" ht="21.75" hidden="1" customHeight="1" outlineLevel="1">
      <c r="A225" s="552"/>
      <c r="B225" s="553"/>
      <c r="C225" s="21" t="s">
        <v>641</v>
      </c>
      <c r="D225" s="48" t="s">
        <v>642</v>
      </c>
      <c r="E225" s="18"/>
      <c r="F225" s="18"/>
      <c r="G225" s="18"/>
      <c r="H225" s="18"/>
      <c r="I225" s="18"/>
      <c r="J225" s="18"/>
      <c r="K225" s="18"/>
      <c r="L225" s="18"/>
      <c r="M225" s="554"/>
      <c r="N225" s="183" t="str">
        <f>IF([1]กรอกข้อมูลโครงการ!$E$40=1,"            "&amp;[1]กรอกข้อมูลโครงการ!$D$44,"             ")</f>
        <v xml:space="preserve">             </v>
      </c>
      <c r="O225" s="558">
        <f>+[1]สรุปปริมาณงาน!AE137</f>
        <v>0</v>
      </c>
      <c r="P225" s="562">
        <f>IF(O225=0,0,[1]ราคาต่อหน่วยงานทาง!M1399)</f>
        <v>0</v>
      </c>
      <c r="Q225" s="562">
        <f>+O225*P225</f>
        <v>0</v>
      </c>
      <c r="R225" s="557">
        <f>+'[1]ปร.5 บร'!$F$21</f>
        <v>1.3322000000000001</v>
      </c>
      <c r="S225" s="563">
        <f>+P225*R225</f>
        <v>0</v>
      </c>
      <c r="T225" s="562">
        <f>+O225*S225</f>
        <v>0</v>
      </c>
    </row>
    <row r="226" spans="1:21" ht="21.75" hidden="1" customHeight="1" outlineLevel="1">
      <c r="A226" s="552"/>
      <c r="B226" s="553"/>
      <c r="C226" s="21" t="s">
        <v>647</v>
      </c>
      <c r="D226" s="48" t="s">
        <v>648</v>
      </c>
      <c r="E226" s="18"/>
      <c r="F226" s="18"/>
      <c r="G226" s="18"/>
      <c r="H226" s="18"/>
      <c r="I226" s="18"/>
      <c r="J226" s="18"/>
      <c r="K226" s="18"/>
      <c r="L226" s="18"/>
      <c r="M226" s="554"/>
      <c r="N226" s="183" t="str">
        <f>IF([1]กรอกข้อมูลโครงการ!$E$40=1,"            "&amp;[1]กรอกข้อมูลโครงการ!$D$44,"             ")</f>
        <v xml:space="preserve">             </v>
      </c>
      <c r="O226" s="558">
        <f>+[1]สรุปปริมาณงาน!AE138</f>
        <v>0</v>
      </c>
      <c r="P226" s="562">
        <f>IF(O226=0,0,[1]ราคาต่อหน่วยงานทาง!M1405)</f>
        <v>0</v>
      </c>
      <c r="Q226" s="562">
        <f>+O226*P226</f>
        <v>0</v>
      </c>
      <c r="R226" s="557">
        <f>+'[1]ปร.5 บร'!$F$21</f>
        <v>1.3322000000000001</v>
      </c>
      <c r="S226" s="563">
        <f>+P226*R226</f>
        <v>0</v>
      </c>
      <c r="T226" s="562">
        <f>+O226*S226</f>
        <v>0</v>
      </c>
    </row>
    <row r="227" spans="1:21" ht="21.75" hidden="1" customHeight="1" outlineLevel="1">
      <c r="A227" s="621"/>
      <c r="B227" s="622">
        <v>4.3</v>
      </c>
      <c r="C227" s="624" t="s">
        <v>649</v>
      </c>
      <c r="D227" s="624"/>
      <c r="E227" s="625"/>
      <c r="F227" s="625"/>
      <c r="G227" s="625"/>
      <c r="H227" s="625"/>
      <c r="I227" s="625"/>
      <c r="J227" s="625"/>
      <c r="K227" s="625"/>
      <c r="L227" s="625"/>
      <c r="M227" s="629"/>
      <c r="N227" s="183" t="str">
        <f>IF([1]กรอกข้อมูลโครงการ!$E$40=1,"            "&amp;[1]กรอกข้อมูลโครงการ!$D$44,"             ")</f>
        <v xml:space="preserve">             </v>
      </c>
      <c r="O227" s="630">
        <f>IF([1]กรอกข้อมูลสะพาน!E140=0,0,[1]ราคาต่อหน่วยงานทาง!H1954)</f>
        <v>0</v>
      </c>
      <c r="P227" s="631">
        <f>IF(O227=0,0,[1]ราคาต่อหน่วยงานทาง!N1427)</f>
        <v>0</v>
      </c>
      <c r="Q227" s="562">
        <f>+O227*P227</f>
        <v>0</v>
      </c>
      <c r="R227" s="557">
        <f>+'[1]ปร.5 บร'!$F$21</f>
        <v>1.3322000000000001</v>
      </c>
      <c r="S227" s="563">
        <f>+P227*R227</f>
        <v>0</v>
      </c>
      <c r="T227" s="562">
        <f>+O227*S227</f>
        <v>0</v>
      </c>
    </row>
    <row r="228" spans="1:21" ht="21.75" hidden="1" customHeight="1" outlineLevel="1">
      <c r="A228" s="621"/>
      <c r="B228" s="622">
        <v>4.4000000000000004</v>
      </c>
      <c r="C228" s="652" t="s">
        <v>660</v>
      </c>
      <c r="D228" s="624"/>
      <c r="E228" s="625" t="s">
        <v>119</v>
      </c>
      <c r="F228" s="653">
        <f>IF([1]กรอกข้อมูลสะพาน!E157=0,0,[1]ราคาต่อหน่วยงานทาง!F1973)</f>
        <v>0</v>
      </c>
      <c r="G228" s="625" t="s">
        <v>328</v>
      </c>
      <c r="H228" s="625"/>
      <c r="I228" s="625"/>
      <c r="J228" s="625"/>
      <c r="K228" s="625"/>
      <c r="L228" s="625"/>
      <c r="M228" s="629"/>
      <c r="N228" s="183" t="str">
        <f>IF([1]กรอกข้อมูลโครงการ!$E$40=1,"            "&amp;[1]กรอกข้อมูลโครงการ!$D$44,"             ")</f>
        <v xml:space="preserve">             </v>
      </c>
      <c r="O228" s="630">
        <f>+[1]ราคาต่อหน่วยงานทาง!K1974</f>
        <v>0</v>
      </c>
      <c r="P228" s="631">
        <f>+[1]ราคาต่อหน่วยงานทาง!N1998</f>
        <v>0</v>
      </c>
      <c r="Q228" s="631">
        <f>+O228*P228</f>
        <v>0</v>
      </c>
      <c r="R228" s="632">
        <f>+'[1]ปร.5 บร'!$F$21</f>
        <v>1.3322000000000001</v>
      </c>
      <c r="S228" s="633">
        <f>+P228*R228</f>
        <v>0</v>
      </c>
      <c r="T228" s="631">
        <f>+O228*S228</f>
        <v>0</v>
      </c>
    </row>
    <row r="229" spans="1:21" ht="21.75" hidden="1" customHeight="1" outlineLevel="1">
      <c r="A229" s="502" t="s">
        <v>1109</v>
      </c>
      <c r="C229" s="644"/>
      <c r="D229" s="644"/>
      <c r="E229" s="644"/>
      <c r="F229" s="644"/>
      <c r="G229" s="644"/>
      <c r="H229" s="644"/>
      <c r="I229" s="645"/>
      <c r="J229" s="645"/>
      <c r="K229" s="18"/>
      <c r="L229" s="18"/>
      <c r="M229" s="18"/>
      <c r="N229" s="183" t="str">
        <f>IF([1]กรอกข้อมูลโครงการ!$E$40=1,"            "&amp;[1]กรอกข้อมูลโครงการ!$D$44,"             ")</f>
        <v xml:space="preserve">             </v>
      </c>
      <c r="O229" s="646"/>
      <c r="P229" s="646"/>
      <c r="Q229" s="646"/>
      <c r="R229" s="646"/>
      <c r="S229" s="646"/>
      <c r="T229" s="646"/>
      <c r="U229" s="18"/>
    </row>
    <row r="230" spans="1:21" ht="36.75" hidden="1" customHeight="1" outlineLevel="1">
      <c r="C230" s="647" t="e">
        <f>#REF!</f>
        <v>#REF!</v>
      </c>
      <c r="D230" s="647"/>
      <c r="E230" s="647"/>
      <c r="F230" s="647"/>
      <c r="G230" s="647"/>
      <c r="H230" s="647"/>
      <c r="K230" s="635"/>
      <c r="L230" s="635"/>
      <c r="M230" s="635"/>
      <c r="N230" s="183" t="str">
        <f>IF([1]กรอกข้อมูลโครงการ!$E$40=1,"            "&amp;[1]กรอกข้อมูลโครงการ!$D$44,"             ")</f>
        <v xml:space="preserve">             </v>
      </c>
      <c r="O230" s="634"/>
      <c r="Q230" s="635"/>
      <c r="R230" s="635"/>
      <c r="S230" s="635"/>
      <c r="T230" s="635"/>
      <c r="U230" s="635"/>
    </row>
    <row r="231" spans="1:21" ht="21.75" hidden="1" customHeight="1" outlineLevel="1">
      <c r="A231" s="18"/>
      <c r="B231" s="433" t="s">
        <v>1098</v>
      </c>
      <c r="C231" s="636" t="s">
        <v>1099</v>
      </c>
      <c r="D231" s="636"/>
      <c r="E231" s="636"/>
      <c r="F231" s="636"/>
      <c r="G231" s="636"/>
      <c r="H231" s="636"/>
      <c r="I231" s="18"/>
      <c r="J231" s="433"/>
      <c r="K231" s="637"/>
      <c r="L231" s="638"/>
      <c r="M231" s="638"/>
      <c r="N231" s="183" t="str">
        <f>IF([1]กรอกข้อมูลโครงการ!$E$40=1,"            "&amp;[1]กรอกข้อมูลโครงการ!$D$44,"             ")</f>
        <v xml:space="preserve">             </v>
      </c>
      <c r="O231" s="84"/>
      <c r="P231" s="433"/>
      <c r="Q231" s="639"/>
      <c r="R231" s="639"/>
      <c r="S231" s="639"/>
      <c r="T231" s="639"/>
      <c r="U231" s="639"/>
    </row>
    <row r="232" spans="1:21" ht="21.75" hidden="1" customHeight="1" outlineLevel="1">
      <c r="A232" s="18"/>
      <c r="B232" s="433"/>
      <c r="C232" s="263"/>
      <c r="D232" s="263"/>
      <c r="E232" s="263"/>
      <c r="F232" s="263"/>
      <c r="G232" s="263"/>
      <c r="H232" s="263"/>
      <c r="I232" s="18"/>
      <c r="J232" s="433"/>
      <c r="K232" s="654"/>
      <c r="L232" s="655"/>
      <c r="M232" s="655"/>
      <c r="N232" s="183" t="str">
        <f>IF([1]กรอกข้อมูลโครงการ!$E$40=1,"            "&amp;[1]กรอกข้อมูลโครงการ!$D$44,"             ")</f>
        <v xml:space="preserve">             </v>
      </c>
      <c r="O232" s="84"/>
      <c r="P232" s="433"/>
      <c r="Q232" s="528"/>
      <c r="R232" s="528"/>
      <c r="S232" s="528"/>
      <c r="T232" s="528"/>
      <c r="U232" s="639"/>
    </row>
    <row r="233" spans="1:21" outlineLevel="1">
      <c r="A233" s="18"/>
      <c r="B233" s="433"/>
      <c r="C233" s="263"/>
      <c r="D233" s="263"/>
      <c r="E233" s="263"/>
      <c r="F233" s="263"/>
      <c r="G233" s="263"/>
      <c r="H233" s="263"/>
      <c r="I233" s="18"/>
      <c r="J233" s="433"/>
      <c r="K233" s="654"/>
      <c r="L233" s="655"/>
      <c r="M233" s="655"/>
      <c r="N233" s="183" t="str">
        <f>IF([1]กรอกข้อมูลโครงการ!$E$40=1," "&amp;[1]กรอกข้อมูลโครงการ!$D$44,"             ")</f>
        <v xml:space="preserve">             </v>
      </c>
      <c r="O233" s="638"/>
      <c r="P233" s="638"/>
      <c r="Q233" s="638"/>
      <c r="R233" s="528"/>
      <c r="S233" s="528"/>
      <c r="T233" s="528"/>
      <c r="U233" s="639"/>
    </row>
    <row r="234" spans="1:21" outlineLevel="1">
      <c r="A234" s="18"/>
      <c r="B234" s="433"/>
      <c r="C234" s="263"/>
      <c r="D234" s="263"/>
      <c r="E234" s="263"/>
      <c r="F234" s="263"/>
      <c r="G234" s="263"/>
      <c r="H234" s="263"/>
      <c r="I234" s="18"/>
      <c r="J234" s="433"/>
      <c r="K234" s="654"/>
      <c r="L234" s="655"/>
      <c r="M234" s="655"/>
      <c r="N234" s="655"/>
      <c r="O234" s="84"/>
      <c r="P234" s="433"/>
      <c r="Q234" s="528"/>
      <c r="R234" s="528"/>
      <c r="S234" s="528"/>
      <c r="T234" s="528"/>
      <c r="U234" s="639"/>
    </row>
    <row r="235" spans="1:21">
      <c r="A235" s="552">
        <v>5</v>
      </c>
      <c r="B235" s="553" t="s">
        <v>1120</v>
      </c>
      <c r="C235" s="48"/>
      <c r="D235" s="48"/>
      <c r="E235" s="18"/>
      <c r="F235" s="18"/>
      <c r="G235" s="18"/>
      <c r="H235" s="18"/>
      <c r="I235" s="18"/>
      <c r="J235" s="18"/>
      <c r="K235" s="18"/>
      <c r="L235" s="18"/>
      <c r="M235" s="554"/>
      <c r="N235" s="555"/>
      <c r="O235" s="558"/>
      <c r="P235" s="557"/>
      <c r="Q235" s="562"/>
      <c r="R235" s="557"/>
      <c r="S235" s="557"/>
      <c r="T235" s="557"/>
    </row>
    <row r="236" spans="1:21">
      <c r="A236" s="552"/>
      <c r="B236" s="48">
        <v>5.0999999999999996</v>
      </c>
      <c r="C236" s="48" t="s">
        <v>679</v>
      </c>
      <c r="D236" s="48"/>
      <c r="E236" s="18"/>
      <c r="F236" s="18"/>
      <c r="G236" s="18"/>
      <c r="H236" s="18"/>
      <c r="I236" s="18"/>
      <c r="J236" s="18"/>
      <c r="K236" s="18"/>
      <c r="L236" s="18"/>
      <c r="M236" s="554"/>
      <c r="N236" s="555"/>
      <c r="O236" s="558"/>
      <c r="P236" s="557"/>
      <c r="Q236" s="562"/>
      <c r="R236" s="557"/>
      <c r="S236" s="557"/>
      <c r="T236" s="557"/>
    </row>
    <row r="237" spans="1:21">
      <c r="A237" s="552"/>
      <c r="B237" s="48"/>
      <c r="C237" s="21" t="s">
        <v>680</v>
      </c>
      <c r="D237" s="48" t="s">
        <v>1121</v>
      </c>
      <c r="E237" s="18"/>
      <c r="F237" s="18"/>
      <c r="G237" s="18"/>
      <c r="H237" s="18"/>
      <c r="I237" s="18"/>
      <c r="J237" s="18"/>
      <c r="K237" s="18"/>
      <c r="L237" s="18"/>
      <c r="M237" s="554"/>
      <c r="N237" s="555" t="s">
        <v>739</v>
      </c>
      <c r="O237" s="558">
        <f>+[1]กรอกข้อมูลจราจรสังเคราะห์!E3</f>
        <v>0</v>
      </c>
      <c r="P237" s="562">
        <f>IF(O237=0,0,110)</f>
        <v>0</v>
      </c>
      <c r="Q237" s="562">
        <f>+O237*P237</f>
        <v>0</v>
      </c>
      <c r="R237" s="557">
        <f>[1]ปร5!$E$16</f>
        <v>1.3624000000000001</v>
      </c>
      <c r="S237" s="563">
        <f>+P237*R237</f>
        <v>0</v>
      </c>
      <c r="T237" s="562">
        <f>+O237*S237</f>
        <v>0</v>
      </c>
    </row>
    <row r="238" spans="1:21">
      <c r="A238" s="552"/>
      <c r="B238" s="48"/>
      <c r="C238" s="21" t="s">
        <v>683</v>
      </c>
      <c r="D238" s="48" t="s">
        <v>684</v>
      </c>
      <c r="E238" s="18"/>
      <c r="F238" s="18"/>
      <c r="G238" s="18"/>
      <c r="H238" s="18"/>
      <c r="I238" s="18"/>
      <c r="J238" s="18"/>
      <c r="K238" s="18"/>
      <c r="L238" s="18"/>
      <c r="M238" s="554"/>
      <c r="N238" s="555" t="s">
        <v>739</v>
      </c>
      <c r="O238" s="558">
        <f>+[1]กรอกข้อมูลจราจรสังเคราะห์!E4</f>
        <v>0</v>
      </c>
      <c r="P238" s="562">
        <f>IF(O238=0,0,400)</f>
        <v>0</v>
      </c>
      <c r="Q238" s="562">
        <f>+O238*P238</f>
        <v>0</v>
      </c>
      <c r="R238" s="557">
        <f>[1]ปร5!$E$16</f>
        <v>1.3624000000000001</v>
      </c>
      <c r="S238" s="563">
        <f>+P238*R238</f>
        <v>0</v>
      </c>
      <c r="T238" s="562">
        <f>+O238*S238</f>
        <v>0</v>
      </c>
    </row>
    <row r="239" spans="1:21">
      <c r="A239" s="552"/>
      <c r="B239" s="48"/>
      <c r="C239" s="21" t="s">
        <v>685</v>
      </c>
      <c r="D239" s="48" t="s">
        <v>686</v>
      </c>
      <c r="E239" s="18"/>
      <c r="F239" s="18"/>
      <c r="G239" s="18"/>
      <c r="H239" s="18"/>
      <c r="I239" s="18"/>
      <c r="J239" s="18"/>
      <c r="K239" s="18"/>
      <c r="L239" s="18"/>
      <c r="M239" s="554"/>
      <c r="N239" s="555" t="s">
        <v>1122</v>
      </c>
      <c r="O239" s="558">
        <f>+[1]กรอกข้อมูลจราจรสังเคราะห์!E5</f>
        <v>0</v>
      </c>
      <c r="P239" s="562">
        <f>IF(O239=0,0,200)</f>
        <v>0</v>
      </c>
      <c r="Q239" s="562">
        <f>+O239*P239</f>
        <v>0</v>
      </c>
      <c r="R239" s="557">
        <f>[1]ปร5!$E$16</f>
        <v>1.3624000000000001</v>
      </c>
      <c r="S239" s="563">
        <f>+P239*R239</f>
        <v>0</v>
      </c>
      <c r="T239" s="562">
        <f>+O239*S239</f>
        <v>0</v>
      </c>
    </row>
    <row r="240" spans="1:21">
      <c r="A240" s="552"/>
      <c r="B240" s="48"/>
      <c r="C240" s="21" t="s">
        <v>687</v>
      </c>
      <c r="D240" s="48" t="s">
        <v>688</v>
      </c>
      <c r="E240" s="18"/>
      <c r="F240" s="18"/>
      <c r="G240" s="18"/>
      <c r="H240" s="18"/>
      <c r="I240" s="18"/>
      <c r="J240" s="18"/>
      <c r="K240" s="18"/>
      <c r="L240" s="18"/>
      <c r="M240" s="554"/>
      <c r="N240" s="555" t="s">
        <v>171</v>
      </c>
      <c r="O240" s="558">
        <v>0</v>
      </c>
      <c r="P240" s="562">
        <v>1660</v>
      </c>
      <c r="Q240" s="562">
        <f>+O240*P240</f>
        <v>0</v>
      </c>
      <c r="R240" s="557">
        <f>[1]ปร5!$E$16</f>
        <v>1.3624000000000001</v>
      </c>
      <c r="S240" s="563">
        <f>+P240*R240</f>
        <v>2261.5840000000003</v>
      </c>
      <c r="T240" s="562">
        <f>+O240*S240</f>
        <v>0</v>
      </c>
    </row>
    <row r="241" spans="1:21">
      <c r="A241" s="552"/>
      <c r="B241" s="48">
        <v>5.2</v>
      </c>
      <c r="C241" s="48" t="s">
        <v>689</v>
      </c>
      <c r="D241" s="48"/>
      <c r="E241" s="18"/>
      <c r="F241" s="18"/>
      <c r="G241" s="18"/>
      <c r="H241" s="18"/>
      <c r="I241" s="18"/>
      <c r="J241" s="18"/>
      <c r="K241" s="18"/>
      <c r="L241" s="18"/>
      <c r="M241" s="554"/>
      <c r="N241" s="555"/>
      <c r="O241" s="558"/>
      <c r="P241" s="557"/>
      <c r="Q241" s="562"/>
      <c r="R241" s="557"/>
      <c r="S241" s="557"/>
      <c r="T241" s="557"/>
    </row>
    <row r="242" spans="1:21">
      <c r="A242" s="552"/>
      <c r="B242" s="48"/>
      <c r="C242" s="21" t="s">
        <v>1123</v>
      </c>
      <c r="D242" s="48" t="s">
        <v>729</v>
      </c>
      <c r="E242" s="18"/>
      <c r="F242" s="18"/>
      <c r="G242" s="18"/>
      <c r="H242" s="18"/>
      <c r="I242" s="18"/>
      <c r="J242" s="18"/>
      <c r="K242" s="18"/>
      <c r="L242" s="18"/>
      <c r="M242" s="554"/>
      <c r="N242" s="555" t="s">
        <v>698</v>
      </c>
      <c r="O242" s="558">
        <f>+[1]สรุปปริมาณงาน!AE166</f>
        <v>0</v>
      </c>
      <c r="P242" s="563">
        <f>IF(O242=0,0,12610)</f>
        <v>0</v>
      </c>
      <c r="Q242" s="562">
        <f t="shared" ref="Q242:Q254" si="10">+O242*P242</f>
        <v>0</v>
      </c>
      <c r="R242" s="557">
        <f>[1]ปร5!$E$16</f>
        <v>1.3624000000000001</v>
      </c>
      <c r="S242" s="563">
        <f>+P242*R242</f>
        <v>0</v>
      </c>
      <c r="T242" s="562">
        <f>+O242*S242</f>
        <v>0</v>
      </c>
    </row>
    <row r="243" spans="1:21" hidden="1">
      <c r="A243" s="552"/>
      <c r="B243" s="553"/>
      <c r="C243" s="21" t="s">
        <v>1124</v>
      </c>
      <c r="D243" s="523" t="s">
        <v>691</v>
      </c>
      <c r="E243" s="18"/>
      <c r="F243" s="18"/>
      <c r="G243" s="18"/>
      <c r="H243" s="18"/>
      <c r="I243" s="18"/>
      <c r="J243" s="18"/>
      <c r="K243" s="18"/>
      <c r="L243" s="18"/>
      <c r="M243" s="554"/>
      <c r="N243" s="555" t="s">
        <v>698</v>
      </c>
      <c r="O243" s="558">
        <f>+[1]สรุปปริมาณงาน!AE141</f>
        <v>0</v>
      </c>
      <c r="P243" s="562">
        <f>IF(O243=0,0,3260)</f>
        <v>0</v>
      </c>
      <c r="Q243" s="562">
        <f t="shared" si="10"/>
        <v>0</v>
      </c>
      <c r="R243" s="557">
        <f>+'[1]ปร.5 บร'!$F$21</f>
        <v>1.3322000000000001</v>
      </c>
      <c r="S243" s="563">
        <f t="shared" ref="S243:S312" si="11">+P243*R243</f>
        <v>0</v>
      </c>
      <c r="T243" s="562">
        <f t="shared" ref="T243:T312" si="12">+O243*S243</f>
        <v>0</v>
      </c>
    </row>
    <row r="244" spans="1:21" hidden="1">
      <c r="A244" s="552"/>
      <c r="B244" s="553"/>
      <c r="C244" s="21" t="s">
        <v>1125</v>
      </c>
      <c r="D244" s="523" t="s">
        <v>703</v>
      </c>
      <c r="E244" s="18"/>
      <c r="F244" s="18"/>
      <c r="G244" s="18"/>
      <c r="H244" s="18"/>
      <c r="I244" s="18"/>
      <c r="J244" s="18"/>
      <c r="K244" s="18"/>
      <c r="L244" s="18"/>
      <c r="M244" s="554"/>
      <c r="N244" s="555" t="s">
        <v>698</v>
      </c>
      <c r="O244" s="558">
        <f>+[1]สรุปปริมาณงาน!AE142</f>
        <v>0</v>
      </c>
      <c r="P244" s="562">
        <f>IF(O244=0,0,2330)</f>
        <v>0</v>
      </c>
      <c r="Q244" s="562">
        <f t="shared" si="10"/>
        <v>0</v>
      </c>
      <c r="R244" s="557">
        <f>+'[1]ปร.5 บร'!$F$21</f>
        <v>1.3322000000000001</v>
      </c>
      <c r="S244" s="563">
        <f t="shared" si="11"/>
        <v>0</v>
      </c>
      <c r="T244" s="562">
        <f t="shared" si="12"/>
        <v>0</v>
      </c>
    </row>
    <row r="245" spans="1:21" hidden="1">
      <c r="A245" s="552"/>
      <c r="B245" s="553"/>
      <c r="C245" s="21" t="s">
        <v>1126</v>
      </c>
      <c r="D245" s="523" t="s">
        <v>704</v>
      </c>
      <c r="E245" s="18"/>
      <c r="F245" s="18"/>
      <c r="G245" s="18"/>
      <c r="H245" s="18"/>
      <c r="I245" s="18"/>
      <c r="J245" s="18"/>
      <c r="K245" s="18"/>
      <c r="L245" s="18"/>
      <c r="M245" s="554"/>
      <c r="N245" s="555" t="s">
        <v>698</v>
      </c>
      <c r="O245" s="558">
        <f>+[1]สรุปปริมาณงาน!AE143</f>
        <v>0</v>
      </c>
      <c r="P245" s="562">
        <f>IF(O245=0,0,2660)</f>
        <v>0</v>
      </c>
      <c r="Q245" s="562">
        <f t="shared" si="10"/>
        <v>0</v>
      </c>
      <c r="R245" s="557">
        <f>+'[1]ปร.5 บร'!$F$21</f>
        <v>1.3322000000000001</v>
      </c>
      <c r="S245" s="563">
        <f t="shared" si="11"/>
        <v>0</v>
      </c>
      <c r="T245" s="562">
        <f t="shared" si="12"/>
        <v>0</v>
      </c>
    </row>
    <row r="246" spans="1:21">
      <c r="A246" s="552"/>
      <c r="B246" s="553"/>
      <c r="C246" s="21" t="s">
        <v>1127</v>
      </c>
      <c r="D246" s="179" t="s">
        <v>705</v>
      </c>
      <c r="E246" s="18"/>
      <c r="F246" s="18"/>
      <c r="G246" s="18"/>
      <c r="H246" s="18"/>
      <c r="I246" s="18"/>
      <c r="J246" s="18"/>
      <c r="K246" s="18"/>
      <c r="L246" s="18"/>
      <c r="M246" s="554"/>
      <c r="N246" s="555" t="s">
        <v>698</v>
      </c>
      <c r="O246" s="558">
        <v>0</v>
      </c>
      <c r="P246" s="562">
        <v>2300</v>
      </c>
      <c r="Q246" s="562">
        <f t="shared" si="10"/>
        <v>0</v>
      </c>
      <c r="R246" s="557">
        <f>[1]ปร5!$E$16</f>
        <v>1.3624000000000001</v>
      </c>
      <c r="S246" s="563">
        <f t="shared" si="11"/>
        <v>3133.52</v>
      </c>
      <c r="T246" s="562">
        <f t="shared" si="12"/>
        <v>0</v>
      </c>
    </row>
    <row r="247" spans="1:21">
      <c r="A247" s="552"/>
      <c r="B247" s="553"/>
      <c r="C247" s="21" t="s">
        <v>1128</v>
      </c>
      <c r="D247" s="179" t="s">
        <v>706</v>
      </c>
      <c r="E247" s="18"/>
      <c r="F247" s="18"/>
      <c r="G247" s="18"/>
      <c r="H247" s="18"/>
      <c r="I247" s="18"/>
      <c r="J247" s="18"/>
      <c r="K247" s="18"/>
      <c r="L247" s="18"/>
      <c r="M247" s="554"/>
      <c r="N247" s="555" t="s">
        <v>698</v>
      </c>
      <c r="O247" s="558">
        <v>0</v>
      </c>
      <c r="P247" s="562">
        <f>IF(O247=0,0,5470)</f>
        <v>0</v>
      </c>
      <c r="Q247" s="562">
        <f t="shared" si="10"/>
        <v>0</v>
      </c>
      <c r="R247" s="557">
        <f>[1]ปร5!$E$16</f>
        <v>1.3624000000000001</v>
      </c>
      <c r="S247" s="563">
        <f t="shared" si="11"/>
        <v>0</v>
      </c>
      <c r="T247" s="562">
        <f t="shared" si="12"/>
        <v>0</v>
      </c>
    </row>
    <row r="248" spans="1:21">
      <c r="A248" s="552"/>
      <c r="B248" s="553"/>
      <c r="C248" s="21" t="s">
        <v>1129</v>
      </c>
      <c r="D248" s="179" t="s">
        <v>1130</v>
      </c>
      <c r="E248" s="18"/>
      <c r="F248" s="18"/>
      <c r="G248" s="18"/>
      <c r="H248" s="18"/>
      <c r="I248" s="18"/>
      <c r="J248" s="18"/>
      <c r="K248" s="18"/>
      <c r="L248" s="18"/>
      <c r="M248" s="554"/>
      <c r="N248" s="555" t="s">
        <v>698</v>
      </c>
      <c r="O248" s="558">
        <v>0</v>
      </c>
      <c r="P248" s="562">
        <v>4080</v>
      </c>
      <c r="Q248" s="562">
        <f t="shared" si="10"/>
        <v>0</v>
      </c>
      <c r="R248" s="557">
        <f>[1]ปร5!$E$16</f>
        <v>1.3624000000000001</v>
      </c>
      <c r="S248" s="563">
        <f t="shared" si="11"/>
        <v>5558.5920000000006</v>
      </c>
      <c r="T248" s="562">
        <f t="shared" si="12"/>
        <v>0</v>
      </c>
    </row>
    <row r="249" spans="1:21" hidden="1">
      <c r="A249" s="552"/>
      <c r="B249" s="553"/>
      <c r="C249" s="21" t="s">
        <v>1131</v>
      </c>
      <c r="D249" s="523" t="s">
        <v>708</v>
      </c>
      <c r="E249" s="18"/>
      <c r="F249" s="18"/>
      <c r="G249" s="18"/>
      <c r="H249" s="18"/>
      <c r="I249" s="18"/>
      <c r="J249" s="18"/>
      <c r="K249" s="18"/>
      <c r="L249" s="18"/>
      <c r="M249" s="554"/>
      <c r="N249" s="555" t="s">
        <v>698</v>
      </c>
      <c r="O249" s="558">
        <f>+[1]สรุปปริมาณงาน!AE147</f>
        <v>0</v>
      </c>
      <c r="P249" s="562">
        <f>IF(O249=0,0,4330)</f>
        <v>0</v>
      </c>
      <c r="Q249" s="562">
        <f t="shared" si="10"/>
        <v>0</v>
      </c>
      <c r="R249" s="557">
        <f>+'[1]ปร.5 บร'!$F$21</f>
        <v>1.3322000000000001</v>
      </c>
      <c r="S249" s="563">
        <f t="shared" si="11"/>
        <v>0</v>
      </c>
      <c r="T249" s="562">
        <f t="shared" si="12"/>
        <v>0</v>
      </c>
    </row>
    <row r="250" spans="1:21" hidden="1">
      <c r="A250" s="552"/>
      <c r="B250" s="553"/>
      <c r="C250" s="21" t="s">
        <v>1132</v>
      </c>
      <c r="D250" s="523" t="s">
        <v>709</v>
      </c>
      <c r="E250" s="18"/>
      <c r="F250" s="18"/>
      <c r="G250" s="18"/>
      <c r="H250" s="18"/>
      <c r="I250" s="18"/>
      <c r="J250" s="18"/>
      <c r="K250" s="18"/>
      <c r="L250" s="18"/>
      <c r="M250" s="554"/>
      <c r="N250" s="555" t="s">
        <v>698</v>
      </c>
      <c r="O250" s="558">
        <f>+[1]สรุปปริมาณงาน!AE148</f>
        <v>0</v>
      </c>
      <c r="P250" s="562">
        <f>IF(O250=0,0,7040)</f>
        <v>0</v>
      </c>
      <c r="Q250" s="562">
        <f t="shared" si="10"/>
        <v>0</v>
      </c>
      <c r="R250" s="557">
        <f>+'[1]ปร.5 บร'!$F$21</f>
        <v>1.3322000000000001</v>
      </c>
      <c r="S250" s="563">
        <f t="shared" si="11"/>
        <v>0</v>
      </c>
      <c r="T250" s="562">
        <f t="shared" si="12"/>
        <v>0</v>
      </c>
    </row>
    <row r="251" spans="1:21" hidden="1">
      <c r="A251" s="552"/>
      <c r="B251" s="553"/>
      <c r="C251" s="21" t="s">
        <v>1133</v>
      </c>
      <c r="D251" s="523" t="s">
        <v>710</v>
      </c>
      <c r="E251" s="18"/>
      <c r="F251" s="18"/>
      <c r="G251" s="18"/>
      <c r="H251" s="18"/>
      <c r="I251" s="18"/>
      <c r="J251" s="18"/>
      <c r="K251" s="18"/>
      <c r="L251" s="18"/>
      <c r="M251" s="554"/>
      <c r="N251" s="555" t="s">
        <v>698</v>
      </c>
      <c r="O251" s="558">
        <f>+[1]สรุปปริมาณงาน!AE149</f>
        <v>0</v>
      </c>
      <c r="P251" s="562">
        <f>IF(O251=0,0,5610)</f>
        <v>0</v>
      </c>
      <c r="Q251" s="562">
        <f t="shared" si="10"/>
        <v>0</v>
      </c>
      <c r="R251" s="557">
        <f>+'[1]ปร.5 บร'!$F$21</f>
        <v>1.3322000000000001</v>
      </c>
      <c r="S251" s="563">
        <f t="shared" si="11"/>
        <v>0</v>
      </c>
      <c r="T251" s="562">
        <f t="shared" si="12"/>
        <v>0</v>
      </c>
    </row>
    <row r="252" spans="1:21" hidden="1">
      <c r="A252" s="552"/>
      <c r="B252" s="553"/>
      <c r="C252" s="21" t="s">
        <v>1134</v>
      </c>
      <c r="D252" s="179" t="s">
        <v>711</v>
      </c>
      <c r="E252" s="18"/>
      <c r="F252" s="18"/>
      <c r="G252" s="18"/>
      <c r="H252" s="18"/>
      <c r="I252" s="18"/>
      <c r="J252" s="18"/>
      <c r="K252" s="18"/>
      <c r="L252" s="18"/>
      <c r="M252" s="554"/>
      <c r="N252" s="555" t="s">
        <v>698</v>
      </c>
      <c r="O252" s="558">
        <f>+[1]สรุปปริมาณงาน!AE150</f>
        <v>0</v>
      </c>
      <c r="P252" s="562">
        <f>IF(O252=0,0,4330)</f>
        <v>0</v>
      </c>
      <c r="Q252" s="562">
        <f t="shared" si="10"/>
        <v>0</v>
      </c>
      <c r="R252" s="557">
        <f>+'[1]ปร.5 บร'!$F$21</f>
        <v>1.3322000000000001</v>
      </c>
      <c r="S252" s="563">
        <f t="shared" si="11"/>
        <v>0</v>
      </c>
      <c r="T252" s="562">
        <f t="shared" si="12"/>
        <v>0</v>
      </c>
    </row>
    <row r="253" spans="1:21" hidden="1">
      <c r="A253" s="552"/>
      <c r="B253" s="553"/>
      <c r="C253" s="21" t="s">
        <v>1135</v>
      </c>
      <c r="D253" s="179" t="s">
        <v>712</v>
      </c>
      <c r="E253" s="18"/>
      <c r="F253" s="18"/>
      <c r="G253" s="18"/>
      <c r="H253" s="18"/>
      <c r="I253" s="18"/>
      <c r="J253" s="18"/>
      <c r="K253" s="18"/>
      <c r="L253" s="18"/>
      <c r="M253" s="554"/>
      <c r="N253" s="555" t="s">
        <v>698</v>
      </c>
      <c r="O253" s="558">
        <f>+[1]สรุปปริมาณงาน!AE151</f>
        <v>0</v>
      </c>
      <c r="P253" s="562">
        <f>IF(O253=0,0,4560)</f>
        <v>0</v>
      </c>
      <c r="Q253" s="562">
        <f t="shared" si="10"/>
        <v>0</v>
      </c>
      <c r="R253" s="557">
        <f>+'[1]ปร.5 บร'!$F$21</f>
        <v>1.3322000000000001</v>
      </c>
      <c r="S253" s="563">
        <f t="shared" si="11"/>
        <v>0</v>
      </c>
      <c r="T253" s="562">
        <f t="shared" si="12"/>
        <v>0</v>
      </c>
    </row>
    <row r="254" spans="1:21" hidden="1">
      <c r="A254" s="621"/>
      <c r="B254" s="622"/>
      <c r="C254" s="656" t="s">
        <v>1136</v>
      </c>
      <c r="D254" s="628" t="s">
        <v>713</v>
      </c>
      <c r="E254" s="625"/>
      <c r="F254" s="625"/>
      <c r="G254" s="625"/>
      <c r="H254" s="625"/>
      <c r="I254" s="625"/>
      <c r="J254" s="625"/>
      <c r="K254" s="625"/>
      <c r="L254" s="625"/>
      <c r="M254" s="629"/>
      <c r="N254" s="657" t="s">
        <v>698</v>
      </c>
      <c r="O254" s="630">
        <f>+[1]สรุปปริมาณงาน!AE152</f>
        <v>0</v>
      </c>
      <c r="P254" s="631">
        <f>IF(O254=0,0,2440)</f>
        <v>0</v>
      </c>
      <c r="Q254" s="631">
        <f t="shared" si="10"/>
        <v>0</v>
      </c>
      <c r="R254" s="632">
        <f>+'[1]ปร.5 บร'!$F$21</f>
        <v>1.3322000000000001</v>
      </c>
      <c r="S254" s="633">
        <f t="shared" si="11"/>
        <v>0</v>
      </c>
      <c r="T254" s="631">
        <f t="shared" si="12"/>
        <v>0</v>
      </c>
    </row>
    <row r="255" spans="1:21" hidden="1">
      <c r="A255" s="502" t="s">
        <v>1109</v>
      </c>
      <c r="C255" s="644"/>
      <c r="D255" s="644"/>
      <c r="E255" s="644"/>
      <c r="F255" s="644"/>
      <c r="G255" s="644"/>
      <c r="H255" s="644"/>
      <c r="I255" s="645"/>
      <c r="J255" s="645"/>
      <c r="K255" s="18"/>
      <c r="L255" s="18"/>
      <c r="M255" s="18"/>
      <c r="N255" s="263"/>
      <c r="O255" s="658"/>
      <c r="P255" s="658"/>
      <c r="Q255" s="659"/>
      <c r="R255" s="659"/>
      <c r="S255" s="659"/>
      <c r="T255" s="659"/>
      <c r="U255" s="18"/>
    </row>
    <row r="256" spans="1:21" ht="27" hidden="1" customHeight="1">
      <c r="C256" s="647" t="e">
        <f>#REF!</f>
        <v>#REF!</v>
      </c>
      <c r="D256" s="647"/>
      <c r="E256" s="647"/>
      <c r="F256" s="647"/>
      <c r="G256" s="647"/>
      <c r="H256" s="647"/>
      <c r="K256" s="636"/>
      <c r="L256" s="636"/>
      <c r="M256" s="636"/>
      <c r="N256" s="636"/>
      <c r="O256" s="634"/>
      <c r="Q256" s="636"/>
      <c r="R256" s="636"/>
      <c r="S256" s="636"/>
      <c r="T256" s="636"/>
      <c r="U256" s="635"/>
    </row>
    <row r="257" spans="1:21" hidden="1">
      <c r="A257" s="18"/>
      <c r="B257" s="433" t="s">
        <v>1098</v>
      </c>
      <c r="C257" s="636" t="s">
        <v>1099</v>
      </c>
      <c r="D257" s="636"/>
      <c r="E257" s="636"/>
      <c r="F257" s="636"/>
      <c r="G257" s="636"/>
      <c r="H257" s="636"/>
      <c r="I257" s="18"/>
      <c r="J257" s="433"/>
      <c r="K257" s="660"/>
      <c r="L257" s="661"/>
      <c r="M257" s="661"/>
      <c r="N257" s="661"/>
      <c r="O257" s="84"/>
      <c r="P257" s="433"/>
      <c r="Q257" s="662"/>
      <c r="R257" s="662"/>
      <c r="S257" s="662"/>
      <c r="T257" s="662"/>
      <c r="U257" s="639"/>
    </row>
    <row r="258" spans="1:21" hidden="1">
      <c r="A258" s="18"/>
      <c r="B258" s="433"/>
      <c r="C258" s="263"/>
      <c r="D258" s="263"/>
      <c r="E258" s="263"/>
      <c r="F258" s="263"/>
      <c r="G258" s="263"/>
      <c r="H258" s="263"/>
      <c r="I258" s="18"/>
      <c r="J258" s="433"/>
      <c r="K258" s="654"/>
      <c r="L258" s="655"/>
      <c r="M258" s="655"/>
      <c r="N258" s="655"/>
      <c r="O258" s="84"/>
      <c r="P258" s="433"/>
      <c r="Q258" s="528"/>
      <c r="R258" s="528"/>
      <c r="S258" s="528"/>
      <c r="T258" s="528"/>
      <c r="U258" s="639"/>
    </row>
    <row r="259" spans="1:21" hidden="1">
      <c r="A259" s="552"/>
      <c r="B259" s="553"/>
      <c r="C259" s="21" t="s">
        <v>1137</v>
      </c>
      <c r="D259" s="523" t="s">
        <v>1138</v>
      </c>
      <c r="E259" s="18"/>
      <c r="F259" s="18"/>
      <c r="G259" s="18"/>
      <c r="H259" s="18"/>
      <c r="I259" s="18"/>
      <c r="J259" s="18"/>
      <c r="K259" s="18"/>
      <c r="L259" s="18"/>
      <c r="M259" s="554"/>
      <c r="N259" s="555" t="s">
        <v>698</v>
      </c>
      <c r="O259" s="558">
        <f>+[1]สรุปปริมาณงาน!AE153</f>
        <v>0</v>
      </c>
      <c r="P259" s="562">
        <f>IF(O259=0,0,5010)</f>
        <v>0</v>
      </c>
      <c r="Q259" s="562">
        <f t="shared" ref="Q259:Q274" si="13">+O259*P259</f>
        <v>0</v>
      </c>
      <c r="R259" s="557">
        <f>+'[1]ปร.5 บร'!$F$21</f>
        <v>1.3322000000000001</v>
      </c>
      <c r="S259" s="563">
        <f t="shared" si="11"/>
        <v>0</v>
      </c>
      <c r="T259" s="562">
        <f t="shared" si="12"/>
        <v>0</v>
      </c>
    </row>
    <row r="260" spans="1:21" hidden="1">
      <c r="A260" s="552"/>
      <c r="B260" s="553"/>
      <c r="C260" s="21" t="s">
        <v>1139</v>
      </c>
      <c r="D260" s="523" t="s">
        <v>715</v>
      </c>
      <c r="E260" s="18"/>
      <c r="F260" s="18"/>
      <c r="G260" s="18"/>
      <c r="H260" s="18"/>
      <c r="I260" s="18"/>
      <c r="J260" s="18"/>
      <c r="K260" s="18"/>
      <c r="L260" s="18"/>
      <c r="M260" s="554"/>
      <c r="N260" s="555" t="s">
        <v>698</v>
      </c>
      <c r="O260" s="558">
        <f>+[1]สรุปปริมาณงาน!AE154</f>
        <v>0</v>
      </c>
      <c r="P260" s="562">
        <f>IF(O260=0,0,3830)</f>
        <v>0</v>
      </c>
      <c r="Q260" s="562">
        <f t="shared" si="13"/>
        <v>0</v>
      </c>
      <c r="R260" s="557">
        <f>+'[1]ปร.5 บร'!$F$21</f>
        <v>1.3322000000000001</v>
      </c>
      <c r="S260" s="563">
        <f t="shared" si="11"/>
        <v>0</v>
      </c>
      <c r="T260" s="562">
        <f t="shared" si="12"/>
        <v>0</v>
      </c>
    </row>
    <row r="261" spans="1:21">
      <c r="A261" s="552"/>
      <c r="B261" s="553"/>
      <c r="C261" s="21" t="s">
        <v>1140</v>
      </c>
      <c r="D261" s="179" t="s">
        <v>1141</v>
      </c>
      <c r="E261" s="18"/>
      <c r="F261" s="18"/>
      <c r="G261" s="18"/>
      <c r="H261" s="18"/>
      <c r="I261" s="18"/>
      <c r="J261" s="18"/>
      <c r="K261" s="18"/>
      <c r="L261" s="18"/>
      <c r="M261" s="554"/>
      <c r="N261" s="555" t="s">
        <v>698</v>
      </c>
      <c r="O261" s="558">
        <v>0</v>
      </c>
      <c r="P261" s="562">
        <v>5550</v>
      </c>
      <c r="Q261" s="562">
        <f t="shared" si="13"/>
        <v>0</v>
      </c>
      <c r="R261" s="557">
        <f>[1]ปร5!$E$16</f>
        <v>1.3624000000000001</v>
      </c>
      <c r="S261" s="563">
        <f t="shared" si="11"/>
        <v>7561.3200000000006</v>
      </c>
      <c r="T261" s="562">
        <f t="shared" si="12"/>
        <v>0</v>
      </c>
    </row>
    <row r="262" spans="1:21">
      <c r="A262" s="552"/>
      <c r="B262" s="553"/>
      <c r="C262" s="21" t="s">
        <v>1142</v>
      </c>
      <c r="D262" s="523" t="s">
        <v>719</v>
      </c>
      <c r="E262" s="18"/>
      <c r="F262" s="18"/>
      <c r="G262" s="18"/>
      <c r="H262" s="18"/>
      <c r="I262" s="18"/>
      <c r="J262" s="18"/>
      <c r="K262" s="18"/>
      <c r="L262" s="18"/>
      <c r="M262" s="554"/>
      <c r="N262" s="555" t="s">
        <v>698</v>
      </c>
      <c r="O262" s="558"/>
      <c r="P262" s="562">
        <v>11020</v>
      </c>
      <c r="Q262" s="562">
        <f t="shared" si="13"/>
        <v>0</v>
      </c>
      <c r="R262" s="557">
        <f>[1]ปร5!$E$16</f>
        <v>1.3624000000000001</v>
      </c>
      <c r="S262" s="563">
        <f t="shared" si="11"/>
        <v>15013.648000000001</v>
      </c>
      <c r="T262" s="562">
        <f t="shared" si="12"/>
        <v>0</v>
      </c>
    </row>
    <row r="263" spans="1:21">
      <c r="A263" s="552"/>
      <c r="B263" s="553"/>
      <c r="C263" s="21" t="s">
        <v>1143</v>
      </c>
      <c r="D263" s="523" t="s">
        <v>720</v>
      </c>
      <c r="E263" s="18"/>
      <c r="F263" s="18"/>
      <c r="G263" s="18"/>
      <c r="H263" s="18"/>
      <c r="I263" s="18"/>
      <c r="J263" s="18"/>
      <c r="K263" s="18"/>
      <c r="L263" s="18"/>
      <c r="M263" s="554"/>
      <c r="N263" s="555" t="s">
        <v>698</v>
      </c>
      <c r="O263" s="558"/>
      <c r="P263" s="562">
        <v>16800</v>
      </c>
      <c r="Q263" s="562">
        <f t="shared" si="13"/>
        <v>0</v>
      </c>
      <c r="R263" s="557">
        <f>[1]ปร5!$E$16</f>
        <v>1.3624000000000001</v>
      </c>
      <c r="S263" s="563">
        <f t="shared" si="11"/>
        <v>22888.32</v>
      </c>
      <c r="T263" s="562">
        <f t="shared" si="12"/>
        <v>0</v>
      </c>
    </row>
    <row r="264" spans="1:21">
      <c r="A264" s="552"/>
      <c r="B264" s="553"/>
      <c r="C264" s="21" t="s">
        <v>1144</v>
      </c>
      <c r="D264" s="523" t="s">
        <v>721</v>
      </c>
      <c r="E264" s="18"/>
      <c r="F264" s="18"/>
      <c r="G264" s="18"/>
      <c r="H264" s="18"/>
      <c r="I264" s="18"/>
      <c r="J264" s="18"/>
      <c r="K264" s="18"/>
      <c r="L264" s="18"/>
      <c r="M264" s="554"/>
      <c r="N264" s="555" t="s">
        <v>698</v>
      </c>
      <c r="O264" s="558">
        <f>+[1]สรุปปริมาณงาน!AE159</f>
        <v>0</v>
      </c>
      <c r="P264" s="562">
        <v>22480</v>
      </c>
      <c r="Q264" s="562">
        <f t="shared" si="13"/>
        <v>0</v>
      </c>
      <c r="R264" s="557">
        <f>[1]ปร5!$E$16</f>
        <v>1.3624000000000001</v>
      </c>
      <c r="S264" s="563">
        <f t="shared" si="11"/>
        <v>30626.752</v>
      </c>
      <c r="T264" s="562">
        <f t="shared" si="12"/>
        <v>0</v>
      </c>
    </row>
    <row r="265" spans="1:21">
      <c r="A265" s="621"/>
      <c r="B265" s="622"/>
      <c r="C265" s="656" t="s">
        <v>1145</v>
      </c>
      <c r="D265" s="628" t="s">
        <v>723</v>
      </c>
      <c r="E265" s="625"/>
      <c r="F265" s="625"/>
      <c r="G265" s="625"/>
      <c r="H265" s="625"/>
      <c r="I265" s="625"/>
      <c r="J265" s="625"/>
      <c r="K265" s="625"/>
      <c r="L265" s="625"/>
      <c r="M265" s="629"/>
      <c r="N265" s="657" t="s">
        <v>698</v>
      </c>
      <c r="O265" s="630">
        <f>+[1]สรุปปริมาณงาน!AE160</f>
        <v>0</v>
      </c>
      <c r="P265" s="631">
        <f>IF(O265=0,0,8200)</f>
        <v>0</v>
      </c>
      <c r="Q265" s="631">
        <f t="shared" si="13"/>
        <v>0</v>
      </c>
      <c r="R265" s="557">
        <f>[1]ปร5!$E$16</f>
        <v>1.3624000000000001</v>
      </c>
      <c r="S265" s="633">
        <f t="shared" si="11"/>
        <v>0</v>
      </c>
      <c r="T265" s="631">
        <f t="shared" si="12"/>
        <v>0</v>
      </c>
    </row>
    <row r="266" spans="1:21" hidden="1">
      <c r="A266" s="552"/>
      <c r="B266" s="553"/>
      <c r="C266" s="21" t="s">
        <v>1146</v>
      </c>
      <c r="D266" s="523" t="s">
        <v>724</v>
      </c>
      <c r="E266" s="18"/>
      <c r="F266" s="18"/>
      <c r="G266" s="18"/>
      <c r="H266" s="18"/>
      <c r="I266" s="18"/>
      <c r="J266" s="18"/>
      <c r="K266" s="18"/>
      <c r="L266" s="18"/>
      <c r="M266" s="554"/>
      <c r="N266" s="555" t="s">
        <v>698</v>
      </c>
      <c r="O266" s="558">
        <f>+[1]สรุปปริมาณงาน!AE161</f>
        <v>0</v>
      </c>
      <c r="P266" s="562">
        <f>IF(O266=0,0,3470)</f>
        <v>0</v>
      </c>
      <c r="Q266" s="562">
        <f t="shared" si="13"/>
        <v>0</v>
      </c>
      <c r="R266" s="557">
        <f>+'[1]ปร.5 บร'!$F$21</f>
        <v>1.3322000000000001</v>
      </c>
      <c r="S266" s="563">
        <f t="shared" si="11"/>
        <v>0</v>
      </c>
      <c r="T266" s="562">
        <f t="shared" si="12"/>
        <v>0</v>
      </c>
    </row>
    <row r="267" spans="1:21" hidden="1">
      <c r="A267" s="552"/>
      <c r="B267" s="553"/>
      <c r="C267" s="21" t="s">
        <v>1147</v>
      </c>
      <c r="D267" s="522" t="s">
        <v>725</v>
      </c>
      <c r="E267" s="18"/>
      <c r="F267" s="18"/>
      <c r="G267" s="18"/>
      <c r="H267" s="18"/>
      <c r="I267" s="18"/>
      <c r="J267" s="18"/>
      <c r="K267" s="18"/>
      <c r="L267" s="18"/>
      <c r="M267" s="554"/>
      <c r="N267" s="555" t="s">
        <v>698</v>
      </c>
      <c r="O267" s="558">
        <f>+[1]สรุปปริมาณงาน!AE162</f>
        <v>0</v>
      </c>
      <c r="P267" s="562">
        <f>IF(O267=0,0,6160)</f>
        <v>0</v>
      </c>
      <c r="Q267" s="562">
        <f t="shared" si="13"/>
        <v>0</v>
      </c>
      <c r="R267" s="557">
        <f>+'[1]ปร.5 บร'!$F$21</f>
        <v>1.3322000000000001</v>
      </c>
      <c r="S267" s="563">
        <f t="shared" si="11"/>
        <v>0</v>
      </c>
      <c r="T267" s="562">
        <f t="shared" si="12"/>
        <v>0</v>
      </c>
    </row>
    <row r="268" spans="1:21" hidden="1">
      <c r="A268" s="552"/>
      <c r="B268" s="553"/>
      <c r="C268" s="21" t="s">
        <v>1148</v>
      </c>
      <c r="D268" s="85" t="s">
        <v>1149</v>
      </c>
      <c r="E268" s="18"/>
      <c r="F268" s="18"/>
      <c r="G268" s="18"/>
      <c r="H268" s="18"/>
      <c r="I268" s="18"/>
      <c r="J268" s="18"/>
      <c r="K268" s="18"/>
      <c r="L268" s="18"/>
      <c r="M268" s="554"/>
      <c r="N268" s="555" t="s">
        <v>739</v>
      </c>
      <c r="O268" s="558">
        <f>+[1]สรุปปริมาณงาน!AE168</f>
        <v>0</v>
      </c>
      <c r="P268" s="562">
        <f>IF(O268=0,0,480)</f>
        <v>0</v>
      </c>
      <c r="Q268" s="562">
        <f t="shared" si="13"/>
        <v>0</v>
      </c>
      <c r="R268" s="557">
        <f>+'[1]ปร.5 บร'!$F$21</f>
        <v>1.3322000000000001</v>
      </c>
      <c r="S268" s="563">
        <f t="shared" si="11"/>
        <v>0</v>
      </c>
      <c r="T268" s="562">
        <f t="shared" si="12"/>
        <v>0</v>
      </c>
    </row>
    <row r="269" spans="1:21" hidden="1">
      <c r="A269" s="552"/>
      <c r="B269" s="553"/>
      <c r="C269" s="21" t="s">
        <v>1150</v>
      </c>
      <c r="D269" s="48" t="s">
        <v>684</v>
      </c>
      <c r="E269" s="18"/>
      <c r="F269" s="18"/>
      <c r="G269" s="18"/>
      <c r="H269" s="18"/>
      <c r="I269" s="18"/>
      <c r="J269" s="18"/>
      <c r="K269" s="18"/>
      <c r="L269" s="18"/>
      <c r="M269" s="554"/>
      <c r="N269" s="555" t="s">
        <v>739</v>
      </c>
      <c r="O269" s="558">
        <f>+[1]สรุปปริมาณงาน!AE169</f>
        <v>0</v>
      </c>
      <c r="P269" s="562">
        <f>IF(O269=0,0,1690)</f>
        <v>0</v>
      </c>
      <c r="Q269" s="562">
        <f t="shared" si="13"/>
        <v>0</v>
      </c>
      <c r="R269" s="557">
        <f>+'[1]ปร.5 บร'!$F$21</f>
        <v>1.3322000000000001</v>
      </c>
      <c r="S269" s="563">
        <f t="shared" si="11"/>
        <v>0</v>
      </c>
      <c r="T269" s="562">
        <f t="shared" si="12"/>
        <v>0</v>
      </c>
    </row>
    <row r="270" spans="1:21" hidden="1">
      <c r="A270" s="552"/>
      <c r="B270" s="553"/>
      <c r="C270" s="21" t="s">
        <v>1151</v>
      </c>
      <c r="D270" s="48" t="s">
        <v>751</v>
      </c>
      <c r="E270" s="18"/>
      <c r="F270" s="18"/>
      <c r="G270" s="18"/>
      <c r="H270" s="18"/>
      <c r="I270" s="18"/>
      <c r="J270" s="18"/>
      <c r="K270" s="18"/>
      <c r="L270" s="18"/>
      <c r="M270" s="554"/>
      <c r="N270" s="555" t="s">
        <v>739</v>
      </c>
      <c r="O270" s="558">
        <f>+[1]สรุปปริมาณงาน!AE170</f>
        <v>0</v>
      </c>
      <c r="P270" s="562">
        <f>IF(O270=0,0,230)</f>
        <v>0</v>
      </c>
      <c r="Q270" s="562">
        <f t="shared" si="13"/>
        <v>0</v>
      </c>
      <c r="R270" s="557">
        <f>+'[1]ปร.5 บร'!$F$21</f>
        <v>1.3322000000000001</v>
      </c>
      <c r="S270" s="563">
        <f t="shared" si="11"/>
        <v>0</v>
      </c>
      <c r="T270" s="562">
        <f t="shared" si="12"/>
        <v>0</v>
      </c>
    </row>
    <row r="271" spans="1:21" hidden="1">
      <c r="A271" s="552"/>
      <c r="B271" s="553"/>
      <c r="C271" s="21" t="s">
        <v>1152</v>
      </c>
      <c r="D271" s="48" t="s">
        <v>1153</v>
      </c>
      <c r="E271" s="18"/>
      <c r="F271" s="18"/>
      <c r="G271" s="18"/>
      <c r="H271" s="18"/>
      <c r="I271" s="18"/>
      <c r="J271" s="18"/>
      <c r="K271" s="18"/>
      <c r="L271" s="18"/>
      <c r="M271" s="554"/>
      <c r="N271" s="555" t="s">
        <v>171</v>
      </c>
      <c r="O271" s="558">
        <f>+[1]กรอกข้อมูลจราจรสังเคราะห์!E9</f>
        <v>0</v>
      </c>
      <c r="P271" s="562">
        <f>IF(O271=0,0,1110)</f>
        <v>0</v>
      </c>
      <c r="Q271" s="562">
        <f t="shared" si="13"/>
        <v>0</v>
      </c>
      <c r="R271" s="557">
        <f>+'[1]ปร.5 บร'!$F$21</f>
        <v>1.3322000000000001</v>
      </c>
      <c r="S271" s="563">
        <f t="shared" si="11"/>
        <v>0</v>
      </c>
      <c r="T271" s="562">
        <f t="shared" si="12"/>
        <v>0</v>
      </c>
    </row>
    <row r="272" spans="1:21" hidden="1">
      <c r="A272" s="552"/>
      <c r="B272" s="553"/>
      <c r="C272" s="21" t="s">
        <v>1154</v>
      </c>
      <c r="D272" s="48" t="s">
        <v>1155</v>
      </c>
      <c r="E272" s="18"/>
      <c r="F272" s="18"/>
      <c r="G272" s="18"/>
      <c r="H272" s="18"/>
      <c r="I272" s="18"/>
      <c r="J272" s="18"/>
      <c r="K272" s="18"/>
      <c r="L272" s="18"/>
      <c r="M272" s="554"/>
      <c r="N272" s="555" t="s">
        <v>171</v>
      </c>
      <c r="O272" s="558">
        <f>+[1]กรอกข้อมูลจราจรสังเคราะห์!E10</f>
        <v>0</v>
      </c>
      <c r="P272" s="562">
        <f>IF(O272=0,0,1560)</f>
        <v>0</v>
      </c>
      <c r="Q272" s="562">
        <f t="shared" si="13"/>
        <v>0</v>
      </c>
      <c r="R272" s="557">
        <f>+'[1]ปร.5 บร'!$F$21</f>
        <v>1.3322000000000001</v>
      </c>
      <c r="S272" s="563">
        <f t="shared" si="11"/>
        <v>0</v>
      </c>
      <c r="T272" s="562">
        <f t="shared" si="12"/>
        <v>0</v>
      </c>
    </row>
    <row r="273" spans="1:21" hidden="1">
      <c r="A273" s="552"/>
      <c r="B273" s="553"/>
      <c r="C273" s="21" t="s">
        <v>1156</v>
      </c>
      <c r="D273" s="85" t="s">
        <v>1157</v>
      </c>
      <c r="E273" s="18"/>
      <c r="F273" s="18"/>
      <c r="G273" s="18"/>
      <c r="H273" s="18"/>
      <c r="I273" s="18"/>
      <c r="J273" s="18"/>
      <c r="K273" s="18"/>
      <c r="L273" s="18"/>
      <c r="M273" s="554"/>
      <c r="N273" s="555" t="s">
        <v>1158</v>
      </c>
      <c r="O273" s="558">
        <f>+[1]สรุปปริมาณงาน!AE181</f>
        <v>0</v>
      </c>
      <c r="P273" s="562">
        <f>IF(O273=0,0,215)</f>
        <v>0</v>
      </c>
      <c r="Q273" s="562">
        <f t="shared" si="13"/>
        <v>0</v>
      </c>
      <c r="R273" s="557">
        <f>+'[1]ปร.5 บร'!$F$21</f>
        <v>1.3322000000000001</v>
      </c>
      <c r="S273" s="563">
        <f t="shared" si="11"/>
        <v>0</v>
      </c>
      <c r="T273" s="562">
        <f t="shared" si="12"/>
        <v>0</v>
      </c>
    </row>
    <row r="274" spans="1:21" hidden="1">
      <c r="A274" s="552"/>
      <c r="B274" s="553"/>
      <c r="C274" s="21" t="s">
        <v>1159</v>
      </c>
      <c r="D274" s="48" t="s">
        <v>798</v>
      </c>
      <c r="E274" s="18"/>
      <c r="F274" s="18"/>
      <c r="G274" s="18"/>
      <c r="H274" s="18"/>
      <c r="I274" s="18"/>
      <c r="J274" s="18"/>
      <c r="K274" s="18"/>
      <c r="L274" s="18"/>
      <c r="M274" s="554"/>
      <c r="N274" s="555" t="s">
        <v>171</v>
      </c>
      <c r="O274" s="558">
        <f>+[1]สรุปปริมาณงาน!AE183</f>
        <v>0</v>
      </c>
      <c r="P274" s="562">
        <f>IF(O274=0,0,810)</f>
        <v>0</v>
      </c>
      <c r="Q274" s="562">
        <f t="shared" si="13"/>
        <v>0</v>
      </c>
      <c r="R274" s="557">
        <f>+'[1]ปร.5 บร'!$F$21</f>
        <v>1.3322000000000001</v>
      </c>
      <c r="S274" s="563">
        <f t="shared" si="11"/>
        <v>0</v>
      </c>
      <c r="T274" s="562">
        <f t="shared" si="12"/>
        <v>0</v>
      </c>
    </row>
    <row r="275" spans="1:21" hidden="1">
      <c r="A275" s="552"/>
      <c r="B275" s="553"/>
      <c r="C275" s="21" t="s">
        <v>1160</v>
      </c>
      <c r="D275" s="523" t="s">
        <v>716</v>
      </c>
      <c r="E275" s="18"/>
      <c r="F275" s="18"/>
      <c r="G275" s="18"/>
      <c r="H275" s="18"/>
      <c r="I275" s="18"/>
      <c r="J275" s="18"/>
      <c r="K275" s="18"/>
      <c r="L275" s="18"/>
      <c r="M275" s="554"/>
      <c r="N275" s="555" t="s">
        <v>698</v>
      </c>
      <c r="O275" s="558">
        <f>+[1]สรุปปริมาณงาน!AE155</f>
        <v>0</v>
      </c>
      <c r="P275" s="562">
        <f>IF(O275=0,0,3400)</f>
        <v>0</v>
      </c>
      <c r="Q275" s="562">
        <f>+O275*P275</f>
        <v>0</v>
      </c>
      <c r="R275" s="557">
        <f>+'[1]ปร.5 บร'!$F$21</f>
        <v>1.3322000000000001</v>
      </c>
      <c r="S275" s="563">
        <f>+P275*R275</f>
        <v>0</v>
      </c>
      <c r="T275" s="562">
        <f>+O275*S275</f>
        <v>0</v>
      </c>
    </row>
    <row r="276" spans="1:21" hidden="1">
      <c r="A276" s="552"/>
      <c r="B276" s="553"/>
      <c r="C276" s="21" t="s">
        <v>1161</v>
      </c>
      <c r="D276" s="349" t="s">
        <v>1162</v>
      </c>
      <c r="E276" s="18"/>
      <c r="F276" s="18"/>
      <c r="G276" s="18"/>
      <c r="H276" s="18"/>
      <c r="I276" s="18"/>
      <c r="J276" s="18"/>
      <c r="K276" s="18"/>
      <c r="L276" s="18"/>
      <c r="M276" s="554"/>
      <c r="N276" s="555" t="s">
        <v>698</v>
      </c>
      <c r="O276" s="558">
        <f>+[1]สรุปปริมาณงาน!AE163</f>
        <v>0</v>
      </c>
      <c r="P276" s="562">
        <f>IF(O276=0,0,5130)</f>
        <v>0</v>
      </c>
      <c r="Q276" s="562">
        <f>+O276*P276</f>
        <v>0</v>
      </c>
      <c r="R276" s="557">
        <f>+'[1]ปร.5 บร'!$F$21</f>
        <v>1.3322000000000001</v>
      </c>
      <c r="S276" s="563">
        <f>+P276*R276</f>
        <v>0</v>
      </c>
      <c r="T276" s="562">
        <f>+O276*S276</f>
        <v>0</v>
      </c>
    </row>
    <row r="277" spans="1:21" hidden="1">
      <c r="A277" s="552"/>
      <c r="B277" s="553"/>
      <c r="C277" s="21" t="s">
        <v>1163</v>
      </c>
      <c r="D277" s="349" t="s">
        <v>727</v>
      </c>
      <c r="E277" s="18"/>
      <c r="F277" s="18"/>
      <c r="G277" s="18"/>
      <c r="H277" s="18"/>
      <c r="I277" s="18"/>
      <c r="J277" s="18"/>
      <c r="K277" s="18"/>
      <c r="L277" s="18"/>
      <c r="M277" s="554"/>
      <c r="N277" s="555" t="s">
        <v>698</v>
      </c>
      <c r="O277" s="558">
        <f>+[1]สรุปปริมาณงาน!AE164</f>
        <v>0</v>
      </c>
      <c r="P277" s="562">
        <f>IF(O277=0,0,7490)</f>
        <v>0</v>
      </c>
      <c r="Q277" s="562">
        <f>+O277*P277</f>
        <v>0</v>
      </c>
      <c r="R277" s="557">
        <f>+'[1]ปร.5 บร'!$F$21</f>
        <v>1.3322000000000001</v>
      </c>
      <c r="S277" s="563">
        <f>+P277*R277</f>
        <v>0</v>
      </c>
      <c r="T277" s="562">
        <f>+O277*S277</f>
        <v>0</v>
      </c>
    </row>
    <row r="278" spans="1:21" hidden="1">
      <c r="A278" s="621"/>
      <c r="B278" s="622"/>
      <c r="C278" s="656" t="s">
        <v>1164</v>
      </c>
      <c r="D278" s="641" t="s">
        <v>728</v>
      </c>
      <c r="E278" s="625"/>
      <c r="F278" s="625"/>
      <c r="G278" s="625"/>
      <c r="H278" s="625"/>
      <c r="I278" s="625"/>
      <c r="J278" s="625"/>
      <c r="K278" s="625"/>
      <c r="L278" s="625"/>
      <c r="M278" s="629"/>
      <c r="N278" s="657" t="s">
        <v>698</v>
      </c>
      <c r="O278" s="630">
        <f>+[1]สรุปปริมาณงาน!AE165</f>
        <v>0</v>
      </c>
      <c r="P278" s="631">
        <f>IF(O278=0,0,4700)</f>
        <v>0</v>
      </c>
      <c r="Q278" s="631">
        <f>+O278*P278</f>
        <v>0</v>
      </c>
      <c r="R278" s="632">
        <f>+'[1]ปร.5 บร'!$F$21</f>
        <v>1.3322000000000001</v>
      </c>
      <c r="S278" s="633">
        <f>+P278*R278</f>
        <v>0</v>
      </c>
      <c r="T278" s="631">
        <f>+O278*S278</f>
        <v>0</v>
      </c>
    </row>
    <row r="279" spans="1:21" ht="23.25">
      <c r="A279" s="580"/>
      <c r="B279" s="581"/>
      <c r="C279" s="582" t="s">
        <v>1092</v>
      </c>
      <c r="D279" s="582"/>
      <c r="E279" s="582"/>
      <c r="F279" s="582"/>
      <c r="G279" s="582"/>
      <c r="H279" s="581"/>
      <c r="I279" s="581"/>
      <c r="J279" s="581"/>
      <c r="K279" s="581"/>
      <c r="L279" s="581"/>
      <c r="M279" s="581"/>
      <c r="N279" s="583"/>
      <c r="O279" s="584"/>
      <c r="P279" s="585"/>
      <c r="Q279" s="586">
        <f>SUM(Q112:Q278)</f>
        <v>1472153.6000000001</v>
      </c>
      <c r="R279" s="587"/>
      <c r="S279" s="587"/>
      <c r="T279" s="586">
        <f>ROUNDDOWN(SUM(T112:T278),2)</f>
        <v>4011324.12</v>
      </c>
      <c r="U279" s="663" t="str">
        <f>IF(T279-[1]ปร5!F22=0,"(ผลรวมถูกต้อง)","(ผลรวมไม่ถูกต้อง)")</f>
        <v>(ผลรวมไม่ถูกต้อง)</v>
      </c>
    </row>
    <row r="280" spans="1:21">
      <c r="A280" s="57"/>
      <c r="B280" s="48"/>
      <c r="C280" s="21"/>
      <c r="D280" s="349"/>
      <c r="E280" s="18"/>
      <c r="F280" s="18"/>
      <c r="G280" s="18"/>
      <c r="H280" s="18"/>
      <c r="I280" s="18"/>
      <c r="J280" s="18"/>
      <c r="K280" s="18"/>
      <c r="L280" s="18"/>
      <c r="M280" s="18"/>
      <c r="N280" s="263"/>
      <c r="O280" s="618"/>
      <c r="P280" s="267"/>
      <c r="Q280" s="267"/>
      <c r="R280" s="18"/>
      <c r="S280" s="49"/>
      <c r="T280" s="267"/>
      <c r="U280" s="18"/>
    </row>
    <row r="281" spans="1:21" ht="30" customHeight="1">
      <c r="A281" s="133" t="str">
        <f>IF([1]กรอกข้อมูลโครงการ!$E$40=1,"ลงชื่อ                                       ประมาณราคา","ลงชื่อ                                    ประธานกรรมการ")</f>
        <v>ลงชื่อ                                    ประธานกรรมการ</v>
      </c>
      <c r="B281" s="133"/>
      <c r="C281" s="133"/>
      <c r="G281" s="133" t="str">
        <f>IF([1]กรอกข้อมูลโครงการ!$E$40=1,"ลงชื่อ                                       วิศวกรโยธา","ลงชื่อ                                            กรรมการ")</f>
        <v>ลงชื่อ                                            กรรมการ</v>
      </c>
      <c r="J281" s="601"/>
      <c r="N281" s="133" t="str">
        <f>IF([1]กรอกข้อมูลโครงการ!$E$40=1,"ลงชื่อ                                                        ตรวจ","ลงชื่อ                                             กรรมการ")</f>
        <v>ลงชื่อ                                             กรรมการ</v>
      </c>
      <c r="O281" s="602"/>
      <c r="R281" s="134"/>
      <c r="S281" s="135"/>
      <c r="T281" s="603"/>
      <c r="U281" s="635"/>
    </row>
    <row r="282" spans="1:21" ht="24">
      <c r="A282" s="133" t="str">
        <f>IF([1]กรอกข้อมูลโครงการ!$E$40=1,"        ( "&amp;[1]กรอกข้อมูลโครงการ!$A$57&amp;")","          ( "&amp;[1]กรอกข้อมูลโครงการ!$A$60&amp;")")</f>
        <v xml:space="preserve">          ( นายธีทัต  ธรรมธิกูล)</v>
      </c>
      <c r="B282" s="133"/>
      <c r="C282" s="133"/>
      <c r="G282" s="133" t="str">
        <f>IF([1]กรอกข้อมูลโครงการ!$E$40=1,"          ( "&amp;[1]กรอกข้อมูลโครงการ!$A$55&amp;")","     ( "&amp;[1]กรอกข้อมูลโครงการ!$A$62&amp;")")</f>
        <v xml:space="preserve">     ( นายวรพงศ์  ยศเรืองศรี)</v>
      </c>
      <c r="J282" s="601"/>
      <c r="N282" s="133" t="str">
        <f>IF([1]กรอกข้อมูลโครงการ!$E$40=1,"          ( "&amp;[1]กรอกข้อมูลโครงการ!$A$53&amp;")","             ( "&amp;[1]กรอกข้อมูลโครงการ!$A$64&amp;")")</f>
        <v xml:space="preserve">             ( นายสมชาย  อุดมสารี)</v>
      </c>
      <c r="O282" s="602"/>
      <c r="R282" s="134"/>
      <c r="S282" s="135"/>
      <c r="T282" s="603"/>
      <c r="U282" s="639"/>
    </row>
    <row r="283" spans="1:21" ht="21.75" customHeight="1">
      <c r="A283" s="133" t="str">
        <f>IF([1]กรอกข้อมูลโครงการ!$E$40=1,"            "&amp;[1]กรอกข้อมูลโครงการ!$D$57,"              "&amp;[1]กรอกข้อมูลโครงการ!$D$60)</f>
        <v xml:space="preserve">              ผู้อำนวยการกองช่าง</v>
      </c>
      <c r="B283" s="133"/>
      <c r="C283" s="133"/>
      <c r="G283" s="133" t="str">
        <f>IF([1]กรอกข้อมูลโครงการ!$E$40=1,"                 "&amp;[1]กรอกข้อมูลโครงการ!$D$55,"     "&amp;[1]กรอกข้อมูลโครงการ!$D$62)</f>
        <v xml:space="preserve">     หัวหน้าฝ่ายก่อสร้างและซ่อมบำรุง</v>
      </c>
      <c r="J283" s="601"/>
      <c r="N283" s="133" t="str">
        <f>IF([1]กรอกข้อมูลโครงการ!$E$40=1,"           "&amp;[1]กรอกข้อมูลโครงการ!$D$53,"               "&amp;[1]กรอกข้อมูลโครงการ!$D$64)</f>
        <v xml:space="preserve">               นายช่างเครื่องกลอาวุโส </v>
      </c>
      <c r="O283" s="602"/>
      <c r="R283" s="134"/>
      <c r="S283" s="135"/>
      <c r="T283" s="603"/>
    </row>
    <row r="284" spans="1:21" ht="21.75" customHeight="1">
      <c r="A284" s="664"/>
      <c r="B284" s="133"/>
      <c r="C284" s="133"/>
      <c r="G284" s="665"/>
      <c r="J284" s="601"/>
      <c r="N284" s="666"/>
      <c r="O284" s="602"/>
      <c r="R284" s="134"/>
      <c r="S284" s="135"/>
      <c r="T284" s="603"/>
    </row>
    <row r="285" spans="1:21" ht="21.75" customHeight="1">
      <c r="A285" s="133" t="str">
        <f>IF([1]กรอกข้อมูลโครงการ!$E$40=1,"ลงชื่อ                                           เห็นชอบ","ลงชื่อ                                             กรรมการ")</f>
        <v>ลงชื่อ                                             กรรมการ</v>
      </c>
      <c r="B285" s="133"/>
      <c r="C285" s="133"/>
      <c r="G285" s="133" t="str">
        <f>IF([1]กรอกข้อมูลโครงการ!$E$40=1,"ลงชื่อ                                           เห็นชอบ","ลงชื่อ                                            กรรมการ")</f>
        <v>ลงชื่อ                                            กรรมการ</v>
      </c>
      <c r="J285" s="601"/>
      <c r="N285" s="133" t="str">
        <f>IF([1]กรอกข้อมูลโครงการ!$E$40=1,"ลงชื่อ                                                        อนุมัติ","ลงชื่อ                                             กรรมการ")</f>
        <v>ลงชื่อ                                             กรรมการ</v>
      </c>
      <c r="O285" s="602"/>
      <c r="R285" s="605" t="str">
        <f>IF([1]กรอกข้อมูลโครงการ!$E$49=1,"ลงชื่อ                                                             อนุมัติ","ลงชื่อ                                             กรรมการ")</f>
        <v>ลงชื่อ                                             กรรมการ</v>
      </c>
      <c r="S285" s="606"/>
      <c r="T285" s="606"/>
    </row>
    <row r="286" spans="1:21" ht="21.75" customHeight="1">
      <c r="A286" s="133" t="str">
        <f>IF([1]กรอกข้อมูลโครงการ!$E$40=1,"          ( "&amp;[1]กรอกข้อมูลโครงการ!$A$51&amp;")","          ( "&amp;[1]กรอกข้อมูลโครงการ!$A$66&amp;")")</f>
        <v xml:space="preserve">          ( นายเศรษฐการ อินคำเชื้อ)</v>
      </c>
      <c r="B286" s="133"/>
      <c r="C286" s="133"/>
      <c r="G286" s="133" t="str">
        <f>IF([1]กรอกข้อมูลโครงการ!$E$40=1,"             ( "&amp;[1]กรอกข้อมูลโครงการ!$A$48&amp;")","          ( "&amp;[1]กรอกข้อมูลโครงการ!$A$68&amp;")")</f>
        <v xml:space="preserve">          ( นายธรรมนิตย์  สายเขียว)</v>
      </c>
      <c r="J286" s="601"/>
      <c r="N286" s="133" t="str">
        <f>IF([1]กรอกข้อมูลโครงการ!$E$40=1,"                  ( "&amp;[1]กรอกข้อมูลโครงการ!$A$43&amp;")","       ( "&amp;[1]กรอกข้อมูลโครงการ!$A$70&amp;")")</f>
        <v xml:space="preserve">       ( นายชยานนท์  ทิพย์วังเมฆ)</v>
      </c>
      <c r="O286" s="602"/>
      <c r="R286" s="605" t="str">
        <f>IF([1]กรอกข้อมูลโครงการ!$E$49=1,"                     ( "&amp;[1]กรอกข้อมูลโครงการ!$A$45&amp;")","             ( "&amp;[1]กรอกข้อมูลโครงการ!$A$72&amp;")")</f>
        <v xml:space="preserve">             ( นายโชคชัย ศิลปชัย )</v>
      </c>
      <c r="S286" s="606"/>
      <c r="T286" s="606"/>
    </row>
    <row r="287" spans="1:21" ht="21.75" customHeight="1">
      <c r="A287" s="133" t="str">
        <f>IF([1]กรอกข้อมูลโครงการ!$E$40=1,"             "&amp;[1]กรอกข้อมูลโครงการ!$D$51,"              "&amp;[1]กรอกข้อมูลโครงการ!$D$66)</f>
        <v xml:space="preserve">              วิศวกรโยธาชำนาญการ</v>
      </c>
      <c r="B287" s="133"/>
      <c r="C287" s="133"/>
      <c r="G287" s="133" t="str">
        <f>IF([1]กรอกข้อมูลโครงการ!$E$40=1,"    "&amp;[1]กรอกข้อมูลโครงการ!$D$48,"                "&amp;[1]กรอกข้อมูลโครงการ!$D$68)</f>
        <v xml:space="preserve">                นายช่างโยธาชำนาญงาน</v>
      </c>
      <c r="J287" s="601"/>
      <c r="N287" s="133" t="str">
        <f>IF([1]กรอกข้อมูลโครงการ!$E$40=1,"   "&amp;[1]กรอกข้อมูลโครงการ!$D$42,"             "&amp;[1]กรอกข้อมูลโครงการ!$D$70)</f>
        <v xml:space="preserve">             วิศวกรโยธาชำนาญการ</v>
      </c>
      <c r="O287" s="602"/>
      <c r="R287" s="605" t="str">
        <f>IF([1]กรอกข้อมูลโครงการ!$E$49=1,""&amp;[1]กรอกข้อมูลโครงการ!$D$45,"              "&amp;[1]กรอกข้อมูลโครงการ!$D$72)</f>
        <v xml:space="preserve">              วิศวกรโยธาชำนาญการ</v>
      </c>
      <c r="S287" s="606"/>
      <c r="T287" s="606"/>
    </row>
    <row r="288" spans="1:21" ht="24">
      <c r="A288" s="607"/>
      <c r="B288" s="133"/>
      <c r="C288" s="133"/>
      <c r="D288" s="18"/>
      <c r="E288" s="601"/>
      <c r="F288" s="604" t="str">
        <f>IF([1]กรอกข้อมูลโครงการ!$E$40=1,"    "&amp;[1]กรอกข้อมูลโครงการ!$D$49,"                "&amp;[1]กรอกข้อมูลโครงการ!$D$68)</f>
        <v xml:space="preserve">                นายช่างโยธาชำนาญงาน</v>
      </c>
      <c r="G288" s="604"/>
      <c r="H288" s="604"/>
      <c r="I288" s="604"/>
      <c r="J288" s="604"/>
      <c r="K288" s="604"/>
      <c r="L288" s="604"/>
      <c r="M288" s="17"/>
      <c r="N288" s="183" t="str">
        <f>IF([1]กรอกข้อมูลโครงการ!$E$40=1," "&amp;[1]กรอกข้อมูลโครงการ!$D$43,"             ")</f>
        <v xml:space="preserve">             </v>
      </c>
      <c r="O288" s="183"/>
      <c r="P288" s="183"/>
      <c r="Q288" s="183"/>
      <c r="R288" s="609"/>
      <c r="S288" s="110"/>
      <c r="T288" s="110"/>
    </row>
    <row r="289" spans="1:20" hidden="1">
      <c r="C289" s="636"/>
      <c r="D289" s="636"/>
      <c r="E289" s="636"/>
      <c r="F289" s="636"/>
      <c r="G289" s="636"/>
      <c r="H289" s="636"/>
      <c r="I289" s="667"/>
      <c r="J289" s="667"/>
      <c r="K289" s="18"/>
      <c r="L289" s="18"/>
      <c r="M289" s="18"/>
      <c r="N289" s="263"/>
      <c r="O289" s="667"/>
      <c r="P289" s="667"/>
      <c r="Q289" s="636"/>
      <c r="R289" s="636"/>
      <c r="S289" s="636"/>
      <c r="T289" s="636"/>
    </row>
    <row r="290" spans="1:20" hidden="1">
      <c r="C290" s="636"/>
      <c r="D290" s="636"/>
      <c r="E290" s="636"/>
      <c r="F290" s="636"/>
      <c r="G290" s="636"/>
      <c r="H290" s="636"/>
      <c r="K290" s="636"/>
      <c r="L290" s="636"/>
      <c r="M290" s="636"/>
      <c r="N290" s="636"/>
      <c r="O290" s="634"/>
      <c r="Q290" s="636"/>
      <c r="R290" s="636"/>
      <c r="S290" s="636"/>
      <c r="T290" s="636"/>
    </row>
    <row r="291" spans="1:20" hidden="1">
      <c r="A291" s="18"/>
      <c r="B291" s="433"/>
      <c r="C291" s="636"/>
      <c r="D291" s="636"/>
      <c r="E291" s="636"/>
      <c r="F291" s="636"/>
      <c r="G291" s="636"/>
      <c r="H291" s="636"/>
      <c r="I291" s="18"/>
      <c r="J291" s="433"/>
      <c r="K291" s="660"/>
      <c r="L291" s="660"/>
      <c r="M291" s="660"/>
      <c r="N291" s="660"/>
      <c r="O291" s="84"/>
      <c r="P291" s="433"/>
      <c r="Q291" s="662"/>
      <c r="R291" s="662"/>
      <c r="S291" s="662"/>
      <c r="T291" s="662"/>
    </row>
    <row r="292" spans="1:20" hidden="1">
      <c r="A292" s="552">
        <v>6</v>
      </c>
      <c r="B292" s="668" t="s">
        <v>1165</v>
      </c>
      <c r="C292" s="85"/>
      <c r="D292" s="48"/>
      <c r="E292" s="18"/>
      <c r="F292" s="18"/>
      <c r="G292" s="18"/>
      <c r="H292" s="18"/>
      <c r="I292" s="18"/>
      <c r="J292" s="18"/>
      <c r="K292" s="18"/>
      <c r="L292" s="18"/>
      <c r="M292" s="554"/>
      <c r="N292" s="555"/>
      <c r="O292" s="556"/>
      <c r="P292" s="562">
        <f t="shared" ref="P292:P320" si="14">IF(O292=0,0,6360)</f>
        <v>0</v>
      </c>
      <c r="Q292" s="562">
        <f t="shared" ref="Q292:Q331" si="15">+O292*P292</f>
        <v>0</v>
      </c>
      <c r="R292" s="557">
        <f>+'[1]ปร.5 บร'!$F$21</f>
        <v>1.3322000000000001</v>
      </c>
      <c r="S292" s="563">
        <f t="shared" si="11"/>
        <v>0</v>
      </c>
      <c r="T292" s="562">
        <f t="shared" si="12"/>
        <v>0</v>
      </c>
    </row>
    <row r="293" spans="1:20" hidden="1">
      <c r="A293" s="552"/>
      <c r="B293" s="574">
        <v>6.1</v>
      </c>
      <c r="C293" s="85" t="s">
        <v>1166</v>
      </c>
      <c r="D293" s="48"/>
      <c r="E293" s="18"/>
      <c r="F293" s="18"/>
      <c r="G293" s="18"/>
      <c r="H293" s="18"/>
      <c r="I293" s="18"/>
      <c r="J293" s="18"/>
      <c r="K293" s="18"/>
      <c r="L293" s="18"/>
      <c r="M293" s="554"/>
      <c r="N293" s="555"/>
      <c r="O293" s="556"/>
      <c r="P293" s="562">
        <f t="shared" si="14"/>
        <v>0</v>
      </c>
      <c r="Q293" s="562">
        <f t="shared" si="15"/>
        <v>0</v>
      </c>
      <c r="R293" s="557">
        <f>+'[1]ปร.5 บร'!$F$21</f>
        <v>1.3322000000000001</v>
      </c>
      <c r="S293" s="563">
        <f t="shared" si="11"/>
        <v>0</v>
      </c>
      <c r="T293" s="562">
        <f t="shared" si="12"/>
        <v>0</v>
      </c>
    </row>
    <row r="294" spans="1:20" hidden="1">
      <c r="A294" s="552"/>
      <c r="B294" s="574"/>
      <c r="C294" s="59" t="s">
        <v>1167</v>
      </c>
      <c r="D294" s="48" t="s">
        <v>1168</v>
      </c>
      <c r="E294" s="18"/>
      <c r="F294" s="18"/>
      <c r="G294" s="18"/>
      <c r="H294" s="18"/>
      <c r="I294" s="18"/>
      <c r="J294" s="18"/>
      <c r="K294" s="18"/>
      <c r="L294" s="18"/>
      <c r="M294" s="554"/>
      <c r="N294" s="555"/>
      <c r="O294" s="556"/>
      <c r="P294" s="562">
        <f t="shared" si="14"/>
        <v>0</v>
      </c>
      <c r="Q294" s="562">
        <f t="shared" si="15"/>
        <v>0</v>
      </c>
      <c r="R294" s="557">
        <f>+'[1]ปร.5 บร'!$F$21</f>
        <v>1.3322000000000001</v>
      </c>
      <c r="S294" s="563">
        <f t="shared" si="11"/>
        <v>0</v>
      </c>
      <c r="T294" s="562">
        <f t="shared" si="12"/>
        <v>0</v>
      </c>
    </row>
    <row r="295" spans="1:20" hidden="1">
      <c r="A295" s="552"/>
      <c r="B295" s="574">
        <v>6.2</v>
      </c>
      <c r="C295" s="85" t="s">
        <v>1169</v>
      </c>
      <c r="D295" s="48"/>
      <c r="E295" s="18"/>
      <c r="F295" s="18"/>
      <c r="G295" s="18"/>
      <c r="H295" s="18"/>
      <c r="I295" s="18"/>
      <c r="J295" s="18"/>
      <c r="K295" s="18"/>
      <c r="L295" s="18"/>
      <c r="M295" s="554"/>
      <c r="N295" s="555"/>
      <c r="O295" s="556"/>
      <c r="P295" s="562">
        <f t="shared" si="14"/>
        <v>0</v>
      </c>
      <c r="Q295" s="562">
        <f t="shared" si="15"/>
        <v>0</v>
      </c>
      <c r="R295" s="557">
        <f>+'[1]ปร.5 บร'!$F$21</f>
        <v>1.3322000000000001</v>
      </c>
      <c r="S295" s="563">
        <f t="shared" si="11"/>
        <v>0</v>
      </c>
      <c r="T295" s="562">
        <f t="shared" si="12"/>
        <v>0</v>
      </c>
    </row>
    <row r="296" spans="1:20" hidden="1">
      <c r="A296" s="552"/>
      <c r="B296" s="574"/>
      <c r="C296" s="59" t="s">
        <v>1170</v>
      </c>
      <c r="D296" s="48" t="s">
        <v>1171</v>
      </c>
      <c r="E296" s="18"/>
      <c r="F296" s="18"/>
      <c r="G296" s="18"/>
      <c r="H296" s="18"/>
      <c r="I296" s="18"/>
      <c r="J296" s="18"/>
      <c r="K296" s="18"/>
      <c r="L296" s="18"/>
      <c r="M296" s="554"/>
      <c r="N296" s="555"/>
      <c r="O296" s="556"/>
      <c r="P296" s="562">
        <f t="shared" si="14"/>
        <v>0</v>
      </c>
      <c r="Q296" s="562">
        <f t="shared" si="15"/>
        <v>0</v>
      </c>
      <c r="R296" s="557">
        <f>+'[1]ปร.5 บร'!$F$21</f>
        <v>1.3322000000000001</v>
      </c>
      <c r="S296" s="563">
        <f t="shared" si="11"/>
        <v>0</v>
      </c>
      <c r="T296" s="562">
        <f t="shared" si="12"/>
        <v>0</v>
      </c>
    </row>
    <row r="297" spans="1:20" hidden="1">
      <c r="A297" s="552"/>
      <c r="B297" s="574">
        <v>6.3</v>
      </c>
      <c r="C297" s="85" t="s">
        <v>1172</v>
      </c>
      <c r="D297" s="48"/>
      <c r="E297" s="18"/>
      <c r="F297" s="18"/>
      <c r="G297" s="18"/>
      <c r="H297" s="18"/>
      <c r="I297" s="18"/>
      <c r="J297" s="18"/>
      <c r="K297" s="18"/>
      <c r="L297" s="18"/>
      <c r="M297" s="554"/>
      <c r="N297" s="555"/>
      <c r="O297" s="556"/>
      <c r="P297" s="562">
        <f t="shared" si="14"/>
        <v>0</v>
      </c>
      <c r="Q297" s="562">
        <f t="shared" si="15"/>
        <v>0</v>
      </c>
      <c r="R297" s="557">
        <f>+'[1]ปร.5 บร'!$F$21</f>
        <v>1.3322000000000001</v>
      </c>
      <c r="S297" s="563">
        <f t="shared" si="11"/>
        <v>0</v>
      </c>
      <c r="T297" s="562">
        <f t="shared" si="12"/>
        <v>0</v>
      </c>
    </row>
    <row r="298" spans="1:20" hidden="1">
      <c r="A298" s="552"/>
      <c r="B298" s="574">
        <v>6.4</v>
      </c>
      <c r="C298" s="85" t="s">
        <v>1173</v>
      </c>
      <c r="D298" s="48"/>
      <c r="E298" s="18"/>
      <c r="F298" s="18"/>
      <c r="G298" s="18"/>
      <c r="H298" s="18"/>
      <c r="I298" s="18"/>
      <c r="J298" s="18"/>
      <c r="K298" s="18"/>
      <c r="L298" s="18"/>
      <c r="M298" s="554"/>
      <c r="N298" s="555"/>
      <c r="O298" s="556"/>
      <c r="P298" s="562">
        <f t="shared" si="14"/>
        <v>0</v>
      </c>
      <c r="Q298" s="562">
        <f t="shared" si="15"/>
        <v>0</v>
      </c>
      <c r="R298" s="557">
        <f>+'[1]ปร.5 บร'!$F$21</f>
        <v>1.3322000000000001</v>
      </c>
      <c r="S298" s="563">
        <f t="shared" si="11"/>
        <v>0</v>
      </c>
      <c r="T298" s="562">
        <f t="shared" si="12"/>
        <v>0</v>
      </c>
    </row>
    <row r="299" spans="1:20" hidden="1">
      <c r="A299" s="552"/>
      <c r="B299" s="574">
        <v>6.5</v>
      </c>
      <c r="C299" s="85" t="s">
        <v>1174</v>
      </c>
      <c r="D299" s="48"/>
      <c r="E299" s="18"/>
      <c r="F299" s="18"/>
      <c r="G299" s="18"/>
      <c r="H299" s="18"/>
      <c r="I299" s="18"/>
      <c r="J299" s="18"/>
      <c r="K299" s="18"/>
      <c r="L299" s="18"/>
      <c r="M299" s="554"/>
      <c r="N299" s="555"/>
      <c r="O299" s="556"/>
      <c r="P299" s="562">
        <f t="shared" si="14"/>
        <v>0</v>
      </c>
      <c r="Q299" s="562">
        <f t="shared" si="15"/>
        <v>0</v>
      </c>
      <c r="R299" s="557">
        <f>+'[1]ปร.5 บร'!$F$21</f>
        <v>1.3322000000000001</v>
      </c>
      <c r="S299" s="563">
        <f t="shared" si="11"/>
        <v>0</v>
      </c>
      <c r="T299" s="562">
        <f t="shared" si="12"/>
        <v>0</v>
      </c>
    </row>
    <row r="300" spans="1:20" hidden="1">
      <c r="A300" s="552"/>
      <c r="B300" s="574">
        <v>6.6</v>
      </c>
      <c r="C300" s="85" t="s">
        <v>1175</v>
      </c>
      <c r="D300" s="48"/>
      <c r="E300" s="18"/>
      <c r="F300" s="18"/>
      <c r="G300" s="18"/>
      <c r="H300" s="18"/>
      <c r="I300" s="18"/>
      <c r="J300" s="18"/>
      <c r="K300" s="18"/>
      <c r="L300" s="18"/>
      <c r="M300" s="554"/>
      <c r="N300" s="555"/>
      <c r="O300" s="556"/>
      <c r="P300" s="562">
        <f t="shared" si="14"/>
        <v>0</v>
      </c>
      <c r="Q300" s="562">
        <f t="shared" si="15"/>
        <v>0</v>
      </c>
      <c r="R300" s="557">
        <f>+'[1]ปร.5 บร'!$F$21</f>
        <v>1.3322000000000001</v>
      </c>
      <c r="S300" s="563">
        <f t="shared" si="11"/>
        <v>0</v>
      </c>
      <c r="T300" s="562">
        <f t="shared" si="12"/>
        <v>0</v>
      </c>
    </row>
    <row r="301" spans="1:20" hidden="1">
      <c r="A301" s="552"/>
      <c r="B301" s="574"/>
      <c r="C301" s="59" t="s">
        <v>1176</v>
      </c>
      <c r="D301" s="48" t="s">
        <v>1177</v>
      </c>
      <c r="E301" s="18"/>
      <c r="F301" s="18"/>
      <c r="G301" s="18"/>
      <c r="H301" s="18"/>
      <c r="I301" s="18"/>
      <c r="J301" s="18"/>
      <c r="K301" s="18"/>
      <c r="L301" s="18"/>
      <c r="M301" s="554"/>
      <c r="N301" s="555"/>
      <c r="O301" s="556"/>
      <c r="P301" s="562">
        <f t="shared" si="14"/>
        <v>0</v>
      </c>
      <c r="Q301" s="562">
        <f t="shared" si="15"/>
        <v>0</v>
      </c>
      <c r="R301" s="557">
        <f>+'[1]ปร.5 บร'!$F$21</f>
        <v>1.3322000000000001</v>
      </c>
      <c r="S301" s="563">
        <f t="shared" si="11"/>
        <v>0</v>
      </c>
      <c r="T301" s="562">
        <f t="shared" si="12"/>
        <v>0</v>
      </c>
    </row>
    <row r="302" spans="1:20" hidden="1">
      <c r="A302" s="552"/>
      <c r="B302" s="574"/>
      <c r="C302" s="59"/>
      <c r="D302" s="59" t="s">
        <v>1178</v>
      </c>
      <c r="E302" s="48" t="s">
        <v>1179</v>
      </c>
      <c r="F302" s="18"/>
      <c r="G302" s="18"/>
      <c r="H302" s="18"/>
      <c r="I302" s="18"/>
      <c r="J302" s="18"/>
      <c r="K302" s="18"/>
      <c r="L302" s="18"/>
      <c r="M302" s="554"/>
      <c r="N302" s="555"/>
      <c r="O302" s="556"/>
      <c r="P302" s="562">
        <f t="shared" si="14"/>
        <v>0</v>
      </c>
      <c r="Q302" s="562">
        <f t="shared" si="15"/>
        <v>0</v>
      </c>
      <c r="R302" s="557">
        <f>+'[1]ปร.5 บร'!$F$21</f>
        <v>1.3322000000000001</v>
      </c>
      <c r="S302" s="563">
        <f t="shared" si="11"/>
        <v>0</v>
      </c>
      <c r="T302" s="562">
        <f t="shared" si="12"/>
        <v>0</v>
      </c>
    </row>
    <row r="303" spans="1:20" hidden="1">
      <c r="A303" s="552"/>
      <c r="B303" s="574"/>
      <c r="C303" s="59"/>
      <c r="D303" s="59" t="s">
        <v>1180</v>
      </c>
      <c r="E303" s="48" t="s">
        <v>1179</v>
      </c>
      <c r="F303" s="18"/>
      <c r="G303" s="18"/>
      <c r="H303" s="18"/>
      <c r="I303" s="18"/>
      <c r="J303" s="18"/>
      <c r="K303" s="18"/>
      <c r="L303" s="18"/>
      <c r="M303" s="554"/>
      <c r="N303" s="555"/>
      <c r="O303" s="556"/>
      <c r="P303" s="562">
        <f t="shared" si="14"/>
        <v>0</v>
      </c>
      <c r="Q303" s="562">
        <f t="shared" si="15"/>
        <v>0</v>
      </c>
      <c r="R303" s="557">
        <f>+'[1]ปร.5 บร'!$F$21</f>
        <v>1.3322000000000001</v>
      </c>
      <c r="S303" s="563">
        <f t="shared" si="11"/>
        <v>0</v>
      </c>
      <c r="T303" s="562">
        <f t="shared" si="12"/>
        <v>0</v>
      </c>
    </row>
    <row r="304" spans="1:20" hidden="1">
      <c r="A304" s="552"/>
      <c r="B304" s="574"/>
      <c r="C304" s="59" t="s">
        <v>1181</v>
      </c>
      <c r="D304" s="48" t="s">
        <v>1182</v>
      </c>
      <c r="E304" s="18"/>
      <c r="F304" s="18"/>
      <c r="G304" s="18"/>
      <c r="H304" s="18"/>
      <c r="I304" s="18"/>
      <c r="J304" s="18"/>
      <c r="K304" s="18"/>
      <c r="L304" s="18"/>
      <c r="M304" s="554"/>
      <c r="N304" s="555"/>
      <c r="O304" s="556"/>
      <c r="P304" s="562">
        <f t="shared" si="14"/>
        <v>0</v>
      </c>
      <c r="Q304" s="562">
        <f t="shared" si="15"/>
        <v>0</v>
      </c>
      <c r="R304" s="557">
        <f>+'[1]ปร.5 บร'!$F$21</f>
        <v>1.3322000000000001</v>
      </c>
      <c r="S304" s="563">
        <f t="shared" si="11"/>
        <v>0</v>
      </c>
      <c r="T304" s="562">
        <f t="shared" si="12"/>
        <v>0</v>
      </c>
    </row>
    <row r="305" spans="1:20" hidden="1">
      <c r="A305" s="552"/>
      <c r="B305" s="574"/>
      <c r="C305" s="59"/>
      <c r="D305" s="59" t="s">
        <v>1183</v>
      </c>
      <c r="E305" s="48" t="s">
        <v>1184</v>
      </c>
      <c r="F305" s="18"/>
      <c r="G305" s="18"/>
      <c r="H305" s="18"/>
      <c r="I305" s="18"/>
      <c r="J305" s="18"/>
      <c r="K305" s="18"/>
      <c r="L305" s="18"/>
      <c r="M305" s="554"/>
      <c r="N305" s="555"/>
      <c r="O305" s="556"/>
      <c r="P305" s="562">
        <f t="shared" si="14"/>
        <v>0</v>
      </c>
      <c r="Q305" s="562">
        <f t="shared" si="15"/>
        <v>0</v>
      </c>
      <c r="R305" s="557">
        <f>+'[1]ปร.5 บร'!$F$21</f>
        <v>1.3322000000000001</v>
      </c>
      <c r="S305" s="563">
        <f t="shared" si="11"/>
        <v>0</v>
      </c>
      <c r="T305" s="562">
        <f t="shared" si="12"/>
        <v>0</v>
      </c>
    </row>
    <row r="306" spans="1:20" hidden="1">
      <c r="A306" s="552"/>
      <c r="B306" s="574"/>
      <c r="C306" s="59"/>
      <c r="D306" s="59" t="s">
        <v>1185</v>
      </c>
      <c r="E306" s="48" t="s">
        <v>1184</v>
      </c>
      <c r="F306" s="18"/>
      <c r="G306" s="18"/>
      <c r="H306" s="18"/>
      <c r="I306" s="18"/>
      <c r="J306" s="18"/>
      <c r="K306" s="18"/>
      <c r="L306" s="18"/>
      <c r="M306" s="554"/>
      <c r="N306" s="555"/>
      <c r="O306" s="556"/>
      <c r="P306" s="562">
        <f t="shared" si="14"/>
        <v>0</v>
      </c>
      <c r="Q306" s="562">
        <f t="shared" si="15"/>
        <v>0</v>
      </c>
      <c r="R306" s="557">
        <f>+'[1]ปร.5 บร'!$F$21</f>
        <v>1.3322000000000001</v>
      </c>
      <c r="S306" s="563">
        <f t="shared" si="11"/>
        <v>0</v>
      </c>
      <c r="T306" s="562">
        <f t="shared" si="12"/>
        <v>0</v>
      </c>
    </row>
    <row r="307" spans="1:20" hidden="1">
      <c r="A307" s="552"/>
      <c r="B307" s="574">
        <v>6.7</v>
      </c>
      <c r="C307" s="85" t="s">
        <v>1186</v>
      </c>
      <c r="D307" s="48"/>
      <c r="E307" s="18"/>
      <c r="F307" s="18"/>
      <c r="G307" s="18"/>
      <c r="H307" s="18"/>
      <c r="I307" s="18"/>
      <c r="J307" s="18"/>
      <c r="K307" s="18"/>
      <c r="L307" s="18"/>
      <c r="M307" s="554"/>
      <c r="N307" s="555"/>
      <c r="O307" s="556"/>
      <c r="P307" s="562">
        <f t="shared" si="14"/>
        <v>0</v>
      </c>
      <c r="Q307" s="562">
        <f t="shared" si="15"/>
        <v>0</v>
      </c>
      <c r="R307" s="557">
        <f>+'[1]ปร.5 บร'!$F$21</f>
        <v>1.3322000000000001</v>
      </c>
      <c r="S307" s="563">
        <f t="shared" si="11"/>
        <v>0</v>
      </c>
      <c r="T307" s="562">
        <f t="shared" si="12"/>
        <v>0</v>
      </c>
    </row>
    <row r="308" spans="1:20" hidden="1">
      <c r="A308" s="552"/>
      <c r="B308" s="574"/>
      <c r="C308" s="59" t="s">
        <v>1187</v>
      </c>
      <c r="D308" s="48" t="s">
        <v>1188</v>
      </c>
      <c r="E308" s="18"/>
      <c r="F308" s="18"/>
      <c r="G308" s="18"/>
      <c r="H308" s="18"/>
      <c r="I308" s="18"/>
      <c r="J308" s="18"/>
      <c r="K308" s="18"/>
      <c r="L308" s="18"/>
      <c r="M308" s="554"/>
      <c r="N308" s="555"/>
      <c r="O308" s="556"/>
      <c r="P308" s="562">
        <f t="shared" si="14"/>
        <v>0</v>
      </c>
      <c r="Q308" s="562">
        <f t="shared" si="15"/>
        <v>0</v>
      </c>
      <c r="R308" s="557">
        <f>+'[1]ปร.5 บร'!$F$21</f>
        <v>1.3322000000000001</v>
      </c>
      <c r="S308" s="563">
        <f t="shared" si="11"/>
        <v>0</v>
      </c>
      <c r="T308" s="562">
        <f t="shared" si="12"/>
        <v>0</v>
      </c>
    </row>
    <row r="309" spans="1:20" hidden="1">
      <c r="A309" s="552"/>
      <c r="B309" s="574"/>
      <c r="C309" s="59"/>
      <c r="D309" s="59" t="s">
        <v>1189</v>
      </c>
      <c r="E309" s="48" t="s">
        <v>1190</v>
      </c>
      <c r="F309" s="18"/>
      <c r="G309" s="18"/>
      <c r="H309" s="18"/>
      <c r="I309" s="18"/>
      <c r="J309" s="18"/>
      <c r="K309" s="18"/>
      <c r="L309" s="18"/>
      <c r="M309" s="554"/>
      <c r="N309" s="555"/>
      <c r="O309" s="556"/>
      <c r="P309" s="562">
        <f t="shared" si="14"/>
        <v>0</v>
      </c>
      <c r="Q309" s="562">
        <f t="shared" si="15"/>
        <v>0</v>
      </c>
      <c r="R309" s="557">
        <f>+'[1]ปร.5 บร'!$F$21</f>
        <v>1.3322000000000001</v>
      </c>
      <c r="S309" s="563">
        <f t="shared" si="11"/>
        <v>0</v>
      </c>
      <c r="T309" s="562">
        <f t="shared" si="12"/>
        <v>0</v>
      </c>
    </row>
    <row r="310" spans="1:20" hidden="1">
      <c r="A310" s="552"/>
      <c r="B310" s="574"/>
      <c r="C310" s="59"/>
      <c r="D310" s="59" t="s">
        <v>1191</v>
      </c>
      <c r="E310" s="48" t="s">
        <v>1190</v>
      </c>
      <c r="F310" s="18"/>
      <c r="G310" s="18"/>
      <c r="H310" s="18"/>
      <c r="I310" s="18"/>
      <c r="J310" s="18"/>
      <c r="K310" s="18"/>
      <c r="L310" s="18"/>
      <c r="M310" s="554"/>
      <c r="N310" s="555"/>
      <c r="O310" s="556"/>
      <c r="P310" s="562">
        <f t="shared" si="14"/>
        <v>0</v>
      </c>
      <c r="Q310" s="562">
        <f t="shared" si="15"/>
        <v>0</v>
      </c>
      <c r="R310" s="557">
        <f>+'[1]ปร.5 บร'!$F$21</f>
        <v>1.3322000000000001</v>
      </c>
      <c r="S310" s="563">
        <f t="shared" si="11"/>
        <v>0</v>
      </c>
      <c r="T310" s="562">
        <f t="shared" si="12"/>
        <v>0</v>
      </c>
    </row>
    <row r="311" spans="1:20" hidden="1">
      <c r="A311" s="552"/>
      <c r="B311" s="574"/>
      <c r="C311" s="59" t="s">
        <v>1192</v>
      </c>
      <c r="D311" s="48" t="s">
        <v>1193</v>
      </c>
      <c r="E311" s="18"/>
      <c r="F311" s="18"/>
      <c r="G311" s="18"/>
      <c r="H311" s="18"/>
      <c r="I311" s="18"/>
      <c r="J311" s="18"/>
      <c r="K311" s="18"/>
      <c r="L311" s="18"/>
      <c r="M311" s="554"/>
      <c r="N311" s="555"/>
      <c r="O311" s="556"/>
      <c r="P311" s="562">
        <f t="shared" si="14"/>
        <v>0</v>
      </c>
      <c r="Q311" s="562">
        <f t="shared" si="15"/>
        <v>0</v>
      </c>
      <c r="R311" s="557">
        <f>+'[1]ปร.5 บร'!$F$21</f>
        <v>1.3322000000000001</v>
      </c>
      <c r="S311" s="563">
        <f t="shared" si="11"/>
        <v>0</v>
      </c>
      <c r="T311" s="562">
        <f t="shared" si="12"/>
        <v>0</v>
      </c>
    </row>
    <row r="312" spans="1:20" hidden="1">
      <c r="A312" s="552"/>
      <c r="B312" s="574"/>
      <c r="C312" s="59"/>
      <c r="D312" s="59" t="s">
        <v>1194</v>
      </c>
      <c r="E312" s="48" t="s">
        <v>1190</v>
      </c>
      <c r="F312" s="18"/>
      <c r="G312" s="18"/>
      <c r="H312" s="18"/>
      <c r="I312" s="18"/>
      <c r="J312" s="18"/>
      <c r="K312" s="18"/>
      <c r="L312" s="18"/>
      <c r="M312" s="554"/>
      <c r="N312" s="555"/>
      <c r="O312" s="556"/>
      <c r="P312" s="562">
        <f t="shared" si="14"/>
        <v>0</v>
      </c>
      <c r="Q312" s="562">
        <f t="shared" si="15"/>
        <v>0</v>
      </c>
      <c r="R312" s="557">
        <f>+'[1]ปร.5 บร'!$F$21</f>
        <v>1.3322000000000001</v>
      </c>
      <c r="S312" s="563">
        <f t="shared" si="11"/>
        <v>0</v>
      </c>
      <c r="T312" s="562">
        <f t="shared" si="12"/>
        <v>0</v>
      </c>
    </row>
    <row r="313" spans="1:20" hidden="1">
      <c r="A313" s="552"/>
      <c r="B313" s="574"/>
      <c r="C313" s="59"/>
      <c r="D313" s="59" t="s">
        <v>1195</v>
      </c>
      <c r="E313" s="48" t="s">
        <v>1190</v>
      </c>
      <c r="F313" s="18"/>
      <c r="G313" s="18"/>
      <c r="H313" s="18"/>
      <c r="I313" s="18"/>
      <c r="J313" s="18"/>
      <c r="K313" s="18"/>
      <c r="L313" s="18"/>
      <c r="M313" s="554"/>
      <c r="N313" s="555"/>
      <c r="O313" s="556"/>
      <c r="P313" s="562">
        <f t="shared" si="14"/>
        <v>0</v>
      </c>
      <c r="Q313" s="562">
        <f t="shared" si="15"/>
        <v>0</v>
      </c>
      <c r="R313" s="557">
        <f>+'[1]ปร.5 บร'!$F$21</f>
        <v>1.3322000000000001</v>
      </c>
      <c r="S313" s="563">
        <f t="shared" ref="S313:S331" si="16">+P313*R313</f>
        <v>0</v>
      </c>
      <c r="T313" s="562">
        <f t="shared" ref="T313:T331" si="17">+O313*S313</f>
        <v>0</v>
      </c>
    </row>
    <row r="314" spans="1:20" hidden="1">
      <c r="A314" s="552"/>
      <c r="B314" s="574"/>
      <c r="C314" s="59" t="s">
        <v>1196</v>
      </c>
      <c r="D314" s="48" t="s">
        <v>1197</v>
      </c>
      <c r="E314" s="18"/>
      <c r="F314" s="18"/>
      <c r="G314" s="18"/>
      <c r="H314" s="18"/>
      <c r="I314" s="18"/>
      <c r="J314" s="18"/>
      <c r="K314" s="18"/>
      <c r="L314" s="18"/>
      <c r="M314" s="554"/>
      <c r="N314" s="555"/>
      <c r="O314" s="556"/>
      <c r="P314" s="562">
        <f t="shared" si="14"/>
        <v>0</v>
      </c>
      <c r="Q314" s="562">
        <f t="shared" si="15"/>
        <v>0</v>
      </c>
      <c r="R314" s="557">
        <f>+'[1]ปร.5 บร'!$F$21</f>
        <v>1.3322000000000001</v>
      </c>
      <c r="S314" s="563">
        <f t="shared" si="16"/>
        <v>0</v>
      </c>
      <c r="T314" s="562">
        <f t="shared" si="17"/>
        <v>0</v>
      </c>
    </row>
    <row r="315" spans="1:20" hidden="1">
      <c r="A315" s="552"/>
      <c r="B315" s="574"/>
      <c r="C315" s="59"/>
      <c r="D315" s="59" t="s">
        <v>1198</v>
      </c>
      <c r="E315" s="48" t="s">
        <v>1190</v>
      </c>
      <c r="F315" s="18"/>
      <c r="G315" s="18"/>
      <c r="H315" s="18"/>
      <c r="I315" s="18"/>
      <c r="J315" s="18"/>
      <c r="K315" s="18"/>
      <c r="L315" s="18"/>
      <c r="M315" s="554"/>
      <c r="N315" s="555"/>
      <c r="O315" s="556"/>
      <c r="P315" s="562">
        <f t="shared" si="14"/>
        <v>0</v>
      </c>
      <c r="Q315" s="562">
        <f t="shared" si="15"/>
        <v>0</v>
      </c>
      <c r="R315" s="557">
        <f>+'[1]ปร.5 บร'!$F$21</f>
        <v>1.3322000000000001</v>
      </c>
      <c r="S315" s="563">
        <f t="shared" si="16"/>
        <v>0</v>
      </c>
      <c r="T315" s="562">
        <f t="shared" si="17"/>
        <v>0</v>
      </c>
    </row>
    <row r="316" spans="1:20" hidden="1">
      <c r="A316" s="552"/>
      <c r="B316" s="574"/>
      <c r="C316" s="59"/>
      <c r="D316" s="59" t="s">
        <v>1199</v>
      </c>
      <c r="E316" s="48" t="s">
        <v>1190</v>
      </c>
      <c r="F316" s="18"/>
      <c r="G316" s="18"/>
      <c r="H316" s="18"/>
      <c r="I316" s="18"/>
      <c r="J316" s="18"/>
      <c r="K316" s="18"/>
      <c r="L316" s="18"/>
      <c r="M316" s="554"/>
      <c r="N316" s="555"/>
      <c r="O316" s="556"/>
      <c r="P316" s="562">
        <f t="shared" si="14"/>
        <v>0</v>
      </c>
      <c r="Q316" s="562">
        <f t="shared" si="15"/>
        <v>0</v>
      </c>
      <c r="R316" s="557">
        <f>+'[1]ปร.5 บร'!$F$21</f>
        <v>1.3322000000000001</v>
      </c>
      <c r="S316" s="563">
        <f t="shared" si="16"/>
        <v>0</v>
      </c>
      <c r="T316" s="562">
        <f t="shared" si="17"/>
        <v>0</v>
      </c>
    </row>
    <row r="317" spans="1:20" hidden="1">
      <c r="A317" s="552"/>
      <c r="B317" s="574"/>
      <c r="C317" s="59" t="s">
        <v>1200</v>
      </c>
      <c r="D317" s="48" t="s">
        <v>1201</v>
      </c>
      <c r="E317" s="18"/>
      <c r="F317" s="18"/>
      <c r="G317" s="18"/>
      <c r="H317" s="18"/>
      <c r="I317" s="18"/>
      <c r="J317" s="18"/>
      <c r="K317" s="18"/>
      <c r="L317" s="18"/>
      <c r="M317" s="554"/>
      <c r="N317" s="555"/>
      <c r="O317" s="556"/>
      <c r="P317" s="562">
        <f t="shared" si="14"/>
        <v>0</v>
      </c>
      <c r="Q317" s="562">
        <f t="shared" si="15"/>
        <v>0</v>
      </c>
      <c r="R317" s="557">
        <f>+'[1]ปร.5 บร'!$F$21</f>
        <v>1.3322000000000001</v>
      </c>
      <c r="S317" s="563">
        <f t="shared" si="16"/>
        <v>0</v>
      </c>
      <c r="T317" s="562">
        <f t="shared" si="17"/>
        <v>0</v>
      </c>
    </row>
    <row r="318" spans="1:20" hidden="1">
      <c r="A318" s="552"/>
      <c r="B318" s="574"/>
      <c r="C318" s="59"/>
      <c r="D318" s="59" t="s">
        <v>1202</v>
      </c>
      <c r="E318" s="48" t="s">
        <v>1190</v>
      </c>
      <c r="F318" s="18"/>
      <c r="G318" s="18"/>
      <c r="H318" s="18"/>
      <c r="I318" s="18"/>
      <c r="J318" s="18"/>
      <c r="K318" s="18"/>
      <c r="L318" s="18"/>
      <c r="M318" s="554"/>
      <c r="N318" s="555"/>
      <c r="O318" s="556"/>
      <c r="P318" s="562">
        <f t="shared" si="14"/>
        <v>0</v>
      </c>
      <c r="Q318" s="562">
        <f t="shared" si="15"/>
        <v>0</v>
      </c>
      <c r="R318" s="557">
        <f>+'[1]ปร.5 บร'!$F$21</f>
        <v>1.3322000000000001</v>
      </c>
      <c r="S318" s="563">
        <f t="shared" si="16"/>
        <v>0</v>
      </c>
      <c r="T318" s="562">
        <f t="shared" si="17"/>
        <v>0</v>
      </c>
    </row>
    <row r="319" spans="1:20" hidden="1">
      <c r="A319" s="552"/>
      <c r="B319" s="574"/>
      <c r="C319" s="59"/>
      <c r="D319" s="59" t="s">
        <v>1203</v>
      </c>
      <c r="E319" s="48" t="s">
        <v>1190</v>
      </c>
      <c r="F319" s="18"/>
      <c r="G319" s="18"/>
      <c r="H319" s="18"/>
      <c r="I319" s="18"/>
      <c r="J319" s="18"/>
      <c r="K319" s="18"/>
      <c r="L319" s="18"/>
      <c r="M319" s="554"/>
      <c r="N319" s="555"/>
      <c r="O319" s="556"/>
      <c r="P319" s="562">
        <f t="shared" si="14"/>
        <v>0</v>
      </c>
      <c r="Q319" s="562">
        <f t="shared" si="15"/>
        <v>0</v>
      </c>
      <c r="R319" s="557">
        <f>+'[1]ปร.5 บร'!$F$21</f>
        <v>1.3322000000000001</v>
      </c>
      <c r="S319" s="563">
        <f t="shared" si="16"/>
        <v>0</v>
      </c>
      <c r="T319" s="562">
        <f t="shared" si="17"/>
        <v>0</v>
      </c>
    </row>
    <row r="320" spans="1:20" hidden="1">
      <c r="A320" s="552"/>
      <c r="B320" s="669">
        <v>6.8</v>
      </c>
      <c r="C320" s="670" t="s">
        <v>1204</v>
      </c>
      <c r="D320" s="312"/>
      <c r="E320" s="18"/>
      <c r="F320" s="18"/>
      <c r="G320" s="18"/>
      <c r="H320" s="18"/>
      <c r="I320" s="18"/>
      <c r="J320" s="18"/>
      <c r="K320" s="18"/>
      <c r="L320" s="18"/>
      <c r="M320" s="554"/>
      <c r="N320" s="555"/>
      <c r="O320" s="556"/>
      <c r="P320" s="562">
        <f t="shared" si="14"/>
        <v>0</v>
      </c>
      <c r="Q320" s="562">
        <f t="shared" si="15"/>
        <v>0</v>
      </c>
      <c r="R320" s="557">
        <f>+'[1]ปร.5 บร'!$F$21</f>
        <v>1.3322000000000001</v>
      </c>
      <c r="S320" s="563">
        <f t="shared" si="16"/>
        <v>0</v>
      </c>
      <c r="T320" s="562">
        <f t="shared" si="17"/>
        <v>0</v>
      </c>
    </row>
    <row r="321" spans="1:20" hidden="1">
      <c r="A321" s="671">
        <v>6</v>
      </c>
      <c r="B321" s="672" t="s">
        <v>1205</v>
      </c>
      <c r="C321" s="673"/>
      <c r="D321" s="674"/>
      <c r="E321" s="675"/>
      <c r="F321" s="675"/>
      <c r="G321" s="675"/>
      <c r="H321" s="84"/>
      <c r="I321" s="84"/>
      <c r="J321" s="84"/>
      <c r="K321" s="18"/>
      <c r="L321" s="18"/>
      <c r="M321" s="554"/>
      <c r="N321" s="555"/>
      <c r="O321" s="556"/>
      <c r="P321" s="562"/>
      <c r="Q321" s="562"/>
      <c r="R321" s="557"/>
      <c r="S321" s="563"/>
      <c r="T321" s="562"/>
    </row>
    <row r="322" spans="1:20" hidden="1">
      <c r="A322" s="671"/>
      <c r="B322" s="676">
        <v>6.1</v>
      </c>
      <c r="C322" s="672" t="s">
        <v>1206</v>
      </c>
      <c r="D322" s="674"/>
      <c r="E322" s="675"/>
      <c r="F322" s="675"/>
      <c r="G322" s="675"/>
      <c r="H322" s="84"/>
      <c r="I322" s="84"/>
      <c r="J322" s="84"/>
      <c r="K322" s="18"/>
      <c r="L322" s="18"/>
      <c r="M322" s="554"/>
      <c r="N322" s="555"/>
      <c r="O322" s="556"/>
      <c r="P322" s="562"/>
      <c r="Q322" s="562"/>
      <c r="R322" s="557"/>
      <c r="S322" s="563"/>
      <c r="T322" s="562"/>
    </row>
    <row r="323" spans="1:20" hidden="1">
      <c r="A323" s="671"/>
      <c r="B323" s="676"/>
      <c r="C323" s="672" t="s">
        <v>1167</v>
      </c>
      <c r="D323" s="677" t="str">
        <f>[1]ราคาต่อหน่วยงานทั่วไป!C1334</f>
        <v>แผ่นใยสังเคราะห์ Geotextile TS30</v>
      </c>
      <c r="E323" s="675"/>
      <c r="F323" s="675"/>
      <c r="G323" s="675" t="s">
        <v>1207</v>
      </c>
      <c r="H323" s="84"/>
      <c r="I323" s="84"/>
      <c r="J323" s="84"/>
      <c r="K323" s="18"/>
      <c r="L323" s="18"/>
      <c r="M323" s="18"/>
      <c r="N323" s="678" t="s">
        <v>340</v>
      </c>
      <c r="O323" s="679">
        <f>[1]กรอกข้อมูลส้อมสร้างAC!N70</f>
        <v>0</v>
      </c>
      <c r="P323" s="562">
        <f>IF(O323=0,0,[1]ราคาต่อหน่วยงานทั่วไป!R1336)</f>
        <v>0</v>
      </c>
      <c r="Q323" s="562">
        <f t="shared" si="15"/>
        <v>0</v>
      </c>
      <c r="R323" s="557">
        <f>+'[1]ปร.5 บร'!$F$21</f>
        <v>1.3322000000000001</v>
      </c>
      <c r="S323" s="563">
        <f>+P323*R323</f>
        <v>0</v>
      </c>
      <c r="T323" s="562">
        <f>+O323*S323</f>
        <v>0</v>
      </c>
    </row>
    <row r="324" spans="1:20" hidden="1">
      <c r="A324" s="671"/>
      <c r="B324" s="676"/>
      <c r="C324" s="672" t="s">
        <v>1208</v>
      </c>
      <c r="D324" s="680" t="str">
        <f>[1]ราคาต่อหน่วยงานทั่วไป!C1339</f>
        <v>กล่อง Mattress ขนาด 4.00x2.00x0.30 ม.</v>
      </c>
      <c r="E324" s="675"/>
      <c r="F324" s="675"/>
      <c r="G324" s="675"/>
      <c r="H324" s="84" t="s">
        <v>1209</v>
      </c>
      <c r="I324" s="84"/>
      <c r="J324" s="84"/>
      <c r="K324" s="18"/>
      <c r="L324" s="18"/>
      <c r="M324" s="18"/>
      <c r="N324" s="678" t="str">
        <f>[1]คำนวณค่าขนส่ง!F227</f>
        <v>กล่อง</v>
      </c>
      <c r="O324" s="679">
        <f>[1]กรอกข้อมูลส้อมสร้างAC!N72</f>
        <v>0</v>
      </c>
      <c r="P324" s="562">
        <f>IF(O324=0,0,[1]ราคาต่อหน่วยงานทั่วไป!R1342)</f>
        <v>0</v>
      </c>
      <c r="Q324" s="562">
        <f t="shared" si="15"/>
        <v>0</v>
      </c>
      <c r="R324" s="557">
        <f>+'[1]ปร.5 บร'!$F$21</f>
        <v>1.3322000000000001</v>
      </c>
      <c r="S324" s="563">
        <f t="shared" si="16"/>
        <v>0</v>
      </c>
      <c r="T324" s="562">
        <f t="shared" si="17"/>
        <v>0</v>
      </c>
    </row>
    <row r="325" spans="1:20" hidden="1">
      <c r="A325" s="671"/>
      <c r="B325" s="676"/>
      <c r="C325" s="672" t="s">
        <v>1210</v>
      </c>
      <c r="D325" s="680" t="str">
        <f>[1]ราคาต่อหน่วยงานทั่วไป!C1345</f>
        <v>กล่อง Mattress ขนาด 6.00x2.00x0.30 ม.</v>
      </c>
      <c r="E325" s="675"/>
      <c r="F325" s="675"/>
      <c r="G325" s="675"/>
      <c r="H325" s="84" t="s">
        <v>1209</v>
      </c>
      <c r="I325" s="84"/>
      <c r="J325" s="84"/>
      <c r="K325" s="18"/>
      <c r="L325" s="18"/>
      <c r="M325" s="18"/>
      <c r="N325" s="678" t="str">
        <f>[1]คำนวณค่าขนส่ง!F227</f>
        <v>กล่อง</v>
      </c>
      <c r="O325" s="679">
        <f>[1]กรอกข้อมูลส้อมสร้างAC!N73</f>
        <v>0</v>
      </c>
      <c r="P325" s="562">
        <f>IF(O325=0,0,[1]ราคาต่อหน่วยงานทั่วไป!R1348)</f>
        <v>0</v>
      </c>
      <c r="Q325" s="562">
        <f t="shared" si="15"/>
        <v>0</v>
      </c>
      <c r="R325" s="557">
        <f>+'[1]ปร.5 บร'!$F$21</f>
        <v>1.3322000000000001</v>
      </c>
      <c r="S325" s="563">
        <f t="shared" si="16"/>
        <v>0</v>
      </c>
      <c r="T325" s="562">
        <f t="shared" si="17"/>
        <v>0</v>
      </c>
    </row>
    <row r="326" spans="1:20" ht="24" hidden="1">
      <c r="A326" s="671"/>
      <c r="B326" s="676"/>
      <c r="C326" s="672" t="s">
        <v>1211</v>
      </c>
      <c r="D326" s="680" t="str">
        <f>[1]คำนวณค่าขนส่ง!C228</f>
        <v>กล่อง Mattress ขนาด 3.00x1.00x0.30 ม.</v>
      </c>
      <c r="E326" s="681"/>
      <c r="F326" s="675"/>
      <c r="G326" s="675"/>
      <c r="H326" s="84" t="s">
        <v>1209</v>
      </c>
      <c r="I326" s="84"/>
      <c r="J326" s="84"/>
      <c r="K326" s="18"/>
      <c r="L326" s="18"/>
      <c r="M326" s="18"/>
      <c r="N326" s="678" t="str">
        <f>[1]คำนวณค่าขนส่ง!F228</f>
        <v>กล่อง</v>
      </c>
      <c r="O326" s="679">
        <f>[1]กรอกข้อมูลส้อมสร้างAC!N71</f>
        <v>0</v>
      </c>
      <c r="P326" s="562">
        <f>IF(O326=0,0,[1]ราคาต่อหน่วยงานทั่วไป!R1342)</f>
        <v>0</v>
      </c>
      <c r="Q326" s="562">
        <f t="shared" si="15"/>
        <v>0</v>
      </c>
      <c r="R326" s="557">
        <f>+'[1]ปร.5 บร'!$F$21</f>
        <v>1.3322000000000001</v>
      </c>
      <c r="S326" s="563">
        <f t="shared" si="16"/>
        <v>0</v>
      </c>
      <c r="T326" s="562">
        <f t="shared" si="17"/>
        <v>0</v>
      </c>
    </row>
    <row r="327" spans="1:20" ht="24" hidden="1">
      <c r="A327" s="671"/>
      <c r="B327" s="676"/>
      <c r="C327" s="672" t="s">
        <v>1212</v>
      </c>
      <c r="D327" s="680" t="str">
        <f>[1]ราคาต่อหน่วยงานทั่วไป!C1351</f>
        <v>กล่อง Gabion ขนาด 1.50x1.00x1.00 ม.</v>
      </c>
      <c r="E327" s="681"/>
      <c r="F327" s="675"/>
      <c r="G327" s="634"/>
      <c r="H327" s="84" t="s">
        <v>1209</v>
      </c>
      <c r="I327" s="84"/>
      <c r="J327" s="84"/>
      <c r="K327" s="18"/>
      <c r="L327" s="18"/>
      <c r="M327" s="18"/>
      <c r="N327" s="678" t="str">
        <f>[1]คำนวณค่าขนส่ง!F230</f>
        <v>กล่อง</v>
      </c>
      <c r="O327" s="679">
        <f>[1]กรอกข้อมูลส้อมสร้างAC!N74</f>
        <v>0</v>
      </c>
      <c r="P327" s="562">
        <f>IF(O327=0,0,[1]ราคาต่อหน่วยงานทั่วไป!R1354)</f>
        <v>0</v>
      </c>
      <c r="Q327" s="562">
        <f t="shared" si="15"/>
        <v>0</v>
      </c>
      <c r="R327" s="557">
        <f>+'[1]ปร.5 บร'!$F$21</f>
        <v>1.3322000000000001</v>
      </c>
      <c r="S327" s="563">
        <f t="shared" si="16"/>
        <v>0</v>
      </c>
      <c r="T327" s="562">
        <f t="shared" si="17"/>
        <v>0</v>
      </c>
    </row>
    <row r="328" spans="1:20" ht="24" hidden="1">
      <c r="A328" s="671"/>
      <c r="B328" s="676"/>
      <c r="C328" s="672" t="s">
        <v>1213</v>
      </c>
      <c r="D328" s="680" t="str">
        <f>[1]ราคาต่อหน่วยงานทั่วไป!C1357</f>
        <v>กล่อง Gabion ขนาด 2.00x1.00x1.00 ม.</v>
      </c>
      <c r="E328" s="681"/>
      <c r="F328" s="675"/>
      <c r="G328" s="675"/>
      <c r="H328" s="84" t="s">
        <v>1209</v>
      </c>
      <c r="I328" s="84"/>
      <c r="J328" s="84"/>
      <c r="K328" s="18"/>
      <c r="L328" s="18"/>
      <c r="M328" s="18"/>
      <c r="N328" s="678" t="str">
        <f>[1]คำนวณค่าขนส่ง!F231</f>
        <v>กล่อง</v>
      </c>
      <c r="O328" s="679">
        <f>[1]กรอกข้อมูลส้อมสร้างAC!N75</f>
        <v>0</v>
      </c>
      <c r="P328" s="562">
        <f>IF(O328=0,0,[1]ราคาต่อหน่วยงานทั่วไป!R1360)</f>
        <v>0</v>
      </c>
      <c r="Q328" s="562">
        <f t="shared" si="15"/>
        <v>0</v>
      </c>
      <c r="R328" s="557">
        <f>+'[1]ปร.5 บร'!$F$21</f>
        <v>1.3322000000000001</v>
      </c>
      <c r="S328" s="563">
        <f t="shared" si="16"/>
        <v>0</v>
      </c>
      <c r="T328" s="562">
        <f t="shared" si="17"/>
        <v>0</v>
      </c>
    </row>
    <row r="329" spans="1:20" ht="24" hidden="1">
      <c r="A329" s="671"/>
      <c r="B329" s="676"/>
      <c r="C329" s="672" t="s">
        <v>1214</v>
      </c>
      <c r="D329" s="682" t="str">
        <f>[1]ราคาต่อหน่วยงานทั่วไป!C1363</f>
        <v>กล่อง Gabion ขนาด 3.00x1.00x1.00 ม.</v>
      </c>
      <c r="E329" s="683"/>
      <c r="F329" s="675"/>
      <c r="G329" s="675"/>
      <c r="H329" s="84" t="s">
        <v>1209</v>
      </c>
      <c r="I329" s="84"/>
      <c r="J329" s="84"/>
      <c r="K329" s="18"/>
      <c r="L329" s="18"/>
      <c r="M329" s="18"/>
      <c r="N329" s="678" t="str">
        <f>[1]คำนวณค่าขนส่ง!F232</f>
        <v>กล่อง</v>
      </c>
      <c r="O329" s="679">
        <f>[1]กรอกข้อมูลส้อมสร้างAC!N76</f>
        <v>0</v>
      </c>
      <c r="P329" s="562">
        <f>IF(O329=0,0,[1]ราคาต่อหน่วยงานทั่วไป!R1366)</f>
        <v>0</v>
      </c>
      <c r="Q329" s="562">
        <f t="shared" si="15"/>
        <v>0</v>
      </c>
      <c r="R329" s="557">
        <f>+'[1]ปร.5 บร'!$F$21</f>
        <v>1.3322000000000001</v>
      </c>
      <c r="S329" s="563">
        <f t="shared" si="16"/>
        <v>0</v>
      </c>
      <c r="T329" s="562">
        <f t="shared" si="17"/>
        <v>0</v>
      </c>
    </row>
    <row r="330" spans="1:20" hidden="1">
      <c r="A330" s="671"/>
      <c r="B330" s="684"/>
      <c r="C330" s="672" t="s">
        <v>1215</v>
      </c>
      <c r="D330" s="677" t="s">
        <v>1216</v>
      </c>
      <c r="E330" s="675"/>
      <c r="F330" s="675"/>
      <c r="G330" s="675"/>
      <c r="H330" s="84"/>
      <c r="I330" s="84"/>
      <c r="J330" s="84"/>
      <c r="K330" s="18"/>
      <c r="L330" s="18"/>
      <c r="M330" s="554"/>
      <c r="N330" s="678" t="s">
        <v>25</v>
      </c>
      <c r="O330" s="679"/>
      <c r="P330" s="562">
        <f>IF(O330=0,0,[1]ราคาต่อหน่วยงานทั่วไป!R1377)</f>
        <v>0</v>
      </c>
      <c r="Q330" s="562">
        <f t="shared" si="15"/>
        <v>0</v>
      </c>
      <c r="R330" s="557">
        <f>+'[1]ปร.5 บร'!$F$21</f>
        <v>1.3322000000000001</v>
      </c>
      <c r="S330" s="563">
        <f t="shared" si="16"/>
        <v>0</v>
      </c>
      <c r="T330" s="562">
        <f t="shared" si="17"/>
        <v>0</v>
      </c>
    </row>
    <row r="331" spans="1:20" hidden="1">
      <c r="A331" s="685"/>
      <c r="B331" s="684"/>
      <c r="C331" s="672" t="s">
        <v>1217</v>
      </c>
      <c r="D331" s="677" t="s">
        <v>1218</v>
      </c>
      <c r="E331" s="686"/>
      <c r="F331" s="686"/>
      <c r="G331" s="686"/>
      <c r="H331" s="18"/>
      <c r="I331" s="18"/>
      <c r="J331" s="18"/>
      <c r="K331" s="18"/>
      <c r="L331" s="18"/>
      <c r="M331" s="554"/>
      <c r="N331" s="678" t="s">
        <v>25</v>
      </c>
      <c r="O331" s="558">
        <v>0</v>
      </c>
      <c r="P331" s="562">
        <f>IF(O331=0,0,[1]ราคาต่อหน่วยงานทั่วไป!R1378)</f>
        <v>0</v>
      </c>
      <c r="Q331" s="562">
        <f t="shared" si="15"/>
        <v>0</v>
      </c>
      <c r="R331" s="557">
        <f>+'[1]ปร.5 บร'!$F$21</f>
        <v>1.3322000000000001</v>
      </c>
      <c r="S331" s="563">
        <f t="shared" si="16"/>
        <v>0</v>
      </c>
      <c r="T331" s="562">
        <f t="shared" si="17"/>
        <v>0</v>
      </c>
    </row>
    <row r="332" spans="1:20" hidden="1">
      <c r="A332" s="552"/>
      <c r="B332" s="257"/>
      <c r="C332" s="670"/>
      <c r="D332" s="312"/>
      <c r="E332" s="18"/>
      <c r="F332" s="18"/>
      <c r="G332" s="18"/>
      <c r="H332" s="18"/>
      <c r="I332" s="18"/>
      <c r="J332" s="18"/>
      <c r="K332" s="18"/>
      <c r="L332" s="18"/>
      <c r="M332" s="554"/>
      <c r="N332" s="678">
        <f>[1]คำนวณค่าขนส่ง!F236</f>
        <v>0</v>
      </c>
      <c r="O332" s="556"/>
      <c r="P332" s="557"/>
      <c r="Q332" s="557"/>
      <c r="R332" s="557"/>
      <c r="S332" s="557"/>
      <c r="T332" s="557"/>
    </row>
    <row r="333" spans="1:20" s="634" customFormat="1" hidden="1">
      <c r="A333" s="552"/>
      <c r="B333" s="257"/>
      <c r="C333" s="670"/>
      <c r="D333" s="312"/>
      <c r="E333" s="18"/>
      <c r="F333" s="18"/>
      <c r="G333" s="18"/>
      <c r="H333" s="18"/>
      <c r="I333" s="18"/>
      <c r="J333" s="18"/>
      <c r="K333" s="18"/>
      <c r="L333" s="18"/>
      <c r="M333" s="554"/>
      <c r="N333" s="678">
        <f>[1]คำนวณค่าขนส่ง!F237</f>
        <v>0</v>
      </c>
      <c r="O333" s="556"/>
      <c r="P333" s="557"/>
      <c r="Q333" s="557"/>
      <c r="R333" s="557"/>
      <c r="S333" s="557"/>
      <c r="T333" s="557"/>
    </row>
    <row r="334" spans="1:20" s="634" customFormat="1" hidden="1">
      <c r="A334" s="552"/>
      <c r="B334" s="257"/>
      <c r="C334" s="670"/>
      <c r="D334" s="312"/>
      <c r="E334" s="18"/>
      <c r="F334" s="18"/>
      <c r="G334" s="18"/>
      <c r="H334" s="18"/>
      <c r="I334" s="18"/>
      <c r="J334" s="18"/>
      <c r="K334" s="18"/>
      <c r="L334" s="18"/>
      <c r="M334" s="554"/>
      <c r="N334" s="678">
        <f>[1]คำนวณค่าขนส่ง!F238</f>
        <v>0</v>
      </c>
      <c r="O334" s="556"/>
      <c r="P334" s="557"/>
      <c r="Q334" s="557"/>
      <c r="R334" s="557"/>
      <c r="S334" s="557"/>
      <c r="T334" s="557"/>
    </row>
    <row r="335" spans="1:20" hidden="1">
      <c r="A335" s="552"/>
      <c r="B335" s="257"/>
      <c r="C335" s="670"/>
      <c r="D335" s="312"/>
      <c r="E335" s="18"/>
      <c r="F335" s="18"/>
      <c r="G335" s="18"/>
      <c r="H335" s="18"/>
      <c r="I335" s="18"/>
      <c r="J335" s="18"/>
      <c r="K335" s="18"/>
      <c r="L335" s="18"/>
      <c r="M335" s="554"/>
      <c r="N335" s="678">
        <f>[1]คำนวณค่าขนส่ง!F239</f>
        <v>0</v>
      </c>
      <c r="O335" s="556"/>
      <c r="P335" s="557"/>
      <c r="Q335" s="557"/>
      <c r="R335" s="557"/>
      <c r="S335" s="557"/>
      <c r="T335" s="557"/>
    </row>
    <row r="336" spans="1:20" hidden="1">
      <c r="A336" s="552"/>
      <c r="B336" s="257"/>
      <c r="C336" s="670"/>
      <c r="D336" s="312"/>
      <c r="E336" s="18"/>
      <c r="F336" s="18"/>
      <c r="G336" s="18"/>
      <c r="H336" s="18"/>
      <c r="I336" s="18"/>
      <c r="J336" s="18"/>
      <c r="K336" s="18"/>
      <c r="L336" s="18"/>
      <c r="M336" s="554"/>
      <c r="N336" s="678">
        <f>[1]คำนวณค่าขนส่ง!F240</f>
        <v>0</v>
      </c>
      <c r="O336" s="556"/>
      <c r="P336" s="557"/>
      <c r="Q336" s="557"/>
      <c r="R336" s="557"/>
      <c r="S336" s="557"/>
      <c r="T336" s="557"/>
    </row>
    <row r="337" spans="1:21" hidden="1">
      <c r="A337" s="552"/>
      <c r="B337" s="257"/>
      <c r="C337" s="670"/>
      <c r="D337" s="312"/>
      <c r="E337" s="18"/>
      <c r="F337" s="18"/>
      <c r="G337" s="18"/>
      <c r="H337" s="18"/>
      <c r="I337" s="18"/>
      <c r="J337" s="18"/>
      <c r="K337" s="18"/>
      <c r="L337" s="18"/>
      <c r="M337" s="554"/>
      <c r="N337" s="678">
        <f>[1]คำนวณค่าขนส่ง!F241</f>
        <v>0</v>
      </c>
      <c r="O337" s="556"/>
      <c r="P337" s="557"/>
      <c r="Q337" s="557"/>
      <c r="R337" s="557"/>
      <c r="S337" s="557"/>
      <c r="T337" s="557"/>
    </row>
    <row r="338" spans="1:21" hidden="1">
      <c r="A338" s="552"/>
      <c r="B338" s="257"/>
      <c r="C338" s="670"/>
      <c r="D338" s="312"/>
      <c r="E338" s="18"/>
      <c r="F338" s="18"/>
      <c r="G338" s="18"/>
      <c r="H338" s="18"/>
      <c r="I338" s="18"/>
      <c r="J338" s="18"/>
      <c r="K338" s="18"/>
      <c r="L338" s="18"/>
      <c r="M338" s="554"/>
      <c r="N338" s="678">
        <f>[1]คำนวณค่าขนส่ง!F242</f>
        <v>0</v>
      </c>
      <c r="O338" s="556"/>
      <c r="P338" s="557"/>
      <c r="Q338" s="557"/>
      <c r="R338" s="557"/>
      <c r="S338" s="557"/>
      <c r="T338" s="557"/>
    </row>
    <row r="339" spans="1:21" hidden="1">
      <c r="A339" s="552"/>
      <c r="B339" s="257"/>
      <c r="C339" s="670"/>
      <c r="D339" s="312"/>
      <c r="E339" s="18"/>
      <c r="F339" s="18"/>
      <c r="G339" s="18"/>
      <c r="H339" s="18"/>
      <c r="I339" s="18"/>
      <c r="J339" s="18"/>
      <c r="K339" s="18"/>
      <c r="L339" s="18"/>
      <c r="M339" s="554"/>
      <c r="N339" s="678">
        <f>[1]คำนวณค่าขนส่ง!F243</f>
        <v>0</v>
      </c>
      <c r="O339" s="556"/>
      <c r="P339" s="557"/>
      <c r="Q339" s="557"/>
      <c r="R339" s="557"/>
      <c r="S339" s="557"/>
      <c r="T339" s="557"/>
      <c r="U339" s="18"/>
    </row>
    <row r="340" spans="1:21" hidden="1">
      <c r="A340" s="552"/>
      <c r="B340" s="257"/>
      <c r="C340" s="670"/>
      <c r="D340" s="312"/>
      <c r="E340" s="18"/>
      <c r="F340" s="18"/>
      <c r="G340" s="18"/>
      <c r="H340" s="18"/>
      <c r="I340" s="18"/>
      <c r="J340" s="18"/>
      <c r="K340" s="18"/>
      <c r="L340" s="18"/>
      <c r="M340" s="554"/>
      <c r="N340" s="678">
        <f>[1]คำนวณค่าขนส่ง!F244</f>
        <v>0</v>
      </c>
      <c r="O340" s="556"/>
      <c r="P340" s="557"/>
      <c r="Q340" s="557"/>
      <c r="R340" s="557"/>
      <c r="S340" s="557"/>
      <c r="T340" s="557"/>
      <c r="U340" s="635"/>
    </row>
    <row r="341" spans="1:21" hidden="1">
      <c r="A341" s="552"/>
      <c r="B341" s="257"/>
      <c r="C341" s="670"/>
      <c r="D341" s="312"/>
      <c r="E341" s="18"/>
      <c r="F341" s="18"/>
      <c r="G341" s="18"/>
      <c r="H341" s="18"/>
      <c r="I341" s="18"/>
      <c r="J341" s="18"/>
      <c r="K341" s="18"/>
      <c r="L341" s="18"/>
      <c r="M341" s="554"/>
      <c r="N341" s="678">
        <f>[1]คำนวณค่าขนส่ง!F245</f>
        <v>0</v>
      </c>
      <c r="O341" s="556"/>
      <c r="P341" s="557"/>
      <c r="Q341" s="557"/>
      <c r="R341" s="557"/>
      <c r="S341" s="557"/>
      <c r="T341" s="557"/>
      <c r="U341" s="639"/>
    </row>
    <row r="342" spans="1:21" hidden="1">
      <c r="A342" s="687"/>
      <c r="B342" s="688" t="s">
        <v>1219</v>
      </c>
      <c r="C342" s="689" t="s">
        <v>1220</v>
      </c>
      <c r="D342" s="688"/>
      <c r="E342" s="688"/>
      <c r="F342" s="688"/>
      <c r="G342" s="688"/>
      <c r="H342" s="688"/>
      <c r="I342" s="688"/>
      <c r="J342" s="690"/>
      <c r="K342" s="690"/>
      <c r="L342" s="690"/>
      <c r="M342" s="691"/>
      <c r="N342" s="692"/>
      <c r="O342" s="692"/>
      <c r="P342" s="693"/>
      <c r="Q342" s="694"/>
      <c r="R342" s="693"/>
      <c r="S342" s="694"/>
      <c r="T342" s="695"/>
    </row>
    <row r="343" spans="1:21" hidden="1">
      <c r="A343" s="696"/>
      <c r="B343" s="179"/>
      <c r="C343" s="697"/>
      <c r="D343" s="179"/>
      <c r="E343" s="179"/>
      <c r="F343" s="179"/>
      <c r="G343" s="179"/>
      <c r="H343" s="179"/>
      <c r="I343" s="179"/>
      <c r="J343" s="84"/>
      <c r="K343" s="84"/>
      <c r="L343" s="84"/>
      <c r="M343" s="84"/>
      <c r="N343" s="600"/>
      <c r="O343" s="600"/>
      <c r="P343" s="640"/>
      <c r="Q343" s="698"/>
      <c r="R343" s="699"/>
      <c r="S343" s="698"/>
      <c r="T343" s="700"/>
    </row>
    <row r="344" spans="1:21" ht="23.25" hidden="1">
      <c r="A344" s="551"/>
      <c r="B344" s="547"/>
      <c r="C344" s="701" t="s">
        <v>1092</v>
      </c>
      <c r="D344" s="701"/>
      <c r="E344" s="701"/>
      <c r="F344" s="701"/>
      <c r="G344" s="701"/>
      <c r="H344" s="547"/>
      <c r="I344" s="547"/>
      <c r="J344" s="547"/>
      <c r="K344" s="547"/>
      <c r="L344" s="547"/>
      <c r="M344" s="547"/>
      <c r="N344" s="549"/>
      <c r="O344" s="550"/>
      <c r="P344" s="548"/>
      <c r="Q344" s="702">
        <f>SUM(Q44:Q342)</f>
        <v>4416460.8000000007</v>
      </c>
      <c r="R344" s="703"/>
      <c r="S344" s="703"/>
      <c r="T344" s="703"/>
    </row>
    <row r="345" spans="1:21" ht="23.25" hidden="1">
      <c r="A345" s="557"/>
      <c r="B345" s="18"/>
      <c r="C345" s="110" t="s">
        <v>1053</v>
      </c>
      <c r="D345" s="110"/>
      <c r="E345" s="110" t="s">
        <v>142</v>
      </c>
      <c r="F345" s="704" t="str">
        <f>+[1]คำนวณค่าดำเนินการฯ!N5</f>
        <v>ปกติ</v>
      </c>
      <c r="G345" s="110" t="s">
        <v>1058</v>
      </c>
      <c r="H345" s="18"/>
      <c r="I345" s="18"/>
      <c r="J345" s="18"/>
      <c r="K345" s="18"/>
      <c r="L345" s="18"/>
      <c r="M345" s="18"/>
      <c r="N345" s="555"/>
      <c r="O345" s="556"/>
      <c r="P345" s="554"/>
      <c r="Q345" s="705"/>
      <c r="R345" s="706">
        <f>+[1]กรอกข้อมูลสะพาน!$E$170</f>
        <v>1.3322000000000001</v>
      </c>
      <c r="S345" s="705"/>
      <c r="T345" s="705"/>
    </row>
    <row r="346" spans="1:21" ht="23.25" hidden="1">
      <c r="A346" s="632"/>
      <c r="B346" s="625"/>
      <c r="C346" s="707" t="s">
        <v>1221</v>
      </c>
      <c r="D346" s="707"/>
      <c r="E346" s="707"/>
      <c r="F346" s="707"/>
      <c r="G346" s="707"/>
      <c r="H346" s="625"/>
      <c r="I346" s="625"/>
      <c r="J346" s="625"/>
      <c r="K346" s="625"/>
      <c r="L346" s="625"/>
      <c r="M346" s="625"/>
      <c r="N346" s="657"/>
      <c r="O346" s="708"/>
      <c r="P346" s="629"/>
      <c r="Q346" s="709"/>
      <c r="R346" s="710"/>
      <c r="S346" s="709"/>
      <c r="T346" s="711">
        <f>SUM(T44:T331)</f>
        <v>10028310.313920001</v>
      </c>
    </row>
    <row r="347" spans="1:21" hidden="1"/>
    <row r="348" spans="1:21" hidden="1">
      <c r="A348" s="502" t="s">
        <v>1109</v>
      </c>
      <c r="C348" s="644"/>
      <c r="D348" s="644"/>
      <c r="E348" s="644"/>
      <c r="F348" s="644"/>
      <c r="G348" s="644"/>
      <c r="H348" s="644"/>
      <c r="I348" s="645"/>
      <c r="J348" s="645"/>
      <c r="K348" s="18"/>
      <c r="L348" s="18"/>
      <c r="M348" s="18"/>
      <c r="N348" s="263"/>
      <c r="O348" s="667"/>
      <c r="P348" s="667"/>
      <c r="Q348" s="636"/>
      <c r="R348" s="636"/>
      <c r="S348" s="636"/>
      <c r="T348" s="636"/>
    </row>
    <row r="349" spans="1:21" hidden="1">
      <c r="C349" s="647" t="e">
        <f>#REF!</f>
        <v>#REF!</v>
      </c>
      <c r="D349" s="647"/>
      <c r="E349" s="647"/>
      <c r="F349" s="647"/>
      <c r="G349" s="647"/>
      <c r="H349" s="647"/>
      <c r="K349" s="636"/>
      <c r="L349" s="636"/>
      <c r="M349" s="636"/>
      <c r="N349" s="636"/>
      <c r="O349" s="634"/>
      <c r="Q349" s="636"/>
      <c r="R349" s="636"/>
      <c r="S349" s="636"/>
      <c r="T349" s="636"/>
    </row>
    <row r="350" spans="1:21" ht="21.75" customHeight="1">
      <c r="A350" s="18"/>
      <c r="B350" s="433"/>
      <c r="C350" s="636"/>
      <c r="D350" s="636"/>
      <c r="E350" s="636"/>
      <c r="F350" s="636"/>
      <c r="G350" s="636"/>
      <c r="H350" s="636"/>
      <c r="I350" s="18"/>
      <c r="J350" s="433"/>
      <c r="K350" s="637"/>
      <c r="L350" s="638"/>
      <c r="M350" s="638"/>
      <c r="N350" s="183" t="str">
        <f>IF([1]กรอกข้อมูลโครงการ!$E$40=1," "&amp;[1]กรอกข้อมูลโครงการ!$D$44,"             ")</f>
        <v xml:space="preserve">             </v>
      </c>
      <c r="O350" s="638"/>
      <c r="P350" s="638"/>
      <c r="Q350" s="638"/>
      <c r="R350" s="639"/>
      <c r="S350" s="639"/>
      <c r="T350" s="639"/>
    </row>
    <row r="354" spans="20:20">
      <c r="T354" s="712"/>
    </row>
    <row r="355" spans="20:20">
      <c r="T355" s="713"/>
    </row>
  </sheetData>
  <mergeCells count="53">
    <mergeCell ref="C349:H349"/>
    <mergeCell ref="K349:N349"/>
    <mergeCell ref="Q349:T349"/>
    <mergeCell ref="C350:H350"/>
    <mergeCell ref="C291:H291"/>
    <mergeCell ref="K291:N291"/>
    <mergeCell ref="Q291:T291"/>
    <mergeCell ref="C348:H348"/>
    <mergeCell ref="I348:J348"/>
    <mergeCell ref="O348:P348"/>
    <mergeCell ref="Q348:T348"/>
    <mergeCell ref="F288:L288"/>
    <mergeCell ref="C289:H289"/>
    <mergeCell ref="I289:J289"/>
    <mergeCell ref="O289:P289"/>
    <mergeCell ref="Q289:T289"/>
    <mergeCell ref="C290:H290"/>
    <mergeCell ref="K290:N290"/>
    <mergeCell ref="Q290:T290"/>
    <mergeCell ref="C256:H256"/>
    <mergeCell ref="K256:N256"/>
    <mergeCell ref="Q256:T256"/>
    <mergeCell ref="C257:H257"/>
    <mergeCell ref="K257:N257"/>
    <mergeCell ref="Q257:T257"/>
    <mergeCell ref="C230:H230"/>
    <mergeCell ref="C231:H231"/>
    <mergeCell ref="C255:H255"/>
    <mergeCell ref="I255:J255"/>
    <mergeCell ref="O255:P255"/>
    <mergeCell ref="Q255:T255"/>
    <mergeCell ref="C206:H206"/>
    <mergeCell ref="I206:J206"/>
    <mergeCell ref="C207:H207"/>
    <mergeCell ref="C208:H208"/>
    <mergeCell ref="C229:H229"/>
    <mergeCell ref="I229:J229"/>
    <mergeCell ref="B113:M113"/>
    <mergeCell ref="N114:P114"/>
    <mergeCell ref="N119:P119"/>
    <mergeCell ref="N120:P120"/>
    <mergeCell ref="F122:L122"/>
    <mergeCell ref="C183:H183"/>
    <mergeCell ref="A1:T1"/>
    <mergeCell ref="I4:J4"/>
    <mergeCell ref="D37:F37"/>
    <mergeCell ref="A39:A40"/>
    <mergeCell ref="B39:M40"/>
    <mergeCell ref="N39:N40"/>
    <mergeCell ref="O39:O40"/>
    <mergeCell ref="P39:Q39"/>
    <mergeCell ref="R39:R40"/>
    <mergeCell ref="S39:T39"/>
  </mergeCells>
  <printOptions horizontalCentered="1"/>
  <pageMargins left="0.15748031496062992" right="0.15748031496062992" top="0.39370078740157483" bottom="0.19685039370078741" header="0.27559055118110237" footer="0.15748031496062992"/>
  <pageSetup paperSize="9" scale="80" orientation="landscape" horizontalDpi="4294967294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</sheetPr>
  <dimension ref="A1:U2922"/>
  <sheetViews>
    <sheetView view="pageBreakPreview" topLeftCell="A395" zoomScaleSheetLayoutView="100" zoomScalePageLayoutView="125" workbookViewId="0">
      <selection activeCell="M455" sqref="M455"/>
    </sheetView>
  </sheetViews>
  <sheetFormatPr defaultColWidth="8.69140625" defaultRowHeight="21" outlineLevelRow="1"/>
  <cols>
    <col min="1" max="1" width="1.84375" customWidth="1"/>
    <col min="2" max="2" width="2.53515625" customWidth="1"/>
    <col min="3" max="3" width="4" customWidth="1"/>
    <col min="4" max="4" width="6.07421875" customWidth="1"/>
    <col min="5" max="5" width="5.765625" customWidth="1"/>
    <col min="6" max="6" width="4.3828125" customWidth="1"/>
    <col min="7" max="7" width="4.765625" customWidth="1"/>
    <col min="8" max="8" width="5.69140625" customWidth="1"/>
    <col min="9" max="9" width="4" customWidth="1"/>
    <col min="10" max="10" width="2.921875" customWidth="1"/>
    <col min="11" max="11" width="5.4609375" customWidth="1"/>
    <col min="12" max="12" width="5.69140625" customWidth="1"/>
    <col min="13" max="13" width="7.15234375" customWidth="1"/>
    <col min="14" max="14" width="13.921875" customWidth="1"/>
    <col min="15" max="15" width="12.84375" customWidth="1"/>
    <col min="16" max="16" width="4.07421875" customWidth="1"/>
    <col min="17" max="17" width="8.69140625" style="3"/>
  </cols>
  <sheetData>
    <row r="1" spans="1:17" ht="23.2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2"/>
      <c r="P1" s="2"/>
    </row>
    <row r="2" spans="1:17" ht="23.25">
      <c r="A2" s="4" t="str">
        <f>+[1]คำนวณค่าขนส่ง!A2</f>
        <v>(ใช้ราคาเฉลี่ยน้ำมัน ที่อำเภอเมือง ลิตรละ</v>
      </c>
      <c r="B2" s="4"/>
      <c r="C2" s="4"/>
      <c r="D2" s="4"/>
      <c r="E2" s="4"/>
      <c r="F2" s="4"/>
      <c r="G2" s="4"/>
      <c r="H2" s="4"/>
      <c r="I2" s="4"/>
      <c r="J2" s="5">
        <f>+[1]คำนวณค่าขนส่ง!J2</f>
        <v>20.5</v>
      </c>
      <c r="K2" s="5"/>
      <c r="L2" s="6" t="str">
        <f>+[1]คำนวณค่าขนส่ง!T2</f>
        <v>บาท เพื่อคำนวณหาค่าขนส่ง)</v>
      </c>
      <c r="M2" s="7"/>
      <c r="N2" s="7"/>
      <c r="O2" s="7"/>
      <c r="P2" s="7"/>
    </row>
    <row r="3" spans="1:17" ht="23.25">
      <c r="A3" s="8" t="s">
        <v>1</v>
      </c>
      <c r="B3" s="9"/>
      <c r="C3" s="9"/>
      <c r="D3" s="9" t="str">
        <f>+[1]คำนวณค่าขนส่ง!D3</f>
        <v>บ้านแม่ทะ - บ้านผาลาด อำเภอแม่ทะ จังหวัดลำปาง</v>
      </c>
      <c r="E3" s="9"/>
      <c r="F3" s="9"/>
      <c r="G3" s="9"/>
      <c r="H3" s="9"/>
      <c r="J3" s="9"/>
      <c r="L3" s="10"/>
      <c r="M3" s="9"/>
      <c r="N3" s="9"/>
      <c r="O3" s="2"/>
      <c r="P3" s="2"/>
    </row>
    <row r="4" spans="1:17" ht="23.25">
      <c r="A4" s="11" t="str">
        <f>[1]ปร5!A8</f>
        <v>สายทาง</v>
      </c>
      <c r="B4" s="9"/>
      <c r="C4" s="9"/>
      <c r="D4" s="9" t="str">
        <f>+[1]กรอกข้อมูลวัสดุ!D4</f>
        <v>สาย ลป.ถ 1 - 0019 บ้านแม่ทะ - บ้านผาลาด</v>
      </c>
      <c r="E4" s="9"/>
      <c r="F4" s="9"/>
      <c r="G4" s="9"/>
      <c r="H4" s="9"/>
      <c r="J4" s="12"/>
      <c r="L4" s="9"/>
      <c r="M4" s="9"/>
      <c r="N4" s="9"/>
      <c r="O4" s="7"/>
      <c r="P4" s="7"/>
    </row>
    <row r="5" spans="1:17" ht="23.25" collapsed="1">
      <c r="A5" s="8" t="str">
        <f>IF([1]กรอกข้อมูลโครงการ!$E$40=1,"ประมาณราคาวันที่ ","ราคากลางวันที่ ")</f>
        <v xml:space="preserve">ราคากลางวันที่ </v>
      </c>
      <c r="B5" s="9"/>
      <c r="C5" s="9"/>
      <c r="D5" s="13" t="str">
        <f>[1]กรอกข้อมูลวัสดุ!D5</f>
        <v>พฤษภาคม 2563</v>
      </c>
      <c r="E5" s="13"/>
      <c r="F5" s="9" t="str">
        <f>"ราคาวัสดุ เดือน "&amp;[1]กรอกข้อมูลโครงการ!F37</f>
        <v>ราคาวัสดุ เดือน เมษายน 2563</v>
      </c>
      <c r="G5" s="9"/>
      <c r="H5" s="9"/>
      <c r="I5" s="9"/>
      <c r="J5" s="9"/>
      <c r="K5" s="9"/>
      <c r="L5" s="9"/>
      <c r="M5" s="9"/>
      <c r="N5" s="9"/>
      <c r="O5" s="7"/>
      <c r="P5" s="7"/>
    </row>
    <row r="6" spans="1:17" ht="9" customHeight="1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2"/>
      <c r="P6" s="2"/>
    </row>
    <row r="7" spans="1:17" ht="23.25">
      <c r="O7" s="7"/>
      <c r="P7" s="7"/>
    </row>
    <row r="8" spans="1:17" ht="24">
      <c r="A8" s="15">
        <v>1</v>
      </c>
      <c r="B8" s="16" t="s">
        <v>2</v>
      </c>
      <c r="C8" s="16"/>
      <c r="D8" s="17"/>
      <c r="E8" s="18"/>
      <c r="F8" s="18"/>
      <c r="G8" s="18"/>
      <c r="H8" s="18"/>
      <c r="I8" s="18"/>
      <c r="J8" s="18"/>
      <c r="K8" s="18"/>
      <c r="L8" s="18"/>
      <c r="M8" s="18"/>
    </row>
    <row r="9" spans="1:17" ht="23.25" hidden="1" outlineLevel="1">
      <c r="A9" s="19"/>
      <c r="B9" s="20">
        <v>1.1000000000000001</v>
      </c>
      <c r="C9" s="16" t="s">
        <v>3</v>
      </c>
      <c r="D9" s="16"/>
      <c r="E9" s="18"/>
      <c r="F9" s="18"/>
      <c r="G9" s="18"/>
      <c r="H9" s="18"/>
      <c r="I9" s="18"/>
      <c r="J9" s="18"/>
      <c r="K9" s="18"/>
      <c r="L9" s="18"/>
      <c r="M9" s="18"/>
    </row>
    <row r="10" spans="1:17" ht="23.25" hidden="1" outlineLevel="1">
      <c r="A10" s="19"/>
      <c r="B10" s="21"/>
      <c r="C10" s="22" t="s">
        <v>4</v>
      </c>
      <c r="D10" s="22"/>
      <c r="E10" s="22" t="str">
        <f>+[1]คำนวณค่าขนส่ง!AN4</f>
        <v>ขนาดเบา</v>
      </c>
      <c r="F10" s="22"/>
      <c r="G10" s="22"/>
      <c r="H10" s="22"/>
      <c r="I10" s="22"/>
      <c r="J10" s="22"/>
      <c r="K10" s="22"/>
      <c r="L10" s="22"/>
      <c r="M10" s="18"/>
    </row>
    <row r="11" spans="1:17" ht="23.25" hidden="1" outlineLevel="1">
      <c r="A11" s="19"/>
      <c r="B11" s="21"/>
      <c r="C11" s="22" t="s">
        <v>5</v>
      </c>
      <c r="D11" s="22"/>
      <c r="E11" s="22"/>
      <c r="F11" s="22"/>
      <c r="G11" s="23"/>
      <c r="H11" s="24"/>
      <c r="I11" s="22"/>
      <c r="J11" s="22"/>
      <c r="K11" s="23" t="s">
        <v>6</v>
      </c>
      <c r="L11" s="25">
        <f>+[1]คำนวณค่าดำเนินการฯ!N7</f>
        <v>1.5999999999999999</v>
      </c>
      <c r="M11" s="22" t="s">
        <v>7</v>
      </c>
      <c r="N11" s="22" t="s">
        <v>8</v>
      </c>
      <c r="O11" s="22"/>
      <c r="P11" s="22"/>
    </row>
    <row r="12" spans="1:17" s="32" customFormat="1" ht="24.75" hidden="1" outlineLevel="1" thickBot="1">
      <c r="A12" s="19"/>
      <c r="B12" s="26"/>
      <c r="C12" s="27" t="s">
        <v>9</v>
      </c>
      <c r="D12" s="27"/>
      <c r="E12" s="27"/>
      <c r="F12" s="27"/>
      <c r="G12" s="28"/>
      <c r="H12" s="29"/>
      <c r="I12" s="27"/>
      <c r="J12" s="27"/>
      <c r="K12" s="28" t="s">
        <v>6</v>
      </c>
      <c r="L12" s="30">
        <f>+ROUNDDOWN(L11,2)</f>
        <v>1.6</v>
      </c>
      <c r="M12" s="27" t="s">
        <v>7</v>
      </c>
      <c r="N12" s="27"/>
      <c r="O12" s="31"/>
      <c r="P12" s="31"/>
      <c r="Q12" s="3"/>
    </row>
    <row r="13" spans="1:17" ht="23.25" hidden="1" outlineLevel="1">
      <c r="A13" s="19"/>
      <c r="B13" s="21"/>
      <c r="C13" s="33" t="s">
        <v>10</v>
      </c>
      <c r="D13" s="22"/>
      <c r="E13" s="22"/>
      <c r="F13" s="22"/>
      <c r="G13" s="22"/>
      <c r="H13" s="22"/>
      <c r="I13" s="22"/>
      <c r="J13" s="22"/>
      <c r="K13" s="22"/>
      <c r="L13" s="22"/>
      <c r="M13" s="18"/>
    </row>
    <row r="14" spans="1:17" ht="23.25" hidden="1" outlineLevel="1">
      <c r="A14" s="19"/>
      <c r="B14" s="21"/>
      <c r="C14" s="22" t="s">
        <v>11</v>
      </c>
      <c r="D14" s="22"/>
      <c r="E14" s="22"/>
      <c r="F14" s="22" t="s">
        <v>12</v>
      </c>
      <c r="G14" s="22"/>
      <c r="H14" s="22"/>
      <c r="I14" s="22"/>
      <c r="J14" s="22"/>
      <c r="K14" s="22"/>
      <c r="L14" s="22"/>
      <c r="M14" s="18"/>
    </row>
    <row r="15" spans="1:17" ht="23.25" hidden="1" outlineLevel="1">
      <c r="A15" s="19"/>
      <c r="B15" s="21"/>
      <c r="C15" s="22" t="s">
        <v>13</v>
      </c>
      <c r="D15" s="22"/>
      <c r="E15" s="22"/>
      <c r="F15" s="22" t="s">
        <v>14</v>
      </c>
      <c r="G15" s="22"/>
      <c r="H15" s="22"/>
      <c r="I15" s="22"/>
      <c r="J15" s="22"/>
      <c r="K15" s="22"/>
      <c r="L15" s="22"/>
      <c r="M15" s="18"/>
    </row>
    <row r="16" spans="1:17" ht="23.25" hidden="1" outlineLevel="1">
      <c r="A16" s="19"/>
      <c r="B16" s="21"/>
      <c r="C16" s="22" t="s">
        <v>15</v>
      </c>
      <c r="D16" s="22"/>
      <c r="E16" s="22"/>
      <c r="F16" s="22" t="s">
        <v>16</v>
      </c>
      <c r="G16" s="22"/>
      <c r="H16" s="22"/>
      <c r="I16" s="22"/>
      <c r="J16" s="22" t="s">
        <v>17</v>
      </c>
      <c r="K16" s="22"/>
      <c r="L16" s="22"/>
      <c r="M16" s="18"/>
    </row>
    <row r="17" spans="1:17" ht="23.25" hidden="1" outlineLevel="1">
      <c r="A17" s="19"/>
      <c r="B17" s="21"/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18"/>
    </row>
    <row r="18" spans="1:17" ht="23.25" collapsed="1">
      <c r="A18" s="19"/>
      <c r="B18" s="20">
        <v>1.1000000000000001</v>
      </c>
      <c r="C18" s="16" t="s">
        <v>18</v>
      </c>
      <c r="D18" s="16"/>
      <c r="E18" s="34"/>
      <c r="F18" s="34"/>
      <c r="G18" s="35">
        <v>5</v>
      </c>
      <c r="H18" s="18" t="s">
        <v>19</v>
      </c>
      <c r="I18" s="18"/>
      <c r="J18" s="18"/>
      <c r="K18" s="18"/>
      <c r="L18" s="18"/>
      <c r="M18" s="18"/>
    </row>
    <row r="19" spans="1:17" ht="23.25">
      <c r="A19" s="19"/>
      <c r="B19" s="21"/>
      <c r="C19" s="36" t="s">
        <v>20</v>
      </c>
      <c r="D19" s="36"/>
      <c r="E19" s="36"/>
      <c r="F19" s="36"/>
      <c r="G19" s="36"/>
      <c r="H19" s="36"/>
      <c r="I19" s="36"/>
      <c r="J19" s="36"/>
      <c r="K19" s="36"/>
      <c r="L19" s="22"/>
      <c r="M19" s="22"/>
      <c r="N19" s="22"/>
    </row>
    <row r="20" spans="1:17" ht="23.25">
      <c r="A20" s="19"/>
      <c r="B20" s="21"/>
      <c r="C20" s="36" t="s">
        <v>21</v>
      </c>
      <c r="D20" s="36"/>
      <c r="E20" s="37"/>
      <c r="F20" s="36"/>
      <c r="G20" s="36"/>
      <c r="H20" s="36"/>
      <c r="I20" s="36"/>
      <c r="J20" s="36"/>
      <c r="K20" s="23" t="s">
        <v>6</v>
      </c>
      <c r="L20" s="38">
        <f>+[1]คำนวณค่าดำเนินการฯ!N34</f>
        <v>10.39</v>
      </c>
      <c r="M20" s="39" t="s">
        <v>7</v>
      </c>
      <c r="N20" s="40" t="str">
        <f>+CONCATENATE("[",Q20,"]")</f>
        <v>[1]</v>
      </c>
      <c r="O20" s="22" t="s">
        <v>8</v>
      </c>
      <c r="Q20" s="3">
        <v>1</v>
      </c>
    </row>
    <row r="21" spans="1:17" ht="23.25">
      <c r="A21" s="19"/>
      <c r="B21" s="21"/>
      <c r="C21" s="36" t="s">
        <v>22</v>
      </c>
      <c r="D21" s="36"/>
      <c r="E21" s="37"/>
      <c r="F21" s="36"/>
      <c r="G21" s="36"/>
      <c r="H21" s="36"/>
      <c r="I21" s="36"/>
      <c r="J21" s="36"/>
      <c r="K21" s="23"/>
      <c r="L21" s="23"/>
      <c r="M21" s="36"/>
      <c r="N21" s="36"/>
      <c r="O21" s="22"/>
    </row>
    <row r="22" spans="1:17" ht="23.25">
      <c r="A22" s="19"/>
      <c r="B22" s="21"/>
      <c r="C22" s="36" t="s">
        <v>23</v>
      </c>
      <c r="D22" s="36"/>
      <c r="E22" s="36"/>
      <c r="F22" s="36" t="s">
        <v>24</v>
      </c>
      <c r="G22" s="22">
        <f>1*G18/100</f>
        <v>0.05</v>
      </c>
      <c r="H22" s="22" t="s">
        <v>25</v>
      </c>
      <c r="I22" s="36"/>
      <c r="J22" s="36"/>
      <c r="K22" s="23"/>
      <c r="L22" s="23"/>
      <c r="M22" s="36"/>
      <c r="N22" s="36"/>
      <c r="O22" s="22"/>
    </row>
    <row r="23" spans="1:17" ht="23.25">
      <c r="A23" s="19"/>
      <c r="B23" s="21"/>
      <c r="C23" s="36" t="s">
        <v>26</v>
      </c>
      <c r="D23" s="36"/>
      <c r="E23" s="36"/>
      <c r="F23" s="36" t="s">
        <v>24</v>
      </c>
      <c r="G23" s="22">
        <f>+G22*1.6</f>
        <v>8.0000000000000016E-2</v>
      </c>
      <c r="H23" s="22" t="s">
        <v>25</v>
      </c>
      <c r="I23" s="36"/>
      <c r="J23" s="36"/>
      <c r="K23" s="23"/>
      <c r="L23" s="23"/>
      <c r="M23" s="36"/>
      <c r="N23" s="36"/>
      <c r="O23" s="22"/>
    </row>
    <row r="24" spans="1:17" ht="23.25">
      <c r="A24" s="19"/>
      <c r="B24" s="21"/>
      <c r="C24" s="36" t="s">
        <v>27</v>
      </c>
      <c r="D24" s="36"/>
      <c r="E24" s="36"/>
      <c r="F24" s="36"/>
      <c r="G24" s="22"/>
      <c r="H24" s="22"/>
      <c r="I24" s="36"/>
      <c r="J24" s="36"/>
      <c r="K24" s="23" t="s">
        <v>6</v>
      </c>
      <c r="L24" s="38">
        <f>+[1]คำนวณค่าดำเนินการฯ!N17</f>
        <v>35.879999999999995</v>
      </c>
      <c r="M24" s="36" t="s">
        <v>28</v>
      </c>
      <c r="N24" s="40" t="str">
        <f>+CONCATENATE("[",Q24,"]")</f>
        <v>[2]</v>
      </c>
      <c r="O24" s="22" t="s">
        <v>8</v>
      </c>
      <c r="Q24" s="3">
        <v>2</v>
      </c>
    </row>
    <row r="25" spans="1:17" ht="23.25">
      <c r="A25" s="19"/>
      <c r="B25" s="21"/>
      <c r="C25" s="36" t="s">
        <v>27</v>
      </c>
      <c r="D25" s="36"/>
      <c r="E25" s="22"/>
      <c r="F25" s="36" t="s">
        <v>29</v>
      </c>
      <c r="G25" s="23"/>
      <c r="H25" s="36"/>
      <c r="I25" s="37"/>
      <c r="J25" s="37"/>
      <c r="K25" s="23" t="s">
        <v>6</v>
      </c>
      <c r="L25" s="38">
        <f>G23*[1]คำนวณค่าดำเนินการฯ!N17</f>
        <v>2.8704000000000001</v>
      </c>
      <c r="M25" s="39" t="s">
        <v>7</v>
      </c>
      <c r="N25" s="36" t="s">
        <v>29</v>
      </c>
      <c r="O25" s="22" t="s">
        <v>30</v>
      </c>
    </row>
    <row r="26" spans="1:17" ht="23.25">
      <c r="A26" s="19"/>
      <c r="B26" s="21"/>
      <c r="C26" s="36" t="s">
        <v>31</v>
      </c>
      <c r="D26" s="41">
        <v>0</v>
      </c>
      <c r="E26" s="22" t="s">
        <v>32</v>
      </c>
      <c r="F26" s="36"/>
      <c r="G26" s="23"/>
      <c r="H26" s="36"/>
      <c r="I26" s="37"/>
      <c r="J26" s="37"/>
      <c r="K26" s="23" t="s">
        <v>6</v>
      </c>
      <c r="L26" s="42">
        <v>0</v>
      </c>
      <c r="M26" s="36" t="s">
        <v>28</v>
      </c>
      <c r="N26" s="40" t="str">
        <f>+CONCATENATE("[",Q26,"]")</f>
        <v>[4]</v>
      </c>
      <c r="O26" s="22" t="s">
        <v>33</v>
      </c>
      <c r="Q26" s="3">
        <v>4</v>
      </c>
    </row>
    <row r="27" spans="1:17" ht="23.25">
      <c r="A27" s="19"/>
      <c r="B27" s="21"/>
      <c r="C27" s="36" t="s">
        <v>34</v>
      </c>
      <c r="D27" s="43">
        <f>+D26</f>
        <v>0</v>
      </c>
      <c r="E27" s="22" t="s">
        <v>32</v>
      </c>
      <c r="F27" s="36" t="s">
        <v>35</v>
      </c>
      <c r="G27" s="36"/>
      <c r="H27" s="36"/>
      <c r="I27" s="36"/>
      <c r="J27" s="36"/>
      <c r="K27" s="23" t="s">
        <v>6</v>
      </c>
      <c r="L27" s="38">
        <f>G23*L26</f>
        <v>0</v>
      </c>
      <c r="M27" s="39" t="s">
        <v>7</v>
      </c>
      <c r="N27" s="36" t="s">
        <v>35</v>
      </c>
      <c r="O27" s="22" t="s">
        <v>36</v>
      </c>
    </row>
    <row r="28" spans="1:17" ht="23.25">
      <c r="A28" s="19"/>
      <c r="B28" s="21"/>
      <c r="C28" s="36" t="s">
        <v>37</v>
      </c>
      <c r="D28" s="36"/>
      <c r="E28" s="36"/>
      <c r="F28" s="36"/>
      <c r="G28" s="36"/>
      <c r="H28" s="36"/>
      <c r="I28" s="36"/>
      <c r="J28" s="36"/>
      <c r="K28" s="23" t="s">
        <v>6</v>
      </c>
      <c r="L28" s="39">
        <f>+L20+L25+L27</f>
        <v>13.260400000000001</v>
      </c>
      <c r="M28" s="39" t="s">
        <v>7</v>
      </c>
      <c r="N28" s="36" t="s">
        <v>38</v>
      </c>
    </row>
    <row r="29" spans="1:17" s="32" customFormat="1" ht="24.75" thickBot="1">
      <c r="A29" s="19"/>
      <c r="B29" s="26"/>
      <c r="C29" s="44" t="s">
        <v>39</v>
      </c>
      <c r="D29" s="44"/>
      <c r="E29" s="44"/>
      <c r="F29" s="44"/>
      <c r="G29" s="44"/>
      <c r="H29" s="45"/>
      <c r="I29" s="44"/>
      <c r="J29" s="44"/>
      <c r="K29" s="28" t="s">
        <v>6</v>
      </c>
      <c r="L29" s="46">
        <f>+ROUNDDOWN(L28,2)</f>
        <v>13.26</v>
      </c>
      <c r="M29" s="47" t="s">
        <v>7</v>
      </c>
      <c r="N29" s="31"/>
      <c r="Q29" s="3"/>
    </row>
    <row r="30" spans="1:17" ht="24" thickTop="1">
      <c r="A30" s="19"/>
      <c r="B30" s="21"/>
      <c r="C30" s="48"/>
      <c r="D30" s="48"/>
      <c r="E30" s="18"/>
      <c r="F30" s="18"/>
      <c r="G30" s="18"/>
      <c r="H30" s="18"/>
      <c r="I30" s="18"/>
      <c r="J30" s="18"/>
      <c r="K30" s="18"/>
      <c r="L30" s="18"/>
      <c r="M30" s="18"/>
    </row>
    <row r="31" spans="1:17" ht="23.25" hidden="1" outlineLevel="1">
      <c r="A31" s="19"/>
      <c r="B31" s="20">
        <v>1.3</v>
      </c>
      <c r="C31" s="16" t="s">
        <v>40</v>
      </c>
      <c r="D31" s="16"/>
      <c r="E31" s="18"/>
      <c r="F31" s="18"/>
      <c r="G31" s="49" t="s">
        <v>41</v>
      </c>
      <c r="H31" s="18"/>
      <c r="I31" s="49"/>
      <c r="J31" s="50">
        <f>+'[1]ปร4.1 บร'!J45</f>
        <v>10</v>
      </c>
      <c r="K31" s="18" t="s">
        <v>19</v>
      </c>
      <c r="L31" s="18"/>
      <c r="M31" s="18"/>
    </row>
    <row r="32" spans="1:17" ht="23.25" hidden="1" outlineLevel="1">
      <c r="A32" s="19"/>
      <c r="B32" s="21"/>
      <c r="C32" s="51" t="s">
        <v>42</v>
      </c>
      <c r="D32" s="48"/>
      <c r="E32" s="18"/>
      <c r="F32" s="18"/>
      <c r="G32" s="18"/>
      <c r="H32" s="18"/>
      <c r="I32" s="18"/>
      <c r="J32" s="18"/>
      <c r="K32" s="23" t="s">
        <v>6</v>
      </c>
      <c r="L32" s="52">
        <f>+[1]คำนวณค่าดำเนินการฯ!N33</f>
        <v>12.91</v>
      </c>
      <c r="M32" s="22" t="s">
        <v>7</v>
      </c>
      <c r="N32" s="36" t="s">
        <v>43</v>
      </c>
      <c r="O32" s="22" t="s">
        <v>8</v>
      </c>
      <c r="P32" s="36"/>
    </row>
    <row r="33" spans="1:16" ht="23.25" hidden="1" outlineLevel="1">
      <c r="A33" s="19"/>
      <c r="B33" s="21"/>
      <c r="C33" s="51" t="s">
        <v>44</v>
      </c>
      <c r="D33" s="48"/>
      <c r="E33" s="18"/>
      <c r="F33" s="18"/>
      <c r="G33" s="53">
        <f>+J31</f>
        <v>10</v>
      </c>
      <c r="H33" s="18" t="s">
        <v>45</v>
      </c>
      <c r="I33" s="18"/>
      <c r="J33" s="18"/>
      <c r="K33" s="23" t="s">
        <v>6</v>
      </c>
      <c r="L33" s="52">
        <f>+L32*G33/10</f>
        <v>12.91</v>
      </c>
      <c r="M33" s="22" t="s">
        <v>7</v>
      </c>
      <c r="N33" s="36" t="s">
        <v>46</v>
      </c>
      <c r="O33" s="22"/>
      <c r="P33" s="36"/>
    </row>
    <row r="34" spans="1:16" ht="24.75" hidden="1" outlineLevel="1" thickBot="1">
      <c r="A34" s="19"/>
      <c r="B34" s="21"/>
      <c r="C34" s="44" t="s">
        <v>39</v>
      </c>
      <c r="D34" s="44"/>
      <c r="E34" s="44"/>
      <c r="F34" s="44"/>
      <c r="G34" s="44"/>
      <c r="H34" s="45"/>
      <c r="I34" s="44"/>
      <c r="J34" s="44"/>
      <c r="K34" s="28" t="s">
        <v>6</v>
      </c>
      <c r="L34" s="46">
        <f>+ROUNDDOWN(L33,2)</f>
        <v>12.91</v>
      </c>
      <c r="M34" s="47" t="s">
        <v>7</v>
      </c>
      <c r="N34" s="31"/>
    </row>
    <row r="35" spans="1:16" ht="23.25" hidden="1" outlineLevel="1">
      <c r="A35" s="19"/>
      <c r="B35" s="21"/>
      <c r="C35" s="48"/>
      <c r="D35" s="48"/>
      <c r="E35" s="18"/>
      <c r="F35" s="18"/>
      <c r="G35" s="18"/>
      <c r="H35" s="18"/>
      <c r="I35" s="18"/>
      <c r="J35" s="18"/>
      <c r="K35" s="18"/>
      <c r="L35" s="18"/>
      <c r="M35" s="18"/>
    </row>
    <row r="36" spans="1:16" ht="23.25" collapsed="1">
      <c r="A36" s="19"/>
      <c r="B36" s="20">
        <v>1.2</v>
      </c>
      <c r="C36" s="16" t="s">
        <v>47</v>
      </c>
      <c r="D36" s="16"/>
      <c r="E36" s="34"/>
      <c r="F36" s="18"/>
      <c r="G36" s="49" t="s">
        <v>41</v>
      </c>
      <c r="H36" s="18"/>
      <c r="I36" s="49"/>
      <c r="J36" s="50">
        <f>+'[1]ปร4.1 บร'!J46</f>
        <v>10</v>
      </c>
      <c r="K36" s="18" t="s">
        <v>19</v>
      </c>
      <c r="L36" s="18"/>
      <c r="M36" s="18"/>
    </row>
    <row r="37" spans="1:16" ht="23.25">
      <c r="A37" s="19"/>
      <c r="B37" s="21"/>
      <c r="C37" s="51" t="s">
        <v>42</v>
      </c>
      <c r="D37" s="48"/>
      <c r="E37" s="18"/>
      <c r="F37" s="18"/>
      <c r="G37" s="18"/>
      <c r="H37" s="18"/>
      <c r="I37" s="18"/>
      <c r="J37" s="18"/>
      <c r="K37" s="23" t="s">
        <v>6</v>
      </c>
      <c r="L37" s="52">
        <f>+[1]คำนวณค่าดำเนินการฯ!N33</f>
        <v>12.91</v>
      </c>
      <c r="M37" s="22" t="s">
        <v>7</v>
      </c>
      <c r="N37" s="36" t="s">
        <v>48</v>
      </c>
      <c r="O37" s="22"/>
      <c r="P37" s="36"/>
    </row>
    <row r="38" spans="1:16" ht="23.25">
      <c r="A38" s="19"/>
      <c r="B38" s="21"/>
      <c r="C38" s="51" t="s">
        <v>44</v>
      </c>
      <c r="D38" s="48"/>
      <c r="E38" s="18"/>
      <c r="F38" s="18"/>
      <c r="G38" s="53">
        <f>+J36</f>
        <v>10</v>
      </c>
      <c r="H38" s="18" t="s">
        <v>45</v>
      </c>
      <c r="I38" s="18"/>
      <c r="J38" s="18"/>
      <c r="K38" s="23" t="s">
        <v>6</v>
      </c>
      <c r="L38" s="52">
        <f>+L37*G38/10</f>
        <v>12.91</v>
      </c>
      <c r="M38" s="22" t="s">
        <v>7</v>
      </c>
      <c r="N38" s="36" t="s">
        <v>46</v>
      </c>
      <c r="O38" s="22"/>
      <c r="P38" s="36"/>
    </row>
    <row r="39" spans="1:16" ht="24.75" thickBot="1">
      <c r="A39" s="19"/>
      <c r="B39" s="21"/>
      <c r="C39" s="44" t="s">
        <v>39</v>
      </c>
      <c r="D39" s="44"/>
      <c r="E39" s="44"/>
      <c r="F39" s="44"/>
      <c r="G39" s="44"/>
      <c r="H39" s="45"/>
      <c r="I39" s="44"/>
      <c r="J39" s="44"/>
      <c r="K39" s="28" t="s">
        <v>6</v>
      </c>
      <c r="L39" s="46">
        <f>+ROUNDDOWN(L38,2)</f>
        <v>12.91</v>
      </c>
      <c r="M39" s="47" t="s">
        <v>7</v>
      </c>
      <c r="N39" s="31"/>
    </row>
    <row r="40" spans="1:16" ht="24.75" hidden="1" outlineLevel="1" thickTop="1">
      <c r="A40" s="19"/>
      <c r="B40" s="20">
        <v>1.1000000000000001</v>
      </c>
      <c r="C40" s="16" t="s">
        <v>49</v>
      </c>
      <c r="D40" s="16"/>
      <c r="E40" s="34"/>
      <c r="F40" s="18"/>
      <c r="G40" s="49" t="s">
        <v>50</v>
      </c>
      <c r="H40" s="49"/>
      <c r="I40" s="18"/>
      <c r="J40" s="50">
        <f>+'[1]ปร4.1 บร'!I47</f>
        <v>0</v>
      </c>
      <c r="K40" s="18" t="s">
        <v>19</v>
      </c>
      <c r="L40" s="29"/>
      <c r="M40" s="47"/>
      <c r="N40" s="31"/>
    </row>
    <row r="41" spans="1:16" ht="24" hidden="1" outlineLevel="1" thickTop="1">
      <c r="A41" s="19"/>
      <c r="B41" s="21"/>
      <c r="C41" s="51" t="s">
        <v>51</v>
      </c>
      <c r="D41" s="48"/>
      <c r="E41" s="18"/>
      <c r="F41" s="18"/>
      <c r="G41" s="18"/>
      <c r="H41" s="18"/>
      <c r="I41" s="18"/>
      <c r="J41" s="18"/>
      <c r="K41" s="23" t="s">
        <v>6</v>
      </c>
      <c r="L41" s="52">
        <f>+[1]คำนวณค่าดำเนินการฯ!N32</f>
        <v>9.93</v>
      </c>
      <c r="M41" s="22" t="s">
        <v>7</v>
      </c>
      <c r="N41" s="36" t="s">
        <v>43</v>
      </c>
      <c r="O41" s="22" t="s">
        <v>8</v>
      </c>
      <c r="P41" s="36"/>
    </row>
    <row r="42" spans="1:16" ht="25.5" hidden="1" outlineLevel="1" thickTop="1" thickBot="1">
      <c r="A42" s="19"/>
      <c r="B42" s="21"/>
      <c r="C42" s="44" t="s">
        <v>39</v>
      </c>
      <c r="D42" s="44"/>
      <c r="E42" s="44"/>
      <c r="F42" s="44"/>
      <c r="G42" s="44"/>
      <c r="H42" s="45"/>
      <c r="I42" s="44"/>
      <c r="J42" s="44"/>
      <c r="K42" s="28" t="s">
        <v>6</v>
      </c>
      <c r="L42" s="46">
        <f>+ROUNDDOWN(L41,2)</f>
        <v>9.93</v>
      </c>
      <c r="M42" s="47" t="s">
        <v>7</v>
      </c>
      <c r="N42" s="31"/>
    </row>
    <row r="43" spans="1:16" ht="24.75" collapsed="1" thickTop="1">
      <c r="A43" s="19"/>
      <c r="B43" s="21"/>
      <c r="C43" s="44"/>
      <c r="D43" s="44"/>
      <c r="E43" s="44"/>
      <c r="F43" s="44"/>
      <c r="G43" s="44"/>
      <c r="H43" s="45"/>
      <c r="I43" s="44"/>
      <c r="J43" s="44"/>
      <c r="K43" s="28"/>
      <c r="L43" s="29"/>
      <c r="M43" s="47"/>
      <c r="N43" s="31"/>
    </row>
    <row r="44" spans="1:16" ht="24" hidden="1" outlineLevel="1">
      <c r="A44" s="19"/>
      <c r="B44" s="20">
        <v>1.6</v>
      </c>
      <c r="C44" s="16" t="s">
        <v>52</v>
      </c>
      <c r="D44" s="18"/>
      <c r="E44" s="18"/>
      <c r="F44" s="18"/>
      <c r="G44" s="18"/>
      <c r="H44" s="18"/>
      <c r="I44" s="44"/>
      <c r="J44" s="44"/>
      <c r="K44" s="28"/>
      <c r="L44" s="29"/>
      <c r="M44" s="47"/>
      <c r="N44" s="31"/>
    </row>
    <row r="45" spans="1:16" ht="24" hidden="1" outlineLevel="1">
      <c r="A45" s="19"/>
      <c r="B45" s="21"/>
      <c r="C45" s="22" t="s">
        <v>53</v>
      </c>
      <c r="D45" s="22"/>
      <c r="E45" s="22"/>
      <c r="F45" s="22"/>
      <c r="G45" s="22"/>
      <c r="H45" s="22"/>
      <c r="I45" s="44"/>
      <c r="J45" s="44"/>
      <c r="K45" s="23" t="s">
        <v>6</v>
      </c>
      <c r="L45" s="39">
        <f>+[1]คำนวณค่าดำเนินการฯ!N30</f>
        <v>7.32</v>
      </c>
      <c r="M45" s="22" t="s">
        <v>28</v>
      </c>
      <c r="N45" s="22" t="s">
        <v>43</v>
      </c>
      <c r="O45" s="22" t="s">
        <v>8</v>
      </c>
      <c r="P45" s="54"/>
    </row>
    <row r="46" spans="1:16" ht="24" hidden="1" outlineLevel="1">
      <c r="A46" s="19"/>
      <c r="B46" s="21"/>
      <c r="C46" s="22" t="s">
        <v>54</v>
      </c>
      <c r="D46" s="22"/>
      <c r="E46" s="22"/>
      <c r="F46" s="22"/>
      <c r="G46" s="22"/>
      <c r="H46" s="22"/>
      <c r="I46" s="44"/>
      <c r="J46" s="44"/>
      <c r="K46" s="23" t="s">
        <v>6</v>
      </c>
      <c r="L46" s="39">
        <f>+[1]คำนวณค่าดำเนินการฯ!N12</f>
        <v>41.43</v>
      </c>
      <c r="M46" s="22" t="s">
        <v>28</v>
      </c>
      <c r="N46" s="22" t="s">
        <v>46</v>
      </c>
      <c r="O46" s="22" t="s">
        <v>8</v>
      </c>
      <c r="P46" s="54"/>
    </row>
    <row r="47" spans="1:16" ht="24" hidden="1" outlineLevel="1">
      <c r="A47" s="19"/>
      <c r="B47" s="21"/>
      <c r="C47" s="36" t="s">
        <v>55</v>
      </c>
      <c r="D47" s="22"/>
      <c r="E47" s="22"/>
      <c r="F47" s="22"/>
      <c r="G47" s="22"/>
      <c r="H47" s="22"/>
      <c r="I47" s="44"/>
      <c r="J47" s="44"/>
      <c r="K47" s="23" t="s">
        <v>6</v>
      </c>
      <c r="L47" s="39">
        <f>+L45+L46</f>
        <v>48.75</v>
      </c>
      <c r="M47" s="22" t="s">
        <v>28</v>
      </c>
      <c r="N47" s="22" t="s">
        <v>56</v>
      </c>
      <c r="O47" s="54"/>
      <c r="P47" s="54"/>
    </row>
    <row r="48" spans="1:16" ht="24.75" hidden="1" outlineLevel="1" thickBot="1">
      <c r="A48" s="19"/>
      <c r="B48" s="21"/>
      <c r="C48" s="44" t="s">
        <v>57</v>
      </c>
      <c r="D48" s="31"/>
      <c r="E48" s="31"/>
      <c r="F48" s="31"/>
      <c r="G48" s="31"/>
      <c r="H48" s="31"/>
      <c r="I48" s="44"/>
      <c r="J48" s="44"/>
      <c r="K48" s="28" t="s">
        <v>6</v>
      </c>
      <c r="L48" s="46">
        <f>+ROUNDDOWN(L47,2)</f>
        <v>48.75</v>
      </c>
      <c r="M48" s="27" t="s">
        <v>28</v>
      </c>
      <c r="N48" s="32"/>
      <c r="O48" s="32"/>
      <c r="P48" s="32"/>
    </row>
    <row r="49" spans="1:17" ht="23.25" hidden="1" outlineLevel="1">
      <c r="A49" s="19"/>
      <c r="B49" s="20">
        <v>1.7</v>
      </c>
      <c r="C49" s="16" t="s">
        <v>58</v>
      </c>
      <c r="D49" s="18"/>
      <c r="E49" s="18"/>
      <c r="F49" s="18"/>
      <c r="G49" s="18"/>
      <c r="H49" s="18"/>
      <c r="I49" s="18"/>
      <c r="J49" s="18"/>
      <c r="K49" s="18"/>
      <c r="L49" s="18"/>
      <c r="M49" s="18"/>
    </row>
    <row r="50" spans="1:17" ht="24" hidden="1" outlineLevel="1">
      <c r="A50" s="19"/>
      <c r="B50" s="21"/>
      <c r="C50" s="22" t="s">
        <v>59</v>
      </c>
      <c r="D50" s="22"/>
      <c r="E50" s="22"/>
      <c r="F50" s="22"/>
      <c r="G50" s="22"/>
      <c r="H50" s="22"/>
      <c r="I50" s="22"/>
      <c r="J50" s="18"/>
      <c r="K50" s="23" t="s">
        <v>6</v>
      </c>
      <c r="L50" s="55">
        <f>+[1]คำนวณค่าดำเนินการฯ!N15</f>
        <v>7.47</v>
      </c>
      <c r="M50" s="22" t="s">
        <v>28</v>
      </c>
      <c r="N50" s="22" t="s">
        <v>43</v>
      </c>
      <c r="O50" s="22" t="s">
        <v>8</v>
      </c>
      <c r="P50" s="54"/>
    </row>
    <row r="51" spans="1:17" ht="24" hidden="1" outlineLevel="1">
      <c r="A51" s="19"/>
      <c r="B51" s="21"/>
      <c r="C51" s="22" t="s">
        <v>31</v>
      </c>
      <c r="D51" s="41">
        <v>0</v>
      </c>
      <c r="E51" s="22" t="s">
        <v>32</v>
      </c>
      <c r="F51" s="22"/>
      <c r="G51" s="22"/>
      <c r="H51" s="22"/>
      <c r="I51" s="22"/>
      <c r="J51" s="18"/>
      <c r="K51" s="23" t="s">
        <v>6</v>
      </c>
      <c r="L51" s="56">
        <v>0</v>
      </c>
      <c r="M51" s="22" t="s">
        <v>28</v>
      </c>
      <c r="N51" s="22" t="s">
        <v>46</v>
      </c>
      <c r="O51" s="22" t="s">
        <v>33</v>
      </c>
      <c r="P51" s="54"/>
    </row>
    <row r="52" spans="1:17" ht="24" hidden="1" outlineLevel="1">
      <c r="A52" s="19"/>
      <c r="B52" s="21"/>
      <c r="C52" s="22" t="s">
        <v>60</v>
      </c>
      <c r="D52" s="22"/>
      <c r="E52" s="22"/>
      <c r="F52" s="22"/>
      <c r="G52" s="22"/>
      <c r="H52" s="22"/>
      <c r="I52" s="22"/>
      <c r="J52" s="18"/>
      <c r="K52" s="23" t="s">
        <v>6</v>
      </c>
      <c r="L52" s="55">
        <f>+L50+L51</f>
        <v>7.47</v>
      </c>
      <c r="M52" s="22" t="s">
        <v>28</v>
      </c>
      <c r="N52" s="22" t="s">
        <v>56</v>
      </c>
      <c r="O52" s="22"/>
      <c r="P52" s="54"/>
    </row>
    <row r="53" spans="1:17" ht="24" hidden="1" outlineLevel="1">
      <c r="A53" s="19"/>
      <c r="B53" s="21"/>
      <c r="C53" s="22" t="s">
        <v>61</v>
      </c>
      <c r="D53" s="22"/>
      <c r="E53" s="22"/>
      <c r="F53" s="22"/>
      <c r="G53" s="22"/>
      <c r="H53" s="22"/>
      <c r="I53" s="22"/>
      <c r="J53" s="18"/>
      <c r="K53" s="23" t="s">
        <v>6</v>
      </c>
      <c r="L53" s="55">
        <f>+L52*1.25</f>
        <v>9.3375000000000004</v>
      </c>
      <c r="M53" s="22" t="s">
        <v>28</v>
      </c>
      <c r="N53" s="22" t="s">
        <v>62</v>
      </c>
      <c r="O53" s="22"/>
      <c r="P53" s="54"/>
    </row>
    <row r="54" spans="1:17" ht="24" hidden="1" outlineLevel="1">
      <c r="A54" s="19"/>
      <c r="B54" s="21"/>
      <c r="C54" s="22" t="s">
        <v>63</v>
      </c>
      <c r="D54" s="22"/>
      <c r="E54" s="22"/>
      <c r="F54" s="22"/>
      <c r="G54" s="22"/>
      <c r="H54" s="22"/>
      <c r="I54" s="22"/>
      <c r="J54" s="18"/>
      <c r="K54" s="23" t="s">
        <v>6</v>
      </c>
      <c r="L54" s="39">
        <f>+[1]คำนวณค่าดำเนินการฯ!N14</f>
        <v>19.59</v>
      </c>
      <c r="M54" s="22" t="s">
        <v>28</v>
      </c>
      <c r="N54" s="22" t="s">
        <v>64</v>
      </c>
      <c r="O54" s="22" t="s">
        <v>8</v>
      </c>
      <c r="P54" s="54"/>
    </row>
    <row r="55" spans="1:17" ht="24" hidden="1" outlineLevel="1">
      <c r="A55" s="19"/>
      <c r="B55" s="21"/>
      <c r="C55" s="36" t="s">
        <v>65</v>
      </c>
      <c r="D55" s="22"/>
      <c r="E55" s="22"/>
      <c r="F55" s="22"/>
      <c r="G55" s="22"/>
      <c r="H55" s="22"/>
      <c r="I55" s="22"/>
      <c r="J55" s="18"/>
      <c r="K55" s="23" t="s">
        <v>6</v>
      </c>
      <c r="L55" s="39">
        <f>+L53+L54</f>
        <v>28.927500000000002</v>
      </c>
      <c r="M55" s="22" t="s">
        <v>28</v>
      </c>
      <c r="N55" s="22" t="s">
        <v>66</v>
      </c>
      <c r="O55" s="54"/>
      <c r="P55" s="54"/>
    </row>
    <row r="56" spans="1:17" ht="24.75" hidden="1" outlineLevel="1" thickBot="1">
      <c r="A56" s="19"/>
      <c r="B56" s="21"/>
      <c r="C56" s="44" t="s">
        <v>57</v>
      </c>
      <c r="D56" s="31"/>
      <c r="E56" s="31"/>
      <c r="F56" s="31"/>
      <c r="G56" s="31"/>
      <c r="H56" s="31"/>
      <c r="I56" s="31"/>
      <c r="J56" s="18"/>
      <c r="K56" s="28" t="s">
        <v>6</v>
      </c>
      <c r="L56" s="46">
        <f>+ROUNDDOWN(L55,2)</f>
        <v>28.92</v>
      </c>
      <c r="M56" s="27" t="s">
        <v>28</v>
      </c>
      <c r="N56" s="31"/>
      <c r="O56" s="54"/>
      <c r="P56" s="54"/>
    </row>
    <row r="57" spans="1:17" ht="23.25" hidden="1" outlineLevel="1">
      <c r="A57" s="19"/>
      <c r="B57" s="21"/>
      <c r="C57" s="48"/>
      <c r="D57" s="48"/>
      <c r="E57" s="18"/>
      <c r="F57" s="18"/>
      <c r="G57" s="18"/>
      <c r="H57" s="18"/>
      <c r="I57" s="18"/>
      <c r="J57" s="18"/>
      <c r="K57" s="18"/>
      <c r="L57" s="18"/>
      <c r="M57" s="18"/>
    </row>
    <row r="58" spans="1:17" s="54" customFormat="1" ht="24" hidden="1" outlineLevel="1">
      <c r="A58" s="57"/>
      <c r="B58" s="21"/>
      <c r="C58" s="21"/>
      <c r="D58" s="33" t="s">
        <v>10</v>
      </c>
      <c r="E58" s="22"/>
      <c r="F58" s="22"/>
      <c r="G58" s="22"/>
      <c r="H58" s="22"/>
      <c r="I58" s="22"/>
      <c r="J58" s="22"/>
      <c r="K58" s="22"/>
      <c r="L58" s="22"/>
      <c r="M58" s="22"/>
      <c r="N58" s="22"/>
      <c r="Q58" s="3"/>
    </row>
    <row r="59" spans="1:17" s="54" customFormat="1" ht="24" hidden="1" outlineLevel="1">
      <c r="A59" s="57"/>
      <c r="B59" s="21"/>
      <c r="C59" s="21"/>
      <c r="D59" s="22" t="s">
        <v>67</v>
      </c>
      <c r="E59" s="22"/>
      <c r="F59" s="22"/>
      <c r="G59" s="22"/>
      <c r="H59" s="22" t="s">
        <v>68</v>
      </c>
      <c r="I59" s="22">
        <v>1.1499999999999999</v>
      </c>
      <c r="J59" s="22"/>
      <c r="K59" s="22"/>
      <c r="L59" s="22"/>
      <c r="M59" s="22"/>
      <c r="N59" s="22"/>
      <c r="Q59" s="3"/>
    </row>
    <row r="60" spans="1:17" s="54" customFormat="1" ht="24" hidden="1" outlineLevel="1">
      <c r="A60" s="57"/>
      <c r="B60" s="21"/>
      <c r="C60" s="21"/>
      <c r="D60" s="22" t="s">
        <v>69</v>
      </c>
      <c r="E60" s="22"/>
      <c r="F60" s="22"/>
      <c r="G60" s="22"/>
      <c r="H60" s="22" t="s">
        <v>68</v>
      </c>
      <c r="I60" s="22">
        <v>1.25</v>
      </c>
      <c r="J60" s="22"/>
      <c r="K60" s="22"/>
      <c r="L60" s="22"/>
      <c r="M60" s="22"/>
      <c r="N60" s="22"/>
      <c r="Q60" s="3"/>
    </row>
    <row r="61" spans="1:17" s="54" customFormat="1" ht="24" hidden="1" outlineLevel="1">
      <c r="A61" s="57"/>
      <c r="B61" s="21"/>
      <c r="C61" s="21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Q61" s="3"/>
    </row>
    <row r="62" spans="1:17" s="54" customFormat="1" ht="24" hidden="1" outlineLevel="1">
      <c r="A62" s="57"/>
      <c r="B62" s="20">
        <v>1.8</v>
      </c>
      <c r="C62" s="34" t="s">
        <v>70</v>
      </c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Q62" s="3"/>
    </row>
    <row r="63" spans="1:17" s="54" customFormat="1" ht="24" hidden="1" outlineLevel="1">
      <c r="A63" s="58"/>
      <c r="B63" s="59"/>
      <c r="C63" s="60" t="s">
        <v>71</v>
      </c>
      <c r="D63" s="59"/>
      <c r="E63" s="60"/>
      <c r="F63" s="60"/>
      <c r="G63" s="61"/>
      <c r="H63" s="60"/>
      <c r="I63" s="22"/>
      <c r="J63" s="62"/>
      <c r="K63" s="23" t="s">
        <v>6</v>
      </c>
      <c r="L63" s="39">
        <f>+[1]คำนวณค่าดำเนินการฯ!N12</f>
        <v>41.43</v>
      </c>
      <c r="M63" s="22" t="s">
        <v>28</v>
      </c>
      <c r="N63" s="22" t="s">
        <v>43</v>
      </c>
      <c r="O63" s="22" t="s">
        <v>8</v>
      </c>
      <c r="Q63" s="3"/>
    </row>
    <row r="64" spans="1:17" s="54" customFormat="1" ht="24.75" hidden="1" outlineLevel="1" thickBot="1">
      <c r="A64" s="63"/>
      <c r="B64" s="64"/>
      <c r="C64" s="44" t="s">
        <v>57</v>
      </c>
      <c r="D64" s="64"/>
      <c r="E64" s="44"/>
      <c r="F64" s="65"/>
      <c r="G64" s="66"/>
      <c r="H64" s="67"/>
      <c r="I64" s="27"/>
      <c r="J64" s="68"/>
      <c r="K64" s="28" t="s">
        <v>6</v>
      </c>
      <c r="L64" s="46">
        <f>+ROUNDDOWN(L63,2)</f>
        <v>41.43</v>
      </c>
      <c r="M64" s="27" t="s">
        <v>28</v>
      </c>
      <c r="N64" s="31"/>
      <c r="O64" s="31"/>
      <c r="Q64" s="3"/>
    </row>
    <row r="65" spans="1:17" s="54" customFormat="1" ht="24" hidden="1" outlineLevel="1">
      <c r="A65" s="63"/>
      <c r="B65" s="64"/>
      <c r="C65" s="44"/>
      <c r="D65" s="64"/>
      <c r="E65" s="44"/>
      <c r="F65" s="65"/>
      <c r="G65" s="66"/>
      <c r="H65" s="67"/>
      <c r="I65" s="27"/>
      <c r="J65" s="68"/>
      <c r="K65" s="28"/>
      <c r="L65" s="29"/>
      <c r="M65" s="27"/>
      <c r="N65" s="31"/>
      <c r="O65" s="31"/>
      <c r="Q65" s="3"/>
    </row>
    <row r="66" spans="1:17" s="54" customFormat="1" ht="24" hidden="1" outlineLevel="1">
      <c r="A66" s="63"/>
      <c r="B66" s="20">
        <v>1.9</v>
      </c>
      <c r="C66" s="34" t="s">
        <v>72</v>
      </c>
      <c r="D66" s="64"/>
      <c r="E66" s="44"/>
      <c r="F66" s="65"/>
      <c r="G66" s="66"/>
      <c r="H66" s="67"/>
      <c r="I66" s="27"/>
      <c r="J66" s="68"/>
      <c r="K66" s="28"/>
      <c r="L66" s="29"/>
      <c r="M66" s="27"/>
      <c r="N66" s="31"/>
      <c r="O66" s="31"/>
      <c r="Q66" s="3"/>
    </row>
    <row r="67" spans="1:17" s="54" customFormat="1" ht="24" hidden="1" outlineLevel="1">
      <c r="A67" s="58"/>
      <c r="B67" s="59"/>
      <c r="C67" s="22" t="s">
        <v>73</v>
      </c>
      <c r="D67" s="22"/>
      <c r="E67" s="22"/>
      <c r="F67" s="22"/>
      <c r="I67" s="22"/>
      <c r="J67" s="22"/>
      <c r="K67" s="23" t="s">
        <v>6</v>
      </c>
      <c r="L67" s="55">
        <f>+[1]คำนวณค่าขนส่ง!G10</f>
        <v>2</v>
      </c>
      <c r="M67" s="22" t="s">
        <v>28</v>
      </c>
      <c r="N67" s="22" t="s">
        <v>43</v>
      </c>
      <c r="O67" s="22"/>
      <c r="Q67" s="3"/>
    </row>
    <row r="68" spans="1:17" s="54" customFormat="1" ht="24" hidden="1" outlineLevel="1">
      <c r="A68" s="58"/>
      <c r="B68" s="59"/>
      <c r="C68" s="22" t="s">
        <v>74</v>
      </c>
      <c r="D68" s="22"/>
      <c r="E68" s="22"/>
      <c r="F68" s="22"/>
      <c r="I68" s="22"/>
      <c r="J68" s="22"/>
      <c r="K68" s="23" t="s">
        <v>6</v>
      </c>
      <c r="L68" s="55">
        <f>+[1]คำนวณค่าดำเนินการฯ!N11</f>
        <v>19.61</v>
      </c>
      <c r="M68" s="22" t="s">
        <v>28</v>
      </c>
      <c r="N68" s="22" t="s">
        <v>46</v>
      </c>
      <c r="O68" s="22" t="s">
        <v>8</v>
      </c>
      <c r="Q68" s="3"/>
    </row>
    <row r="69" spans="1:17" s="54" customFormat="1" ht="24" hidden="1" outlineLevel="1">
      <c r="A69" s="58"/>
      <c r="B69" s="59"/>
      <c r="C69" s="22" t="s">
        <v>75</v>
      </c>
      <c r="D69" s="69">
        <f>+[1]คำนวณค่าขนส่ง!AF10</f>
        <v>5</v>
      </c>
      <c r="E69" s="22" t="s">
        <v>32</v>
      </c>
      <c r="F69" s="22"/>
      <c r="I69" s="22"/>
      <c r="J69" s="22"/>
      <c r="K69" s="23" t="s">
        <v>6</v>
      </c>
      <c r="L69" s="55">
        <f>+[1]คำนวณค่าขนส่ง!AL10</f>
        <v>19.11</v>
      </c>
      <c r="M69" s="22" t="s">
        <v>28</v>
      </c>
      <c r="N69" s="22" t="s">
        <v>76</v>
      </c>
      <c r="O69" s="22" t="s">
        <v>33</v>
      </c>
      <c r="Q69" s="3"/>
    </row>
    <row r="70" spans="1:17" s="54" customFormat="1" ht="24" hidden="1" outlineLevel="1">
      <c r="A70" s="58"/>
      <c r="B70" s="59"/>
      <c r="C70" s="22" t="s">
        <v>60</v>
      </c>
      <c r="D70" s="22"/>
      <c r="E70" s="22"/>
      <c r="F70" s="22"/>
      <c r="I70" s="22"/>
      <c r="J70" s="22"/>
      <c r="K70" s="23" t="s">
        <v>6</v>
      </c>
      <c r="L70" s="55">
        <f>SUM(L67:L69)</f>
        <v>40.72</v>
      </c>
      <c r="M70" s="22" t="s">
        <v>28</v>
      </c>
      <c r="N70" s="22" t="s">
        <v>77</v>
      </c>
      <c r="O70" s="22"/>
      <c r="Q70" s="3"/>
    </row>
    <row r="71" spans="1:17" s="54" customFormat="1" ht="24" hidden="1" outlineLevel="1">
      <c r="A71" s="58"/>
      <c r="B71" s="59"/>
      <c r="C71" s="22" t="s">
        <v>78</v>
      </c>
      <c r="D71" s="22"/>
      <c r="E71" s="22"/>
      <c r="F71" s="22"/>
      <c r="I71" s="22"/>
      <c r="J71" s="22"/>
      <c r="K71" s="23" t="s">
        <v>6</v>
      </c>
      <c r="L71" s="55">
        <f>+L70*1.6</f>
        <v>65.152000000000001</v>
      </c>
      <c r="M71" s="22" t="s">
        <v>28</v>
      </c>
      <c r="N71" s="22" t="s">
        <v>79</v>
      </c>
      <c r="O71" s="22"/>
      <c r="Q71" s="3"/>
    </row>
    <row r="72" spans="1:17" s="54" customFormat="1" ht="24" hidden="1" outlineLevel="1">
      <c r="A72" s="58"/>
      <c r="B72" s="59"/>
      <c r="C72" s="22" t="s">
        <v>80</v>
      </c>
      <c r="D72" s="22"/>
      <c r="E72" s="22"/>
      <c r="F72" s="22"/>
      <c r="I72" s="22"/>
      <c r="J72" s="22"/>
      <c r="K72" s="23" t="s">
        <v>6</v>
      </c>
      <c r="L72" s="39">
        <f>+[1]คำนวณค่าดำเนินการฯ!N12</f>
        <v>41.43</v>
      </c>
      <c r="M72" s="22" t="s">
        <v>28</v>
      </c>
      <c r="N72" s="22" t="s">
        <v>81</v>
      </c>
      <c r="O72" s="22" t="s">
        <v>8</v>
      </c>
      <c r="Q72" s="3"/>
    </row>
    <row r="73" spans="1:17" s="54" customFormat="1" ht="24" hidden="1" outlineLevel="1">
      <c r="A73" s="58"/>
      <c r="B73" s="59"/>
      <c r="C73" s="36" t="s">
        <v>82</v>
      </c>
      <c r="D73" s="22"/>
      <c r="E73" s="22"/>
      <c r="F73" s="22"/>
      <c r="I73" s="22"/>
      <c r="J73" s="22"/>
      <c r="K73" s="23" t="s">
        <v>6</v>
      </c>
      <c r="L73" s="39">
        <f>+L71+L72</f>
        <v>106.58199999999999</v>
      </c>
      <c r="M73" s="22" t="s">
        <v>28</v>
      </c>
      <c r="N73" s="22" t="s">
        <v>83</v>
      </c>
      <c r="O73" s="22"/>
      <c r="Q73" s="3"/>
    </row>
    <row r="74" spans="1:17" s="32" customFormat="1" ht="24.75" hidden="1" outlineLevel="1" thickBot="1">
      <c r="A74" s="70"/>
      <c r="B74" s="64"/>
      <c r="C74" s="44" t="s">
        <v>57</v>
      </c>
      <c r="D74" s="65"/>
      <c r="E74" s="66"/>
      <c r="F74" s="67"/>
      <c r="I74" s="27"/>
      <c r="J74" s="68"/>
      <c r="K74" s="28" t="s">
        <v>6</v>
      </c>
      <c r="L74" s="46">
        <f>+ROUNDDOWN(L73,2)</f>
        <v>106.58</v>
      </c>
      <c r="M74" s="27" t="s">
        <v>28</v>
      </c>
      <c r="Q74" s="3"/>
    </row>
    <row r="75" spans="1:17" ht="23.25" hidden="1" outlineLevel="1">
      <c r="A75" s="71"/>
      <c r="B75" s="59"/>
      <c r="C75" s="59"/>
      <c r="D75" s="59"/>
      <c r="E75" s="18"/>
      <c r="F75" s="18"/>
      <c r="G75" s="18"/>
      <c r="H75" s="18"/>
      <c r="I75" s="18"/>
      <c r="J75" s="18"/>
      <c r="K75" s="18"/>
      <c r="L75" s="18"/>
      <c r="M75" s="18"/>
    </row>
    <row r="76" spans="1:17" ht="23.25" hidden="1" outlineLevel="1">
      <c r="A76" s="71"/>
      <c r="B76" s="72" t="s">
        <v>84</v>
      </c>
      <c r="C76" s="16" t="s">
        <v>85</v>
      </c>
      <c r="D76" s="59"/>
      <c r="E76" s="18"/>
      <c r="F76" s="18"/>
      <c r="G76" s="18"/>
      <c r="H76" s="18"/>
      <c r="I76" s="18"/>
      <c r="J76" s="18"/>
      <c r="K76" s="18"/>
      <c r="L76" s="18"/>
      <c r="M76" s="18"/>
    </row>
    <row r="77" spans="1:17" s="54" customFormat="1" ht="24" hidden="1" outlineLevel="1">
      <c r="A77" s="57"/>
      <c r="B77" s="21"/>
      <c r="C77" s="22" t="s">
        <v>73</v>
      </c>
      <c r="D77" s="22"/>
      <c r="E77" s="22"/>
      <c r="F77" s="22"/>
      <c r="G77" s="22"/>
      <c r="H77" s="22"/>
      <c r="I77" s="22"/>
      <c r="J77" s="22"/>
      <c r="K77" s="23" t="s">
        <v>6</v>
      </c>
      <c r="L77" s="55">
        <f>+[1]คำนวณค่าขนส่ง!G11</f>
        <v>140.19</v>
      </c>
      <c r="M77" s="22" t="s">
        <v>28</v>
      </c>
      <c r="N77" s="22" t="s">
        <v>43</v>
      </c>
      <c r="Q77" s="3"/>
    </row>
    <row r="78" spans="1:17" s="54" customFormat="1" ht="24" hidden="1" outlineLevel="1">
      <c r="A78" s="57"/>
      <c r="B78" s="21"/>
      <c r="C78" s="22" t="s">
        <v>74</v>
      </c>
      <c r="D78" s="22"/>
      <c r="E78" s="22"/>
      <c r="F78" s="73" t="s">
        <v>86</v>
      </c>
      <c r="G78" s="22"/>
      <c r="H78" s="22"/>
      <c r="I78" s="22"/>
      <c r="J78" s="22"/>
      <c r="K78" s="23" t="s">
        <v>6</v>
      </c>
      <c r="L78" s="55">
        <v>0</v>
      </c>
      <c r="M78" s="22" t="s">
        <v>28</v>
      </c>
      <c r="N78" s="22"/>
      <c r="Q78" s="3"/>
    </row>
    <row r="79" spans="1:17" s="54" customFormat="1" ht="24" hidden="1" outlineLevel="1">
      <c r="A79" s="57"/>
      <c r="B79" s="21"/>
      <c r="C79" s="22" t="s">
        <v>75</v>
      </c>
      <c r="D79" s="69">
        <f>+[1]คำนวณค่าขนส่ง!AF11</f>
        <v>5</v>
      </c>
      <c r="E79" s="22" t="s">
        <v>32</v>
      </c>
      <c r="F79" s="22"/>
      <c r="G79" s="22"/>
      <c r="H79" s="22"/>
      <c r="I79" s="22"/>
      <c r="J79" s="22"/>
      <c r="K79" s="23" t="s">
        <v>6</v>
      </c>
      <c r="L79" s="55">
        <f>+[1]คำนวณค่าขนส่ง!AL11</f>
        <v>19.11</v>
      </c>
      <c r="M79" s="22" t="s">
        <v>28</v>
      </c>
      <c r="N79" s="22" t="s">
        <v>46</v>
      </c>
      <c r="O79" s="22" t="s">
        <v>33</v>
      </c>
      <c r="Q79" s="3"/>
    </row>
    <row r="80" spans="1:17" s="54" customFormat="1" ht="24" hidden="1" outlineLevel="1">
      <c r="A80" s="57"/>
      <c r="B80" s="21"/>
      <c r="C80" s="22" t="s">
        <v>60</v>
      </c>
      <c r="D80" s="22"/>
      <c r="E80" s="22"/>
      <c r="F80" s="22"/>
      <c r="G80" s="22"/>
      <c r="H80" s="22"/>
      <c r="I80" s="22"/>
      <c r="J80" s="22"/>
      <c r="K80" s="23" t="s">
        <v>6</v>
      </c>
      <c r="L80" s="55">
        <f>SUM(L77:L79)</f>
        <v>159.30000000000001</v>
      </c>
      <c r="M80" s="22" t="s">
        <v>28</v>
      </c>
      <c r="N80" s="22" t="s">
        <v>56</v>
      </c>
      <c r="O80" s="22"/>
      <c r="Q80" s="3"/>
    </row>
    <row r="81" spans="1:17" s="54" customFormat="1" ht="24" hidden="1" outlineLevel="1">
      <c r="A81" s="57"/>
      <c r="B81" s="21"/>
      <c r="C81" s="22" t="s">
        <v>87</v>
      </c>
      <c r="D81" s="22"/>
      <c r="E81" s="22"/>
      <c r="F81" s="22"/>
      <c r="G81" s="22"/>
      <c r="H81" s="22"/>
      <c r="I81" s="22"/>
      <c r="J81" s="22"/>
      <c r="K81" s="23" t="s">
        <v>6</v>
      </c>
      <c r="L81" s="55">
        <f>+L80*1.4</f>
        <v>223.02</v>
      </c>
      <c r="M81" s="22" t="s">
        <v>28</v>
      </c>
      <c r="N81" s="22" t="s">
        <v>88</v>
      </c>
      <c r="O81" s="22"/>
      <c r="Q81" s="3"/>
    </row>
    <row r="82" spans="1:17" s="54" customFormat="1" ht="24" hidden="1" outlineLevel="1">
      <c r="A82" s="57"/>
      <c r="B82" s="21"/>
      <c r="C82" s="22" t="s">
        <v>89</v>
      </c>
      <c r="D82" s="22"/>
      <c r="E82" s="22"/>
      <c r="F82" s="22"/>
      <c r="G82" s="22"/>
      <c r="H82" s="22"/>
      <c r="I82" s="22"/>
      <c r="J82" s="22"/>
      <c r="K82" s="23" t="s">
        <v>6</v>
      </c>
      <c r="L82" s="55">
        <f>+[1]คำนวณค่าดำเนินการฯ!N12*0.75</f>
        <v>31.072499999999998</v>
      </c>
      <c r="M82" s="22" t="s">
        <v>28</v>
      </c>
      <c r="N82" s="22" t="s">
        <v>64</v>
      </c>
      <c r="O82" s="22" t="s">
        <v>8</v>
      </c>
      <c r="Q82" s="3"/>
    </row>
    <row r="83" spans="1:17" s="54" customFormat="1" ht="24" hidden="1" outlineLevel="1">
      <c r="A83" s="57"/>
      <c r="B83" s="21"/>
      <c r="C83" s="36" t="s">
        <v>82</v>
      </c>
      <c r="D83" s="22"/>
      <c r="E83" s="22"/>
      <c r="F83" s="22"/>
      <c r="G83" s="22"/>
      <c r="H83" s="22"/>
      <c r="I83" s="22"/>
      <c r="J83" s="22"/>
      <c r="K83" s="23" t="s">
        <v>6</v>
      </c>
      <c r="L83" s="55">
        <f>+L81+L82</f>
        <v>254.0925</v>
      </c>
      <c r="M83" s="22" t="s">
        <v>28</v>
      </c>
      <c r="N83" s="22" t="s">
        <v>66</v>
      </c>
      <c r="Q83" s="3"/>
    </row>
    <row r="84" spans="1:17" s="32" customFormat="1" ht="24.75" hidden="1" outlineLevel="1" thickBot="1">
      <c r="A84" s="74"/>
      <c r="B84" s="26"/>
      <c r="C84" s="44" t="s">
        <v>57</v>
      </c>
      <c r="D84" s="17"/>
      <c r="E84" s="17"/>
      <c r="F84" s="17"/>
      <c r="G84" s="17"/>
      <c r="H84" s="17"/>
      <c r="I84" s="17"/>
      <c r="J84" s="17"/>
      <c r="K84" s="28" t="s">
        <v>6</v>
      </c>
      <c r="L84" s="46">
        <f>+ROUNDDOWN(L83,2)</f>
        <v>254.09</v>
      </c>
      <c r="M84" s="27" t="s">
        <v>28</v>
      </c>
      <c r="Q84" s="3"/>
    </row>
    <row r="85" spans="1:17" ht="23.25" hidden="1" outlineLevel="1">
      <c r="A85" s="75"/>
      <c r="B85" s="21"/>
      <c r="C85" s="21"/>
      <c r="D85" s="48"/>
      <c r="E85" s="18"/>
      <c r="F85" s="18"/>
      <c r="G85" s="18"/>
      <c r="H85" s="18"/>
      <c r="I85" s="18"/>
      <c r="J85" s="18"/>
      <c r="K85" s="18"/>
      <c r="L85" s="18"/>
      <c r="M85" s="18"/>
    </row>
    <row r="86" spans="1:17" s="54" customFormat="1" ht="24" hidden="1" outlineLevel="1">
      <c r="A86" s="57"/>
      <c r="B86" s="21"/>
      <c r="C86" s="21"/>
      <c r="D86" s="33" t="s">
        <v>10</v>
      </c>
      <c r="E86" s="22"/>
      <c r="F86" s="22"/>
      <c r="G86" s="22"/>
      <c r="H86" s="33" t="s">
        <v>90</v>
      </c>
      <c r="I86" s="22"/>
      <c r="J86" s="33" t="s">
        <v>91</v>
      </c>
      <c r="K86" s="22"/>
      <c r="L86" s="18"/>
      <c r="M86" s="18"/>
      <c r="Q86" s="3"/>
    </row>
    <row r="87" spans="1:17" s="54" customFormat="1" ht="24" hidden="1" outlineLevel="1">
      <c r="A87" s="57"/>
      <c r="B87" s="21"/>
      <c r="C87" s="21"/>
      <c r="D87" s="76" t="s">
        <v>92</v>
      </c>
      <c r="E87" s="22"/>
      <c r="F87" s="22"/>
      <c r="G87" s="22"/>
      <c r="H87" s="23">
        <v>1.4</v>
      </c>
      <c r="I87" s="23"/>
      <c r="J87" s="23">
        <v>1.45</v>
      </c>
      <c r="K87" s="22"/>
      <c r="L87" s="18"/>
      <c r="M87" s="18"/>
      <c r="Q87" s="3"/>
    </row>
    <row r="88" spans="1:17" s="54" customFormat="1" ht="24" hidden="1" outlineLevel="1">
      <c r="A88" s="57"/>
      <c r="B88" s="21"/>
      <c r="C88" s="21"/>
      <c r="D88" s="76" t="s">
        <v>93</v>
      </c>
      <c r="E88" s="22"/>
      <c r="F88" s="22"/>
      <c r="G88" s="22"/>
      <c r="H88" s="23">
        <v>1.6</v>
      </c>
      <c r="I88" s="23"/>
      <c r="J88" s="23">
        <v>1.7</v>
      </c>
      <c r="K88" s="22"/>
      <c r="L88" s="18"/>
      <c r="M88" s="18"/>
      <c r="Q88" s="3"/>
    </row>
    <row r="89" spans="1:17" s="54" customFormat="1" ht="24" hidden="1" outlineLevel="1">
      <c r="A89" s="57"/>
      <c r="B89" s="21"/>
      <c r="C89" s="21"/>
      <c r="D89" s="33" t="s">
        <v>94</v>
      </c>
      <c r="E89" s="22"/>
      <c r="F89" s="22"/>
      <c r="G89" s="22"/>
      <c r="H89" s="23">
        <v>1.85</v>
      </c>
      <c r="I89" s="23"/>
      <c r="J89" s="23">
        <v>1.9</v>
      </c>
      <c r="K89" s="22"/>
      <c r="L89" s="18"/>
      <c r="M89" s="18"/>
      <c r="Q89" s="3"/>
    </row>
    <row r="90" spans="1:17" s="54" customFormat="1" ht="24" hidden="1" outlineLevel="1">
      <c r="A90" s="57"/>
      <c r="B90" s="21"/>
      <c r="C90" s="21"/>
      <c r="D90" s="22" t="s">
        <v>95</v>
      </c>
      <c r="E90" s="22"/>
      <c r="F90" s="22"/>
      <c r="G90" s="22"/>
      <c r="H90" s="22"/>
      <c r="I90" s="22"/>
      <c r="J90" s="22"/>
      <c r="K90" s="22"/>
      <c r="L90" s="18"/>
      <c r="M90" s="18"/>
      <c r="Q90" s="3"/>
    </row>
    <row r="91" spans="1:17" s="54" customFormat="1" ht="24" hidden="1" outlineLevel="1">
      <c r="A91" s="57"/>
      <c r="B91" s="21"/>
      <c r="C91" s="21"/>
      <c r="D91" s="22" t="s">
        <v>96</v>
      </c>
      <c r="E91" s="22"/>
      <c r="F91" s="22"/>
      <c r="G91" s="22"/>
      <c r="H91" s="22"/>
      <c r="I91" s="22"/>
      <c r="J91" s="22"/>
      <c r="K91" s="22"/>
      <c r="L91" s="18"/>
      <c r="M91" s="18"/>
      <c r="Q91" s="3"/>
    </row>
    <row r="92" spans="1:17" s="54" customFormat="1" ht="24" hidden="1" outlineLevel="1">
      <c r="A92" s="57"/>
      <c r="B92" s="21"/>
      <c r="C92" s="21"/>
      <c r="D92" s="22"/>
      <c r="E92" s="22" t="s">
        <v>97</v>
      </c>
      <c r="F92" s="22"/>
      <c r="G92" s="22"/>
      <c r="H92" s="22"/>
      <c r="I92" s="22"/>
      <c r="J92" s="22"/>
      <c r="K92" s="22"/>
      <c r="L92" s="18"/>
      <c r="M92" s="18"/>
      <c r="Q92" s="3"/>
    </row>
    <row r="93" spans="1:17" s="54" customFormat="1" ht="24" hidden="1" outlineLevel="1">
      <c r="A93" s="57"/>
      <c r="B93" s="21"/>
      <c r="C93" s="21"/>
      <c r="D93" s="22"/>
      <c r="E93" s="22"/>
      <c r="F93" s="22"/>
      <c r="G93" s="22"/>
      <c r="H93" s="22"/>
      <c r="I93" s="22"/>
      <c r="J93" s="22"/>
      <c r="K93" s="22"/>
      <c r="L93" s="18"/>
      <c r="M93" s="18"/>
      <c r="Q93" s="3"/>
    </row>
    <row r="94" spans="1:17" ht="23.25" hidden="1" outlineLevel="1">
      <c r="A94" s="75"/>
      <c r="B94" s="72" t="s">
        <v>98</v>
      </c>
      <c r="C94" s="16" t="s">
        <v>99</v>
      </c>
      <c r="D94" s="48"/>
      <c r="E94" s="18"/>
      <c r="F94" s="18"/>
      <c r="G94" s="18"/>
      <c r="H94" s="18"/>
      <c r="I94" s="18"/>
      <c r="J94" s="18"/>
      <c r="K94" s="18"/>
      <c r="L94" s="18"/>
      <c r="M94" s="18"/>
    </row>
    <row r="95" spans="1:17" s="54" customFormat="1" ht="24" hidden="1" outlineLevel="1">
      <c r="A95" s="57"/>
      <c r="B95" s="21"/>
      <c r="C95" s="22" t="s">
        <v>73</v>
      </c>
      <c r="D95" s="22"/>
      <c r="E95" s="22"/>
      <c r="F95" s="22"/>
      <c r="G95" s="22"/>
      <c r="H95" s="22"/>
      <c r="I95" s="22"/>
      <c r="J95" s="22"/>
      <c r="K95" s="23" t="s">
        <v>6</v>
      </c>
      <c r="L95" s="55">
        <f>+[1]คำนวณค่าขนส่ง!G13</f>
        <v>3</v>
      </c>
      <c r="M95" s="22" t="s">
        <v>28</v>
      </c>
      <c r="N95" s="22" t="s">
        <v>43</v>
      </c>
      <c r="O95" s="22"/>
      <c r="Q95" s="3"/>
    </row>
    <row r="96" spans="1:17" s="54" customFormat="1" ht="24" hidden="1" outlineLevel="1">
      <c r="A96" s="57"/>
      <c r="B96" s="21"/>
      <c r="C96" s="22" t="s">
        <v>74</v>
      </c>
      <c r="D96" s="22"/>
      <c r="E96" s="22"/>
      <c r="F96" s="22"/>
      <c r="G96" s="22"/>
      <c r="H96" s="22"/>
      <c r="I96" s="22"/>
      <c r="J96" s="22"/>
      <c r="K96" s="23" t="s">
        <v>6</v>
      </c>
      <c r="L96" s="55">
        <f>+[1]คำนวณค่าดำเนินการฯ!N21</f>
        <v>29.04</v>
      </c>
      <c r="M96" s="22" t="s">
        <v>28</v>
      </c>
      <c r="N96" s="22" t="s">
        <v>46</v>
      </c>
      <c r="O96" s="22" t="s">
        <v>8</v>
      </c>
      <c r="Q96" s="3"/>
    </row>
    <row r="97" spans="1:17" s="54" customFormat="1" ht="24" hidden="1" outlineLevel="1">
      <c r="A97" s="57"/>
      <c r="B97" s="21"/>
      <c r="C97" s="22" t="s">
        <v>75</v>
      </c>
      <c r="D97" s="69">
        <f>+[1]คำนวณค่าขนส่ง!AF13</f>
        <v>5</v>
      </c>
      <c r="E97" s="22" t="s">
        <v>32</v>
      </c>
      <c r="F97" s="22"/>
      <c r="G97" s="22"/>
      <c r="H97" s="22"/>
      <c r="I97" s="22"/>
      <c r="J97" s="22"/>
      <c r="K97" s="23" t="s">
        <v>6</v>
      </c>
      <c r="L97" s="55">
        <f>+[1]คำนวณค่าขนส่ง!AL13</f>
        <v>19.11</v>
      </c>
      <c r="M97" s="22" t="s">
        <v>28</v>
      </c>
      <c r="N97" s="22" t="s">
        <v>76</v>
      </c>
      <c r="O97" s="22" t="s">
        <v>33</v>
      </c>
      <c r="Q97" s="3"/>
    </row>
    <row r="98" spans="1:17" s="54" customFormat="1" ht="24" hidden="1" outlineLevel="1">
      <c r="A98" s="57"/>
      <c r="B98" s="21"/>
      <c r="C98" s="22" t="s">
        <v>60</v>
      </c>
      <c r="D98" s="22"/>
      <c r="E98" s="22"/>
      <c r="F98" s="22"/>
      <c r="G98" s="22"/>
      <c r="H98" s="22"/>
      <c r="I98" s="22"/>
      <c r="J98" s="22"/>
      <c r="K98" s="23" t="s">
        <v>6</v>
      </c>
      <c r="L98" s="55">
        <f>SUM(L95:L97)</f>
        <v>51.15</v>
      </c>
      <c r="M98" s="22" t="s">
        <v>28</v>
      </c>
      <c r="N98" s="22" t="s">
        <v>77</v>
      </c>
      <c r="O98" s="22"/>
      <c r="Q98" s="3"/>
    </row>
    <row r="99" spans="1:17" s="54" customFormat="1" ht="24" hidden="1" outlineLevel="1">
      <c r="A99" s="57"/>
      <c r="B99" s="21"/>
      <c r="C99" s="22" t="s">
        <v>100</v>
      </c>
      <c r="D99" s="22"/>
      <c r="E99" s="22"/>
      <c r="F99" s="22"/>
      <c r="G99" s="22"/>
      <c r="H99" s="22"/>
      <c r="I99" s="22"/>
      <c r="J99" s="22"/>
      <c r="K99" s="23" t="s">
        <v>6</v>
      </c>
      <c r="L99" s="55">
        <f>+L98*1.6</f>
        <v>81.84</v>
      </c>
      <c r="M99" s="22" t="s">
        <v>28</v>
      </c>
      <c r="N99" s="22" t="s">
        <v>79</v>
      </c>
      <c r="O99" s="22"/>
      <c r="Q99" s="3"/>
    </row>
    <row r="100" spans="1:17" s="54" customFormat="1" ht="24" hidden="1" outlineLevel="1">
      <c r="A100" s="57"/>
      <c r="B100" s="21"/>
      <c r="C100" s="22" t="s">
        <v>80</v>
      </c>
      <c r="D100" s="22"/>
      <c r="E100" s="22"/>
      <c r="F100" s="22"/>
      <c r="G100" s="22"/>
      <c r="H100" s="22"/>
      <c r="I100" s="22"/>
      <c r="J100" s="22"/>
      <c r="K100" s="23" t="s">
        <v>6</v>
      </c>
      <c r="L100" s="55">
        <f>+[1]คำนวณค่าดำเนินการฯ!N23</f>
        <v>49.53</v>
      </c>
      <c r="M100" s="22" t="s">
        <v>28</v>
      </c>
      <c r="N100" s="22" t="s">
        <v>81</v>
      </c>
      <c r="O100" s="22" t="s">
        <v>8</v>
      </c>
      <c r="Q100" s="3"/>
    </row>
    <row r="101" spans="1:17" s="54" customFormat="1" ht="24" hidden="1" outlineLevel="1">
      <c r="A101" s="57"/>
      <c r="B101" s="21"/>
      <c r="C101" s="22" t="s">
        <v>101</v>
      </c>
      <c r="D101" s="22"/>
      <c r="E101" s="22"/>
      <c r="F101" s="22"/>
      <c r="G101" s="22"/>
      <c r="H101" s="22"/>
      <c r="I101" s="22"/>
      <c r="J101" s="22"/>
      <c r="K101" s="23" t="s">
        <v>6</v>
      </c>
      <c r="L101" s="55">
        <f>+L99+L100</f>
        <v>131.37</v>
      </c>
      <c r="M101" s="22" t="s">
        <v>28</v>
      </c>
      <c r="N101" s="22" t="s">
        <v>83</v>
      </c>
      <c r="O101" s="22"/>
      <c r="Q101" s="3"/>
    </row>
    <row r="102" spans="1:17" s="54" customFormat="1" ht="24.75" hidden="1" outlineLevel="1" thickBot="1">
      <c r="A102" s="77"/>
      <c r="B102" s="26"/>
      <c r="C102" s="44" t="s">
        <v>57</v>
      </c>
      <c r="D102" s="17"/>
      <c r="E102" s="17"/>
      <c r="F102" s="17"/>
      <c r="G102" s="17"/>
      <c r="H102" s="17"/>
      <c r="I102" s="17"/>
      <c r="J102" s="17"/>
      <c r="K102" s="28" t="s">
        <v>6</v>
      </c>
      <c r="L102" s="46">
        <f>+ROUNDDOWN(L101,2)</f>
        <v>131.37</v>
      </c>
      <c r="M102" s="27" t="s">
        <v>28</v>
      </c>
      <c r="Q102" s="3"/>
    </row>
    <row r="103" spans="1:17" ht="23.25" hidden="1" outlineLevel="1">
      <c r="A103" s="75"/>
      <c r="B103" s="21"/>
      <c r="C103" s="21"/>
      <c r="D103" s="48"/>
      <c r="E103" s="18"/>
      <c r="F103" s="18"/>
      <c r="G103" s="18"/>
      <c r="H103" s="18"/>
      <c r="I103" s="18"/>
      <c r="J103" s="18"/>
      <c r="K103" s="18"/>
      <c r="L103" s="18"/>
      <c r="M103" s="18"/>
    </row>
    <row r="104" spans="1:17" ht="23.25" hidden="1" outlineLevel="1">
      <c r="A104" s="75"/>
      <c r="B104" s="72" t="s">
        <v>102</v>
      </c>
      <c r="C104" s="16" t="s">
        <v>103</v>
      </c>
      <c r="D104" s="48"/>
      <c r="E104" s="18"/>
      <c r="F104" s="18"/>
      <c r="G104" s="18"/>
      <c r="H104" s="18"/>
      <c r="I104" s="18"/>
      <c r="J104" s="18"/>
      <c r="K104" s="18"/>
      <c r="L104" s="18"/>
      <c r="M104" s="18"/>
    </row>
    <row r="105" spans="1:17" s="54" customFormat="1" ht="24" hidden="1" outlineLevel="1">
      <c r="A105" s="15"/>
      <c r="B105" s="16"/>
      <c r="C105" s="22" t="s">
        <v>73</v>
      </c>
      <c r="D105" s="22"/>
      <c r="E105" s="22"/>
      <c r="F105" s="22"/>
      <c r="G105" s="22"/>
      <c r="H105" s="22"/>
      <c r="I105" s="22"/>
      <c r="J105" s="22"/>
      <c r="K105" s="23" t="s">
        <v>6</v>
      </c>
      <c r="L105" s="55">
        <f>+[1]คำนวณค่าขนส่ง!G12</f>
        <v>5</v>
      </c>
      <c r="M105" s="22" t="s">
        <v>28</v>
      </c>
      <c r="N105" s="22" t="s">
        <v>43</v>
      </c>
      <c r="O105" s="22"/>
      <c r="Q105" s="3"/>
    </row>
    <row r="106" spans="1:17" s="54" customFormat="1" ht="24" hidden="1" outlineLevel="1">
      <c r="A106" s="15"/>
      <c r="B106" s="16"/>
      <c r="C106" s="22" t="s">
        <v>74</v>
      </c>
      <c r="D106" s="22"/>
      <c r="E106" s="22"/>
      <c r="F106" s="22"/>
      <c r="G106" s="22"/>
      <c r="H106" s="22"/>
      <c r="I106" s="22"/>
      <c r="J106" s="22"/>
      <c r="K106" s="23" t="s">
        <v>6</v>
      </c>
      <c r="L106" s="55">
        <f>+[1]คำนวณค่าดำเนินการฯ!N21</f>
        <v>29.04</v>
      </c>
      <c r="M106" s="22" t="s">
        <v>28</v>
      </c>
      <c r="N106" s="22" t="s">
        <v>46</v>
      </c>
      <c r="O106" s="22" t="s">
        <v>8</v>
      </c>
      <c r="Q106" s="3"/>
    </row>
    <row r="107" spans="1:17" s="54" customFormat="1" ht="24" hidden="1" outlineLevel="1">
      <c r="A107" s="15"/>
      <c r="B107" s="16"/>
      <c r="C107" s="22" t="s">
        <v>75</v>
      </c>
      <c r="D107" s="69">
        <f>+[1]คำนวณค่าขนส่ง!AF12</f>
        <v>5</v>
      </c>
      <c r="E107" s="22" t="s">
        <v>32</v>
      </c>
      <c r="F107" s="22"/>
      <c r="G107" s="22"/>
      <c r="H107" s="22"/>
      <c r="I107" s="22"/>
      <c r="J107" s="22"/>
      <c r="K107" s="23" t="s">
        <v>6</v>
      </c>
      <c r="L107" s="55">
        <f>+[1]คำนวณค่าขนส่ง!AL12</f>
        <v>19.11</v>
      </c>
      <c r="M107" s="22" t="s">
        <v>28</v>
      </c>
      <c r="N107" s="22" t="s">
        <v>76</v>
      </c>
      <c r="O107" s="22" t="s">
        <v>33</v>
      </c>
      <c r="Q107" s="3"/>
    </row>
    <row r="108" spans="1:17" s="54" customFormat="1" ht="24" hidden="1" outlineLevel="1">
      <c r="A108" s="15"/>
      <c r="B108" s="16"/>
      <c r="C108" s="22" t="s">
        <v>60</v>
      </c>
      <c r="D108" s="22"/>
      <c r="E108" s="22"/>
      <c r="F108" s="22"/>
      <c r="G108" s="22"/>
      <c r="H108" s="22"/>
      <c r="I108" s="22"/>
      <c r="J108" s="22"/>
      <c r="K108" s="23" t="s">
        <v>6</v>
      </c>
      <c r="L108" s="55">
        <f>SUM(L105:L107)</f>
        <v>53.15</v>
      </c>
      <c r="M108" s="22" t="s">
        <v>28</v>
      </c>
      <c r="N108" s="22" t="s">
        <v>77</v>
      </c>
      <c r="O108" s="22"/>
      <c r="Q108" s="3"/>
    </row>
    <row r="109" spans="1:17" s="54" customFormat="1" ht="24" hidden="1" outlineLevel="1">
      <c r="A109" s="15"/>
      <c r="B109" s="16"/>
      <c r="C109" s="22" t="s">
        <v>100</v>
      </c>
      <c r="D109" s="22"/>
      <c r="E109" s="22"/>
      <c r="F109" s="22"/>
      <c r="G109" s="22"/>
      <c r="H109" s="22"/>
      <c r="I109" s="22"/>
      <c r="J109" s="22"/>
      <c r="K109" s="23" t="s">
        <v>6</v>
      </c>
      <c r="L109" s="55">
        <f>+L108*1.6</f>
        <v>85.04</v>
      </c>
      <c r="M109" s="22" t="s">
        <v>28</v>
      </c>
      <c r="N109" s="22" t="s">
        <v>79</v>
      </c>
      <c r="O109" s="22"/>
      <c r="Q109" s="3"/>
    </row>
    <row r="110" spans="1:17" s="54" customFormat="1" ht="24" hidden="1" outlineLevel="1">
      <c r="A110" s="15"/>
      <c r="B110" s="16"/>
      <c r="C110" s="22" t="s">
        <v>80</v>
      </c>
      <c r="D110" s="22"/>
      <c r="E110" s="22"/>
      <c r="F110" s="22"/>
      <c r="G110" s="22"/>
      <c r="H110" s="22"/>
      <c r="I110" s="22"/>
      <c r="J110" s="22"/>
      <c r="K110" s="23" t="s">
        <v>6</v>
      </c>
      <c r="L110" s="55">
        <f>+[1]คำนวณค่าดำเนินการฯ!N23</f>
        <v>49.53</v>
      </c>
      <c r="M110" s="22" t="s">
        <v>28</v>
      </c>
      <c r="N110" s="22" t="s">
        <v>81</v>
      </c>
      <c r="O110" s="22" t="s">
        <v>8</v>
      </c>
      <c r="Q110" s="3"/>
    </row>
    <row r="111" spans="1:17" s="54" customFormat="1" ht="24" hidden="1" outlineLevel="1">
      <c r="A111" s="15"/>
      <c r="B111" s="16"/>
      <c r="C111" s="22" t="s">
        <v>101</v>
      </c>
      <c r="D111" s="22"/>
      <c r="E111" s="22"/>
      <c r="F111" s="22"/>
      <c r="G111" s="22"/>
      <c r="H111" s="22"/>
      <c r="I111" s="22"/>
      <c r="J111" s="22"/>
      <c r="K111" s="23" t="s">
        <v>6</v>
      </c>
      <c r="L111" s="55">
        <f>+L109+L110</f>
        <v>134.57</v>
      </c>
      <c r="M111" s="22" t="s">
        <v>28</v>
      </c>
      <c r="N111" s="22" t="s">
        <v>83</v>
      </c>
      <c r="O111" s="22"/>
      <c r="Q111" s="3"/>
    </row>
    <row r="112" spans="1:17" s="54" customFormat="1" ht="24.75" hidden="1" outlineLevel="1" thickBot="1">
      <c r="A112" s="78"/>
      <c r="B112" s="79"/>
      <c r="C112" s="44" t="s">
        <v>57</v>
      </c>
      <c r="D112" s="31"/>
      <c r="E112" s="31"/>
      <c r="F112" s="31"/>
      <c r="G112" s="31"/>
      <c r="H112" s="31"/>
      <c r="I112" s="31"/>
      <c r="J112" s="31"/>
      <c r="K112" s="28" t="s">
        <v>6</v>
      </c>
      <c r="L112" s="80">
        <f>+ROUNDDOWN(L111,2)</f>
        <v>134.57</v>
      </c>
      <c r="M112" s="27" t="s">
        <v>28</v>
      </c>
      <c r="N112" s="31"/>
      <c r="O112" s="31"/>
      <c r="Q112" s="3"/>
    </row>
    <row r="113" spans="1:17" ht="23.25" hidden="1" outlineLevel="1">
      <c r="A113" s="15"/>
      <c r="B113" s="16"/>
      <c r="C113" s="20"/>
      <c r="D113" s="16"/>
      <c r="E113" s="34"/>
      <c r="F113" s="18"/>
      <c r="G113" s="18"/>
      <c r="H113" s="18"/>
      <c r="I113" s="18"/>
      <c r="J113" s="18"/>
      <c r="K113" s="18"/>
      <c r="L113" s="18"/>
      <c r="M113" s="18"/>
    </row>
    <row r="114" spans="1:17" ht="23.25" collapsed="1">
      <c r="A114" s="15"/>
      <c r="B114" s="72">
        <v>1.3</v>
      </c>
      <c r="C114" s="16" t="s">
        <v>104</v>
      </c>
      <c r="D114" s="16"/>
      <c r="E114" s="34"/>
      <c r="F114" s="18"/>
      <c r="G114" s="18"/>
      <c r="H114" s="18"/>
      <c r="I114" s="18"/>
      <c r="J114" s="18"/>
      <c r="K114" s="18"/>
      <c r="L114" s="18"/>
      <c r="M114" s="18"/>
    </row>
    <row r="115" spans="1:17" s="54" customFormat="1" ht="24">
      <c r="A115" s="58"/>
      <c r="B115" s="81"/>
      <c r="C115" s="36" t="s">
        <v>105</v>
      </c>
      <c r="D115" s="36"/>
      <c r="E115" s="36"/>
      <c r="F115" s="36"/>
      <c r="G115" s="36"/>
      <c r="H115" s="22"/>
      <c r="I115" s="36"/>
      <c r="J115" s="36"/>
      <c r="K115" s="23" t="s">
        <v>6</v>
      </c>
      <c r="L115" s="55">
        <f>+[1]คำนวณค่าขนส่ง!G15</f>
        <v>296.99</v>
      </c>
      <c r="M115" s="22" t="s">
        <v>28</v>
      </c>
      <c r="N115" s="22" t="s">
        <v>43</v>
      </c>
      <c r="Q115" s="3"/>
    </row>
    <row r="116" spans="1:17" s="54" customFormat="1" ht="24">
      <c r="A116" s="58"/>
      <c r="B116" s="81"/>
      <c r="C116" s="22" t="s">
        <v>75</v>
      </c>
      <c r="D116" s="69">
        <f>+[1]คำนวณค่าขนส่ง!AF15</f>
        <v>10</v>
      </c>
      <c r="E116" s="22" t="s">
        <v>32</v>
      </c>
      <c r="F116" s="36"/>
      <c r="G116" s="36"/>
      <c r="H116" s="22"/>
      <c r="I116" s="36"/>
      <c r="J116" s="36"/>
      <c r="K116" s="23" t="s">
        <v>6</v>
      </c>
      <c r="L116" s="55">
        <f>+[1]คำนวณค่าขนส่ง!AL15</f>
        <v>31.58</v>
      </c>
      <c r="M116" s="22" t="s">
        <v>28</v>
      </c>
      <c r="N116" s="22" t="s">
        <v>46</v>
      </c>
      <c r="O116" s="22" t="s">
        <v>33</v>
      </c>
      <c r="Q116" s="3"/>
    </row>
    <row r="117" spans="1:17" s="54" customFormat="1" ht="24">
      <c r="A117" s="58"/>
      <c r="B117" s="81"/>
      <c r="C117" s="36" t="s">
        <v>60</v>
      </c>
      <c r="D117" s="36"/>
      <c r="E117" s="36"/>
      <c r="F117" s="36" t="s">
        <v>106</v>
      </c>
      <c r="G117" s="36" t="s">
        <v>106</v>
      </c>
      <c r="H117" s="22"/>
      <c r="I117" s="36"/>
      <c r="J117" s="36"/>
      <c r="K117" s="23" t="s">
        <v>6</v>
      </c>
      <c r="L117" s="55">
        <f>SUM(L115:L116)</f>
        <v>328.57</v>
      </c>
      <c r="M117" s="22" t="s">
        <v>28</v>
      </c>
      <c r="N117" s="22" t="s">
        <v>56</v>
      </c>
      <c r="O117" s="22"/>
      <c r="Q117" s="3"/>
    </row>
    <row r="118" spans="1:17" s="54" customFormat="1" ht="24">
      <c r="A118" s="58"/>
      <c r="B118" s="81"/>
      <c r="C118" s="36" t="s">
        <v>107</v>
      </c>
      <c r="D118" s="36"/>
      <c r="E118" s="36"/>
      <c r="F118" s="36"/>
      <c r="G118" s="36"/>
      <c r="H118" s="22"/>
      <c r="I118" s="36"/>
      <c r="J118" s="36"/>
      <c r="K118" s="23" t="s">
        <v>6</v>
      </c>
      <c r="L118" s="55">
        <f>+L117*1.5</f>
        <v>492.85500000000002</v>
      </c>
      <c r="M118" s="22" t="s">
        <v>28</v>
      </c>
      <c r="N118" s="22" t="s">
        <v>108</v>
      </c>
      <c r="O118" s="22"/>
      <c r="Q118" s="3"/>
    </row>
    <row r="119" spans="1:17" s="54" customFormat="1" ht="24">
      <c r="A119" s="58"/>
      <c r="B119" s="81"/>
      <c r="C119" s="36" t="s">
        <v>109</v>
      </c>
      <c r="D119" s="36"/>
      <c r="E119" s="36"/>
      <c r="F119" s="36"/>
      <c r="G119" s="36"/>
      <c r="H119" s="22"/>
      <c r="I119" s="36"/>
      <c r="J119" s="36"/>
      <c r="K119" s="23" t="s">
        <v>6</v>
      </c>
      <c r="L119" s="55">
        <f>+[1]คำนวณค่าดำเนินการฯ!N28</f>
        <v>23.279999999999998</v>
      </c>
      <c r="M119" s="22" t="s">
        <v>28</v>
      </c>
      <c r="N119" s="22" t="s">
        <v>64</v>
      </c>
      <c r="O119" s="22" t="s">
        <v>8</v>
      </c>
      <c r="Q119" s="3"/>
    </row>
    <row r="120" spans="1:17" s="54" customFormat="1" ht="24">
      <c r="A120" s="58"/>
      <c r="B120" s="81"/>
      <c r="C120" s="36" t="s">
        <v>80</v>
      </c>
      <c r="D120" s="36"/>
      <c r="E120" s="36"/>
      <c r="F120" s="36"/>
      <c r="G120" s="36"/>
      <c r="H120" s="22"/>
      <c r="I120" s="36"/>
      <c r="J120" s="36"/>
      <c r="K120" s="23" t="s">
        <v>6</v>
      </c>
      <c r="L120" s="55">
        <f>+[1]คำนวณค่าดำเนินการฯ!N29</f>
        <v>79.550000000000011</v>
      </c>
      <c r="M120" s="22" t="s">
        <v>28</v>
      </c>
      <c r="N120" s="22" t="s">
        <v>81</v>
      </c>
      <c r="O120" s="22" t="s">
        <v>8</v>
      </c>
      <c r="Q120" s="3"/>
    </row>
    <row r="121" spans="1:17" s="54" customFormat="1" ht="24">
      <c r="A121" s="58"/>
      <c r="B121" s="81"/>
      <c r="C121" s="36" t="s">
        <v>101</v>
      </c>
      <c r="D121" s="36"/>
      <c r="E121" s="36"/>
      <c r="F121" s="36"/>
      <c r="G121" s="36"/>
      <c r="H121" s="22"/>
      <c r="I121" s="36"/>
      <c r="J121" s="36"/>
      <c r="K121" s="23" t="s">
        <v>6</v>
      </c>
      <c r="L121" s="55">
        <f>SUM(L118:L120)</f>
        <v>595.68499999999995</v>
      </c>
      <c r="M121" s="22" t="s">
        <v>28</v>
      </c>
      <c r="N121" s="22" t="s">
        <v>110</v>
      </c>
      <c r="Q121" s="3"/>
    </row>
    <row r="122" spans="1:17" s="54" customFormat="1" ht="24.75" thickBot="1">
      <c r="A122" s="63"/>
      <c r="B122" s="82"/>
      <c r="C122" s="44" t="s">
        <v>57</v>
      </c>
      <c r="D122" s="31"/>
      <c r="E122" s="31"/>
      <c r="F122" s="31"/>
      <c r="G122" s="31"/>
      <c r="H122" s="31"/>
      <c r="I122" s="31"/>
      <c r="J122" s="31"/>
      <c r="K122" s="28" t="s">
        <v>6</v>
      </c>
      <c r="L122" s="80">
        <f>+ROUNDDOWN(L121,2)</f>
        <v>595.67999999999995</v>
      </c>
      <c r="M122" s="27" t="s">
        <v>28</v>
      </c>
      <c r="N122" s="31"/>
      <c r="Q122" s="3"/>
    </row>
    <row r="123" spans="1:17" ht="24" hidden="1" outlineLevel="1" thickTop="1">
      <c r="A123" s="58"/>
      <c r="B123" s="72" t="s">
        <v>111</v>
      </c>
      <c r="C123" s="16" t="s">
        <v>112</v>
      </c>
      <c r="D123" s="59"/>
      <c r="E123" s="83"/>
      <c r="F123" s="84"/>
      <c r="G123" s="18"/>
      <c r="H123" s="18"/>
      <c r="I123" s="18"/>
      <c r="J123" s="18"/>
      <c r="K123" s="18"/>
      <c r="L123" s="18"/>
      <c r="M123" s="18"/>
    </row>
    <row r="124" spans="1:17" ht="24.75" hidden="1" outlineLevel="1" thickTop="1">
      <c r="A124" s="58"/>
      <c r="B124" s="85"/>
      <c r="C124" s="36" t="s">
        <v>105</v>
      </c>
      <c r="D124" s="36"/>
      <c r="E124" s="36"/>
      <c r="F124" s="36"/>
      <c r="G124" s="36"/>
      <c r="H124" s="36"/>
      <c r="I124" s="18"/>
      <c r="J124" s="18"/>
      <c r="K124" s="23" t="s">
        <v>6</v>
      </c>
      <c r="L124" s="55">
        <f>+[1]คำนวณค่าขนส่ง!G15</f>
        <v>296.99</v>
      </c>
      <c r="M124" s="22" t="s">
        <v>28</v>
      </c>
      <c r="N124" s="22" t="s">
        <v>43</v>
      </c>
      <c r="O124" s="54"/>
      <c r="P124" s="54"/>
    </row>
    <row r="125" spans="1:17" ht="24.75" hidden="1" outlineLevel="1" thickTop="1">
      <c r="A125" s="58"/>
      <c r="B125" s="85"/>
      <c r="C125" s="22" t="s">
        <v>75</v>
      </c>
      <c r="D125" s="86">
        <f>+[1]คำนวณค่าขนส่ง!AF15</f>
        <v>10</v>
      </c>
      <c r="E125" s="22" t="s">
        <v>32</v>
      </c>
      <c r="F125" s="36"/>
      <c r="G125" s="22"/>
      <c r="H125" s="36"/>
      <c r="I125" s="18"/>
      <c r="J125" s="18"/>
      <c r="K125" s="23" t="s">
        <v>6</v>
      </c>
      <c r="L125" s="55">
        <f>+[1]คำนวณค่าขนส่ง!AL15</f>
        <v>31.58</v>
      </c>
      <c r="M125" s="22" t="s">
        <v>28</v>
      </c>
      <c r="N125" s="22" t="s">
        <v>46</v>
      </c>
      <c r="O125" s="22" t="s">
        <v>33</v>
      </c>
      <c r="P125" s="54"/>
    </row>
    <row r="126" spans="1:17" ht="24.75" hidden="1" outlineLevel="1" thickTop="1">
      <c r="A126" s="58"/>
      <c r="B126" s="85"/>
      <c r="C126" s="22" t="s">
        <v>101</v>
      </c>
      <c r="D126" s="36"/>
      <c r="E126" s="36"/>
      <c r="F126" s="36" t="s">
        <v>106</v>
      </c>
      <c r="G126" s="36"/>
      <c r="H126" s="36" t="s">
        <v>106</v>
      </c>
      <c r="I126" s="18"/>
      <c r="J126" s="18"/>
      <c r="K126" s="23" t="s">
        <v>6</v>
      </c>
      <c r="L126" s="55">
        <f>SUM(L124:L125)</f>
        <v>328.57</v>
      </c>
      <c r="M126" s="22" t="s">
        <v>28</v>
      </c>
      <c r="N126" s="22" t="s">
        <v>56</v>
      </c>
      <c r="O126" s="22"/>
      <c r="P126" s="54"/>
    </row>
    <row r="127" spans="1:17" s="32" customFormat="1" ht="25.5" hidden="1" outlineLevel="1" thickTop="1" thickBot="1">
      <c r="A127" s="63"/>
      <c r="B127" s="87"/>
      <c r="C127" s="44" t="s">
        <v>57</v>
      </c>
      <c r="D127" s="44"/>
      <c r="E127" s="44"/>
      <c r="F127" s="44"/>
      <c r="G127" s="44"/>
      <c r="H127" s="44"/>
      <c r="I127" s="44"/>
      <c r="J127" s="44"/>
      <c r="K127" s="28" t="s">
        <v>6</v>
      </c>
      <c r="L127" s="80">
        <f>+ROUNDDOWN(L126,2)</f>
        <v>328.57</v>
      </c>
      <c r="M127" s="27" t="s">
        <v>28</v>
      </c>
      <c r="Q127" s="3"/>
    </row>
    <row r="128" spans="1:17" ht="24" hidden="1" outlineLevel="1" thickTop="1">
      <c r="A128" s="58"/>
      <c r="B128" s="85"/>
      <c r="C128" s="59"/>
      <c r="D128" s="59"/>
      <c r="E128" s="83"/>
      <c r="F128" s="84"/>
      <c r="G128" s="18"/>
      <c r="H128" s="18"/>
      <c r="I128" s="18"/>
      <c r="J128" s="18"/>
      <c r="K128" s="18"/>
      <c r="L128" s="18"/>
      <c r="M128" s="18"/>
    </row>
    <row r="129" spans="1:18" ht="24" hidden="1" outlineLevel="1" thickTop="1">
      <c r="A129" s="58"/>
      <c r="B129" s="72" t="s">
        <v>113</v>
      </c>
      <c r="C129" s="88" t="s">
        <v>114</v>
      </c>
      <c r="D129" s="89"/>
      <c r="E129" s="89" t="s">
        <v>115</v>
      </c>
      <c r="F129" s="89"/>
      <c r="G129" s="18"/>
      <c r="H129" s="18"/>
      <c r="I129" s="18"/>
      <c r="J129" s="18"/>
      <c r="K129" s="18"/>
      <c r="L129" s="18"/>
      <c r="M129" s="18"/>
    </row>
    <row r="130" spans="1:18" ht="24" hidden="1" outlineLevel="1" thickTop="1">
      <c r="A130" s="90"/>
      <c r="B130" s="91"/>
      <c r="C130" s="12" t="s">
        <v>116</v>
      </c>
      <c r="D130" s="12"/>
      <c r="E130" s="12"/>
      <c r="F130" s="12"/>
      <c r="G130" s="12"/>
      <c r="H130" s="92"/>
      <c r="I130" s="12"/>
      <c r="J130" s="92"/>
      <c r="K130" s="93" t="s">
        <v>6</v>
      </c>
      <c r="L130" s="94">
        <f>+L259</f>
        <v>9.5399999999999991</v>
      </c>
      <c r="M130" s="95" t="s">
        <v>7</v>
      </c>
      <c r="N130" s="36" t="s">
        <v>43</v>
      </c>
      <c r="O130" s="96" t="s">
        <v>117</v>
      </c>
      <c r="P130" s="40"/>
      <c r="Q130" s="97"/>
    </row>
    <row r="131" spans="1:18" ht="24" hidden="1" outlineLevel="1" thickTop="1">
      <c r="A131" s="90"/>
      <c r="B131" s="91"/>
      <c r="C131" s="12" t="s">
        <v>118</v>
      </c>
      <c r="D131" s="12" t="s">
        <v>119</v>
      </c>
      <c r="E131" s="98">
        <v>3</v>
      </c>
      <c r="F131" s="12" t="s">
        <v>120</v>
      </c>
      <c r="G131" s="99">
        <f>41.6667/E131</f>
        <v>13.8889</v>
      </c>
      <c r="H131" s="100" t="s">
        <v>121</v>
      </c>
      <c r="I131" s="99"/>
      <c r="J131" s="100"/>
      <c r="K131" s="101" t="s">
        <v>6</v>
      </c>
      <c r="L131" s="102">
        <f>L431/G131</f>
        <v>102.77027698377843</v>
      </c>
      <c r="M131" s="95" t="s">
        <v>7</v>
      </c>
      <c r="N131" s="36" t="s">
        <v>46</v>
      </c>
      <c r="O131" s="96" t="s">
        <v>122</v>
      </c>
      <c r="P131" s="95" t="s">
        <v>123</v>
      </c>
      <c r="Q131" s="97"/>
      <c r="R131" s="103"/>
    </row>
    <row r="132" spans="1:18" ht="24" hidden="1" outlineLevel="1" thickTop="1">
      <c r="A132" s="90"/>
      <c r="B132" s="91"/>
      <c r="C132" s="12" t="s">
        <v>124</v>
      </c>
      <c r="D132" s="12"/>
      <c r="E132" s="12"/>
      <c r="F132" s="12"/>
      <c r="G132" s="12"/>
      <c r="H132" s="92"/>
      <c r="I132" s="12"/>
      <c r="J132" s="92"/>
      <c r="K132" s="93" t="s">
        <v>6</v>
      </c>
      <c r="L132" s="104">
        <f>SUM(L130:L131)</f>
        <v>112.31027698377844</v>
      </c>
      <c r="M132" s="40" t="s">
        <v>7</v>
      </c>
      <c r="N132" s="36" t="s">
        <v>125</v>
      </c>
      <c r="O132" s="40"/>
      <c r="P132" s="40"/>
      <c r="Q132" s="97"/>
    </row>
    <row r="133" spans="1:18" ht="24" hidden="1" outlineLevel="1" thickTop="1">
      <c r="A133" s="90"/>
      <c r="B133" s="91"/>
      <c r="C133" s="12" t="s">
        <v>126</v>
      </c>
      <c r="D133" s="12"/>
      <c r="E133" s="12"/>
      <c r="F133" s="12"/>
      <c r="G133" s="12"/>
      <c r="H133" s="92"/>
      <c r="I133" s="12"/>
      <c r="J133" s="92"/>
      <c r="K133" s="93" t="s">
        <v>6</v>
      </c>
      <c r="L133" s="105">
        <f>[1]คำนวณค่าดำเนินการฯ!N53*E131/5</f>
        <v>6.3839999999999986</v>
      </c>
      <c r="M133" s="95" t="s">
        <v>7</v>
      </c>
      <c r="N133" s="36" t="s">
        <v>127</v>
      </c>
      <c r="O133" s="22" t="s">
        <v>8</v>
      </c>
      <c r="P133" s="40"/>
      <c r="Q133" s="97"/>
    </row>
    <row r="134" spans="1:18" ht="24" hidden="1" outlineLevel="1" thickTop="1">
      <c r="A134" s="90"/>
      <c r="B134" s="91"/>
      <c r="C134" s="12" t="s">
        <v>128</v>
      </c>
      <c r="D134" s="12"/>
      <c r="E134" s="12"/>
      <c r="F134" s="12"/>
      <c r="G134" s="12"/>
      <c r="H134" s="92"/>
      <c r="I134" s="12"/>
      <c r="J134" s="92"/>
      <c r="K134" s="93" t="s">
        <v>6</v>
      </c>
      <c r="L134" s="104">
        <f>SUM(L132:L133)</f>
        <v>118.69427698377844</v>
      </c>
      <c r="M134" s="40" t="s">
        <v>7</v>
      </c>
      <c r="N134" s="36" t="s">
        <v>129</v>
      </c>
      <c r="O134" s="40"/>
      <c r="P134" s="40"/>
      <c r="Q134" s="97"/>
    </row>
    <row r="135" spans="1:18" s="32" customFormat="1" ht="25.5" hidden="1" outlineLevel="1" thickTop="1" thickBot="1">
      <c r="A135" s="106"/>
      <c r="B135" s="107"/>
      <c r="C135" s="108" t="s">
        <v>130</v>
      </c>
      <c r="D135" s="109"/>
      <c r="E135" s="110"/>
      <c r="F135" s="109" t="s">
        <v>115</v>
      </c>
      <c r="G135" s="109"/>
      <c r="H135" s="111"/>
      <c r="I135" s="109"/>
      <c r="J135" s="111"/>
      <c r="K135" s="112" t="s">
        <v>6</v>
      </c>
      <c r="L135" s="113">
        <f>+ROUNDDOWN(L134,2)</f>
        <v>118.69</v>
      </c>
      <c r="M135" s="108" t="s">
        <v>7</v>
      </c>
      <c r="N135" s="114"/>
      <c r="O135" s="108"/>
      <c r="P135" s="115"/>
      <c r="Q135" s="3"/>
    </row>
    <row r="136" spans="1:18" ht="24" hidden="1" outlineLevel="1" thickTop="1">
      <c r="A136" s="58"/>
      <c r="B136" s="72"/>
      <c r="C136" s="88"/>
      <c r="D136" s="89"/>
      <c r="E136" s="89"/>
      <c r="F136" s="89"/>
      <c r="G136" s="18"/>
      <c r="H136" s="18"/>
      <c r="I136" s="18"/>
      <c r="J136" s="18"/>
      <c r="K136" s="18"/>
      <c r="L136" s="18"/>
      <c r="M136" s="18"/>
    </row>
    <row r="137" spans="1:18" ht="24" hidden="1" outlineLevel="1" thickTop="1">
      <c r="A137" s="58"/>
      <c r="B137" s="72" t="s">
        <v>131</v>
      </c>
      <c r="C137" s="88" t="s">
        <v>114</v>
      </c>
      <c r="D137" s="89"/>
      <c r="E137" s="89" t="s">
        <v>132</v>
      </c>
      <c r="F137" s="89"/>
      <c r="G137" s="84"/>
      <c r="H137" s="18"/>
      <c r="I137" s="18"/>
      <c r="J137" s="18"/>
      <c r="K137" s="18"/>
      <c r="L137" s="18"/>
      <c r="M137" s="18"/>
    </row>
    <row r="138" spans="1:18" ht="24" hidden="1" outlineLevel="1" thickTop="1">
      <c r="A138" s="58"/>
      <c r="B138" s="85"/>
      <c r="C138" s="12" t="s">
        <v>133</v>
      </c>
      <c r="D138" s="12"/>
      <c r="E138" s="12"/>
      <c r="F138" s="12"/>
      <c r="G138" s="12"/>
      <c r="H138" s="12"/>
      <c r="I138" s="12"/>
      <c r="J138" s="12"/>
      <c r="K138" s="93" t="s">
        <v>6</v>
      </c>
      <c r="L138" s="116">
        <f>+L168</f>
        <v>41.79</v>
      </c>
      <c r="M138" s="40" t="s">
        <v>134</v>
      </c>
      <c r="N138" s="36" t="s">
        <v>43</v>
      </c>
      <c r="O138" s="96" t="s">
        <v>135</v>
      </c>
      <c r="P138" s="117"/>
      <c r="Q138" s="118"/>
    </row>
    <row r="139" spans="1:18" s="32" customFormat="1" ht="25.5" hidden="1" outlineLevel="1" thickTop="1" thickBot="1">
      <c r="A139" s="63"/>
      <c r="B139" s="87"/>
      <c r="C139" s="108" t="s">
        <v>130</v>
      </c>
      <c r="D139" s="119"/>
      <c r="E139" s="17"/>
      <c r="F139" s="109" t="s">
        <v>132</v>
      </c>
      <c r="G139" s="110"/>
      <c r="H139" s="115"/>
      <c r="I139" s="110"/>
      <c r="J139" s="115"/>
      <c r="K139" s="120" t="s">
        <v>6</v>
      </c>
      <c r="L139" s="113">
        <f>+ROUNDDOWN(L138,2)</f>
        <v>41.79</v>
      </c>
      <c r="M139" s="108" t="s">
        <v>7</v>
      </c>
      <c r="N139" s="121"/>
      <c r="O139" s="122"/>
      <c r="P139" s="114"/>
      <c r="Q139" s="123"/>
    </row>
    <row r="140" spans="1:18" ht="24" hidden="1" outlineLevel="1" thickTop="1">
      <c r="A140" s="58"/>
      <c r="B140" s="72"/>
      <c r="C140" s="88"/>
      <c r="D140" s="89"/>
      <c r="E140" s="89"/>
      <c r="F140" s="89"/>
      <c r="G140" s="18"/>
      <c r="H140" s="18"/>
      <c r="I140" s="18"/>
      <c r="J140" s="18"/>
      <c r="K140" s="18"/>
      <c r="L140" s="18"/>
      <c r="M140" s="18"/>
    </row>
    <row r="141" spans="1:18" ht="24" hidden="1" outlineLevel="1" thickTop="1">
      <c r="A141" s="58"/>
      <c r="B141" s="72"/>
      <c r="C141" s="88"/>
      <c r="D141" s="89"/>
      <c r="E141" s="89"/>
      <c r="F141" s="89"/>
      <c r="G141" s="18"/>
      <c r="H141" s="18"/>
      <c r="I141" s="18"/>
      <c r="J141" s="18"/>
      <c r="K141" s="18"/>
      <c r="L141" s="18"/>
      <c r="M141" s="18"/>
    </row>
    <row r="142" spans="1:18" s="54" customFormat="1" ht="24.75" hidden="1" outlineLevel="1" thickTop="1">
      <c r="A142"/>
      <c r="B142" s="124" t="str">
        <f>IF([1]กรอกข้อมูลโครงการ!$E$40=1," ","คณะกรรมการกำหนดราคากลาง")</f>
        <v>คณะกรรมการกำหนดราคากลาง</v>
      </c>
      <c r="C142" s="125"/>
      <c r="D142" s="125"/>
      <c r="E142" s="125"/>
      <c r="F142" s="125"/>
      <c r="G142" s="126"/>
      <c r="H142" s="127"/>
      <c r="I142" s="128"/>
      <c r="J142" s="115"/>
      <c r="K142" s="112"/>
      <c r="L142" s="114"/>
      <c r="M142" s="108"/>
      <c r="N142" s="129"/>
      <c r="O142" s="112"/>
      <c r="P142" s="114"/>
      <c r="Q142" s="3"/>
    </row>
    <row r="143" spans="1:18" s="54" customFormat="1" ht="24.75" hidden="1" outlineLevel="1" thickTop="1">
      <c r="A143"/>
      <c r="B143" s="130" t="str">
        <f>IF([1]กรอกข้อมูลโครงการ!$E$40=1," ","ลงชื่อ                                    ประธานกรรมการ")</f>
        <v>ลงชื่อ                                    ประธานกรรมการ</v>
      </c>
      <c r="C143" s="130"/>
      <c r="D143" s="130"/>
      <c r="E143" s="130"/>
      <c r="F143"/>
      <c r="G143" s="130" t="str">
        <f>IF([1]กรอกข้อมูลโครงการ!$E$40=1," ","ลงชื่อ                                             กรรมการ")</f>
        <v>ลงชื่อ                                             กรรมการ</v>
      </c>
      <c r="H143" s="130"/>
      <c r="I143" s="130"/>
      <c r="J143"/>
      <c r="K143"/>
      <c r="L143" s="130" t="str">
        <f>IF([1]กรอกข้อมูลโครงการ!$E$40=1," ","ลงชื่อ                                             กรรมการ")</f>
        <v>ลงชื่อ                                             กรรมการ</v>
      </c>
      <c r="M143" s="130"/>
      <c r="N143" s="130"/>
      <c r="O143" s="112"/>
      <c r="P143" s="114"/>
      <c r="Q143" s="3"/>
    </row>
    <row r="144" spans="1:18" s="54" customFormat="1" ht="24.75" hidden="1" outlineLevel="1" thickTop="1">
      <c r="A144"/>
      <c r="B144" s="130" t="str">
        <f>IF([1]กรอกข้อมูลโครงการ!$E$40=1," ","          ( "&amp;[1]กรอกข้อมูลโครงการ!$A$60&amp;")")</f>
        <v xml:space="preserve">          ( นายธีทัต  ธรรมธิกูล)</v>
      </c>
      <c r="C144" s="130"/>
      <c r="D144" s="130"/>
      <c r="E144" s="130"/>
      <c r="F144"/>
      <c r="G144" s="130" t="str">
        <f>IF([1]กรอกข้อมูลโครงการ!$E$40=1," ","       ( "&amp;[1]กรอกข้อมูลโครงการ!$A$62&amp;")")</f>
        <v xml:space="preserve">       ( นายวรพงศ์  ยศเรืองศรี)</v>
      </c>
      <c r="H144" s="130"/>
      <c r="I144" s="130"/>
      <c r="J144"/>
      <c r="K144"/>
      <c r="L144" s="130" t="str">
        <f>IF([1]กรอกข้อมูลโครงการ!$E$40=1," ","          ( "&amp;[1]กรอกข้อมูลโครงการ!$A$64&amp;")")</f>
        <v xml:space="preserve">          ( นายสมชาย  อุดมสารี)</v>
      </c>
      <c r="M144" s="130"/>
      <c r="N144" s="130"/>
      <c r="O144" s="112"/>
      <c r="P144" s="114"/>
      <c r="Q144" s="3"/>
    </row>
    <row r="145" spans="1:18" s="54" customFormat="1" ht="24.75" hidden="1" outlineLevel="1" thickTop="1">
      <c r="A145"/>
      <c r="B145" s="130" t="str">
        <f>IF([1]กรอกข้อมูลโครงการ!$E$40=1," ","          "&amp;[1]กรอกข้อมูลโครงการ!$D$60)</f>
        <v xml:space="preserve">          ผู้อำนวยการกองช่าง</v>
      </c>
      <c r="C145" s="130"/>
      <c r="D145" s="130"/>
      <c r="E145" s="130"/>
      <c r="F145"/>
      <c r="G145" s="130" t="str">
        <f>IF([1]กรอกข้อมูลโครงการ!$E$40=1," ","       "&amp;[1]กรอกข้อมูลโครงการ!$D$62)</f>
        <v xml:space="preserve">       หัวหน้าฝ่ายก่อสร้างและซ่อมบำรุง</v>
      </c>
      <c r="H145" s="130"/>
      <c r="I145" s="130"/>
      <c r="J145"/>
      <c r="K145"/>
      <c r="L145" s="130" t="str">
        <f>IF([1]กรอกข้อมูลโครงการ!$E$40=1," ","            "&amp;[1]กรอกข้อมูลโครงการ!$D$64)</f>
        <v xml:space="preserve">            นายช่างเครื่องกลอาวุโส </v>
      </c>
      <c r="M145" s="130"/>
      <c r="N145" s="130"/>
      <c r="O145" s="112"/>
      <c r="P145" s="114"/>
      <c r="Q145" s="3"/>
    </row>
    <row r="146" spans="1:18" s="54" customFormat="1" ht="24.75" hidden="1" outlineLevel="1" thickTop="1">
      <c r="A146"/>
      <c r="B146" s="131"/>
      <c r="C146" s="130"/>
      <c r="D146" s="130"/>
      <c r="E146" s="132"/>
      <c r="F146"/>
      <c r="G146" s="131"/>
      <c r="H146" s="130"/>
      <c r="I146" s="132"/>
      <c r="J146"/>
      <c r="K146"/>
      <c r="L146" s="131"/>
      <c r="M146" s="130"/>
      <c r="N146" s="132"/>
      <c r="O146" s="112"/>
      <c r="P146" s="114"/>
      <c r="Q146" s="3"/>
    </row>
    <row r="147" spans="1:18" s="54" customFormat="1" ht="24.75" hidden="1" outlineLevel="1" thickTop="1">
      <c r="A147"/>
      <c r="B147" s="130" t="str">
        <f>IF([1]กรอกข้อมูลโครงการ!$E$40=1," ","ลงชื่อ                                             กรรมการ")</f>
        <v>ลงชื่อ                                             กรรมการ</v>
      </c>
      <c r="C147" s="130"/>
      <c r="D147" s="130"/>
      <c r="E147" s="130"/>
      <c r="F147"/>
      <c r="G147" s="130" t="str">
        <f>IF([1]กรอกข้อมูลโครงการ!$E$40=1," ","ลงชื่อ                                             กรรมการ")</f>
        <v>ลงชื่อ                                             กรรมการ</v>
      </c>
      <c r="H147" s="130"/>
      <c r="I147" s="130"/>
      <c r="J147"/>
      <c r="K147"/>
      <c r="L147" s="133" t="str">
        <f>IF([1]กรอกข้อมูลโครงการ!$E$40=1,"ลงชื่อ                                              ประมาณราคา","ลงชื่อ                                             กรรมการ")</f>
        <v>ลงชื่อ                                             กรรมการ</v>
      </c>
      <c r="M147" s="134"/>
      <c r="N147" s="135"/>
      <c r="O147" s="112"/>
      <c r="P147" s="114"/>
      <c r="Q147" s="3"/>
    </row>
    <row r="148" spans="1:18" s="54" customFormat="1" ht="24.75" hidden="1" outlineLevel="1" thickTop="1">
      <c r="A148"/>
      <c r="B148" s="130" t="str">
        <f>IF([1]กรอกข้อมูลโครงการ!$E$40=1," ","        ( "&amp;[1]กรอกข้อมูลโครงการ!$A$66&amp;")")</f>
        <v xml:space="preserve">        ( นายเศรษฐการ อินคำเชื้อ)</v>
      </c>
      <c r="C148" s="130"/>
      <c r="D148" s="130"/>
      <c r="E148" s="130"/>
      <c r="F148"/>
      <c r="G148" s="130" t="str">
        <f>IF([1]กรอกข้อมูลโครงการ!$E$40=1," ","        ( "&amp;[1]กรอกข้อมูลโครงการ!$A$68&amp;")")</f>
        <v xml:space="preserve">        ( นายธรรมนิตย์  สายเขียว)</v>
      </c>
      <c r="H148" s="130"/>
      <c r="I148" s="130"/>
      <c r="J148"/>
      <c r="K148"/>
      <c r="L148" s="133" t="str">
        <f>IF([1]กรอกข้อมูลโครงการ!$E$40=1,"                ( "&amp;[1]กรอกข้อมูลโครงการ!$A$57&amp;")","          ( "&amp;[1]กรอกข้อมูลโครงการ!$A$70&amp;")")</f>
        <v xml:space="preserve">          ( นายชยานนท์  ทิพย์วังเมฆ)</v>
      </c>
      <c r="M148" s="134"/>
      <c r="N148" s="135"/>
      <c r="O148" s="112"/>
      <c r="P148" s="114"/>
      <c r="Q148" s="3"/>
    </row>
    <row r="149" spans="1:18" s="54" customFormat="1" ht="24.75" hidden="1" outlineLevel="1" thickTop="1">
      <c r="A149"/>
      <c r="B149" s="130" t="str">
        <f>IF([1]กรอกข้อมูลโครงการ!$E$40=1," ","          "&amp;[1]กรอกข้อมูลโครงการ!$D$66)</f>
        <v xml:space="preserve">          วิศวกรโยธาชำนาญการ</v>
      </c>
      <c r="C149" s="130"/>
      <c r="D149" s="130"/>
      <c r="E149" s="130"/>
      <c r="F149"/>
      <c r="G149" s="130" t="str">
        <f>IF([1]กรอกข้อมูลโครงการ!$E$40=1," ","             "&amp;[1]กรอกข้อมูลโครงการ!$D$68)</f>
        <v xml:space="preserve">             นายช่างโยธาชำนาญงาน</v>
      </c>
      <c r="H149" s="130"/>
      <c r="I149" s="130"/>
      <c r="J149"/>
      <c r="K149"/>
      <c r="L149" s="133" t="str">
        <f>IF([1]กรอกข้อมูลโครงการ!$E$40=1,"                   "&amp;[1]กรอกข้อมูลโครงการ!$D$57,"                "&amp;[1]กรอกข้อมูลโครงการ!$D$70)</f>
        <v xml:space="preserve">                วิศวกรโยธาชำนาญการ</v>
      </c>
      <c r="M149" s="134"/>
      <c r="N149" s="135"/>
      <c r="O149" s="112"/>
      <c r="P149" s="114"/>
      <c r="Q149" s="3"/>
    </row>
    <row r="150" spans="1:18" ht="24" hidden="1" outlineLevel="1" thickTop="1">
      <c r="A150" s="58"/>
      <c r="B150" s="72"/>
      <c r="C150" s="88"/>
      <c r="D150" s="89"/>
      <c r="E150" s="89"/>
      <c r="F150" s="89"/>
      <c r="G150" s="18"/>
      <c r="H150" s="18"/>
      <c r="I150" s="18"/>
      <c r="J150" s="18"/>
      <c r="K150" s="18"/>
      <c r="L150" s="18"/>
      <c r="M150" s="18"/>
    </row>
    <row r="151" spans="1:18" ht="24" hidden="1" outlineLevel="1" thickTop="1">
      <c r="A151" s="58"/>
      <c r="B151" s="72"/>
      <c r="C151" s="88"/>
      <c r="D151" s="89"/>
      <c r="E151" s="89"/>
      <c r="F151" s="89"/>
      <c r="G151" s="18"/>
      <c r="H151" s="18"/>
      <c r="I151" s="18"/>
      <c r="J151" s="18"/>
      <c r="K151" s="18"/>
      <c r="L151" s="18"/>
      <c r="M151" s="18"/>
    </row>
    <row r="152" spans="1:18" ht="24" hidden="1" outlineLevel="1" thickTop="1">
      <c r="A152" s="58"/>
      <c r="B152" s="72"/>
      <c r="C152" s="88"/>
      <c r="D152" s="89"/>
      <c r="E152" s="89"/>
      <c r="F152" s="89"/>
      <c r="G152" s="18"/>
      <c r="H152" s="18"/>
      <c r="I152" s="18"/>
      <c r="J152" s="18"/>
      <c r="K152" s="18"/>
      <c r="L152" s="18"/>
      <c r="M152" s="18"/>
    </row>
    <row r="153" spans="1:18" ht="24" hidden="1" outlineLevel="1" thickTop="1">
      <c r="A153" s="58"/>
      <c r="B153" s="72"/>
      <c r="C153" s="88"/>
      <c r="D153" s="89"/>
      <c r="E153" s="89"/>
      <c r="F153" s="89"/>
      <c r="G153" s="18"/>
      <c r="H153" s="18"/>
      <c r="I153" s="18"/>
      <c r="J153" s="18"/>
      <c r="K153" s="18"/>
      <c r="L153" s="18"/>
      <c r="M153" s="18"/>
    </row>
    <row r="154" spans="1:18" ht="24" hidden="1" outlineLevel="1" thickTop="1">
      <c r="A154" s="58"/>
      <c r="B154" s="72" t="s">
        <v>136</v>
      </c>
      <c r="C154" s="136" t="s">
        <v>137</v>
      </c>
      <c r="D154" s="89"/>
      <c r="E154" s="89" t="s">
        <v>115</v>
      </c>
      <c r="F154" s="89"/>
      <c r="G154" s="84"/>
      <c r="H154" s="18"/>
      <c r="I154" s="18"/>
      <c r="J154" s="18"/>
      <c r="K154" s="18"/>
      <c r="L154" s="18"/>
      <c r="M154" s="18"/>
    </row>
    <row r="155" spans="1:18" ht="24" hidden="1" outlineLevel="1" thickTop="1">
      <c r="A155" s="90"/>
      <c r="B155" s="91"/>
      <c r="C155" s="12" t="s">
        <v>138</v>
      </c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37"/>
      <c r="Q155" s="138"/>
    </row>
    <row r="156" spans="1:18" ht="24" hidden="1" outlineLevel="1" thickTop="1">
      <c r="A156" s="90"/>
      <c r="B156" s="91"/>
      <c r="C156" s="12" t="s">
        <v>139</v>
      </c>
      <c r="D156" s="12"/>
      <c r="E156" s="12"/>
      <c r="F156" s="12"/>
      <c r="G156" s="12"/>
      <c r="H156" s="92"/>
      <c r="I156" s="12"/>
      <c r="J156" s="92"/>
      <c r="K156" s="93" t="s">
        <v>6</v>
      </c>
      <c r="L156" s="139">
        <f>+[1]คำนวณค่าดำเนินการฯ!N34</f>
        <v>10.39</v>
      </c>
      <c r="M156" s="40" t="s">
        <v>7</v>
      </c>
      <c r="N156" s="36" t="s">
        <v>43</v>
      </c>
      <c r="O156" s="22" t="s">
        <v>8</v>
      </c>
      <c r="P156" s="140"/>
      <c r="Q156" s="97"/>
      <c r="R156" s="141" t="s">
        <v>140</v>
      </c>
    </row>
    <row r="157" spans="1:18" ht="24" hidden="1" outlineLevel="1" thickTop="1">
      <c r="A157" s="90"/>
      <c r="B157" s="91"/>
      <c r="C157" s="12" t="s">
        <v>141</v>
      </c>
      <c r="D157" s="12"/>
      <c r="E157" s="142" t="s">
        <v>142</v>
      </c>
      <c r="F157" s="143">
        <v>0.2</v>
      </c>
      <c r="G157" s="12" t="s">
        <v>143</v>
      </c>
      <c r="H157" s="92"/>
      <c r="I157" s="12"/>
      <c r="J157" s="92"/>
      <c r="K157" s="93" t="s">
        <v>6</v>
      </c>
      <c r="L157" s="144">
        <f>[1]คำนวณค่าดำเนินการฯ!N33*F157/0.1</f>
        <v>25.82</v>
      </c>
      <c r="M157" s="40" t="s">
        <v>7</v>
      </c>
      <c r="N157" s="36" t="s">
        <v>46</v>
      </c>
      <c r="O157" s="22" t="s">
        <v>8</v>
      </c>
      <c r="P157" s="140"/>
      <c r="Q157" s="97"/>
      <c r="R157" s="141" t="s">
        <v>144</v>
      </c>
    </row>
    <row r="158" spans="1:18" ht="24" hidden="1" outlineLevel="1" thickTop="1">
      <c r="A158" s="90"/>
      <c r="B158" s="91"/>
      <c r="C158" s="12" t="s">
        <v>145</v>
      </c>
      <c r="D158" s="12"/>
      <c r="E158" s="142" t="s">
        <v>142</v>
      </c>
      <c r="F158" s="143">
        <v>0.2</v>
      </c>
      <c r="G158" s="12" t="s">
        <v>143</v>
      </c>
      <c r="H158" s="92"/>
      <c r="I158" s="12"/>
      <c r="J158" s="92"/>
      <c r="K158" s="93" t="s">
        <v>6</v>
      </c>
      <c r="L158" s="144">
        <f>+F158*([1]คำนวณค่าขนส่ง!AM15*1.5)</f>
        <v>98.571000000000012</v>
      </c>
      <c r="M158" s="40" t="s">
        <v>7</v>
      </c>
      <c r="N158" s="36" t="s">
        <v>76</v>
      </c>
      <c r="O158" s="93"/>
      <c r="P158" s="140"/>
      <c r="Q158" s="97"/>
      <c r="R158" s="141" t="s">
        <v>146</v>
      </c>
    </row>
    <row r="159" spans="1:18" ht="24" hidden="1" outlineLevel="1" thickTop="1">
      <c r="A159" s="90"/>
      <c r="B159" s="91"/>
      <c r="C159" s="12" t="s">
        <v>147</v>
      </c>
      <c r="D159" s="12"/>
      <c r="E159" s="12"/>
      <c r="F159" s="12"/>
      <c r="G159" s="12"/>
      <c r="H159" s="92"/>
      <c r="I159" s="12"/>
      <c r="J159" s="92"/>
      <c r="K159" s="93" t="s">
        <v>6</v>
      </c>
      <c r="L159" s="145">
        <f>([1]คำนวณค่าดำเนินการฯ!N29+[1]คำนวณค่าดำเนินการฯ!N28)*F158</f>
        <v>20.566000000000003</v>
      </c>
      <c r="M159" s="95" t="s">
        <v>7</v>
      </c>
      <c r="N159" s="36" t="s">
        <v>127</v>
      </c>
      <c r="O159" s="22" t="s">
        <v>8</v>
      </c>
      <c r="P159" s="116"/>
      <c r="Q159" s="97"/>
    </row>
    <row r="160" spans="1:18" ht="24" hidden="1" outlineLevel="1" thickTop="1">
      <c r="A160" s="90"/>
      <c r="B160" s="91"/>
      <c r="C160" s="12" t="s">
        <v>128</v>
      </c>
      <c r="D160" s="12"/>
      <c r="E160" s="12"/>
      <c r="F160" s="12"/>
      <c r="G160" s="12"/>
      <c r="H160" s="92"/>
      <c r="I160" s="12"/>
      <c r="J160" s="92"/>
      <c r="K160" s="93" t="s">
        <v>6</v>
      </c>
      <c r="L160" s="145">
        <f>SUM(L156:L159)</f>
        <v>155.34700000000001</v>
      </c>
      <c r="M160" s="40" t="s">
        <v>7</v>
      </c>
      <c r="N160" s="36" t="s">
        <v>148</v>
      </c>
      <c r="O160" s="22"/>
      <c r="P160" s="116"/>
      <c r="Q160" s="97"/>
    </row>
    <row r="161" spans="1:17" s="32" customFormat="1" ht="25.5" hidden="1" outlineLevel="1" thickTop="1" thickBot="1">
      <c r="A161" s="106"/>
      <c r="B161" s="107"/>
      <c r="C161" s="108" t="s">
        <v>149</v>
      </c>
      <c r="D161" s="119"/>
      <c r="E161" s="17"/>
      <c r="F161" s="109" t="s">
        <v>115</v>
      </c>
      <c r="G161" s="110"/>
      <c r="H161" s="111"/>
      <c r="I161" s="110"/>
      <c r="J161" s="111"/>
      <c r="K161" s="112" t="s">
        <v>6</v>
      </c>
      <c r="L161" s="113">
        <f>+ROUNDDOWN(L160,2)</f>
        <v>155.34</v>
      </c>
      <c r="M161" s="108" t="s">
        <v>7</v>
      </c>
      <c r="N161" s="114"/>
      <c r="O161" s="108"/>
      <c r="P161" s="146"/>
      <c r="Q161" s="147"/>
    </row>
    <row r="162" spans="1:17" ht="24" hidden="1" outlineLevel="1" thickTop="1">
      <c r="A162" s="58"/>
      <c r="B162" s="72"/>
      <c r="C162" s="88"/>
      <c r="D162" s="89"/>
      <c r="E162" s="89"/>
      <c r="F162" s="89"/>
      <c r="G162" s="18"/>
      <c r="H162" s="18"/>
      <c r="I162" s="18"/>
      <c r="J162" s="18"/>
      <c r="K162" s="18"/>
      <c r="L162" s="18"/>
      <c r="M162" s="18"/>
    </row>
    <row r="163" spans="1:17" ht="24" hidden="1" outlineLevel="1" thickTop="1">
      <c r="A163" s="58"/>
      <c r="B163" s="72" t="s">
        <v>150</v>
      </c>
      <c r="C163" s="136" t="s">
        <v>137</v>
      </c>
      <c r="D163" s="89"/>
      <c r="E163" s="89" t="s">
        <v>132</v>
      </c>
      <c r="F163" s="89"/>
      <c r="G163" s="18"/>
      <c r="H163" s="18"/>
      <c r="I163" s="18"/>
      <c r="J163" s="18"/>
      <c r="K163" s="18"/>
      <c r="L163" s="18"/>
      <c r="M163" s="18"/>
    </row>
    <row r="164" spans="1:17" ht="24" hidden="1" outlineLevel="1" thickTop="1">
      <c r="A164" s="58"/>
      <c r="B164" s="85"/>
      <c r="C164" s="12" t="s">
        <v>138</v>
      </c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38"/>
    </row>
    <row r="165" spans="1:17" ht="24" hidden="1" outlineLevel="1" thickTop="1">
      <c r="A165" s="58"/>
      <c r="B165" s="85"/>
      <c r="C165" s="12" t="s">
        <v>139</v>
      </c>
      <c r="D165" s="12"/>
      <c r="E165" s="12"/>
      <c r="F165" s="12"/>
      <c r="G165" s="12"/>
      <c r="H165" s="12"/>
      <c r="I165" s="12"/>
      <c r="J165" s="12"/>
      <c r="K165" s="93" t="s">
        <v>6</v>
      </c>
      <c r="L165" s="148"/>
      <c r="M165" s="40" t="s">
        <v>7</v>
      </c>
      <c r="N165" s="36" t="s">
        <v>43</v>
      </c>
      <c r="O165" s="22" t="s">
        <v>8</v>
      </c>
      <c r="P165" s="140"/>
      <c r="Q165" s="118"/>
    </row>
    <row r="166" spans="1:17" ht="24" hidden="1" outlineLevel="1" thickTop="1">
      <c r="A166" s="58"/>
      <c r="B166" s="85"/>
      <c r="C166" s="12" t="s">
        <v>141</v>
      </c>
      <c r="D166" s="12"/>
      <c r="E166" s="142" t="s">
        <v>142</v>
      </c>
      <c r="F166" s="143">
        <v>0.2</v>
      </c>
      <c r="G166" s="12" t="s">
        <v>143</v>
      </c>
      <c r="H166" s="149"/>
      <c r="I166" s="12"/>
      <c r="J166" s="149"/>
      <c r="K166" s="93" t="s">
        <v>6</v>
      </c>
      <c r="L166" s="148">
        <f>[1]คำนวณค่าดำเนินการฯ!N33*F166/0.1</f>
        <v>25.82</v>
      </c>
      <c r="M166" s="40" t="s">
        <v>7</v>
      </c>
      <c r="N166" s="36" t="s">
        <v>46</v>
      </c>
      <c r="O166" s="22" t="s">
        <v>8</v>
      </c>
      <c r="P166" s="140"/>
      <c r="Q166" s="118"/>
    </row>
    <row r="167" spans="1:17" ht="24" hidden="1" outlineLevel="1" thickTop="1">
      <c r="A167" s="58"/>
      <c r="B167" s="85"/>
      <c r="C167" s="12" t="s">
        <v>145</v>
      </c>
      <c r="D167" s="12"/>
      <c r="E167" s="142" t="s">
        <v>142</v>
      </c>
      <c r="F167" s="143">
        <v>0.2</v>
      </c>
      <c r="G167" s="12" t="s">
        <v>143</v>
      </c>
      <c r="H167" s="149"/>
      <c r="I167" s="12"/>
      <c r="J167" s="149"/>
      <c r="K167" s="93" t="s">
        <v>6</v>
      </c>
      <c r="L167" s="148">
        <f>+F167*([1]คำนวณค่าขนส่ง!AM15*1.5)</f>
        <v>98.571000000000012</v>
      </c>
      <c r="M167" s="40" t="s">
        <v>7</v>
      </c>
      <c r="N167" s="36" t="s">
        <v>76</v>
      </c>
      <c r="O167" s="93"/>
      <c r="P167" s="140"/>
      <c r="Q167" s="118"/>
    </row>
    <row r="168" spans="1:17" s="32" customFormat="1" ht="24" hidden="1" outlineLevel="1" thickTop="1">
      <c r="A168" s="58"/>
      <c r="B168" s="85"/>
      <c r="C168" s="12" t="s">
        <v>133</v>
      </c>
      <c r="D168" s="12"/>
      <c r="E168" s="12"/>
      <c r="F168" s="12"/>
      <c r="G168" s="12"/>
      <c r="H168" s="12"/>
      <c r="I168" s="12"/>
      <c r="J168" s="12"/>
      <c r="K168" s="101" t="s">
        <v>6</v>
      </c>
      <c r="L168" s="116">
        <f>+L296</f>
        <v>41.79</v>
      </c>
      <c r="M168" s="95" t="s">
        <v>7</v>
      </c>
      <c r="N168" s="36" t="s">
        <v>127</v>
      </c>
      <c r="O168" s="96" t="s">
        <v>135</v>
      </c>
      <c r="P168" s="116"/>
      <c r="Q168" s="150"/>
    </row>
    <row r="169" spans="1:17" ht="24" hidden="1" outlineLevel="1" thickTop="1">
      <c r="A169" s="58"/>
      <c r="B169" s="85"/>
      <c r="C169" s="12" t="s">
        <v>147</v>
      </c>
      <c r="D169" s="12"/>
      <c r="E169" s="12"/>
      <c r="F169" s="12"/>
      <c r="G169" s="12"/>
      <c r="H169" s="12"/>
      <c r="I169" s="12"/>
      <c r="J169" s="12"/>
      <c r="K169" s="93" t="s">
        <v>6</v>
      </c>
      <c r="L169" s="116">
        <f>([1]คำนวณค่าดำเนินการฯ!N29+[1]คำนวณค่าดำเนินการฯ!N28)*F167</f>
        <v>20.566000000000003</v>
      </c>
      <c r="M169" s="40" t="s">
        <v>7</v>
      </c>
      <c r="N169" s="36" t="s">
        <v>64</v>
      </c>
      <c r="O169" s="22" t="s">
        <v>8</v>
      </c>
      <c r="P169" s="116"/>
      <c r="Q169" s="118"/>
    </row>
    <row r="170" spans="1:17" ht="24" hidden="1" outlineLevel="1" thickTop="1">
      <c r="A170" s="58"/>
      <c r="B170" s="85"/>
      <c r="C170" s="12" t="s">
        <v>128</v>
      </c>
      <c r="D170" s="12"/>
      <c r="E170" s="12"/>
      <c r="F170" s="12"/>
      <c r="G170" s="12"/>
      <c r="H170" s="12"/>
      <c r="I170" s="12"/>
      <c r="J170" s="12"/>
      <c r="K170" s="93" t="s">
        <v>6</v>
      </c>
      <c r="L170" s="116">
        <f>SUM(L165:L169)</f>
        <v>186.74700000000001</v>
      </c>
      <c r="M170" s="40" t="s">
        <v>7</v>
      </c>
      <c r="N170" s="36" t="s">
        <v>151</v>
      </c>
      <c r="O170" s="93"/>
      <c r="P170" s="116"/>
      <c r="Q170" s="118"/>
    </row>
    <row r="171" spans="1:17" s="32" customFormat="1" ht="25.5" hidden="1" outlineLevel="1" thickTop="1" thickBot="1">
      <c r="A171" s="63"/>
      <c r="B171" s="87"/>
      <c r="C171" s="108" t="s">
        <v>149</v>
      </c>
      <c r="D171" s="119"/>
      <c r="E171" s="17"/>
      <c r="F171" s="109" t="s">
        <v>132</v>
      </c>
      <c r="G171" s="110"/>
      <c r="H171" s="115"/>
      <c r="I171" s="110"/>
      <c r="J171" s="115"/>
      <c r="K171" s="112" t="s">
        <v>6</v>
      </c>
      <c r="L171" s="113">
        <f>+ROUNDDOWN(L170,2)</f>
        <v>186.74</v>
      </c>
      <c r="M171" s="108" t="s">
        <v>7</v>
      </c>
      <c r="N171" s="129"/>
      <c r="O171" s="112"/>
      <c r="P171" s="114"/>
      <c r="Q171" s="123"/>
    </row>
    <row r="172" spans="1:17" s="32" customFormat="1" ht="24.75" hidden="1" outlineLevel="1" thickTop="1">
      <c r="A172" s="63"/>
      <c r="B172" s="87"/>
      <c r="C172" s="108"/>
      <c r="D172" s="119"/>
      <c r="E172" s="17"/>
      <c r="F172" s="109"/>
      <c r="G172" s="110"/>
      <c r="H172" s="115"/>
      <c r="I172" s="110"/>
      <c r="J172" s="115"/>
      <c r="K172" s="112"/>
      <c r="L172" s="114"/>
      <c r="M172" s="108"/>
      <c r="N172" s="129"/>
      <c r="O172" s="112"/>
      <c r="P172" s="114"/>
      <c r="Q172" s="123"/>
    </row>
    <row r="173" spans="1:17" ht="24" hidden="1" outlineLevel="1" thickTop="1">
      <c r="A173" s="58"/>
      <c r="B173" s="72" t="s">
        <v>152</v>
      </c>
      <c r="C173" s="88" t="s">
        <v>153</v>
      </c>
      <c r="D173" s="89"/>
      <c r="E173" s="89"/>
      <c r="F173" s="84"/>
      <c r="G173" s="84"/>
      <c r="H173" s="84"/>
      <c r="I173" s="84"/>
      <c r="J173" s="84"/>
      <c r="K173" s="18"/>
      <c r="L173" s="18"/>
      <c r="M173" s="18"/>
    </row>
    <row r="174" spans="1:17" ht="24" hidden="1" outlineLevel="1" thickTop="1">
      <c r="A174" s="58"/>
      <c r="B174" s="72"/>
      <c r="C174" s="72" t="s">
        <v>154</v>
      </c>
      <c r="D174" s="136" t="s">
        <v>155</v>
      </c>
      <c r="E174" s="89"/>
      <c r="F174" s="84"/>
      <c r="G174" s="84"/>
      <c r="H174" s="84"/>
      <c r="I174" s="84"/>
      <c r="J174" s="84"/>
      <c r="K174" s="18"/>
      <c r="L174" s="18"/>
      <c r="M174" s="18"/>
    </row>
    <row r="175" spans="1:17" s="151" customFormat="1" ht="22.5" hidden="1" outlineLevel="1" thickTop="1">
      <c r="B175" s="152"/>
      <c r="C175" s="153"/>
      <c r="D175" s="154"/>
      <c r="E175" s="155" t="s">
        <v>156</v>
      </c>
      <c r="F175" s="154"/>
      <c r="G175" s="156"/>
      <c r="H175" s="156"/>
      <c r="I175" s="156"/>
      <c r="J175" s="156"/>
      <c r="K175" s="156"/>
      <c r="L175" s="156"/>
      <c r="M175" s="156"/>
      <c r="N175" s="156"/>
      <c r="Q175" s="157"/>
    </row>
    <row r="176" spans="1:17" s="151" customFormat="1" ht="22.5" hidden="1" outlineLevel="1" thickTop="1">
      <c r="B176" s="152"/>
      <c r="C176" s="156"/>
      <c r="D176" s="156"/>
      <c r="E176" s="156"/>
      <c r="F176" s="156"/>
      <c r="G176" s="158" t="s">
        <v>157</v>
      </c>
      <c r="H176" s="156"/>
      <c r="I176" s="156"/>
      <c r="J176" s="156"/>
      <c r="K176" s="159"/>
      <c r="L176" s="160"/>
      <c r="M176" s="156"/>
      <c r="N176" s="156"/>
      <c r="Q176" s="157"/>
    </row>
    <row r="177" spans="1:17" s="151" customFormat="1" ht="22.5" hidden="1" outlineLevel="1" thickTop="1">
      <c r="B177" s="152"/>
      <c r="C177" s="156"/>
      <c r="D177" s="156"/>
      <c r="E177" s="156"/>
      <c r="F177" s="156"/>
      <c r="G177" s="158" t="s">
        <v>158</v>
      </c>
      <c r="H177" s="156"/>
      <c r="I177" s="156"/>
      <c r="J177" s="156"/>
      <c r="K177" s="159"/>
      <c r="L177" s="156" t="s">
        <v>7</v>
      </c>
      <c r="M177" s="156"/>
      <c r="N177" s="156"/>
      <c r="Q177" s="157"/>
    </row>
    <row r="178" spans="1:17" s="151" customFormat="1" ht="22.5" hidden="1" outlineLevel="1" thickTop="1">
      <c r="B178" s="152"/>
      <c r="C178" s="156"/>
      <c r="D178" s="156"/>
      <c r="E178" s="156"/>
      <c r="F178" s="156"/>
      <c r="G178" s="158" t="s">
        <v>159</v>
      </c>
      <c r="H178" s="156"/>
      <c r="I178" s="156"/>
      <c r="J178" s="156"/>
      <c r="K178" s="159"/>
      <c r="L178" s="156" t="s">
        <v>160</v>
      </c>
      <c r="M178" s="156"/>
      <c r="N178" s="156"/>
      <c r="Q178" s="157"/>
    </row>
    <row r="179" spans="1:17" s="151" customFormat="1" ht="22.5" hidden="1" outlineLevel="1" thickTop="1">
      <c r="B179" s="152"/>
      <c r="C179" s="156"/>
      <c r="D179" s="156"/>
      <c r="E179" s="156"/>
      <c r="F179" s="156"/>
      <c r="G179" s="158" t="s">
        <v>161</v>
      </c>
      <c r="H179" s="156"/>
      <c r="I179" s="156"/>
      <c r="J179" s="156"/>
      <c r="K179" s="159"/>
      <c r="L179" s="156" t="s">
        <v>162</v>
      </c>
      <c r="M179" s="156"/>
      <c r="N179" s="156"/>
      <c r="Q179" s="157"/>
    </row>
    <row r="180" spans="1:17" s="151" customFormat="1" ht="22.5" hidden="1" outlineLevel="1" thickTop="1">
      <c r="B180" s="152"/>
      <c r="C180" s="156"/>
      <c r="D180" s="156"/>
      <c r="E180" s="156"/>
      <c r="F180" s="156"/>
      <c r="G180" s="158" t="s">
        <v>163</v>
      </c>
      <c r="H180" s="156"/>
      <c r="I180" s="156"/>
      <c r="J180" s="156"/>
      <c r="K180" s="159"/>
      <c r="L180" s="156" t="s">
        <v>160</v>
      </c>
      <c r="M180" s="156"/>
      <c r="N180" s="161"/>
      <c r="Q180" s="157"/>
    </row>
    <row r="181" spans="1:17" s="151" customFormat="1" ht="22.5" hidden="1" outlineLevel="1" thickTop="1">
      <c r="B181" s="152"/>
      <c r="C181" s="156"/>
      <c r="D181" s="156"/>
      <c r="E181" s="156"/>
      <c r="F181" s="156"/>
      <c r="G181" s="158" t="s">
        <v>164</v>
      </c>
      <c r="H181" s="156"/>
      <c r="I181" s="156"/>
      <c r="J181" s="156"/>
      <c r="K181" s="159"/>
      <c r="L181" s="156" t="s">
        <v>162</v>
      </c>
      <c r="M181" s="156"/>
      <c r="N181" s="161"/>
      <c r="Q181" s="157"/>
    </row>
    <row r="182" spans="1:17" s="151" customFormat="1" ht="22.5" hidden="1" outlineLevel="1" thickTop="1">
      <c r="B182" s="152"/>
      <c r="C182" s="153"/>
      <c r="D182" s="154"/>
      <c r="E182" s="155" t="s">
        <v>165</v>
      </c>
      <c r="F182" s="154"/>
      <c r="G182" s="156"/>
      <c r="H182" s="156"/>
      <c r="I182" s="156"/>
      <c r="J182" s="156"/>
      <c r="K182" s="156"/>
      <c r="L182" s="156"/>
      <c r="M182" s="156"/>
      <c r="N182" s="161"/>
      <c r="Q182" s="157"/>
    </row>
    <row r="183" spans="1:17" s="151" customFormat="1" ht="21.75" hidden="1" customHeight="1" outlineLevel="1">
      <c r="B183" s="152"/>
      <c r="C183" s="153"/>
      <c r="D183" s="162" t="s">
        <v>166</v>
      </c>
      <c r="E183" s="158" t="s">
        <v>167</v>
      </c>
      <c r="F183" s="162"/>
      <c r="G183" s="163" t="s">
        <v>168</v>
      </c>
      <c r="H183" s="162"/>
      <c r="I183" s="164"/>
      <c r="J183" s="156"/>
      <c r="K183" s="159" t="s">
        <v>6</v>
      </c>
      <c r="L183" s="165">
        <f>+[1]คำนวณค่าดำเนินการฯ!N71</f>
        <v>34.22</v>
      </c>
      <c r="M183" s="156" t="s">
        <v>7</v>
      </c>
      <c r="N183" s="152" t="s">
        <v>43</v>
      </c>
      <c r="O183" s="22" t="s">
        <v>8</v>
      </c>
      <c r="Q183" s="157"/>
    </row>
    <row r="184" spans="1:17" s="151" customFormat="1" ht="21.75" hidden="1" customHeight="1" outlineLevel="1">
      <c r="B184" s="152"/>
      <c r="C184" s="153"/>
      <c r="D184" s="162" t="s">
        <v>169</v>
      </c>
      <c r="E184" s="162" t="s">
        <v>170</v>
      </c>
      <c r="F184" s="162"/>
      <c r="G184" s="162"/>
      <c r="H184" s="162"/>
      <c r="I184" s="166"/>
      <c r="J184" s="156"/>
      <c r="K184" s="159" t="s">
        <v>6</v>
      </c>
      <c r="L184" s="167">
        <v>0.2</v>
      </c>
      <c r="M184" s="156" t="s">
        <v>171</v>
      </c>
      <c r="N184" s="152" t="s">
        <v>46</v>
      </c>
      <c r="Q184" s="157"/>
    </row>
    <row r="185" spans="1:17" s="151" customFormat="1" ht="21.75" hidden="1" customHeight="1" outlineLevel="1">
      <c r="B185" s="152"/>
      <c r="C185" s="153"/>
      <c r="D185" s="162" t="s">
        <v>172</v>
      </c>
      <c r="E185" s="162" t="s">
        <v>173</v>
      </c>
      <c r="F185" s="162"/>
      <c r="G185" s="162"/>
      <c r="H185" s="162"/>
      <c r="I185" s="166"/>
      <c r="J185" s="156"/>
      <c r="K185" s="159" t="s">
        <v>6</v>
      </c>
      <c r="L185" s="167">
        <v>3.5</v>
      </c>
      <c r="M185" s="156" t="s">
        <v>174</v>
      </c>
      <c r="N185" s="152" t="s">
        <v>76</v>
      </c>
      <c r="Q185" s="157"/>
    </row>
    <row r="186" spans="1:17" s="151" customFormat="1" ht="21.75" hidden="1" customHeight="1" outlineLevel="1">
      <c r="B186" s="152"/>
      <c r="C186" s="153"/>
      <c r="D186" s="162"/>
      <c r="E186" s="162" t="s">
        <v>175</v>
      </c>
      <c r="F186" s="162"/>
      <c r="G186" s="162"/>
      <c r="H186" s="162"/>
      <c r="I186" s="168"/>
      <c r="J186" s="156"/>
      <c r="K186" s="159" t="s">
        <v>6</v>
      </c>
      <c r="L186" s="167">
        <v>2200</v>
      </c>
      <c r="M186" s="156" t="s">
        <v>176</v>
      </c>
      <c r="N186" s="152" t="s">
        <v>127</v>
      </c>
      <c r="Q186" s="157"/>
    </row>
    <row r="187" spans="1:17" s="151" customFormat="1" ht="21.75" hidden="1" customHeight="1" outlineLevel="1">
      <c r="B187" s="152"/>
      <c r="C187" s="158"/>
      <c r="D187" s="156"/>
      <c r="E187" s="158" t="s">
        <v>177</v>
      </c>
      <c r="F187" s="156"/>
      <c r="G187" s="156"/>
      <c r="H187" s="158"/>
      <c r="I187" s="156"/>
      <c r="J187" s="156"/>
      <c r="K187" s="159" t="s">
        <v>6</v>
      </c>
      <c r="L187" s="169">
        <f>+L2311</f>
        <v>2413.89</v>
      </c>
      <c r="M187" s="156" t="s">
        <v>162</v>
      </c>
      <c r="N187" s="152" t="s">
        <v>64</v>
      </c>
      <c r="Q187" s="157"/>
    </row>
    <row r="188" spans="1:17" s="151" customFormat="1" ht="21.75" hidden="1" customHeight="1" outlineLevel="1">
      <c r="B188" s="152"/>
      <c r="C188" s="158"/>
      <c r="D188" s="156"/>
      <c r="E188" s="158" t="s">
        <v>178</v>
      </c>
      <c r="F188" s="156"/>
      <c r="G188" s="156"/>
      <c r="H188" s="156"/>
      <c r="I188" s="156"/>
      <c r="J188" s="156"/>
      <c r="K188" s="159" t="s">
        <v>6</v>
      </c>
      <c r="L188" s="170">
        <f>L186*L184*L185/100/1000</f>
        <v>1.54E-2</v>
      </c>
      <c r="M188" s="156" t="s">
        <v>160</v>
      </c>
      <c r="N188" s="152" t="s">
        <v>81</v>
      </c>
      <c r="Q188" s="157"/>
    </row>
    <row r="189" spans="1:17" s="151" customFormat="1" ht="21.75" hidden="1" customHeight="1" outlineLevel="1">
      <c r="B189" s="152"/>
      <c r="C189" s="158"/>
      <c r="D189" s="156"/>
      <c r="E189" s="158" t="s">
        <v>179</v>
      </c>
      <c r="F189" s="156"/>
      <c r="G189" s="156"/>
      <c r="H189" s="156"/>
      <c r="I189" s="156"/>
      <c r="J189" s="156"/>
      <c r="K189" s="159" t="s">
        <v>6</v>
      </c>
      <c r="L189" s="169">
        <f>+L187*L188</f>
        <v>37.173906000000002</v>
      </c>
      <c r="M189" s="156" t="s">
        <v>180</v>
      </c>
      <c r="N189" s="152" t="s">
        <v>181</v>
      </c>
      <c r="Q189" s="157"/>
    </row>
    <row r="190" spans="1:17" s="151" customFormat="1" ht="21.75" hidden="1" customHeight="1" outlineLevel="1">
      <c r="B190" s="152"/>
      <c r="C190" s="158"/>
      <c r="D190" s="156"/>
      <c r="E190" s="158" t="s">
        <v>182</v>
      </c>
      <c r="F190" s="156"/>
      <c r="G190" s="156"/>
      <c r="H190" s="156"/>
      <c r="I190" s="73"/>
      <c r="J190" s="156"/>
      <c r="K190" s="159" t="s">
        <v>6</v>
      </c>
      <c r="L190" s="169">
        <f>IF('[1]ปร4.1 บร'!O58=0,0,[1]คำนวณค่าดำเนินการฯ!N29/1.5*('[1]ปร4.1 บร'!O59/'[1]ปร4.1 บร'!O58))</f>
        <v>0</v>
      </c>
      <c r="M190" s="156" t="s">
        <v>180</v>
      </c>
      <c r="N190" s="152" t="s">
        <v>183</v>
      </c>
      <c r="O190" s="22" t="s">
        <v>8</v>
      </c>
      <c r="Q190" s="157"/>
    </row>
    <row r="191" spans="1:17" s="151" customFormat="1" ht="21.75" hidden="1" customHeight="1" outlineLevel="1">
      <c r="B191" s="152"/>
      <c r="C191" s="158"/>
      <c r="D191" s="156"/>
      <c r="E191" s="158" t="s">
        <v>184</v>
      </c>
      <c r="F191" s="156"/>
      <c r="G191" s="156"/>
      <c r="H191" s="156"/>
      <c r="I191" s="156"/>
      <c r="J191" s="156"/>
      <c r="K191" s="159" t="s">
        <v>6</v>
      </c>
      <c r="L191" s="169">
        <f>+L183+L189+L190</f>
        <v>71.393906000000001</v>
      </c>
      <c r="M191" s="156" t="s">
        <v>180</v>
      </c>
      <c r="N191" s="152" t="s">
        <v>185</v>
      </c>
      <c r="Q191" s="157"/>
    </row>
    <row r="192" spans="1:17" s="32" customFormat="1" ht="25.5" hidden="1" outlineLevel="1" thickTop="1" thickBot="1">
      <c r="A192" s="63"/>
      <c r="B192" s="87"/>
      <c r="C192" s="64"/>
      <c r="D192" s="171"/>
      <c r="E192" s="108" t="s">
        <v>186</v>
      </c>
      <c r="F192" s="109"/>
      <c r="G192" s="109"/>
      <c r="H192" s="109"/>
      <c r="I192" s="109"/>
      <c r="J192" s="109"/>
      <c r="K192" s="159" t="s">
        <v>6</v>
      </c>
      <c r="L192" s="113">
        <f>+ROUNDDOWN(L191,2)</f>
        <v>71.39</v>
      </c>
      <c r="M192" s="108" t="s">
        <v>7</v>
      </c>
      <c r="Q192" s="3"/>
    </row>
    <row r="193" spans="1:17" s="32" customFormat="1" ht="24.75" hidden="1" outlineLevel="1" thickTop="1">
      <c r="A193" s="63"/>
      <c r="B193" s="87"/>
      <c r="C193" s="64"/>
      <c r="D193" s="171"/>
      <c r="E193" s="172" t="s">
        <v>187</v>
      </c>
      <c r="F193" s="109"/>
      <c r="G193" s="109"/>
      <c r="H193" s="109"/>
      <c r="I193" s="109"/>
      <c r="J193" s="109"/>
      <c r="K193" s="17"/>
      <c r="L193" s="17"/>
      <c r="M193" s="17"/>
      <c r="Q193" s="3"/>
    </row>
    <row r="194" spans="1:17" ht="24" hidden="1" outlineLevel="1" thickTop="1">
      <c r="A194" s="58"/>
      <c r="B194" s="85"/>
      <c r="C194" s="59"/>
      <c r="D194" s="173"/>
      <c r="E194" s="136"/>
      <c r="F194" s="89"/>
      <c r="G194" s="89"/>
      <c r="H194" s="89"/>
      <c r="I194" s="89"/>
      <c r="J194" s="89"/>
      <c r="K194" s="18"/>
      <c r="L194" s="18"/>
      <c r="M194" s="18"/>
    </row>
    <row r="195" spans="1:17" ht="24" hidden="1" outlineLevel="1" thickTop="1">
      <c r="A195" s="58"/>
      <c r="B195" s="85"/>
      <c r="C195" s="72" t="s">
        <v>188</v>
      </c>
      <c r="D195" s="136" t="s">
        <v>189</v>
      </c>
      <c r="E195" s="136"/>
      <c r="F195" s="89"/>
      <c r="G195" s="89"/>
      <c r="H195" s="89"/>
      <c r="I195" s="89"/>
      <c r="J195" s="89"/>
      <c r="K195" s="18"/>
      <c r="L195" s="18"/>
      <c r="M195" s="18"/>
    </row>
    <row r="196" spans="1:17" s="151" customFormat="1" ht="22.5" hidden="1" outlineLevel="1" thickTop="1">
      <c r="B196" s="152"/>
      <c r="C196" s="153"/>
      <c r="D196" s="154"/>
      <c r="E196" s="155" t="s">
        <v>156</v>
      </c>
      <c r="F196" s="154"/>
      <c r="G196" s="156"/>
      <c r="H196" s="156"/>
      <c r="I196" s="156"/>
      <c r="J196" s="156"/>
      <c r="K196" s="156"/>
      <c r="L196" s="156"/>
      <c r="M196" s="156"/>
      <c r="N196" s="156"/>
      <c r="Q196" s="157"/>
    </row>
    <row r="197" spans="1:17" s="151" customFormat="1" ht="22.5" hidden="1" outlineLevel="1" thickTop="1">
      <c r="B197" s="152"/>
      <c r="C197" s="156"/>
      <c r="D197" s="156"/>
      <c r="E197" s="156"/>
      <c r="F197" s="156"/>
      <c r="G197" s="158" t="s">
        <v>157</v>
      </c>
      <c r="H197" s="156"/>
      <c r="I197" s="156"/>
      <c r="J197" s="156"/>
      <c r="K197" s="159"/>
      <c r="L197" s="160"/>
      <c r="M197" s="156"/>
      <c r="N197" s="156"/>
      <c r="Q197" s="157"/>
    </row>
    <row r="198" spans="1:17" s="151" customFormat="1" ht="22.5" hidden="1" outlineLevel="1" thickTop="1">
      <c r="B198" s="152"/>
      <c r="C198" s="156"/>
      <c r="D198" s="156"/>
      <c r="E198" s="156"/>
      <c r="F198" s="156"/>
      <c r="G198" s="158" t="s">
        <v>158</v>
      </c>
      <c r="H198" s="156"/>
      <c r="I198" s="156"/>
      <c r="J198" s="156"/>
      <c r="K198" s="159"/>
      <c r="L198" s="156" t="s">
        <v>7</v>
      </c>
      <c r="M198" s="156"/>
      <c r="N198" s="156"/>
      <c r="Q198" s="157"/>
    </row>
    <row r="199" spans="1:17" s="151" customFormat="1" ht="22.5" hidden="1" outlineLevel="1" thickTop="1">
      <c r="B199" s="152"/>
      <c r="C199" s="156"/>
      <c r="D199" s="156"/>
      <c r="E199" s="156"/>
      <c r="F199" s="156"/>
      <c r="G199" s="158" t="s">
        <v>159</v>
      </c>
      <c r="H199" s="156"/>
      <c r="I199" s="156"/>
      <c r="J199" s="156"/>
      <c r="K199" s="159"/>
      <c r="L199" s="156" t="s">
        <v>160</v>
      </c>
      <c r="M199" s="156"/>
      <c r="N199" s="156"/>
      <c r="Q199" s="157"/>
    </row>
    <row r="200" spans="1:17" s="151" customFormat="1" ht="22.5" hidden="1" outlineLevel="1" thickTop="1">
      <c r="B200" s="152"/>
      <c r="C200" s="156"/>
      <c r="D200" s="156"/>
      <c r="E200" s="156"/>
      <c r="F200" s="156"/>
      <c r="G200" s="158" t="s">
        <v>161</v>
      </c>
      <c r="H200" s="156"/>
      <c r="I200" s="156"/>
      <c r="J200" s="156"/>
      <c r="K200" s="159"/>
      <c r="L200" s="156" t="s">
        <v>162</v>
      </c>
      <c r="M200" s="156"/>
      <c r="N200" s="156"/>
      <c r="Q200" s="157"/>
    </row>
    <row r="201" spans="1:17" s="151" customFormat="1" ht="22.5" hidden="1" outlineLevel="1" thickTop="1">
      <c r="B201" s="152"/>
      <c r="C201" s="156"/>
      <c r="D201" s="156"/>
      <c r="E201" s="156"/>
      <c r="F201" s="156"/>
      <c r="G201" s="158" t="s">
        <v>163</v>
      </c>
      <c r="H201" s="156"/>
      <c r="I201" s="156"/>
      <c r="J201" s="156"/>
      <c r="K201" s="159"/>
      <c r="L201" s="156" t="s">
        <v>160</v>
      </c>
      <c r="M201" s="156"/>
      <c r="N201" s="161"/>
      <c r="Q201" s="157"/>
    </row>
    <row r="202" spans="1:17" s="151" customFormat="1" ht="22.5" hidden="1" outlineLevel="1" thickTop="1">
      <c r="B202" s="152"/>
      <c r="C202" s="156"/>
      <c r="D202" s="156"/>
      <c r="E202" s="156"/>
      <c r="F202" s="156"/>
      <c r="G202" s="158" t="s">
        <v>164</v>
      </c>
      <c r="H202" s="156"/>
      <c r="I202" s="156"/>
      <c r="J202" s="156"/>
      <c r="K202" s="159"/>
      <c r="L202" s="156" t="s">
        <v>162</v>
      </c>
      <c r="M202" s="156"/>
      <c r="N202" s="161"/>
      <c r="Q202" s="157"/>
    </row>
    <row r="203" spans="1:17" s="151" customFormat="1" ht="22.5" hidden="1" outlineLevel="1" thickTop="1">
      <c r="B203" s="152"/>
      <c r="C203" s="153"/>
      <c r="D203" s="154"/>
      <c r="E203" s="155" t="s">
        <v>165</v>
      </c>
      <c r="F203" s="154"/>
      <c r="G203" s="156"/>
      <c r="H203" s="156"/>
      <c r="I203" s="156"/>
      <c r="J203" s="156"/>
      <c r="K203" s="156"/>
      <c r="L203" s="156"/>
      <c r="M203" s="156"/>
      <c r="N203" s="161"/>
      <c r="Q203" s="157"/>
    </row>
    <row r="204" spans="1:17" s="151" customFormat="1" ht="21.75" hidden="1" customHeight="1" outlineLevel="1">
      <c r="B204" s="152"/>
      <c r="C204" s="153"/>
      <c r="D204" s="162" t="s">
        <v>166</v>
      </c>
      <c r="E204" s="158" t="s">
        <v>167</v>
      </c>
      <c r="F204" s="162"/>
      <c r="G204" s="163" t="s">
        <v>168</v>
      </c>
      <c r="H204" s="162"/>
      <c r="I204" s="164"/>
      <c r="J204" s="156"/>
      <c r="K204" s="159" t="s">
        <v>6</v>
      </c>
      <c r="L204" s="165">
        <f>+[1]คำนวณค่าดำเนินการฯ!N71</f>
        <v>34.22</v>
      </c>
      <c r="M204" s="156" t="s">
        <v>7</v>
      </c>
      <c r="N204" s="152" t="s">
        <v>43</v>
      </c>
      <c r="O204" s="22" t="s">
        <v>8</v>
      </c>
      <c r="Q204" s="157"/>
    </row>
    <row r="205" spans="1:17" s="151" customFormat="1" ht="21.75" hidden="1" customHeight="1" outlineLevel="1">
      <c r="B205" s="152"/>
      <c r="C205" s="153"/>
      <c r="D205" s="162" t="s">
        <v>169</v>
      </c>
      <c r="E205" s="162" t="s">
        <v>170</v>
      </c>
      <c r="F205" s="162"/>
      <c r="G205" s="162"/>
      <c r="H205" s="162"/>
      <c r="I205" s="166"/>
      <c r="J205" s="156"/>
      <c r="K205" s="159" t="s">
        <v>6</v>
      </c>
      <c r="L205" s="167">
        <v>0.2</v>
      </c>
      <c r="M205" s="156" t="s">
        <v>171</v>
      </c>
      <c r="N205" s="152" t="s">
        <v>46</v>
      </c>
      <c r="Q205" s="157"/>
    </row>
    <row r="206" spans="1:17" s="151" customFormat="1" ht="21.75" hidden="1" customHeight="1" outlineLevel="1">
      <c r="B206" s="152"/>
      <c r="C206" s="153"/>
      <c r="D206" s="162" t="s">
        <v>172</v>
      </c>
      <c r="E206" s="162" t="s">
        <v>173</v>
      </c>
      <c r="F206" s="162"/>
      <c r="G206" s="162"/>
      <c r="H206" s="162"/>
      <c r="I206" s="166"/>
      <c r="J206" s="156"/>
      <c r="K206" s="159" t="s">
        <v>6</v>
      </c>
      <c r="L206" s="167">
        <v>3.5</v>
      </c>
      <c r="M206" s="156" t="s">
        <v>174</v>
      </c>
      <c r="N206" s="152" t="s">
        <v>76</v>
      </c>
      <c r="Q206" s="157"/>
    </row>
    <row r="207" spans="1:17" s="151" customFormat="1" ht="21.75" hidden="1" customHeight="1" outlineLevel="1">
      <c r="B207" s="152"/>
      <c r="C207" s="153"/>
      <c r="D207" s="162"/>
      <c r="E207" s="162" t="s">
        <v>175</v>
      </c>
      <c r="F207" s="162"/>
      <c r="G207" s="162"/>
      <c r="H207" s="162"/>
      <c r="I207" s="168"/>
      <c r="J207" s="156"/>
      <c r="K207" s="159" t="s">
        <v>6</v>
      </c>
      <c r="L207" s="167">
        <v>2100</v>
      </c>
      <c r="M207" s="156" t="s">
        <v>176</v>
      </c>
      <c r="N207" s="152" t="s">
        <v>127</v>
      </c>
      <c r="Q207" s="157"/>
    </row>
    <row r="208" spans="1:17" s="151" customFormat="1" ht="21.75" hidden="1" customHeight="1" outlineLevel="1">
      <c r="B208" s="152"/>
      <c r="C208" s="158"/>
      <c r="D208" s="156"/>
      <c r="E208" s="158" t="s">
        <v>177</v>
      </c>
      <c r="F208" s="156"/>
      <c r="G208" s="156"/>
      <c r="H208" s="158"/>
      <c r="I208" s="156"/>
      <c r="J208" s="156"/>
      <c r="K208" s="159" t="s">
        <v>6</v>
      </c>
      <c r="L208" s="169">
        <f>+L2311</f>
        <v>2413.89</v>
      </c>
      <c r="M208" s="156" t="s">
        <v>162</v>
      </c>
      <c r="N208" s="152" t="s">
        <v>64</v>
      </c>
      <c r="Q208" s="157"/>
    </row>
    <row r="209" spans="1:17" s="151" customFormat="1" ht="21.75" hidden="1" customHeight="1" outlineLevel="1">
      <c r="B209" s="152"/>
      <c r="C209" s="158"/>
      <c r="D209" s="156"/>
      <c r="E209" s="158" t="s">
        <v>178</v>
      </c>
      <c r="F209" s="156"/>
      <c r="G209" s="156"/>
      <c r="H209" s="156"/>
      <c r="I209" s="156"/>
      <c r="J209" s="156"/>
      <c r="K209" s="159" t="s">
        <v>6</v>
      </c>
      <c r="L209" s="170">
        <f>L207*L205*L206/100/1000</f>
        <v>1.47E-2</v>
      </c>
      <c r="M209" s="156" t="s">
        <v>160</v>
      </c>
      <c r="N209" s="152" t="s">
        <v>81</v>
      </c>
      <c r="Q209" s="157"/>
    </row>
    <row r="210" spans="1:17" s="151" customFormat="1" ht="21.75" hidden="1" customHeight="1" outlineLevel="1">
      <c r="B210" s="152"/>
      <c r="C210" s="158"/>
      <c r="D210" s="156"/>
      <c r="E210" s="158" t="s">
        <v>179</v>
      </c>
      <c r="F210" s="156"/>
      <c r="G210" s="156"/>
      <c r="H210" s="156"/>
      <c r="I210" s="156"/>
      <c r="J210" s="156"/>
      <c r="K210" s="159" t="s">
        <v>6</v>
      </c>
      <c r="L210" s="169">
        <f>+L208*L209</f>
        <v>35.484182999999994</v>
      </c>
      <c r="M210" s="156" t="s">
        <v>180</v>
      </c>
      <c r="N210" s="152" t="s">
        <v>181</v>
      </c>
      <c r="Q210" s="157"/>
    </row>
    <row r="211" spans="1:17" s="151" customFormat="1" ht="21.75" hidden="1" customHeight="1" outlineLevel="1">
      <c r="B211" s="152"/>
      <c r="C211" s="158"/>
      <c r="D211" s="156"/>
      <c r="E211" s="158" t="s">
        <v>190</v>
      </c>
      <c r="F211" s="156"/>
      <c r="G211" s="156"/>
      <c r="H211" s="156"/>
      <c r="I211" s="73"/>
      <c r="J211" s="156"/>
      <c r="K211" s="159" t="s">
        <v>6</v>
      </c>
      <c r="L211" s="169">
        <f>IF('[1]ปร4.1 บร'!O59=0,0,[1]คำนวณค่าดำเนินการฯ!N23/1.6*('[1]ปร4.1 บร'!O61/'[1]ปร4.1 บร'!O59))</f>
        <v>0</v>
      </c>
      <c r="M211" s="156" t="s">
        <v>180</v>
      </c>
      <c r="N211" s="152" t="s">
        <v>183</v>
      </c>
      <c r="O211" s="22" t="s">
        <v>8</v>
      </c>
      <c r="Q211" s="157"/>
    </row>
    <row r="212" spans="1:17" s="151" customFormat="1" ht="21.75" hidden="1" customHeight="1" outlineLevel="1">
      <c r="B212" s="152"/>
      <c r="C212" s="158"/>
      <c r="D212" s="156"/>
      <c r="E212" s="158" t="s">
        <v>184</v>
      </c>
      <c r="F212" s="156"/>
      <c r="G212" s="156"/>
      <c r="H212" s="156"/>
      <c r="I212" s="156"/>
      <c r="J212" s="156"/>
      <c r="K212" s="159" t="s">
        <v>6</v>
      </c>
      <c r="L212" s="169">
        <f>+L204+L210+L211</f>
        <v>69.704183</v>
      </c>
      <c r="M212" s="156" t="s">
        <v>180</v>
      </c>
      <c r="N212" s="152" t="s">
        <v>185</v>
      </c>
      <c r="Q212" s="157"/>
    </row>
    <row r="213" spans="1:17" s="32" customFormat="1" ht="25.5" hidden="1" outlineLevel="1" thickTop="1" thickBot="1">
      <c r="A213" s="63"/>
      <c r="B213" s="87"/>
      <c r="C213" s="64"/>
      <c r="D213" s="171"/>
      <c r="E213" s="108" t="s">
        <v>186</v>
      </c>
      <c r="F213" s="109"/>
      <c r="G213" s="109"/>
      <c r="H213" s="109"/>
      <c r="I213" s="109"/>
      <c r="J213" s="109"/>
      <c r="K213" s="159" t="s">
        <v>6</v>
      </c>
      <c r="L213" s="113">
        <f>+ROUNDDOWN(L212,2)</f>
        <v>69.7</v>
      </c>
      <c r="M213" s="108" t="s">
        <v>7</v>
      </c>
      <c r="Q213" s="3"/>
    </row>
    <row r="214" spans="1:17" s="32" customFormat="1" ht="24.75" hidden="1" outlineLevel="1" thickTop="1">
      <c r="A214" s="63"/>
      <c r="B214" s="87"/>
      <c r="C214" s="64"/>
      <c r="D214" s="171"/>
      <c r="E214" s="172" t="s">
        <v>191</v>
      </c>
      <c r="F214" s="109"/>
      <c r="G214" s="109"/>
      <c r="H214" s="109"/>
      <c r="I214" s="109"/>
      <c r="J214" s="109"/>
      <c r="K214" s="17"/>
      <c r="L214" s="17"/>
      <c r="M214" s="17"/>
      <c r="Q214" s="3"/>
    </row>
    <row r="215" spans="1:17" s="32" customFormat="1" ht="24.75" hidden="1" outlineLevel="1" thickTop="1">
      <c r="A215" s="63"/>
      <c r="B215" s="87"/>
      <c r="C215" s="64"/>
      <c r="D215" s="171"/>
      <c r="E215" s="172"/>
      <c r="F215" s="109"/>
      <c r="G215" s="109"/>
      <c r="H215" s="109"/>
      <c r="I215" s="109"/>
      <c r="J215" s="109"/>
      <c r="K215" s="17"/>
      <c r="L215" s="17"/>
      <c r="M215" s="17"/>
      <c r="Q215" s="3"/>
    </row>
    <row r="216" spans="1:17" s="32" customFormat="1" ht="24.75" hidden="1" outlineLevel="1" thickTop="1">
      <c r="A216" s="63"/>
      <c r="B216" s="72" t="s">
        <v>192</v>
      </c>
      <c r="C216" s="136" t="s">
        <v>193</v>
      </c>
      <c r="D216" s="171"/>
      <c r="E216" s="172"/>
      <c r="F216" s="109"/>
      <c r="G216" s="109"/>
      <c r="H216" s="109"/>
      <c r="I216" s="109"/>
      <c r="J216" s="109"/>
      <c r="K216" s="17"/>
      <c r="L216" s="17"/>
      <c r="M216" s="17"/>
      <c r="Q216" s="3"/>
    </row>
    <row r="217" spans="1:17" ht="24.75" hidden="1" outlineLevel="1" thickTop="1">
      <c r="A217" s="58"/>
      <c r="B217" s="85"/>
      <c r="C217" s="22" t="s">
        <v>73</v>
      </c>
      <c r="D217" s="22"/>
      <c r="E217" s="22"/>
      <c r="F217" s="22"/>
      <c r="G217" s="22"/>
      <c r="H217" s="22"/>
      <c r="I217" s="22"/>
      <c r="J217" s="18"/>
      <c r="K217" s="23" t="s">
        <v>6</v>
      </c>
      <c r="L217" s="55">
        <f>+[1]คำนวณค่าขนส่ง!G12</f>
        <v>5</v>
      </c>
      <c r="M217" s="22" t="s">
        <v>28</v>
      </c>
      <c r="N217" s="22" t="s">
        <v>43</v>
      </c>
      <c r="O217" s="54"/>
      <c r="P217" s="54"/>
    </row>
    <row r="218" spans="1:17" ht="24.75" hidden="1" outlineLevel="1" thickTop="1">
      <c r="A218" s="58"/>
      <c r="B218" s="85"/>
      <c r="C218" s="22" t="s">
        <v>194</v>
      </c>
      <c r="D218" s="22"/>
      <c r="E218" s="22"/>
      <c r="F218" s="22"/>
      <c r="G218" s="22"/>
      <c r="H218" s="22"/>
      <c r="I218" s="22"/>
      <c r="J218" s="18"/>
      <c r="K218" s="23" t="s">
        <v>6</v>
      </c>
      <c r="L218" s="55">
        <f>+[1]คำนวณค่าดำเนินการฯ!N21</f>
        <v>29.04</v>
      </c>
      <c r="M218" s="22" t="s">
        <v>28</v>
      </c>
      <c r="N218" s="22" t="s">
        <v>46</v>
      </c>
      <c r="O218" s="22" t="s">
        <v>8</v>
      </c>
      <c r="P218" s="54"/>
    </row>
    <row r="219" spans="1:17" ht="24.75" hidden="1" outlineLevel="1" thickTop="1">
      <c r="A219" s="58"/>
      <c r="B219" s="85"/>
      <c r="C219" s="22" t="s">
        <v>75</v>
      </c>
      <c r="D219" s="69">
        <f>+[1]คำนวณค่าขนส่ง!AF12</f>
        <v>5</v>
      </c>
      <c r="E219" s="22" t="s">
        <v>32</v>
      </c>
      <c r="F219" s="22"/>
      <c r="G219" s="22"/>
      <c r="H219" s="22"/>
      <c r="I219" s="22"/>
      <c r="J219" s="18"/>
      <c r="K219" s="23" t="s">
        <v>6</v>
      </c>
      <c r="L219" s="55">
        <f>+[1]คำนวณค่าขนส่ง!AL12</f>
        <v>19.11</v>
      </c>
      <c r="M219" s="22" t="s">
        <v>28</v>
      </c>
      <c r="N219" s="22" t="s">
        <v>76</v>
      </c>
      <c r="O219" s="22" t="s">
        <v>33</v>
      </c>
      <c r="P219" s="54"/>
    </row>
    <row r="220" spans="1:17" s="32" customFormat="1" ht="24.75" hidden="1" outlineLevel="1" thickTop="1">
      <c r="A220" s="63"/>
      <c r="B220" s="87"/>
      <c r="C220" s="22" t="s">
        <v>101</v>
      </c>
      <c r="D220" s="22"/>
      <c r="E220" s="22"/>
      <c r="F220" s="174" t="s">
        <v>106</v>
      </c>
      <c r="G220" s="22"/>
      <c r="H220" s="174" t="s">
        <v>106</v>
      </c>
      <c r="I220" s="174"/>
      <c r="J220" s="44"/>
      <c r="K220" s="28" t="s">
        <v>6</v>
      </c>
      <c r="L220" s="175">
        <f>SUM(L217:L219)</f>
        <v>53.15</v>
      </c>
      <c r="M220" s="27" t="s">
        <v>28</v>
      </c>
      <c r="N220" s="22" t="s">
        <v>77</v>
      </c>
      <c r="Q220" s="3"/>
    </row>
    <row r="221" spans="1:17" s="32" customFormat="1" ht="25.5" hidden="1" outlineLevel="1" thickTop="1" thickBot="1">
      <c r="A221" s="63"/>
      <c r="B221" s="87"/>
      <c r="C221" s="44" t="s">
        <v>57</v>
      </c>
      <c r="D221" s="44"/>
      <c r="E221" s="44"/>
      <c r="F221" s="44"/>
      <c r="G221" s="44"/>
      <c r="H221" s="44"/>
      <c r="I221" s="44"/>
      <c r="J221" s="44"/>
      <c r="K221" s="28" t="s">
        <v>6</v>
      </c>
      <c r="L221" s="80">
        <f>+ROUNDDOWN(L220,2)</f>
        <v>53.15</v>
      </c>
      <c r="M221" s="27" t="s">
        <v>28</v>
      </c>
      <c r="Q221" s="3"/>
    </row>
    <row r="222" spans="1:17" s="32" customFormat="1" ht="24.75" hidden="1" outlineLevel="1" thickTop="1">
      <c r="A222" s="63"/>
      <c r="B222" s="87"/>
      <c r="C222" s="64"/>
      <c r="D222" s="171"/>
      <c r="E222" s="172"/>
      <c r="F222" s="109"/>
      <c r="G222" s="109"/>
      <c r="H222" s="109"/>
      <c r="I222" s="109"/>
      <c r="J222" s="109"/>
      <c r="K222" s="17"/>
      <c r="L222" s="17"/>
      <c r="M222" s="17"/>
      <c r="Q222" s="3"/>
    </row>
    <row r="223" spans="1:17" s="32" customFormat="1" ht="24.75" hidden="1" outlineLevel="1" thickTop="1">
      <c r="A223" s="63"/>
      <c r="B223" s="72" t="s">
        <v>195</v>
      </c>
      <c r="C223" s="16" t="s">
        <v>196</v>
      </c>
      <c r="D223" s="171"/>
      <c r="E223" s="172"/>
      <c r="F223" s="109"/>
      <c r="G223" s="109"/>
      <c r="H223" s="109"/>
      <c r="I223" s="109"/>
      <c r="J223" s="109"/>
      <c r="K223" s="17"/>
      <c r="L223" s="17"/>
      <c r="M223" s="17"/>
      <c r="Q223" s="3"/>
    </row>
    <row r="224" spans="1:17" s="54" customFormat="1" ht="24.75" hidden="1" outlineLevel="1" thickTop="1">
      <c r="A224" s="57"/>
      <c r="B224" s="21"/>
      <c r="C224" s="22" t="s">
        <v>73</v>
      </c>
      <c r="D224" s="22"/>
      <c r="E224" s="22"/>
      <c r="F224" s="22"/>
      <c r="G224" s="22"/>
      <c r="H224" s="22"/>
      <c r="I224" s="22"/>
      <c r="J224" s="22"/>
      <c r="K224" s="23" t="s">
        <v>6</v>
      </c>
      <c r="L224" s="55">
        <f>+[1]คำนวณค่าขนส่ง!G57</f>
        <v>280.37</v>
      </c>
      <c r="M224" s="22" t="s">
        <v>28</v>
      </c>
      <c r="N224" s="22" t="s">
        <v>43</v>
      </c>
      <c r="Q224" s="3"/>
    </row>
    <row r="225" spans="1:17" s="54" customFormat="1" ht="24.75" hidden="1" outlineLevel="1" thickTop="1">
      <c r="A225" s="57"/>
      <c r="B225" s="21"/>
      <c r="C225" s="22" t="s">
        <v>74</v>
      </c>
      <c r="D225" s="22"/>
      <c r="E225" s="22"/>
      <c r="F225" s="73" t="s">
        <v>86</v>
      </c>
      <c r="G225" s="22"/>
      <c r="H225" s="22"/>
      <c r="I225" s="22"/>
      <c r="J225" s="22"/>
      <c r="K225" s="23" t="s">
        <v>6</v>
      </c>
      <c r="L225" s="55">
        <v>0</v>
      </c>
      <c r="M225" s="22" t="s">
        <v>28</v>
      </c>
      <c r="N225" s="22"/>
      <c r="Q225" s="3"/>
    </row>
    <row r="226" spans="1:17" s="54" customFormat="1" ht="24.75" hidden="1" outlineLevel="1" thickTop="1">
      <c r="A226" s="57"/>
      <c r="B226" s="21"/>
      <c r="C226" s="22" t="s">
        <v>75</v>
      </c>
      <c r="D226" s="69">
        <f>+[1]คำนวณค่าขนส่ง!AF57</f>
        <v>5</v>
      </c>
      <c r="E226" s="22" t="s">
        <v>32</v>
      </c>
      <c r="F226" s="22"/>
      <c r="G226" s="22"/>
      <c r="H226" s="22"/>
      <c r="I226" s="22"/>
      <c r="J226" s="22"/>
      <c r="K226" s="23" t="s">
        <v>6</v>
      </c>
      <c r="L226" s="55">
        <f>+[1]คำนวณค่าขนส่ง!AL57</f>
        <v>19.11</v>
      </c>
      <c r="M226" s="22" t="s">
        <v>28</v>
      </c>
      <c r="N226" s="22" t="s">
        <v>46</v>
      </c>
      <c r="O226" s="22" t="s">
        <v>33</v>
      </c>
      <c r="Q226" s="3"/>
    </row>
    <row r="227" spans="1:17" s="54" customFormat="1" ht="24.75" hidden="1" outlineLevel="1" thickTop="1">
      <c r="A227" s="57"/>
      <c r="B227" s="21"/>
      <c r="C227" s="22" t="s">
        <v>60</v>
      </c>
      <c r="D227" s="22"/>
      <c r="E227" s="22"/>
      <c r="F227" s="22"/>
      <c r="G227" s="22"/>
      <c r="H227" s="22"/>
      <c r="I227" s="22"/>
      <c r="J227" s="22"/>
      <c r="K227" s="23" t="s">
        <v>6</v>
      </c>
      <c r="L227" s="55">
        <f>SUM(L224:L226)</f>
        <v>299.48</v>
      </c>
      <c r="M227" s="22" t="s">
        <v>28</v>
      </c>
      <c r="N227" s="22" t="s">
        <v>56</v>
      </c>
      <c r="O227" s="22"/>
      <c r="Q227" s="3"/>
    </row>
    <row r="228" spans="1:17" s="54" customFormat="1" ht="24.75" hidden="1" outlineLevel="1" thickTop="1">
      <c r="A228" s="57"/>
      <c r="B228" s="21"/>
      <c r="C228" s="22" t="s">
        <v>197</v>
      </c>
      <c r="D228" s="22"/>
      <c r="E228" s="22"/>
      <c r="F228" s="22"/>
      <c r="G228" s="22"/>
      <c r="H228" s="22"/>
      <c r="I228" s="22"/>
      <c r="J228" s="22"/>
      <c r="K228" s="23" t="s">
        <v>6</v>
      </c>
      <c r="L228" s="55">
        <f>+L227*1.25</f>
        <v>374.35</v>
      </c>
      <c r="M228" s="22" t="s">
        <v>28</v>
      </c>
      <c r="N228" s="22" t="s">
        <v>62</v>
      </c>
      <c r="O228" s="22"/>
      <c r="Q228" s="3"/>
    </row>
    <row r="229" spans="1:17" s="54" customFormat="1" ht="24.75" hidden="1" outlineLevel="1" thickTop="1">
      <c r="A229" s="57"/>
      <c r="B229" s="21"/>
      <c r="C229" s="22" t="s">
        <v>198</v>
      </c>
      <c r="D229" s="22"/>
      <c r="E229" s="22"/>
      <c r="F229" s="22"/>
      <c r="G229" s="22"/>
      <c r="H229" s="22"/>
      <c r="I229" s="22"/>
      <c r="J229" s="22"/>
      <c r="K229" s="23" t="s">
        <v>6</v>
      </c>
      <c r="L229" s="55">
        <v>63</v>
      </c>
      <c r="M229" s="22" t="s">
        <v>28</v>
      </c>
      <c r="N229" s="22" t="s">
        <v>64</v>
      </c>
      <c r="O229" s="176" t="s">
        <v>199</v>
      </c>
      <c r="Q229" s="3"/>
    </row>
    <row r="230" spans="1:17" s="54" customFormat="1" ht="24.75" hidden="1" outlineLevel="1" thickTop="1">
      <c r="A230" s="57"/>
      <c r="B230" s="21"/>
      <c r="C230" s="36" t="s">
        <v>82</v>
      </c>
      <c r="D230" s="22"/>
      <c r="E230" s="22"/>
      <c r="F230" s="22"/>
      <c r="G230" s="22"/>
      <c r="H230" s="22"/>
      <c r="I230" s="22"/>
      <c r="J230" s="22"/>
      <c r="K230" s="23" t="s">
        <v>6</v>
      </c>
      <c r="L230" s="55">
        <f>+L228+L229</f>
        <v>437.35</v>
      </c>
      <c r="M230" s="22" t="s">
        <v>28</v>
      </c>
      <c r="N230" s="22" t="s">
        <v>66</v>
      </c>
      <c r="Q230" s="3"/>
    </row>
    <row r="231" spans="1:17" s="32" customFormat="1" ht="25.5" hidden="1" outlineLevel="1" thickTop="1" thickBot="1">
      <c r="A231" s="74"/>
      <c r="B231" s="26"/>
      <c r="C231" s="44" t="s">
        <v>57</v>
      </c>
      <c r="D231" s="17"/>
      <c r="E231" s="17"/>
      <c r="F231" s="17"/>
      <c r="G231" s="17"/>
      <c r="H231" s="17"/>
      <c r="I231" s="17"/>
      <c r="J231" s="17"/>
      <c r="K231" s="28" t="s">
        <v>6</v>
      </c>
      <c r="L231" s="46">
        <f>+ROUNDDOWN(L230,0)</f>
        <v>437</v>
      </c>
      <c r="M231" s="27" t="s">
        <v>28</v>
      </c>
      <c r="Q231" s="3"/>
    </row>
    <row r="232" spans="1:17" s="32" customFormat="1" ht="24.75" hidden="1" outlineLevel="1" thickTop="1">
      <c r="A232" s="63"/>
      <c r="B232" s="87"/>
      <c r="C232" s="64"/>
      <c r="D232" s="171"/>
      <c r="E232" s="172"/>
      <c r="F232" s="109"/>
      <c r="G232" s="109"/>
      <c r="H232" s="109"/>
      <c r="I232" s="109"/>
      <c r="J232" s="109"/>
      <c r="K232" s="17"/>
      <c r="L232" s="17"/>
      <c r="M232" s="17"/>
      <c r="Q232" s="3"/>
    </row>
    <row r="233" spans="1:17" ht="24" collapsed="1" thickTop="1">
      <c r="A233" s="177">
        <v>2</v>
      </c>
      <c r="B233" s="81" t="s">
        <v>200</v>
      </c>
      <c r="C233" s="81"/>
      <c r="D233" s="81"/>
      <c r="E233" s="34"/>
      <c r="F233" s="34"/>
      <c r="G233" s="34"/>
      <c r="H233" s="18"/>
      <c r="I233" s="18"/>
      <c r="J233" s="18"/>
      <c r="K233" s="18"/>
      <c r="L233" s="18"/>
      <c r="M233" s="18"/>
    </row>
    <row r="234" spans="1:17" ht="23.25">
      <c r="A234" s="177"/>
      <c r="B234" s="173">
        <v>2.1</v>
      </c>
      <c r="C234" s="81" t="s">
        <v>201</v>
      </c>
      <c r="D234" s="81"/>
      <c r="E234" s="34"/>
      <c r="F234" s="34"/>
      <c r="G234" s="34"/>
      <c r="H234" s="18"/>
      <c r="I234" s="18"/>
      <c r="J234" s="18"/>
      <c r="K234" s="18"/>
      <c r="L234" s="18"/>
      <c r="M234" s="18"/>
    </row>
    <row r="235" spans="1:17" ht="23.25">
      <c r="A235" s="177"/>
      <c r="B235" s="173"/>
      <c r="C235" s="173" t="s">
        <v>202</v>
      </c>
      <c r="D235" s="81" t="s">
        <v>203</v>
      </c>
      <c r="E235" s="34"/>
      <c r="F235" s="34"/>
      <c r="G235" s="34"/>
      <c r="H235" s="18"/>
      <c r="I235" s="18"/>
      <c r="J235" s="18"/>
      <c r="K235" s="18"/>
      <c r="L235" s="18"/>
      <c r="M235" s="18"/>
    </row>
    <row r="236" spans="1:17" ht="23.25">
      <c r="A236" s="177"/>
      <c r="B236" s="173"/>
      <c r="C236" s="173"/>
      <c r="D236" s="173" t="s">
        <v>204</v>
      </c>
      <c r="E236" s="34" t="s">
        <v>205</v>
      </c>
      <c r="F236" s="34"/>
      <c r="G236" s="34"/>
      <c r="H236" s="18"/>
      <c r="I236" s="18"/>
      <c r="J236" s="18"/>
      <c r="K236" s="18"/>
      <c r="L236" s="18"/>
      <c r="M236" s="18"/>
    </row>
    <row r="237" spans="1:17" ht="23.25">
      <c r="A237" s="40"/>
      <c r="B237" s="40"/>
      <c r="C237" s="40"/>
      <c r="D237" s="40"/>
      <c r="E237" s="40" t="str">
        <f>+CONCATENATE("พื้นทาง",Q233,"ใช้อัตราการลาดยาง Prime Coat  ")</f>
        <v xml:space="preserve">พื้นทางใช้อัตราการลาดยาง Prime Coat  </v>
      </c>
      <c r="F237" s="178"/>
      <c r="G237" s="179"/>
      <c r="H237" s="84"/>
      <c r="I237" s="84" t="s">
        <v>206</v>
      </c>
      <c r="J237" s="84"/>
      <c r="K237" s="93" t="s">
        <v>6</v>
      </c>
      <c r="L237" s="180">
        <v>1</v>
      </c>
      <c r="M237" s="40" t="s">
        <v>207</v>
      </c>
    </row>
    <row r="238" spans="1:17" ht="23.25">
      <c r="A238" s="40"/>
      <c r="B238" s="40"/>
      <c r="C238" s="40"/>
      <c r="D238" s="104"/>
      <c r="E238" s="40" t="s">
        <v>208</v>
      </c>
      <c r="F238" s="178"/>
      <c r="G238" s="179"/>
      <c r="H238" s="92"/>
      <c r="I238" s="178"/>
      <c r="J238" s="84"/>
      <c r="K238" s="93" t="s">
        <v>6</v>
      </c>
      <c r="L238" s="181">
        <f>+[1]คำนวณค่าขนส่ง!AM63</f>
        <v>18656.689999999999</v>
      </c>
      <c r="M238" s="40" t="s">
        <v>209</v>
      </c>
    </row>
    <row r="239" spans="1:17" s="54" customFormat="1" ht="24">
      <c r="A239" s="58"/>
      <c r="B239" s="59"/>
      <c r="C239" s="59"/>
      <c r="D239" s="59"/>
      <c r="E239" s="22" t="s">
        <v>210</v>
      </c>
      <c r="F239" s="22"/>
      <c r="G239" s="22"/>
      <c r="H239" s="22"/>
      <c r="I239" s="22"/>
      <c r="J239" s="22"/>
      <c r="K239" s="159" t="s">
        <v>6</v>
      </c>
      <c r="L239" s="55">
        <f>+L237*L238/1000</f>
        <v>18.656689999999998</v>
      </c>
      <c r="M239" s="156" t="s">
        <v>180</v>
      </c>
      <c r="N239" s="22" t="s">
        <v>43</v>
      </c>
      <c r="O239" s="22"/>
      <c r="P239" s="22"/>
      <c r="Q239" s="3"/>
    </row>
    <row r="240" spans="1:17" s="54" customFormat="1" ht="24">
      <c r="A240" s="58"/>
      <c r="B240" s="59"/>
      <c r="C240" s="59"/>
      <c r="D240" s="59"/>
      <c r="E240" s="22" t="s">
        <v>211</v>
      </c>
      <c r="F240" s="22"/>
      <c r="G240" s="22"/>
      <c r="H240" s="22"/>
      <c r="I240" s="22"/>
      <c r="J240" s="22"/>
      <c r="K240" s="159" t="s">
        <v>6</v>
      </c>
      <c r="L240" s="55">
        <f>+[1]คำนวณค่าดำเนินการฯ!N35</f>
        <v>5.99</v>
      </c>
      <c r="M240" s="156" t="s">
        <v>180</v>
      </c>
      <c r="N240" s="22" t="s">
        <v>46</v>
      </c>
      <c r="O240" s="22" t="s">
        <v>8</v>
      </c>
      <c r="P240" s="22"/>
      <c r="Q240" s="3"/>
    </row>
    <row r="241" spans="1:17" s="54" customFormat="1" ht="24">
      <c r="A241" s="58"/>
      <c r="B241" s="59"/>
      <c r="C241" s="59"/>
      <c r="D241" s="59"/>
      <c r="E241" s="22" t="s">
        <v>101</v>
      </c>
      <c r="F241" s="22"/>
      <c r="G241" s="22"/>
      <c r="H241" s="22"/>
      <c r="I241" s="22"/>
      <c r="J241" s="22"/>
      <c r="K241" s="159" t="s">
        <v>6</v>
      </c>
      <c r="L241" s="55">
        <f>SUM(L239:L240)</f>
        <v>24.64669</v>
      </c>
      <c r="M241" s="156" t="s">
        <v>180</v>
      </c>
      <c r="N241" s="22" t="s">
        <v>56</v>
      </c>
      <c r="O241" s="22"/>
      <c r="P241" s="22"/>
      <c r="Q241" s="3"/>
    </row>
    <row r="242" spans="1:17" s="54" customFormat="1" ht="24.75" thickBot="1">
      <c r="A242" s="58"/>
      <c r="B242" s="59"/>
      <c r="C242" s="59"/>
      <c r="D242" s="59"/>
      <c r="E242" s="108" t="s">
        <v>212</v>
      </c>
      <c r="F242" s="22"/>
      <c r="G242" s="22"/>
      <c r="H242" s="22"/>
      <c r="I242" s="22"/>
      <c r="J242" s="22"/>
      <c r="K242" s="159" t="s">
        <v>6</v>
      </c>
      <c r="L242" s="113">
        <f>+ROUNDDOWN(L241,2)</f>
        <v>24.64</v>
      </c>
      <c r="M242" s="108" t="s">
        <v>7</v>
      </c>
      <c r="N242" s="32"/>
      <c r="O242" s="22"/>
      <c r="P242" s="22"/>
      <c r="Q242" s="3"/>
    </row>
    <row r="243" spans="1:17" ht="24" thickTop="1">
      <c r="A243" s="58"/>
      <c r="B243" s="59"/>
      <c r="C243" s="59"/>
      <c r="D243" s="59"/>
      <c r="E243" s="18"/>
      <c r="F243" s="18"/>
      <c r="G243" s="18"/>
      <c r="H243" s="18"/>
      <c r="I243" s="18"/>
      <c r="J243" s="18"/>
      <c r="K243" s="18"/>
      <c r="L243" s="18"/>
      <c r="M243" s="18"/>
    </row>
    <row r="244" spans="1:17" ht="23.25">
      <c r="B244" s="124" t="str">
        <f>IF([1]กรอกข้อมูลโครงการ!$E$40=1," ","คณะกรรมการกำหนดราคากลาง")</f>
        <v>คณะกรรมการกำหนดราคากลาง</v>
      </c>
      <c r="C244" s="125"/>
      <c r="D244" s="125"/>
      <c r="E244" s="125"/>
      <c r="F244" s="125"/>
      <c r="G244" s="126"/>
      <c r="H244" s="127"/>
      <c r="I244" s="128"/>
      <c r="J244" s="115"/>
      <c r="K244" s="112"/>
      <c r="L244" s="114"/>
      <c r="M244" s="108"/>
      <c r="N244" s="129"/>
      <c r="O244" s="112"/>
      <c r="P244" s="114"/>
    </row>
    <row r="245" spans="1:17" ht="23.25">
      <c r="B245" s="130" t="str">
        <f>IF([1]กรอกข้อมูลโครงการ!$E$40=1," ","ลงชื่อ                                    ประธานกรรมการ")</f>
        <v>ลงชื่อ                                    ประธานกรรมการ</v>
      </c>
      <c r="C245" s="130"/>
      <c r="D245" s="130"/>
      <c r="E245" s="130"/>
      <c r="G245" s="130" t="str">
        <f>IF([1]กรอกข้อมูลโครงการ!$E$40=1," ","ลงชื่อ                                             กรรมการ")</f>
        <v>ลงชื่อ                                             กรรมการ</v>
      </c>
      <c r="H245" s="130"/>
      <c r="I245" s="130"/>
      <c r="L245" s="130" t="str">
        <f>IF([1]กรอกข้อมูลโครงการ!$E$40=1," ","ลงชื่อ                                             กรรมการ")</f>
        <v>ลงชื่อ                                             กรรมการ</v>
      </c>
      <c r="M245" s="130"/>
      <c r="N245" s="130"/>
      <c r="O245" s="112"/>
      <c r="P245" s="114"/>
    </row>
    <row r="246" spans="1:17" ht="23.25">
      <c r="B246" s="130" t="str">
        <f>IF([1]กรอกข้อมูลโครงการ!$E$40=1," ","          ( "&amp;[1]กรอกข้อมูลโครงการ!$A$60&amp;")")</f>
        <v xml:space="preserve">          ( นายธีทัต  ธรรมธิกูล)</v>
      </c>
      <c r="C246" s="130"/>
      <c r="D246" s="130"/>
      <c r="E246" s="130"/>
      <c r="G246" s="130" t="str">
        <f>IF([1]กรอกข้อมูลโครงการ!$E$40=1," ","       ( "&amp;[1]กรอกข้อมูลโครงการ!$A$62&amp;")")</f>
        <v xml:space="preserve">       ( นายวรพงศ์  ยศเรืองศรี)</v>
      </c>
      <c r="H246" s="130"/>
      <c r="I246" s="130"/>
      <c r="L246" s="130" t="str">
        <f>IF([1]กรอกข้อมูลโครงการ!$E$40=1," ","          ( "&amp;[1]กรอกข้อมูลโครงการ!$A$64&amp;")")</f>
        <v xml:space="preserve">          ( นายสมชาย  อุดมสารี)</v>
      </c>
      <c r="M246" s="130"/>
      <c r="N246" s="130"/>
      <c r="O246" s="112"/>
      <c r="P246" s="114"/>
    </row>
    <row r="247" spans="1:17" ht="23.25">
      <c r="B247" s="130" t="str">
        <f>IF([1]กรอกข้อมูลโครงการ!$E$40=1," ","          "&amp;[1]กรอกข้อมูลโครงการ!$D$60)</f>
        <v xml:space="preserve">          ผู้อำนวยการกองช่าง</v>
      </c>
      <c r="C247" s="130"/>
      <c r="D247" s="130"/>
      <c r="E247" s="130"/>
      <c r="G247" s="130" t="str">
        <f>IF([1]กรอกข้อมูลโครงการ!$E$40=1," ","       "&amp;[1]กรอกข้อมูลโครงการ!$D$62)</f>
        <v xml:space="preserve">       หัวหน้าฝ่ายก่อสร้างและซ่อมบำรุง</v>
      </c>
      <c r="H247" s="130"/>
      <c r="I247" s="130"/>
      <c r="L247" s="130" t="str">
        <f>IF([1]กรอกข้อมูลโครงการ!$E$40=1," ","            "&amp;[1]กรอกข้อมูลโครงการ!$D$64)</f>
        <v xml:space="preserve">            นายช่างเครื่องกลอาวุโส </v>
      </c>
      <c r="M247" s="130"/>
      <c r="N247" s="130"/>
      <c r="O247" s="112"/>
      <c r="P247" s="114"/>
    </row>
    <row r="248" spans="1:17" ht="23.25">
      <c r="B248" s="131"/>
      <c r="C248" s="130"/>
      <c r="D248" s="130"/>
      <c r="E248" s="132"/>
      <c r="G248" s="131"/>
      <c r="H248" s="130"/>
      <c r="I248" s="132"/>
      <c r="L248" s="182" t="s">
        <v>213</v>
      </c>
      <c r="M248" s="183"/>
      <c r="N248" s="183"/>
      <c r="O248" s="112"/>
      <c r="P248" s="114"/>
    </row>
    <row r="249" spans="1:17" ht="23.25">
      <c r="A249" s="32"/>
      <c r="B249" s="130" t="str">
        <f>IF([1]กรอกข้อมูลโครงการ!$E$40=1," ","ลงชื่อ                                             กรรมการ")</f>
        <v>ลงชื่อ                                             กรรมการ</v>
      </c>
      <c r="C249" s="130"/>
      <c r="D249" s="130"/>
      <c r="E249" s="130"/>
      <c r="F249" s="32"/>
      <c r="G249" s="130" t="str">
        <f>IF([1]กรอกข้อมูลโครงการ!$E$40=1," ","ลงชื่อ                                             กรรมการ")</f>
        <v>ลงชื่อ                                             กรรมการ</v>
      </c>
      <c r="H249" s="130"/>
      <c r="I249" s="130"/>
      <c r="J249" s="32"/>
      <c r="K249" s="32"/>
      <c r="L249" s="182" t="s">
        <v>214</v>
      </c>
      <c r="M249" s="183"/>
      <c r="N249" s="183"/>
      <c r="O249" s="112"/>
      <c r="P249" s="114"/>
    </row>
    <row r="250" spans="1:17" ht="23.25">
      <c r="A250" s="32"/>
      <c r="B250" s="130" t="str">
        <f>IF([1]กรอกข้อมูลโครงการ!$E$40=1," ","        ( "&amp;[1]กรอกข้อมูลโครงการ!$A$66&amp;")")</f>
        <v xml:space="preserve">        ( นายเศรษฐการ อินคำเชื้อ)</v>
      </c>
      <c r="C250" s="130"/>
      <c r="D250" s="130"/>
      <c r="E250" s="130"/>
      <c r="F250" s="32"/>
      <c r="G250" s="130" t="str">
        <f>IF([1]กรอกข้อมูลโครงการ!$E$40=1," ","        ( "&amp;[1]กรอกข้อมูลโครงการ!$A$68&amp;")")</f>
        <v xml:space="preserve">        ( นายธรรมนิตย์  สายเขียว)</v>
      </c>
      <c r="H250" s="130"/>
      <c r="I250" s="130"/>
      <c r="J250" s="32"/>
      <c r="K250" s="32"/>
      <c r="L250" s="133"/>
      <c r="M250" s="134"/>
      <c r="N250" s="135"/>
      <c r="O250" s="112"/>
      <c r="P250" s="114"/>
    </row>
    <row r="251" spans="1:17" ht="23.25">
      <c r="A251" s="32"/>
      <c r="B251" s="130" t="str">
        <f>IF([1]กรอกข้อมูลโครงการ!$E$40=1," ","          "&amp;[1]กรอกข้อมูลโครงการ!$D$66)</f>
        <v xml:space="preserve">          วิศวกรโยธาชำนาญการ</v>
      </c>
      <c r="C251" s="130"/>
      <c r="D251" s="130"/>
      <c r="E251" s="130"/>
      <c r="F251" s="32"/>
      <c r="G251" s="130" t="str">
        <f>IF([1]กรอกข้อมูลโครงการ!$E$40=1," ","             "&amp;[1]กรอกข้อมูลโครงการ!$D$68)</f>
        <v xml:space="preserve">             นายช่างโยธาชำนาญงาน</v>
      </c>
      <c r="H251" s="130"/>
      <c r="I251" s="130"/>
      <c r="J251" s="32"/>
      <c r="K251" s="32"/>
      <c r="L251" s="133"/>
      <c r="M251" s="134"/>
      <c r="N251" s="135"/>
      <c r="O251" s="112"/>
      <c r="P251" s="114"/>
    </row>
    <row r="252" spans="1:17" ht="23.25">
      <c r="A252" s="32"/>
      <c r="B252" s="130"/>
      <c r="C252" s="130"/>
      <c r="D252" s="130"/>
      <c r="E252" s="130"/>
      <c r="F252" s="32"/>
      <c r="G252" s="130"/>
      <c r="H252" s="130"/>
      <c r="I252" s="130"/>
      <c r="J252" s="32"/>
      <c r="K252" s="32"/>
      <c r="L252" s="133"/>
      <c r="M252" s="134"/>
      <c r="N252" s="135"/>
      <c r="O252" s="112"/>
      <c r="P252" s="114"/>
    </row>
    <row r="253" spans="1:17" ht="23.25">
      <c r="A253" s="58"/>
      <c r="B253" s="59"/>
      <c r="C253" s="59"/>
      <c r="D253" s="173" t="s">
        <v>215</v>
      </c>
      <c r="E253" s="34" t="s">
        <v>216</v>
      </c>
      <c r="F253" s="18"/>
      <c r="G253" s="18"/>
      <c r="H253" s="18"/>
      <c r="I253" s="18"/>
      <c r="J253" s="18"/>
      <c r="K253" s="18"/>
      <c r="L253" s="18"/>
      <c r="M253" s="18"/>
    </row>
    <row r="254" spans="1:17" ht="23.25">
      <c r="A254" s="58"/>
      <c r="B254" s="59"/>
      <c r="C254" s="59"/>
      <c r="D254" s="59"/>
      <c r="E254" s="40" t="str">
        <f>+CONCATENATE("พื้นทาง",Q242,"ใช้อัตราการลาดยาง Tack Coat  ")</f>
        <v xml:space="preserve">พื้นทางใช้อัตราการลาดยาง Tack Coat  </v>
      </c>
      <c r="F254" s="178"/>
      <c r="G254" s="179"/>
      <c r="H254" s="84"/>
      <c r="I254" s="84"/>
      <c r="J254" s="84"/>
      <c r="K254" s="93" t="s">
        <v>6</v>
      </c>
      <c r="L254" s="180">
        <v>0.2</v>
      </c>
      <c r="M254" s="40" t="s">
        <v>207</v>
      </c>
    </row>
    <row r="255" spans="1:17" ht="23.25">
      <c r="A255" s="58"/>
      <c r="B255" s="59"/>
      <c r="C255" s="59"/>
      <c r="D255" s="59"/>
      <c r="E255" s="40" t="s">
        <v>217</v>
      </c>
      <c r="F255" s="178"/>
      <c r="G255" s="179"/>
      <c r="H255" s="92"/>
      <c r="I255" s="178"/>
      <c r="J255" s="84"/>
      <c r="K255" s="93" t="s">
        <v>6</v>
      </c>
      <c r="L255" s="181">
        <f>+[1]คำนวณค่าขนส่ง!AM65</f>
        <v>18423.36</v>
      </c>
      <c r="M255" s="40" t="s">
        <v>209</v>
      </c>
    </row>
    <row r="256" spans="1:17" ht="23.25">
      <c r="A256" s="58"/>
      <c r="B256" s="59"/>
      <c r="C256" s="59"/>
      <c r="D256" s="59"/>
      <c r="E256" s="22" t="s">
        <v>218</v>
      </c>
      <c r="F256" s="22"/>
      <c r="G256" s="22"/>
      <c r="H256" s="22"/>
      <c r="I256" s="22"/>
      <c r="J256" s="22"/>
      <c r="K256" s="159" t="s">
        <v>6</v>
      </c>
      <c r="L256" s="55">
        <f>+L254*L255/1000</f>
        <v>3.6846720000000004</v>
      </c>
      <c r="M256" s="156" t="s">
        <v>180</v>
      </c>
      <c r="N256" s="22" t="s">
        <v>43</v>
      </c>
      <c r="O256" s="22"/>
    </row>
    <row r="257" spans="1:17" ht="23.25">
      <c r="A257" s="58"/>
      <c r="B257" s="59"/>
      <c r="C257" s="59"/>
      <c r="D257" s="59"/>
      <c r="E257" s="22" t="s">
        <v>211</v>
      </c>
      <c r="F257" s="22"/>
      <c r="G257" s="22"/>
      <c r="H257" s="22"/>
      <c r="I257" s="22"/>
      <c r="J257" s="22"/>
      <c r="K257" s="159" t="s">
        <v>6</v>
      </c>
      <c r="L257" s="55">
        <f>+[1]คำนวณค่าดำเนินการฯ!N36</f>
        <v>5.86</v>
      </c>
      <c r="M257" s="156" t="s">
        <v>180</v>
      </c>
      <c r="N257" s="22" t="s">
        <v>219</v>
      </c>
      <c r="O257" s="22"/>
    </row>
    <row r="258" spans="1:17" ht="23.25">
      <c r="A258" s="58"/>
      <c r="B258" s="59"/>
      <c r="C258" s="59"/>
      <c r="D258" s="59"/>
      <c r="E258" s="22" t="s">
        <v>101</v>
      </c>
      <c r="F258" s="22"/>
      <c r="G258" s="22"/>
      <c r="H258" s="22"/>
      <c r="I258" s="22"/>
      <c r="J258" s="22"/>
      <c r="K258" s="159" t="s">
        <v>6</v>
      </c>
      <c r="L258" s="55">
        <f>SUM(L256:L257)</f>
        <v>9.5446720000000003</v>
      </c>
      <c r="M258" s="156" t="s">
        <v>180</v>
      </c>
      <c r="N258" s="22" t="s">
        <v>56</v>
      </c>
      <c r="O258" s="22"/>
    </row>
    <row r="259" spans="1:17" ht="24" thickBot="1">
      <c r="A259" s="58"/>
      <c r="B259" s="59"/>
      <c r="C259" s="59"/>
      <c r="D259" s="59"/>
      <c r="E259" s="108" t="s">
        <v>212</v>
      </c>
      <c r="F259" s="22"/>
      <c r="G259" s="22"/>
      <c r="H259" s="22"/>
      <c r="I259" s="22"/>
      <c r="J259" s="22"/>
      <c r="K259" s="159" t="s">
        <v>6</v>
      </c>
      <c r="L259" s="113">
        <f>+ROUNDDOWN(L258,2)</f>
        <v>9.5399999999999991</v>
      </c>
      <c r="M259" s="108" t="s">
        <v>7</v>
      </c>
      <c r="N259" s="32"/>
      <c r="O259" s="22"/>
    </row>
    <row r="260" spans="1:17" ht="24" thickTop="1">
      <c r="B260" s="130"/>
      <c r="C260" s="130"/>
      <c r="D260" s="130"/>
      <c r="E260" s="130"/>
      <c r="G260" s="130"/>
      <c r="H260" s="130"/>
      <c r="I260" s="130"/>
      <c r="L260" s="133"/>
      <c r="M260" s="134"/>
      <c r="N260" s="135"/>
      <c r="O260" s="112"/>
      <c r="P260" s="114"/>
    </row>
    <row r="261" spans="1:17" s="22" customFormat="1" ht="21.75" hidden="1" outlineLevel="1">
      <c r="C261" s="76" t="s">
        <v>220</v>
      </c>
      <c r="D261" s="36"/>
      <c r="E261" s="36"/>
      <c r="Q261" s="184"/>
    </row>
    <row r="262" spans="1:17" s="22" customFormat="1" ht="21.75" hidden="1" outlineLevel="1">
      <c r="B262" s="36"/>
      <c r="C262" s="36" t="s">
        <v>221</v>
      </c>
      <c r="D262" s="36"/>
      <c r="E262" s="36"/>
      <c r="Q262" s="184"/>
    </row>
    <row r="263" spans="1:17" s="22" customFormat="1" ht="21.75" hidden="1" outlineLevel="1">
      <c r="C263" s="76" t="s">
        <v>222</v>
      </c>
      <c r="D263" s="36"/>
      <c r="E263" s="36"/>
      <c r="Q263" s="184"/>
    </row>
    <row r="264" spans="1:17" s="22" customFormat="1" ht="21.75" hidden="1" outlineLevel="1">
      <c r="C264" s="185" t="s">
        <v>223</v>
      </c>
      <c r="D264" s="185"/>
      <c r="E264" s="185"/>
      <c r="F264" s="186" t="s">
        <v>224</v>
      </c>
      <c r="G264" s="186"/>
      <c r="H264" s="186"/>
      <c r="I264" s="186" t="s">
        <v>225</v>
      </c>
      <c r="J264" s="186"/>
      <c r="K264" s="186"/>
      <c r="Q264" s="184"/>
    </row>
    <row r="265" spans="1:17" s="22" customFormat="1" ht="22.5" hidden="1" outlineLevel="1" thickBot="1">
      <c r="C265" s="187"/>
      <c r="D265" s="187"/>
      <c r="E265" s="187"/>
      <c r="F265" s="188" t="s">
        <v>226</v>
      </c>
      <c r="G265" s="188"/>
      <c r="H265" s="188"/>
      <c r="I265" s="188" t="s">
        <v>226</v>
      </c>
      <c r="J265" s="188"/>
      <c r="K265" s="188"/>
      <c r="Q265" s="184"/>
    </row>
    <row r="266" spans="1:17" s="22" customFormat="1" ht="21.75" hidden="1" outlineLevel="1">
      <c r="C266" s="189" t="s">
        <v>227</v>
      </c>
      <c r="D266" s="189"/>
      <c r="E266" s="189"/>
      <c r="F266" s="186" t="s">
        <v>228</v>
      </c>
      <c r="G266" s="186"/>
      <c r="H266" s="186"/>
      <c r="I266" s="186">
        <v>0.8</v>
      </c>
      <c r="J266" s="186"/>
      <c r="K266" s="186"/>
      <c r="Q266" s="184"/>
    </row>
    <row r="267" spans="1:17" s="22" customFormat="1" ht="21.75" hidden="1" outlineLevel="1">
      <c r="C267" s="190" t="s">
        <v>229</v>
      </c>
      <c r="D267" s="190"/>
      <c r="E267" s="190"/>
      <c r="F267" s="191" t="s">
        <v>228</v>
      </c>
      <c r="G267" s="191"/>
      <c r="H267" s="191"/>
      <c r="I267" s="191">
        <v>0.8</v>
      </c>
      <c r="J267" s="191"/>
      <c r="K267" s="191"/>
      <c r="Q267" s="184"/>
    </row>
    <row r="268" spans="1:17" s="22" customFormat="1" ht="22.5" hidden="1" outlineLevel="1" thickBot="1">
      <c r="C268" s="192" t="s">
        <v>230</v>
      </c>
      <c r="D268" s="192"/>
      <c r="E268" s="192"/>
      <c r="F268" s="188" t="s">
        <v>231</v>
      </c>
      <c r="G268" s="188"/>
      <c r="H268" s="188"/>
      <c r="I268" s="188">
        <v>1</v>
      </c>
      <c r="J268" s="188"/>
      <c r="K268" s="188"/>
      <c r="Q268" s="184"/>
    </row>
    <row r="269" spans="1:17" s="22" customFormat="1" ht="21.75" hidden="1" outlineLevel="1">
      <c r="B269" s="36"/>
      <c r="C269" s="36"/>
      <c r="D269" s="36"/>
      <c r="E269" s="36"/>
      <c r="Q269" s="184"/>
    </row>
    <row r="270" spans="1:17" s="22" customFormat="1" ht="21.75" hidden="1" outlineLevel="1">
      <c r="B270" s="36"/>
      <c r="C270" s="36" t="s">
        <v>232</v>
      </c>
      <c r="D270" s="36"/>
      <c r="E270" s="36"/>
      <c r="Q270" s="184"/>
    </row>
    <row r="271" spans="1:17" s="22" customFormat="1" ht="21.75" hidden="1" outlineLevel="1">
      <c r="C271" s="76" t="s">
        <v>233</v>
      </c>
      <c r="D271" s="36"/>
      <c r="E271" s="36"/>
      <c r="Q271" s="184"/>
    </row>
    <row r="272" spans="1:17" s="22" customFormat="1" ht="21.75" hidden="1" outlineLevel="1">
      <c r="C272" s="185" t="s">
        <v>234</v>
      </c>
      <c r="D272" s="185"/>
      <c r="E272" s="185"/>
      <c r="F272" s="186" t="s">
        <v>235</v>
      </c>
      <c r="G272" s="186"/>
      <c r="H272" s="186"/>
      <c r="I272" s="186"/>
      <c r="J272" s="186"/>
      <c r="K272" s="186"/>
      <c r="L272" s="186" t="s">
        <v>236</v>
      </c>
      <c r="M272" s="186"/>
      <c r="Q272" s="184"/>
    </row>
    <row r="273" spans="1:17" s="22" customFormat="1" ht="22.5" hidden="1" outlineLevel="1" thickBot="1">
      <c r="C273" s="193"/>
      <c r="D273" s="193"/>
      <c r="E273" s="193"/>
      <c r="F273" s="188" t="s">
        <v>237</v>
      </c>
      <c r="G273" s="188"/>
      <c r="H273" s="188"/>
      <c r="I273" s="188"/>
      <c r="J273" s="188"/>
      <c r="K273" s="188"/>
      <c r="L273" s="191" t="s">
        <v>238</v>
      </c>
      <c r="M273" s="191"/>
      <c r="Q273" s="184"/>
    </row>
    <row r="274" spans="1:17" s="22" customFormat="1" ht="22.5" hidden="1" outlineLevel="1" thickBot="1">
      <c r="C274" s="187"/>
      <c r="D274" s="187"/>
      <c r="E274" s="187"/>
      <c r="F274" s="194" t="s">
        <v>239</v>
      </c>
      <c r="G274" s="194"/>
      <c r="H274" s="194"/>
      <c r="I274" s="194" t="s">
        <v>240</v>
      </c>
      <c r="J274" s="194"/>
      <c r="K274" s="194"/>
      <c r="L274" s="188"/>
      <c r="M274" s="188"/>
      <c r="Q274" s="184"/>
    </row>
    <row r="275" spans="1:17" s="22" customFormat="1" ht="21.75" hidden="1" outlineLevel="1">
      <c r="C275" s="186" t="s">
        <v>241</v>
      </c>
      <c r="D275" s="186"/>
      <c r="E275" s="186"/>
      <c r="F275" s="186">
        <v>5.0999999999999996</v>
      </c>
      <c r="G275" s="186"/>
      <c r="H275" s="186"/>
      <c r="I275" s="186">
        <v>5.2</v>
      </c>
      <c r="J275" s="186"/>
      <c r="K275" s="186"/>
      <c r="L275" s="186">
        <v>4.5</v>
      </c>
      <c r="M275" s="186"/>
      <c r="Q275" s="184"/>
    </row>
    <row r="276" spans="1:17" s="22" customFormat="1" ht="21.75" hidden="1" outlineLevel="1">
      <c r="C276" s="191" t="s">
        <v>242</v>
      </c>
      <c r="D276" s="191"/>
      <c r="E276" s="191"/>
      <c r="F276" s="191">
        <v>5.4</v>
      </c>
      <c r="G276" s="191"/>
      <c r="H276" s="191"/>
      <c r="I276" s="191">
        <v>5.5</v>
      </c>
      <c r="J276" s="191"/>
      <c r="K276" s="191"/>
      <c r="L276" s="191" t="s">
        <v>243</v>
      </c>
      <c r="M276" s="191"/>
      <c r="Q276" s="184"/>
    </row>
    <row r="277" spans="1:17" s="22" customFormat="1" ht="22.5" hidden="1" outlineLevel="1" thickBot="1">
      <c r="C277" s="188" t="s">
        <v>244</v>
      </c>
      <c r="D277" s="188"/>
      <c r="E277" s="188"/>
      <c r="F277" s="188">
        <v>5.8</v>
      </c>
      <c r="G277" s="188"/>
      <c r="H277" s="188"/>
      <c r="I277" s="188">
        <v>5.9</v>
      </c>
      <c r="J277" s="188"/>
      <c r="K277" s="188"/>
      <c r="L277" s="188" t="s">
        <v>243</v>
      </c>
      <c r="M277" s="188"/>
      <c r="Q277" s="184"/>
    </row>
    <row r="278" spans="1:17" ht="23.25" hidden="1" outlineLevel="1">
      <c r="A278" s="58"/>
      <c r="B278" s="59"/>
      <c r="C278" s="59"/>
      <c r="D278" s="59"/>
      <c r="E278" s="108"/>
      <c r="F278" s="22"/>
      <c r="G278" s="22"/>
      <c r="H278" s="22"/>
      <c r="I278" s="22"/>
      <c r="J278" s="22"/>
      <c r="K278" s="159"/>
      <c r="L278" s="114"/>
      <c r="M278" s="108"/>
      <c r="N278" s="32"/>
      <c r="O278" s="22"/>
    </row>
    <row r="279" spans="1:17" ht="23.25" hidden="1" outlineLevel="1">
      <c r="A279" s="58"/>
      <c r="B279" s="59"/>
      <c r="C279" s="173" t="s">
        <v>245</v>
      </c>
      <c r="D279" s="81" t="s">
        <v>246</v>
      </c>
      <c r="E279" s="34"/>
      <c r="F279" s="18"/>
      <c r="G279" s="18"/>
      <c r="H279" s="18"/>
      <c r="I279" s="18"/>
      <c r="J279" s="18"/>
      <c r="K279" s="18"/>
      <c r="L279" s="18"/>
      <c r="M279" s="18"/>
    </row>
    <row r="280" spans="1:17" s="22" customFormat="1" ht="21.75" hidden="1" outlineLevel="1">
      <c r="B280" s="195"/>
      <c r="C280" s="33"/>
      <c r="D280" s="33" t="s">
        <v>247</v>
      </c>
      <c r="E280" s="23" t="s">
        <v>6</v>
      </c>
      <c r="F280" s="33" t="s">
        <v>248</v>
      </c>
      <c r="Q280" s="184"/>
    </row>
    <row r="281" spans="1:17" s="22" customFormat="1" ht="21.75" hidden="1" outlineLevel="1">
      <c r="B281" s="195"/>
      <c r="C281" s="33"/>
      <c r="D281" s="33"/>
      <c r="E281" s="23" t="s">
        <v>6</v>
      </c>
      <c r="F281" s="33" t="s">
        <v>249</v>
      </c>
      <c r="Q281" s="184"/>
    </row>
    <row r="282" spans="1:17" s="22" customFormat="1" ht="21.75" hidden="1" outlineLevel="1">
      <c r="B282" s="195"/>
      <c r="C282" s="33"/>
      <c r="D282" s="33" t="s">
        <v>250</v>
      </c>
      <c r="Q282" s="184"/>
    </row>
    <row r="283" spans="1:17" s="22" customFormat="1" ht="21.75" hidden="1" outlineLevel="1">
      <c r="C283" s="60"/>
      <c r="D283" s="60" t="s">
        <v>251</v>
      </c>
      <c r="E283" s="61"/>
      <c r="F283" s="196"/>
      <c r="G283" s="61"/>
      <c r="H283" s="197"/>
      <c r="I283" s="198"/>
      <c r="J283" s="60"/>
      <c r="K283" s="159" t="s">
        <v>6</v>
      </c>
      <c r="L283" s="199">
        <f>+[1]คำนวณค่าขนส่ง!G18</f>
        <v>355.14</v>
      </c>
      <c r="M283" s="22" t="s">
        <v>28</v>
      </c>
      <c r="N283" s="22" t="s">
        <v>43</v>
      </c>
      <c r="Q283" s="184"/>
    </row>
    <row r="284" spans="1:17" s="22" customFormat="1" ht="21.75" hidden="1" outlineLevel="1">
      <c r="C284" s="200"/>
      <c r="D284" s="200" t="s">
        <v>75</v>
      </c>
      <c r="E284" s="69">
        <f>+[1]คำนวณค่าขนส่ง!H18</f>
        <v>10</v>
      </c>
      <c r="F284" s="22" t="s">
        <v>32</v>
      </c>
      <c r="G284" s="200"/>
      <c r="H284" s="201"/>
      <c r="I284" s="198"/>
      <c r="J284" s="196"/>
      <c r="K284" s="159" t="s">
        <v>6</v>
      </c>
      <c r="L284" s="199">
        <f>+[1]คำนวณค่าขนส่ง!AL18</f>
        <v>31.58</v>
      </c>
      <c r="M284" s="22" t="s">
        <v>28</v>
      </c>
      <c r="N284" s="22" t="s">
        <v>46</v>
      </c>
      <c r="Q284" s="184"/>
    </row>
    <row r="285" spans="1:17" s="22" customFormat="1" ht="21.75" hidden="1" outlineLevel="1">
      <c r="C285" s="200"/>
      <c r="D285" s="200" t="s">
        <v>60</v>
      </c>
      <c r="G285" s="200"/>
      <c r="H285" s="201"/>
      <c r="I285" s="198"/>
      <c r="J285" s="196"/>
      <c r="K285" s="159" t="s">
        <v>6</v>
      </c>
      <c r="L285" s="199">
        <f>SUM(L283:L284)</f>
        <v>386.71999999999997</v>
      </c>
      <c r="M285" s="22" t="s">
        <v>28</v>
      </c>
      <c r="N285" s="22" t="s">
        <v>56</v>
      </c>
      <c r="Q285" s="184"/>
    </row>
    <row r="286" spans="1:17" s="22" customFormat="1" ht="21.75" hidden="1" outlineLevel="1">
      <c r="C286" s="200"/>
      <c r="D286" s="200" t="s">
        <v>252</v>
      </c>
      <c r="G286" s="200"/>
      <c r="H286" s="198"/>
      <c r="I286" s="198"/>
      <c r="J286" s="196"/>
      <c r="K286" s="159" t="s">
        <v>6</v>
      </c>
      <c r="L286" s="199">
        <f>0.01286*L285</f>
        <v>4.9732192</v>
      </c>
      <c r="M286" s="22" t="s">
        <v>7</v>
      </c>
      <c r="N286" s="22" t="s">
        <v>253</v>
      </c>
      <c r="Q286" s="184"/>
    </row>
    <row r="287" spans="1:17" s="22" customFormat="1" ht="21.75" hidden="1" outlineLevel="1">
      <c r="C287" s="200"/>
      <c r="D287" s="200" t="s">
        <v>254</v>
      </c>
      <c r="G287" s="201"/>
      <c r="H287" s="201"/>
      <c r="I287" s="198"/>
      <c r="J287" s="196"/>
      <c r="K287" s="159" t="s">
        <v>6</v>
      </c>
      <c r="L287" s="202">
        <f>+[1]คำนวณค่าขนส่ง!G65</f>
        <v>17630</v>
      </c>
      <c r="M287" s="22" t="s">
        <v>209</v>
      </c>
      <c r="N287" s="22" t="s">
        <v>64</v>
      </c>
      <c r="Q287" s="184"/>
    </row>
    <row r="288" spans="1:17" s="22" customFormat="1" ht="21.75" hidden="1" outlineLevel="1">
      <c r="C288" s="200"/>
      <c r="D288" s="200" t="s">
        <v>75</v>
      </c>
      <c r="E288" s="69">
        <f>+[1]คำนวณค่าขนส่ง!H65</f>
        <v>610</v>
      </c>
      <c r="F288" s="22" t="s">
        <v>32</v>
      </c>
      <c r="G288" s="200"/>
      <c r="H288" s="201"/>
      <c r="I288" s="198"/>
      <c r="J288" s="196"/>
      <c r="K288" s="159" t="s">
        <v>6</v>
      </c>
      <c r="L288" s="202">
        <f>+[1]คำนวณค่าขนส่ง!AL65</f>
        <v>793.36</v>
      </c>
      <c r="M288" s="22" t="s">
        <v>209</v>
      </c>
      <c r="N288" s="22" t="s">
        <v>255</v>
      </c>
      <c r="Q288" s="184"/>
    </row>
    <row r="289" spans="3:17" s="22" customFormat="1" ht="21.75" hidden="1" outlineLevel="1">
      <c r="C289" s="200"/>
      <c r="D289" s="200" t="s">
        <v>60</v>
      </c>
      <c r="G289" s="200"/>
      <c r="H289" s="201"/>
      <c r="I289" s="198"/>
      <c r="J289" s="196"/>
      <c r="K289" s="159" t="s">
        <v>6</v>
      </c>
      <c r="L289" s="202">
        <f>SUM(L287:L288)</f>
        <v>18423.36</v>
      </c>
      <c r="M289" s="22" t="s">
        <v>209</v>
      </c>
      <c r="N289" s="22" t="s">
        <v>83</v>
      </c>
      <c r="Q289" s="184"/>
    </row>
    <row r="290" spans="3:17" s="22" customFormat="1" ht="21.75" hidden="1" outlineLevel="1">
      <c r="C290" s="200"/>
      <c r="D290" s="200" t="s">
        <v>256</v>
      </c>
      <c r="G290" s="200"/>
      <c r="H290" s="201"/>
      <c r="I290" s="198"/>
      <c r="J290" s="196"/>
      <c r="K290" s="159" t="s">
        <v>6</v>
      </c>
      <c r="L290" s="202">
        <f>0.00123*L289</f>
        <v>22.660732800000002</v>
      </c>
      <c r="M290" s="22" t="s">
        <v>7</v>
      </c>
      <c r="N290" s="22" t="s">
        <v>257</v>
      </c>
      <c r="Q290" s="184"/>
    </row>
    <row r="291" spans="3:17" s="22" customFormat="1" ht="21.75" hidden="1" outlineLevel="1">
      <c r="C291" s="200"/>
      <c r="D291" s="200" t="s">
        <v>258</v>
      </c>
      <c r="G291" s="200"/>
      <c r="H291" s="201"/>
      <c r="I291" s="198"/>
      <c r="J291" s="196"/>
      <c r="K291" s="159" t="s">
        <v>6</v>
      </c>
      <c r="L291" s="203">
        <f>+'[1]กรอกข้อมูล CS'!F2</f>
        <v>0</v>
      </c>
      <c r="M291" s="22" t="s">
        <v>32</v>
      </c>
      <c r="N291" s="22" t="s">
        <v>259</v>
      </c>
      <c r="Q291" s="184"/>
    </row>
    <row r="292" spans="3:17" s="22" customFormat="1" ht="21.75" hidden="1" outlineLevel="1">
      <c r="C292" s="200"/>
      <c r="D292" s="200" t="s">
        <v>260</v>
      </c>
      <c r="F292" s="204">
        <f>IF(L291/4&lt;1,1,ROUNDDOWN(L291/4,0))</f>
        <v>1</v>
      </c>
      <c r="G292" s="22" t="s">
        <v>32</v>
      </c>
      <c r="H292" s="201"/>
      <c r="I292" s="198"/>
      <c r="J292" s="196"/>
      <c r="K292" s="159" t="s">
        <v>6</v>
      </c>
      <c r="L292" s="205">
        <f>+[1]คำนวณค่าขนส่ง!BE10</f>
        <v>10.89</v>
      </c>
      <c r="M292" s="22" t="s">
        <v>28</v>
      </c>
      <c r="N292" s="22" t="s">
        <v>261</v>
      </c>
      <c r="Q292" s="184"/>
    </row>
    <row r="293" spans="3:17" s="22" customFormat="1" ht="21.75" hidden="1" outlineLevel="1">
      <c r="C293" s="200"/>
      <c r="D293" s="200" t="s">
        <v>262</v>
      </c>
      <c r="G293" s="200"/>
      <c r="H293" s="201"/>
      <c r="I293" s="198"/>
      <c r="J293" s="196"/>
      <c r="K293" s="159" t="s">
        <v>6</v>
      </c>
      <c r="L293" s="202">
        <f>0.01222*L292</f>
        <v>0.13307579999999999</v>
      </c>
      <c r="M293" s="22" t="s">
        <v>7</v>
      </c>
      <c r="N293" s="22" t="s">
        <v>263</v>
      </c>
      <c r="Q293" s="184"/>
    </row>
    <row r="294" spans="3:17" s="22" customFormat="1" ht="21.75" hidden="1" outlineLevel="1">
      <c r="C294" s="200"/>
      <c r="D294" s="200" t="s">
        <v>264</v>
      </c>
      <c r="G294" s="200"/>
      <c r="H294" s="201"/>
      <c r="I294" s="198"/>
      <c r="J294" s="196"/>
      <c r="K294" s="159" t="s">
        <v>6</v>
      </c>
      <c r="L294" s="202">
        <f>+[1]คำนวณค่าดำเนินการฯ!N38</f>
        <v>14.030000000000001</v>
      </c>
      <c r="M294" s="22" t="s">
        <v>7</v>
      </c>
      <c r="N294" s="96" t="s">
        <v>265</v>
      </c>
      <c r="Q294" s="184"/>
    </row>
    <row r="295" spans="3:17" s="22" customFormat="1" ht="21.75" hidden="1" outlineLevel="1">
      <c r="C295" s="200"/>
      <c r="D295" s="200" t="s">
        <v>101</v>
      </c>
      <c r="G295" s="200"/>
      <c r="H295" s="201"/>
      <c r="I295" s="198"/>
      <c r="J295" s="196"/>
      <c r="K295" s="159" t="s">
        <v>6</v>
      </c>
      <c r="L295" s="202">
        <f>+L286+L290+L293+L294</f>
        <v>41.797027800000002</v>
      </c>
      <c r="M295" s="22" t="s">
        <v>7</v>
      </c>
      <c r="N295" s="22" t="s">
        <v>266</v>
      </c>
      <c r="Q295" s="184"/>
    </row>
    <row r="296" spans="3:17" s="33" customFormat="1" ht="23.25" hidden="1" outlineLevel="1">
      <c r="C296" s="206"/>
      <c r="D296" s="206" t="s">
        <v>57</v>
      </c>
      <c r="E296" s="33" t="s">
        <v>250</v>
      </c>
      <c r="G296" s="206"/>
      <c r="H296" s="207"/>
      <c r="I296" s="208"/>
      <c r="J296" s="209"/>
      <c r="K296" s="210" t="s">
        <v>6</v>
      </c>
      <c r="L296" s="211">
        <f>+ROUNDDOWN(L295,2)</f>
        <v>41.79</v>
      </c>
      <c r="M296" s="33" t="s">
        <v>7</v>
      </c>
      <c r="N296" s="33" t="s">
        <v>267</v>
      </c>
      <c r="Q296" s="212"/>
    </row>
    <row r="297" spans="3:17" s="22" customFormat="1" ht="21.75" hidden="1" outlineLevel="1">
      <c r="C297" s="200"/>
      <c r="D297" s="200"/>
      <c r="G297" s="200"/>
      <c r="H297" s="201"/>
      <c r="I297" s="198"/>
      <c r="J297" s="196"/>
      <c r="K297" s="198"/>
      <c r="L297" s="213"/>
      <c r="Q297" s="184"/>
    </row>
    <row r="298" spans="3:17" s="22" customFormat="1" ht="21.75" hidden="1" outlineLevel="1">
      <c r="C298" s="206"/>
      <c r="D298" s="206" t="s">
        <v>268</v>
      </c>
      <c r="G298" s="200"/>
      <c r="H298" s="201"/>
      <c r="I298" s="198"/>
      <c r="J298" s="196"/>
      <c r="K298" s="198"/>
      <c r="L298" s="213"/>
      <c r="Q298" s="184"/>
    </row>
    <row r="299" spans="3:17" s="22" customFormat="1" ht="21.75" hidden="1" outlineLevel="1">
      <c r="C299" s="200"/>
      <c r="D299" s="200" t="s">
        <v>269</v>
      </c>
      <c r="G299" s="200"/>
      <c r="H299" s="201"/>
      <c r="I299" s="198"/>
      <c r="J299" s="196"/>
      <c r="K299" s="159" t="s">
        <v>6</v>
      </c>
      <c r="L299" s="202">
        <f>+[1]คำนวณค่าขนส่ง!G64</f>
        <v>30745</v>
      </c>
      <c r="M299" s="22" t="s">
        <v>209</v>
      </c>
      <c r="N299" s="22" t="s">
        <v>270</v>
      </c>
      <c r="Q299" s="184"/>
    </row>
    <row r="300" spans="3:17" s="22" customFormat="1" ht="21.75" hidden="1" outlineLevel="1">
      <c r="C300" s="200"/>
      <c r="D300" s="200" t="s">
        <v>75</v>
      </c>
      <c r="E300" s="69">
        <f>+[1]คำนวณค่าขนส่ง!H64</f>
        <v>610</v>
      </c>
      <c r="F300" s="22" t="s">
        <v>32</v>
      </c>
      <c r="G300" s="200"/>
      <c r="H300" s="201"/>
      <c r="I300" s="198"/>
      <c r="J300" s="196"/>
      <c r="K300" s="159" t="s">
        <v>6</v>
      </c>
      <c r="L300" s="202">
        <f>+[1]คำนวณค่าขนส่ง!AL64</f>
        <v>793.36</v>
      </c>
      <c r="M300" s="22" t="s">
        <v>209</v>
      </c>
      <c r="N300" s="22" t="s">
        <v>271</v>
      </c>
      <c r="Q300" s="184"/>
    </row>
    <row r="301" spans="3:17" s="22" customFormat="1" ht="21.75" hidden="1" outlineLevel="1">
      <c r="C301" s="200"/>
      <c r="D301" s="200" t="s">
        <v>60</v>
      </c>
      <c r="G301" s="200"/>
      <c r="H301" s="201"/>
      <c r="I301" s="198"/>
      <c r="J301" s="196"/>
      <c r="K301" s="159" t="s">
        <v>6</v>
      </c>
      <c r="L301" s="202">
        <f>SUM(L299:L300)</f>
        <v>31538.36</v>
      </c>
      <c r="M301" s="22" t="s">
        <v>209</v>
      </c>
      <c r="N301" s="22" t="s">
        <v>272</v>
      </c>
      <c r="Q301" s="184"/>
    </row>
    <row r="302" spans="3:17" s="22" customFormat="1" ht="21.75" hidden="1" outlineLevel="1">
      <c r="C302" s="200"/>
      <c r="D302" s="200" t="s">
        <v>273</v>
      </c>
      <c r="G302" s="200"/>
      <c r="H302" s="201"/>
      <c r="I302" s="198"/>
      <c r="J302" s="196"/>
      <c r="K302" s="159" t="s">
        <v>6</v>
      </c>
      <c r="L302" s="202">
        <f>0.00031*L301</f>
        <v>9.7768916000000008</v>
      </c>
      <c r="M302" s="22" t="s">
        <v>7</v>
      </c>
      <c r="N302" s="22" t="s">
        <v>274</v>
      </c>
      <c r="Q302" s="184"/>
    </row>
    <row r="303" spans="3:17" s="22" customFormat="1" ht="21.75" hidden="1" outlineLevel="1">
      <c r="C303" s="200"/>
      <c r="D303" s="200" t="s">
        <v>275</v>
      </c>
      <c r="G303" s="200"/>
      <c r="H303" s="201"/>
      <c r="I303" s="198"/>
      <c r="J303" s="196"/>
      <c r="K303" s="159" t="s">
        <v>6</v>
      </c>
      <c r="L303" s="202">
        <f>+[1]คำนวณค่าดำเนินการฯ!N74</f>
        <v>2.31</v>
      </c>
      <c r="M303" s="22" t="s">
        <v>7</v>
      </c>
      <c r="N303" s="22" t="s">
        <v>276</v>
      </c>
      <c r="Q303" s="184"/>
    </row>
    <row r="304" spans="3:17" s="22" customFormat="1" ht="21.75" hidden="1" outlineLevel="1">
      <c r="C304" s="200"/>
      <c r="D304" s="200" t="s">
        <v>101</v>
      </c>
      <c r="G304" s="200"/>
      <c r="H304" s="201"/>
      <c r="I304" s="198"/>
      <c r="J304" s="196"/>
      <c r="K304" s="159" t="s">
        <v>6</v>
      </c>
      <c r="L304" s="202">
        <f>SUM(L302:L303)</f>
        <v>12.086891600000001</v>
      </c>
      <c r="M304" s="22" t="s">
        <v>7</v>
      </c>
      <c r="N304" s="22" t="s">
        <v>277</v>
      </c>
      <c r="Q304" s="184"/>
    </row>
    <row r="305" spans="3:17" s="22" customFormat="1" ht="23.25" hidden="1" outlineLevel="1">
      <c r="C305" s="200"/>
      <c r="D305" s="206" t="s">
        <v>57</v>
      </c>
      <c r="E305" s="33" t="s">
        <v>268</v>
      </c>
      <c r="F305" s="33"/>
      <c r="G305" s="206"/>
      <c r="H305" s="207"/>
      <c r="I305" s="208"/>
      <c r="J305" s="209"/>
      <c r="K305" s="210" t="s">
        <v>6</v>
      </c>
      <c r="L305" s="211">
        <f>+ROUNDDOWN(L304,2)</f>
        <v>12.08</v>
      </c>
      <c r="M305" s="33" t="s">
        <v>7</v>
      </c>
      <c r="N305" s="33" t="s">
        <v>278</v>
      </c>
      <c r="Q305" s="184"/>
    </row>
    <row r="306" spans="3:17" s="22" customFormat="1" ht="21.75" hidden="1" outlineLevel="1">
      <c r="C306" s="200"/>
      <c r="D306" s="200"/>
      <c r="G306" s="200"/>
      <c r="H306" s="201"/>
      <c r="I306" s="198"/>
      <c r="J306" s="196"/>
      <c r="K306" s="198"/>
      <c r="L306" s="213"/>
      <c r="Q306" s="184"/>
    </row>
    <row r="307" spans="3:17" s="22" customFormat="1" ht="21.75" hidden="1" outlineLevel="1">
      <c r="C307" s="206"/>
      <c r="D307" s="206" t="s">
        <v>279</v>
      </c>
      <c r="E307" s="200"/>
      <c r="G307" s="200"/>
      <c r="H307" s="201"/>
      <c r="I307" s="198"/>
      <c r="J307" s="196"/>
      <c r="K307" s="198"/>
      <c r="L307" s="213"/>
      <c r="Q307" s="184"/>
    </row>
    <row r="308" spans="3:17" s="22" customFormat="1" ht="21.75" hidden="1" outlineLevel="1">
      <c r="C308" s="200"/>
      <c r="D308" s="200" t="s">
        <v>280</v>
      </c>
      <c r="E308" s="200"/>
      <c r="G308" s="200"/>
      <c r="H308" s="201"/>
      <c r="I308" s="198"/>
      <c r="J308" s="196"/>
      <c r="K308" s="159" t="s">
        <v>6</v>
      </c>
      <c r="L308" s="214">
        <f>+[1]คำนวณค่าขนส่ง!G16</f>
        <v>296.99</v>
      </c>
      <c r="M308" s="22" t="s">
        <v>28</v>
      </c>
      <c r="N308" s="22" t="s">
        <v>281</v>
      </c>
      <c r="Q308" s="184"/>
    </row>
    <row r="309" spans="3:17" s="22" customFormat="1" ht="21.75" hidden="1" outlineLevel="1">
      <c r="C309" s="200"/>
      <c r="D309" s="200" t="s">
        <v>75</v>
      </c>
      <c r="E309" s="69">
        <f>+[1]คำนวณค่าขนส่ง!AF16</f>
        <v>10</v>
      </c>
      <c r="F309" s="22" t="s">
        <v>32</v>
      </c>
      <c r="G309" s="200"/>
      <c r="H309" s="201"/>
      <c r="I309" s="198"/>
      <c r="J309" s="196"/>
      <c r="K309" s="159" t="s">
        <v>6</v>
      </c>
      <c r="L309" s="214">
        <f>+[1]คำนวณค่าขนส่ง!AL16</f>
        <v>31.58</v>
      </c>
      <c r="M309" s="22" t="s">
        <v>28</v>
      </c>
      <c r="N309" s="22" t="s">
        <v>282</v>
      </c>
      <c r="Q309" s="184"/>
    </row>
    <row r="310" spans="3:17" s="22" customFormat="1" ht="21.75" hidden="1" outlineLevel="1">
      <c r="C310" s="200"/>
      <c r="D310" s="200" t="s">
        <v>60</v>
      </c>
      <c r="E310" s="200"/>
      <c r="G310" s="200"/>
      <c r="H310" s="201"/>
      <c r="I310" s="198"/>
      <c r="J310" s="196"/>
      <c r="K310" s="159" t="s">
        <v>6</v>
      </c>
      <c r="L310" s="214">
        <f>SUM(L308:L309)</f>
        <v>328.57</v>
      </c>
      <c r="M310" s="22" t="s">
        <v>28</v>
      </c>
      <c r="N310" s="22" t="s">
        <v>283</v>
      </c>
      <c r="Q310" s="184"/>
    </row>
    <row r="311" spans="3:17" s="22" customFormat="1" ht="21.75" hidden="1" outlineLevel="1">
      <c r="C311" s="200"/>
      <c r="D311" s="200" t="s">
        <v>284</v>
      </c>
      <c r="E311" s="200"/>
      <c r="G311" s="200"/>
      <c r="H311" s="201"/>
      <c r="I311" s="198"/>
      <c r="J311" s="196"/>
      <c r="K311" s="159" t="s">
        <v>6</v>
      </c>
      <c r="L311" s="214">
        <f>1.2155*L310</f>
        <v>399.37683500000003</v>
      </c>
      <c r="M311" s="22" t="s">
        <v>7</v>
      </c>
      <c r="N311" s="22" t="s">
        <v>285</v>
      </c>
      <c r="Q311" s="184"/>
    </row>
    <row r="312" spans="3:17" s="22" customFormat="1" ht="21.75" hidden="1" outlineLevel="1">
      <c r="C312" s="200"/>
      <c r="D312" s="200" t="s">
        <v>286</v>
      </c>
      <c r="E312" s="200"/>
      <c r="G312" s="200"/>
      <c r="H312" s="201"/>
      <c r="I312" s="198"/>
      <c r="J312" s="196"/>
      <c r="K312" s="159" t="s">
        <v>6</v>
      </c>
      <c r="L312" s="214">
        <f>+[1]คำนวณค่าขนส่ง!G64</f>
        <v>30745</v>
      </c>
      <c r="M312" s="22" t="s">
        <v>209</v>
      </c>
      <c r="N312" s="22" t="s">
        <v>287</v>
      </c>
      <c r="Q312" s="184"/>
    </row>
    <row r="313" spans="3:17" s="22" customFormat="1" ht="21.75" hidden="1" outlineLevel="1">
      <c r="C313" s="200"/>
      <c r="D313" s="200" t="s">
        <v>75</v>
      </c>
      <c r="E313" s="69">
        <f>+[1]คำนวณค่าขนส่ง!H64</f>
        <v>610</v>
      </c>
      <c r="F313" s="22" t="s">
        <v>32</v>
      </c>
      <c r="G313" s="200"/>
      <c r="H313" s="201"/>
      <c r="I313" s="198"/>
      <c r="J313" s="196"/>
      <c r="K313" s="159" t="s">
        <v>6</v>
      </c>
      <c r="L313" s="214">
        <f>+[1]คำนวณค่าขนส่ง!AL64</f>
        <v>793.36</v>
      </c>
      <c r="M313" s="22" t="s">
        <v>209</v>
      </c>
      <c r="N313" s="22" t="s">
        <v>288</v>
      </c>
      <c r="Q313" s="184"/>
    </row>
    <row r="314" spans="3:17" s="22" customFormat="1" ht="21.75" hidden="1" outlineLevel="1">
      <c r="C314" s="200"/>
      <c r="D314" s="200" t="s">
        <v>60</v>
      </c>
      <c r="E314" s="200"/>
      <c r="G314" s="200"/>
      <c r="H314" s="201"/>
      <c r="I314" s="198"/>
      <c r="J314" s="196"/>
      <c r="K314" s="159" t="s">
        <v>6</v>
      </c>
      <c r="L314" s="214">
        <f>SUM(L312:L313)</f>
        <v>31538.36</v>
      </c>
      <c r="M314" s="22" t="s">
        <v>209</v>
      </c>
      <c r="N314" s="22" t="s">
        <v>289</v>
      </c>
      <c r="Q314" s="184"/>
    </row>
    <row r="315" spans="3:17" s="22" customFormat="1" ht="21.75" hidden="1" outlineLevel="1">
      <c r="C315" s="200"/>
      <c r="D315" s="200" t="s">
        <v>290</v>
      </c>
      <c r="E315" s="200"/>
      <c r="G315" s="200"/>
      <c r="H315" s="201"/>
      <c r="I315" s="198"/>
      <c r="J315" s="196"/>
      <c r="K315" s="159" t="s">
        <v>6</v>
      </c>
      <c r="L315" s="214">
        <f>0.25779*L314</f>
        <v>8130.2738244000011</v>
      </c>
      <c r="M315" s="22" t="s">
        <v>7</v>
      </c>
      <c r="N315" s="22" t="s">
        <v>291</v>
      </c>
      <c r="Q315" s="184"/>
    </row>
    <row r="316" spans="3:17" s="22" customFormat="1" ht="21.75" hidden="1" outlineLevel="1">
      <c r="C316" s="200"/>
      <c r="D316" s="200" t="s">
        <v>292</v>
      </c>
      <c r="E316" s="69">
        <f>+L291</f>
        <v>0</v>
      </c>
      <c r="F316" s="22" t="s">
        <v>32</v>
      </c>
      <c r="G316" s="200" t="s">
        <v>293</v>
      </c>
      <c r="H316" s="201"/>
      <c r="I316" s="198"/>
      <c r="J316" s="196"/>
      <c r="K316" s="159" t="s">
        <v>6</v>
      </c>
      <c r="L316" s="214">
        <f>+F292</f>
        <v>1</v>
      </c>
      <c r="M316" s="22" t="s">
        <v>32</v>
      </c>
      <c r="N316" s="22" t="s">
        <v>294</v>
      </c>
      <c r="Q316" s="184"/>
    </row>
    <row r="317" spans="3:17" s="22" customFormat="1" ht="21.75" hidden="1" outlineLevel="1">
      <c r="C317" s="200"/>
      <c r="D317" s="200" t="s">
        <v>295</v>
      </c>
      <c r="E317" s="200"/>
      <c r="G317" s="69">
        <f>+L316</f>
        <v>1</v>
      </c>
      <c r="H317" s="198" t="s">
        <v>296</v>
      </c>
      <c r="I317" s="198"/>
      <c r="J317" s="196"/>
      <c r="K317" s="159" t="s">
        <v>6</v>
      </c>
      <c r="L317" s="214">
        <f>+L292</f>
        <v>10.89</v>
      </c>
      <c r="M317" s="22" t="s">
        <v>28</v>
      </c>
      <c r="N317" s="96" t="s">
        <v>297</v>
      </c>
      <c r="Q317" s="184"/>
    </row>
    <row r="318" spans="3:17" s="22" customFormat="1" ht="21.75" hidden="1" outlineLevel="1">
      <c r="C318" s="200"/>
      <c r="D318" s="200" t="s">
        <v>298</v>
      </c>
      <c r="E318" s="200"/>
      <c r="G318" s="200"/>
      <c r="H318" s="201"/>
      <c r="I318" s="198"/>
      <c r="J318" s="196"/>
      <c r="K318" s="159" t="s">
        <v>6</v>
      </c>
      <c r="L318" s="214">
        <f>+L317*1.85</f>
        <v>20.146500000000003</v>
      </c>
      <c r="M318" s="22" t="s">
        <v>7</v>
      </c>
      <c r="N318" s="22" t="s">
        <v>299</v>
      </c>
      <c r="Q318" s="184"/>
    </row>
    <row r="319" spans="3:17" s="22" customFormat="1" ht="21.75" hidden="1" outlineLevel="1">
      <c r="C319" s="200"/>
      <c r="D319" s="200" t="s">
        <v>300</v>
      </c>
      <c r="E319" s="200"/>
      <c r="G319" s="200"/>
      <c r="H319" s="201"/>
      <c r="I319" s="198"/>
      <c r="J319" s="196"/>
      <c r="K319" s="159" t="s">
        <v>6</v>
      </c>
      <c r="L319" s="49">
        <f>+[1]คำนวณค่าขนส่ง!G55+L2309</f>
        <v>2405.14</v>
      </c>
      <c r="M319" s="22" t="s">
        <v>209</v>
      </c>
      <c r="N319" s="22" t="s">
        <v>301</v>
      </c>
      <c r="Q319" s="184"/>
    </row>
    <row r="320" spans="3:17" s="22" customFormat="1" ht="21.75" hidden="1" outlineLevel="1">
      <c r="C320" s="200"/>
      <c r="D320" s="200" t="s">
        <v>75</v>
      </c>
      <c r="E320" s="69">
        <f>+[1]คำนวณค่าขนส่ง!AF55</f>
        <v>5</v>
      </c>
      <c r="F320" s="22" t="s">
        <v>32</v>
      </c>
      <c r="G320" s="200"/>
      <c r="H320" s="201"/>
      <c r="I320" s="198"/>
      <c r="J320" s="196"/>
      <c r="K320" s="159" t="s">
        <v>6</v>
      </c>
      <c r="L320" s="49">
        <f>+[1]คำนวณค่าขนส่ง!AL55</f>
        <v>8.75</v>
      </c>
      <c r="M320" s="22" t="s">
        <v>209</v>
      </c>
      <c r="N320" s="22" t="s">
        <v>302</v>
      </c>
      <c r="Q320" s="184"/>
    </row>
    <row r="321" spans="1:17" s="22" customFormat="1" ht="21.75" hidden="1" outlineLevel="1">
      <c r="C321" s="200"/>
      <c r="D321" s="200" t="s">
        <v>60</v>
      </c>
      <c r="E321" s="200"/>
      <c r="G321" s="200"/>
      <c r="H321" s="201"/>
      <c r="I321" s="198"/>
      <c r="J321" s="196"/>
      <c r="K321" s="159" t="s">
        <v>6</v>
      </c>
      <c r="L321" s="49">
        <f>SUM(L319:L320)</f>
        <v>2413.89</v>
      </c>
      <c r="M321" s="22" t="s">
        <v>209</v>
      </c>
      <c r="N321" s="22" t="s">
        <v>303</v>
      </c>
      <c r="Q321" s="184"/>
    </row>
    <row r="322" spans="1:17" s="22" customFormat="1" ht="21.75" hidden="1" outlineLevel="1">
      <c r="C322" s="200"/>
      <c r="D322" s="200" t="s">
        <v>304</v>
      </c>
      <c r="E322" s="200"/>
      <c r="G322" s="200"/>
      <c r="H322" s="201"/>
      <c r="I322" s="198"/>
      <c r="J322" s="196"/>
      <c r="K322" s="159" t="s">
        <v>6</v>
      </c>
      <c r="L322" s="49">
        <f>0.0145*L321</f>
        <v>35.001404999999998</v>
      </c>
      <c r="M322" s="22" t="s">
        <v>7</v>
      </c>
      <c r="N322" s="22" t="s">
        <v>305</v>
      </c>
      <c r="Q322" s="184"/>
    </row>
    <row r="323" spans="1:17" s="22" customFormat="1" ht="21.75" hidden="1" outlineLevel="1">
      <c r="C323" s="200"/>
      <c r="D323" s="200" t="s">
        <v>306</v>
      </c>
      <c r="E323" s="200"/>
      <c r="G323" s="200"/>
      <c r="H323" s="201"/>
      <c r="I323" s="198"/>
      <c r="J323" s="196"/>
      <c r="K323" s="159" t="s">
        <v>6</v>
      </c>
      <c r="L323" s="215">
        <f>+'[1]กรอกข้อมูล CS'!F4</f>
        <v>0</v>
      </c>
      <c r="M323" s="22" t="s">
        <v>307</v>
      </c>
      <c r="N323" s="22" t="s">
        <v>308</v>
      </c>
      <c r="Q323" s="184"/>
    </row>
    <row r="324" spans="1:17" s="22" customFormat="1" ht="21.75" hidden="1" outlineLevel="1">
      <c r="C324" s="200"/>
      <c r="D324" s="200" t="s">
        <v>309</v>
      </c>
      <c r="E324" s="200"/>
      <c r="G324" s="200"/>
      <c r="H324" s="201"/>
      <c r="I324" s="198"/>
      <c r="J324" s="196"/>
      <c r="K324" s="159" t="s">
        <v>6</v>
      </c>
      <c r="L324" s="49">
        <f>0.15961*L323</f>
        <v>0</v>
      </c>
      <c r="M324" s="22" t="s">
        <v>7</v>
      </c>
      <c r="N324" s="22" t="s">
        <v>310</v>
      </c>
      <c r="Q324" s="184"/>
    </row>
    <row r="325" spans="1:17" s="22" customFormat="1" ht="21.75" hidden="1" outlineLevel="1">
      <c r="C325" s="200"/>
      <c r="D325" s="200" t="s">
        <v>60</v>
      </c>
      <c r="E325" s="200"/>
      <c r="G325" s="200"/>
      <c r="H325" s="201"/>
      <c r="I325" s="198"/>
      <c r="J325" s="196"/>
      <c r="K325" s="159" t="s">
        <v>6</v>
      </c>
      <c r="L325" s="49">
        <f>+L324+L322+L318+L315+L311</f>
        <v>8584.7985644</v>
      </c>
      <c r="M325" s="22" t="s">
        <v>7</v>
      </c>
      <c r="N325" s="22" t="s">
        <v>311</v>
      </c>
      <c r="Q325" s="184"/>
    </row>
    <row r="326" spans="1:17" s="22" customFormat="1" ht="21.75" hidden="1" outlineLevel="1">
      <c r="C326" s="200"/>
      <c r="D326" s="200"/>
      <c r="G326" s="200"/>
      <c r="H326" s="201"/>
      <c r="I326" s="198"/>
      <c r="J326" s="196"/>
      <c r="K326" s="159"/>
      <c r="L326" s="49"/>
      <c r="N326" s="22" t="s">
        <v>312</v>
      </c>
      <c r="Q326" s="184"/>
    </row>
    <row r="327" spans="1:17" s="22" customFormat="1" ht="21.75" hidden="1" outlineLevel="1">
      <c r="C327" s="200"/>
      <c r="D327" s="200" t="s">
        <v>313</v>
      </c>
      <c r="G327" s="200"/>
      <c r="H327" s="201"/>
      <c r="I327" s="216"/>
      <c r="J327" s="196"/>
      <c r="K327" s="159" t="s">
        <v>6</v>
      </c>
      <c r="L327" s="49">
        <f>+L325/185</f>
        <v>46.404316564324326</v>
      </c>
      <c r="M327" s="22" t="s">
        <v>7</v>
      </c>
      <c r="N327" s="22" t="s">
        <v>314</v>
      </c>
      <c r="Q327" s="184"/>
    </row>
    <row r="328" spans="1:17" s="22" customFormat="1" ht="21.75" hidden="1" outlineLevel="1">
      <c r="C328" s="200"/>
      <c r="D328" s="200" t="s">
        <v>315</v>
      </c>
      <c r="G328" s="200"/>
      <c r="H328" s="201"/>
      <c r="I328" s="198"/>
      <c r="J328" s="196"/>
      <c r="K328" s="159" t="s">
        <v>6</v>
      </c>
      <c r="L328" s="199">
        <f>+[1]คำนวณค่าดำเนินการฯ!N73</f>
        <v>10.620000000000001</v>
      </c>
      <c r="M328" s="22" t="s">
        <v>7</v>
      </c>
      <c r="N328" s="96" t="s">
        <v>316</v>
      </c>
      <c r="Q328" s="184"/>
    </row>
    <row r="329" spans="1:17" s="33" customFormat="1" hidden="1" outlineLevel="1">
      <c r="C329" s="206"/>
      <c r="D329" s="206" t="s">
        <v>57</v>
      </c>
      <c r="E329" s="206" t="s">
        <v>279</v>
      </c>
      <c r="G329" s="206"/>
      <c r="H329" s="207"/>
      <c r="I329" s="208"/>
      <c r="J329" s="209"/>
      <c r="K329" s="210" t="s">
        <v>6</v>
      </c>
      <c r="L329" s="217">
        <f>ROUNDDOWN(L327+L328,2)</f>
        <v>57.02</v>
      </c>
      <c r="M329" s="33" t="s">
        <v>7</v>
      </c>
      <c r="N329" s="33" t="s">
        <v>317</v>
      </c>
      <c r="Q329" s="212"/>
    </row>
    <row r="330" spans="1:17" s="27" customFormat="1" ht="24" hidden="1" outlineLevel="1" thickBot="1">
      <c r="C330" s="218"/>
      <c r="D330" s="218" t="s">
        <v>318</v>
      </c>
      <c r="G330" s="218"/>
      <c r="H330" s="219"/>
      <c r="I330" s="220"/>
      <c r="J330" s="68"/>
      <c r="K330" s="221" t="s">
        <v>6</v>
      </c>
      <c r="L330" s="46">
        <f>+L296+L305+L329</f>
        <v>110.89</v>
      </c>
      <c r="M330" s="27" t="s">
        <v>7</v>
      </c>
      <c r="N330" s="27" t="s">
        <v>319</v>
      </c>
      <c r="Q330" s="222"/>
    </row>
    <row r="331" spans="1:17" ht="24" hidden="1" outlineLevel="1" thickBot="1">
      <c r="A331" s="58"/>
      <c r="B331" s="59"/>
      <c r="C331" s="59"/>
      <c r="D331" s="218" t="s">
        <v>320</v>
      </c>
      <c r="E331" s="18"/>
      <c r="F331" s="18"/>
      <c r="G331" s="18"/>
      <c r="H331" s="18"/>
      <c r="I331" s="18"/>
      <c r="J331" s="18"/>
      <c r="K331" s="18"/>
      <c r="L331" s="46">
        <f>+L296+L305</f>
        <v>53.87</v>
      </c>
      <c r="M331" s="18"/>
    </row>
    <row r="332" spans="1:17" ht="23.25" hidden="1" outlineLevel="1">
      <c r="A332" s="58"/>
      <c r="B332" s="59"/>
      <c r="C332" s="173" t="s">
        <v>321</v>
      </c>
      <c r="D332" s="81" t="s">
        <v>322</v>
      </c>
      <c r="E332" s="34"/>
      <c r="F332" s="18"/>
      <c r="G332" s="18"/>
      <c r="H332" s="18"/>
      <c r="I332" s="18"/>
      <c r="J332" s="18"/>
      <c r="K332" s="18"/>
      <c r="L332" s="18"/>
      <c r="M332" s="18"/>
    </row>
    <row r="333" spans="1:17" ht="24" hidden="1" outlineLevel="1" thickBot="1">
      <c r="A333" s="58"/>
      <c r="B333" s="59"/>
      <c r="C333" s="59"/>
      <c r="D333" s="206" t="s">
        <v>57</v>
      </c>
      <c r="E333" s="206" t="s">
        <v>279</v>
      </c>
      <c r="F333" s="33"/>
      <c r="G333" s="206"/>
      <c r="H333" s="207"/>
      <c r="I333" s="208"/>
      <c r="J333" s="209"/>
      <c r="K333" s="210" t="s">
        <v>6</v>
      </c>
      <c r="L333" s="46">
        <f>+L329</f>
        <v>57.02</v>
      </c>
      <c r="M333" s="33" t="s">
        <v>7</v>
      </c>
      <c r="N333" s="33"/>
      <c r="O333" s="33"/>
      <c r="P333" s="33"/>
    </row>
    <row r="334" spans="1:17" ht="23.25" hidden="1" outlineLevel="1">
      <c r="A334" s="58"/>
      <c r="B334" s="59"/>
      <c r="C334" s="59"/>
      <c r="D334" s="85"/>
      <c r="E334" s="18"/>
      <c r="F334" s="18"/>
      <c r="G334" s="18"/>
      <c r="H334" s="18"/>
      <c r="I334" s="18"/>
      <c r="J334" s="18"/>
      <c r="K334" s="18"/>
      <c r="L334" s="18"/>
      <c r="M334" s="18"/>
    </row>
    <row r="335" spans="1:17" ht="23.25" collapsed="1">
      <c r="A335" s="58"/>
      <c r="B335" s="59"/>
      <c r="C335" s="173" t="s">
        <v>323</v>
      </c>
      <c r="D335" s="81" t="s">
        <v>324</v>
      </c>
      <c r="E335" s="34"/>
      <c r="F335" s="34"/>
      <c r="G335" s="34"/>
      <c r="H335" s="34"/>
      <c r="I335" s="34"/>
      <c r="J335" s="34"/>
      <c r="K335" s="34"/>
      <c r="L335" s="34"/>
      <c r="M335" s="18"/>
    </row>
    <row r="336" spans="1:17" ht="23.25">
      <c r="A336" s="58"/>
      <c r="B336" s="59"/>
      <c r="C336" s="173"/>
      <c r="D336" s="173" t="s">
        <v>325</v>
      </c>
      <c r="E336" s="34" t="s">
        <v>326</v>
      </c>
      <c r="F336" s="34"/>
      <c r="G336" s="34"/>
      <c r="H336" s="34"/>
      <c r="I336" s="34"/>
      <c r="J336" s="34" t="s">
        <v>327</v>
      </c>
      <c r="K336" s="223">
        <f>+[1]กรอกข้อมูลโครงสร้างทาง!D2</f>
        <v>5</v>
      </c>
      <c r="L336" s="34" t="s">
        <v>328</v>
      </c>
      <c r="M336" s="18"/>
    </row>
    <row r="337" spans="1:17" s="54" customFormat="1" ht="24">
      <c r="A337" s="58"/>
      <c r="B337" s="59"/>
      <c r="C337" s="173"/>
      <c r="D337" s="173"/>
      <c r="E337" s="60" t="s">
        <v>329</v>
      </c>
      <c r="F337" s="60"/>
      <c r="G337" s="61"/>
      <c r="H337" s="196"/>
      <c r="I337" s="22"/>
      <c r="J337" s="196"/>
      <c r="K337" s="61" t="s">
        <v>6</v>
      </c>
      <c r="L337" s="224">
        <f>ROUND([1]กรอกข้อมูลวัสดุ!H5*(ราคาต่อหน่วยงานทาง!K336/100),2)</f>
        <v>288</v>
      </c>
      <c r="M337" s="216" t="s">
        <v>25</v>
      </c>
      <c r="N337" s="22" t="s">
        <v>43</v>
      </c>
      <c r="O337" s="225"/>
      <c r="P337" s="22"/>
      <c r="Q337" s="3"/>
    </row>
    <row r="338" spans="1:17" s="54" customFormat="1" ht="24">
      <c r="A338" s="58"/>
      <c r="B338" s="59"/>
      <c r="C338" s="173"/>
      <c r="D338" s="173"/>
      <c r="E338" s="60"/>
      <c r="F338" s="60"/>
      <c r="G338" s="61"/>
      <c r="H338" s="216" t="s">
        <v>330</v>
      </c>
      <c r="I338" s="22"/>
      <c r="J338" s="216"/>
      <c r="K338" s="61" t="s">
        <v>6</v>
      </c>
      <c r="L338" s="226">
        <f>2.4*L337</f>
        <v>691.19999999999993</v>
      </c>
      <c r="M338" s="216" t="s">
        <v>331</v>
      </c>
      <c r="N338" s="22" t="s">
        <v>46</v>
      </c>
      <c r="O338" s="225"/>
      <c r="P338" s="22"/>
      <c r="Q338" s="3"/>
    </row>
    <row r="339" spans="1:17" s="54" customFormat="1" ht="24">
      <c r="A339" s="58"/>
      <c r="B339" s="59"/>
      <c r="C339" s="173"/>
      <c r="D339" s="173"/>
      <c r="E339" s="227" t="s">
        <v>332</v>
      </c>
      <c r="F339" s="60"/>
      <c r="G339" s="61"/>
      <c r="H339" s="196"/>
      <c r="I339" s="61"/>
      <c r="J339" s="62"/>
      <c r="K339" s="61" t="s">
        <v>6</v>
      </c>
      <c r="L339" s="226">
        <f>+IF(L338&lt;=10000,10000,L338)</f>
        <v>10000</v>
      </c>
      <c r="M339" s="216" t="s">
        <v>331</v>
      </c>
      <c r="N339" s="22" t="s">
        <v>76</v>
      </c>
      <c r="O339" s="225"/>
      <c r="P339" s="22"/>
      <c r="Q339" s="3"/>
    </row>
    <row r="340" spans="1:17" s="54" customFormat="1" ht="24">
      <c r="A340" s="58"/>
      <c r="B340" s="59"/>
      <c r="C340" s="173"/>
      <c r="D340" s="173"/>
      <c r="E340" s="60" t="s">
        <v>333</v>
      </c>
      <c r="F340" s="60"/>
      <c r="G340" s="60"/>
      <c r="H340" s="216" t="s">
        <v>334</v>
      </c>
      <c r="I340" s="61"/>
      <c r="J340" s="216"/>
      <c r="K340" s="61" t="s">
        <v>6</v>
      </c>
      <c r="L340" s="226">
        <f>250000/L339</f>
        <v>25</v>
      </c>
      <c r="M340" s="216" t="s">
        <v>335</v>
      </c>
      <c r="N340" s="22" t="s">
        <v>336</v>
      </c>
      <c r="O340" s="225"/>
      <c r="P340" s="22"/>
      <c r="Q340" s="3"/>
    </row>
    <row r="341" spans="1:17" s="54" customFormat="1" ht="24">
      <c r="A341" s="58"/>
      <c r="B341" s="59"/>
      <c r="C341" s="173"/>
      <c r="D341" s="173"/>
      <c r="E341" s="22"/>
      <c r="F341" s="22"/>
      <c r="G341" s="22"/>
      <c r="H341" s="22"/>
      <c r="I341" s="22"/>
      <c r="J341" s="22"/>
      <c r="K341" s="22"/>
      <c r="L341" s="55"/>
      <c r="M341" s="22"/>
      <c r="N341" s="96" t="s">
        <v>8</v>
      </c>
      <c r="O341" s="225"/>
      <c r="P341" s="96"/>
      <c r="Q341" s="3"/>
    </row>
    <row r="342" spans="1:17" s="54" customFormat="1" ht="24">
      <c r="A342" s="58"/>
      <c r="B342" s="59"/>
      <c r="C342" s="173"/>
      <c r="D342" s="173"/>
      <c r="E342" s="227" t="s">
        <v>337</v>
      </c>
      <c r="F342" s="60"/>
      <c r="G342" s="61"/>
      <c r="H342" s="60"/>
      <c r="I342" s="22"/>
      <c r="J342" s="22"/>
      <c r="K342" s="61" t="s">
        <v>6</v>
      </c>
      <c r="L342" s="226">
        <f>L339</f>
        <v>10000</v>
      </c>
      <c r="M342" s="216" t="s">
        <v>331</v>
      </c>
      <c r="N342" s="22" t="s">
        <v>338</v>
      </c>
      <c r="O342" s="22"/>
      <c r="P342" s="22"/>
      <c r="Q342" s="3"/>
    </row>
    <row r="343" spans="1:17" s="54" customFormat="1" ht="24">
      <c r="A343" s="58"/>
      <c r="B343" s="59"/>
      <c r="C343" s="173"/>
      <c r="D343" s="173"/>
      <c r="E343" s="225" t="s">
        <v>339</v>
      </c>
      <c r="F343" s="60"/>
      <c r="G343" s="226">
        <f>+K336</f>
        <v>5</v>
      </c>
      <c r="H343" s="60" t="s">
        <v>328</v>
      </c>
      <c r="I343" s="22"/>
      <c r="J343" s="22"/>
      <c r="K343" s="61" t="s">
        <v>6</v>
      </c>
      <c r="L343" s="226">
        <f>+J477</f>
        <v>8.33</v>
      </c>
      <c r="M343" s="216" t="s">
        <v>340</v>
      </c>
      <c r="N343" s="22" t="s">
        <v>341</v>
      </c>
      <c r="O343" s="22"/>
      <c r="P343" s="22"/>
      <c r="Q343" s="3"/>
    </row>
    <row r="344" spans="1:17" s="54" customFormat="1" ht="24">
      <c r="A344" s="58"/>
      <c r="B344" s="59"/>
      <c r="C344" s="173"/>
      <c r="D344" s="173"/>
      <c r="E344" s="60" t="s">
        <v>342</v>
      </c>
      <c r="F344" s="60"/>
      <c r="G344" s="224">
        <f>'[1]กรอกข้อมูล AC'!F6</f>
        <v>100</v>
      </c>
      <c r="H344" s="61" t="s">
        <v>32</v>
      </c>
      <c r="I344" s="22"/>
      <c r="J344" s="61"/>
      <c r="K344" s="61" t="s">
        <v>6</v>
      </c>
      <c r="L344" s="224">
        <f>[1]คำนวณค่าขนส่ง!BC10</f>
        <v>214.26</v>
      </c>
      <c r="M344" s="216" t="s">
        <v>343</v>
      </c>
      <c r="N344" s="22" t="s">
        <v>344</v>
      </c>
      <c r="O344" s="22"/>
      <c r="P344" s="22"/>
      <c r="Q344" s="3"/>
    </row>
    <row r="345" spans="1:17" s="54" customFormat="1" ht="24">
      <c r="A345" s="58"/>
      <c r="B345" s="59"/>
      <c r="C345" s="173"/>
      <c r="D345" s="173"/>
      <c r="E345" s="60" t="s">
        <v>345</v>
      </c>
      <c r="F345" s="60"/>
      <c r="G345" s="61"/>
      <c r="H345" s="216" t="s">
        <v>346</v>
      </c>
      <c r="I345" s="216"/>
      <c r="J345" s="216"/>
      <c r="K345" s="61" t="s">
        <v>6</v>
      </c>
      <c r="L345" s="226">
        <f>((L344+80)*80)/L342</f>
        <v>2.3540799999999997</v>
      </c>
      <c r="M345" s="216" t="s">
        <v>335</v>
      </c>
      <c r="N345" s="22" t="s">
        <v>347</v>
      </c>
      <c r="O345" s="22"/>
      <c r="P345" s="22"/>
      <c r="Q345" s="3"/>
    </row>
    <row r="346" spans="1:17" s="54" customFormat="1" ht="24">
      <c r="A346" s="58"/>
      <c r="B346" s="59"/>
      <c r="C346" s="173"/>
      <c r="D346" s="173"/>
      <c r="E346" s="60" t="s">
        <v>348</v>
      </c>
      <c r="F346" s="60"/>
      <c r="G346" s="60"/>
      <c r="H346" s="61"/>
      <c r="I346" s="22"/>
      <c r="J346" s="22"/>
      <c r="K346" s="61" t="s">
        <v>6</v>
      </c>
      <c r="L346" s="226">
        <f>+L340</f>
        <v>25</v>
      </c>
      <c r="M346" s="216" t="s">
        <v>335</v>
      </c>
      <c r="N346" s="22" t="s">
        <v>349</v>
      </c>
      <c r="O346" s="22"/>
      <c r="P346" s="22"/>
      <c r="Q346" s="3"/>
    </row>
    <row r="347" spans="1:17" s="54" customFormat="1" ht="24">
      <c r="A347" s="58"/>
      <c r="B347" s="59"/>
      <c r="C347" s="173"/>
      <c r="D347" s="173"/>
      <c r="E347" s="60" t="s">
        <v>350</v>
      </c>
      <c r="F347" s="60"/>
      <c r="G347" s="60"/>
      <c r="H347" s="61"/>
      <c r="I347" s="22"/>
      <c r="J347" s="22"/>
      <c r="K347" s="61" t="s">
        <v>6</v>
      </c>
      <c r="L347" s="226">
        <f>+[1]คำนวณค่าขนส่ง!G61</f>
        <v>15560</v>
      </c>
      <c r="M347" s="216" t="s">
        <v>351</v>
      </c>
      <c r="N347" s="22" t="s">
        <v>352</v>
      </c>
      <c r="O347" s="22"/>
      <c r="P347" s="22"/>
      <c r="Q347" s="3"/>
    </row>
    <row r="348" spans="1:17" s="54" customFormat="1" ht="24">
      <c r="A348" s="58"/>
      <c r="B348" s="59"/>
      <c r="C348" s="173"/>
      <c r="D348" s="173"/>
      <c r="E348" s="60" t="s">
        <v>353</v>
      </c>
      <c r="F348" s="60"/>
      <c r="G348" s="55">
        <f>[1]กรอกข้อมูลวัสดุ!H59</f>
        <v>610</v>
      </c>
      <c r="H348" s="61" t="s">
        <v>32</v>
      </c>
      <c r="I348" s="22"/>
      <c r="J348" s="22"/>
      <c r="K348" s="61" t="s">
        <v>6</v>
      </c>
      <c r="L348" s="226">
        <f>[1]คำนวณค่าขนส่ง!AL61</f>
        <v>793.36</v>
      </c>
      <c r="M348" s="216" t="s">
        <v>351</v>
      </c>
      <c r="N348" s="22" t="s">
        <v>354</v>
      </c>
      <c r="O348" s="22"/>
      <c r="P348" s="22"/>
      <c r="Q348" s="3"/>
    </row>
    <row r="349" spans="1:17" s="54" customFormat="1" ht="24">
      <c r="A349" s="58"/>
      <c r="B349" s="59"/>
      <c r="C349" s="173"/>
      <c r="D349" s="173"/>
      <c r="E349" s="60" t="s">
        <v>355</v>
      </c>
      <c r="F349" s="60"/>
      <c r="G349" s="60"/>
      <c r="H349" s="61"/>
      <c r="I349" s="22"/>
      <c r="J349" s="22"/>
      <c r="K349" s="61" t="s">
        <v>6</v>
      </c>
      <c r="L349" s="226">
        <f>+(L347+L348+35)*5.2/100</f>
        <v>852.19472000000007</v>
      </c>
      <c r="M349" s="216" t="s">
        <v>335</v>
      </c>
      <c r="N349" s="22" t="s">
        <v>356</v>
      </c>
      <c r="O349" s="22"/>
      <c r="P349" s="22"/>
      <c r="Q349" s="3"/>
    </row>
    <row r="350" spans="1:17" s="54" customFormat="1" ht="24">
      <c r="A350" s="58"/>
      <c r="B350" s="59"/>
      <c r="C350" s="173"/>
      <c r="D350" s="173"/>
      <c r="E350" s="60" t="s">
        <v>357</v>
      </c>
      <c r="F350" s="60"/>
      <c r="G350" s="60"/>
      <c r="H350" s="61"/>
      <c r="I350" s="60"/>
      <c r="J350" s="60"/>
      <c r="K350" s="61" t="s">
        <v>6</v>
      </c>
      <c r="L350" s="226">
        <f>0.5*[1]คำนวณค่าขนส่ง!G16+0.25*[1]คำนวณค่าขนส่ง!G17+0.1*[1]คำนวณค่าขนส่ง!G18+0.15*[1]คำนวณค่าขนส่ง!G19</f>
        <v>326.065</v>
      </c>
      <c r="M350" s="216" t="s">
        <v>28</v>
      </c>
      <c r="N350" s="22" t="s">
        <v>358</v>
      </c>
      <c r="O350" s="22"/>
      <c r="P350" s="22"/>
      <c r="Q350" s="3"/>
    </row>
    <row r="351" spans="1:17" s="54" customFormat="1" ht="24">
      <c r="A351" s="58"/>
      <c r="B351" s="59"/>
      <c r="C351" s="173"/>
      <c r="D351" s="173"/>
      <c r="E351" s="60" t="s">
        <v>359</v>
      </c>
      <c r="F351" s="60"/>
      <c r="G351" s="60"/>
      <c r="H351" s="61"/>
      <c r="I351" s="22"/>
      <c r="J351" s="22"/>
      <c r="K351" s="60"/>
      <c r="L351" s="226"/>
      <c r="M351" s="22"/>
      <c r="N351" s="22"/>
      <c r="O351" s="22"/>
      <c r="P351" s="22"/>
      <c r="Q351" s="3"/>
    </row>
    <row r="352" spans="1:17" s="54" customFormat="1" ht="24">
      <c r="A352" s="58"/>
      <c r="B352" s="59"/>
      <c r="C352" s="173"/>
      <c r="D352" s="173"/>
      <c r="E352" s="60" t="s">
        <v>360</v>
      </c>
      <c r="F352" s="60"/>
      <c r="G352" s="55">
        <f>+[1]คำนวณค่าขนส่ง!H59</f>
        <v>10</v>
      </c>
      <c r="H352" s="61" t="s">
        <v>32</v>
      </c>
      <c r="I352" s="22"/>
      <c r="J352" s="22"/>
      <c r="K352" s="61" t="s">
        <v>6</v>
      </c>
      <c r="L352" s="226">
        <f>+[1]คำนวณค่าขนส่ง!AL59</f>
        <v>31.58</v>
      </c>
      <c r="M352" s="216" t="s">
        <v>28</v>
      </c>
      <c r="N352" s="22" t="s">
        <v>361</v>
      </c>
      <c r="O352" s="22"/>
      <c r="P352" s="22"/>
      <c r="Q352" s="3"/>
    </row>
    <row r="353" spans="1:17" s="54" customFormat="1" ht="24">
      <c r="A353" s="58"/>
      <c r="B353" s="59"/>
      <c r="C353" s="173"/>
      <c r="D353" s="173"/>
      <c r="E353" s="216" t="s">
        <v>362</v>
      </c>
      <c r="F353" s="60"/>
      <c r="G353" s="228"/>
      <c r="H353" s="22"/>
      <c r="I353" s="22"/>
      <c r="J353" s="22"/>
      <c r="K353" s="61" t="s">
        <v>6</v>
      </c>
      <c r="L353" s="226">
        <f>+L350+L352</f>
        <v>357.64499999999998</v>
      </c>
      <c r="M353" s="216" t="s">
        <v>28</v>
      </c>
      <c r="N353" s="22" t="s">
        <v>363</v>
      </c>
      <c r="O353" s="22"/>
      <c r="P353" s="22"/>
      <c r="Q353" s="3"/>
    </row>
    <row r="354" spans="1:17" s="54" customFormat="1" ht="24">
      <c r="A354" s="58"/>
      <c r="B354" s="59"/>
      <c r="C354" s="173"/>
      <c r="D354" s="173"/>
      <c r="E354" s="60" t="s">
        <v>364</v>
      </c>
      <c r="F354" s="22"/>
      <c r="G354" s="22" t="s">
        <v>365</v>
      </c>
      <c r="H354" s="61" t="s">
        <v>366</v>
      </c>
      <c r="I354" s="61">
        <v>0.74</v>
      </c>
      <c r="J354" s="61"/>
      <c r="K354" s="61" t="s">
        <v>6</v>
      </c>
      <c r="L354" s="226">
        <f>0.74*L353</f>
        <v>264.65729999999996</v>
      </c>
      <c r="M354" s="216" t="s">
        <v>335</v>
      </c>
      <c r="N354" s="22" t="s">
        <v>367</v>
      </c>
      <c r="O354" s="22"/>
      <c r="P354" s="22"/>
      <c r="Q354" s="3"/>
    </row>
    <row r="355" spans="1:17" s="54" customFormat="1" ht="24">
      <c r="A355" s="58"/>
      <c r="B355" s="59"/>
      <c r="C355" s="173"/>
      <c r="D355" s="173"/>
      <c r="E355" s="60" t="s">
        <v>368</v>
      </c>
      <c r="F355" s="60"/>
      <c r="G355" s="61"/>
      <c r="H355" s="60"/>
      <c r="I355" s="22"/>
      <c r="J355" s="22"/>
      <c r="K355" s="61" t="s">
        <v>6</v>
      </c>
      <c r="L355" s="226">
        <f>+[1]คำนวณค่าดำเนินการฯ!N48</f>
        <v>275.38</v>
      </c>
      <c r="M355" s="229" t="s">
        <v>369</v>
      </c>
      <c r="N355" s="96" t="s">
        <v>370</v>
      </c>
      <c r="O355" s="22"/>
      <c r="P355" s="96"/>
      <c r="Q355" s="3"/>
    </row>
    <row r="356" spans="1:17" s="54" customFormat="1" ht="24">
      <c r="A356" s="58"/>
      <c r="B356" s="59"/>
      <c r="C356" s="173"/>
      <c r="D356" s="173"/>
      <c r="E356" s="60" t="s">
        <v>371</v>
      </c>
      <c r="F356" s="60"/>
      <c r="G356" s="22"/>
      <c r="H356" s="22"/>
      <c r="I356" s="230">
        <f>+'[1]กรอกข้อมูล AC'!F9</f>
        <v>1</v>
      </c>
      <c r="J356" s="61" t="s">
        <v>32</v>
      </c>
      <c r="K356" s="61" t="s">
        <v>6</v>
      </c>
      <c r="L356" s="224">
        <f>+[1]คำนวณค่าขนส่ง!BD10</f>
        <v>7.78</v>
      </c>
      <c r="M356" s="216" t="s">
        <v>335</v>
      </c>
      <c r="N356" s="22" t="s">
        <v>372</v>
      </c>
      <c r="O356" s="22"/>
      <c r="P356" s="22"/>
      <c r="Q356" s="3"/>
    </row>
    <row r="357" spans="1:17" s="54" customFormat="1" ht="24">
      <c r="A357" s="58"/>
      <c r="B357" s="59"/>
      <c r="C357" s="173"/>
      <c r="D357" s="173"/>
      <c r="E357" s="227" t="s">
        <v>373</v>
      </c>
      <c r="F357" s="227"/>
      <c r="G357" s="33"/>
      <c r="H357" s="33"/>
      <c r="I357" s="231"/>
      <c r="J357" s="232"/>
      <c r="K357" s="232" t="s">
        <v>6</v>
      </c>
      <c r="L357" s="233">
        <f>+L356+L355+L354+L349+L346+L345</f>
        <v>1427.3661000000002</v>
      </c>
      <c r="M357" s="234" t="s">
        <v>335</v>
      </c>
      <c r="N357" s="33" t="s">
        <v>374</v>
      </c>
      <c r="O357" s="33"/>
      <c r="P357" s="33"/>
      <c r="Q357" s="3"/>
    </row>
    <row r="358" spans="1:17" s="54" customFormat="1" ht="24">
      <c r="A358" s="58"/>
      <c r="B358" s="59"/>
      <c r="C358" s="173"/>
      <c r="D358" s="173"/>
      <c r="E358" s="60"/>
      <c r="F358" s="60"/>
      <c r="G358" s="22"/>
      <c r="H358" s="22"/>
      <c r="I358" s="235"/>
      <c r="J358" s="61"/>
      <c r="K358" s="61"/>
      <c r="L358" s="226"/>
      <c r="M358" s="216"/>
      <c r="N358" s="22"/>
      <c r="O358" s="22"/>
      <c r="P358" s="22"/>
      <c r="Q358" s="3"/>
    </row>
    <row r="359" spans="1:17" ht="23.25">
      <c r="B359" s="124" t="str">
        <f>IF([1]กรอกข้อมูลโครงการ!$E$40=1," ","คณะกรรมการกำหนดราคากลาง")</f>
        <v>คณะกรรมการกำหนดราคากลาง</v>
      </c>
      <c r="C359" s="125"/>
      <c r="D359" s="125"/>
      <c r="E359" s="125"/>
      <c r="F359" s="125"/>
      <c r="G359" s="126"/>
      <c r="H359" s="127"/>
      <c r="I359" s="128"/>
      <c r="J359" s="115"/>
      <c r="K359" s="112"/>
      <c r="L359" s="114"/>
      <c r="M359" s="108"/>
      <c r="N359" s="129"/>
      <c r="O359" s="112"/>
      <c r="P359" s="114"/>
    </row>
    <row r="360" spans="1:17" ht="23.25">
      <c r="B360" s="130" t="str">
        <f>IF([1]กรอกข้อมูลโครงการ!$E$40=1," ","ลงชื่อ                                    ประธานกรรมการ")</f>
        <v>ลงชื่อ                                    ประธานกรรมการ</v>
      </c>
      <c r="C360" s="130"/>
      <c r="D360" s="130"/>
      <c r="E360" s="130"/>
      <c r="G360" s="130" t="str">
        <f>IF([1]กรอกข้อมูลโครงการ!$E$40=1," ","ลงชื่อ                                             กรรมการ")</f>
        <v>ลงชื่อ                                             กรรมการ</v>
      </c>
      <c r="H360" s="130"/>
      <c r="I360" s="130"/>
      <c r="L360" s="130" t="str">
        <f>IF([1]กรอกข้อมูลโครงการ!$E$40=1," ","ลงชื่อ                                             กรรมการ")</f>
        <v>ลงชื่อ                                             กรรมการ</v>
      </c>
      <c r="M360" s="130"/>
      <c r="N360" s="130"/>
      <c r="O360" s="112"/>
      <c r="P360" s="114"/>
    </row>
    <row r="361" spans="1:17" ht="23.25">
      <c r="B361" s="130" t="str">
        <f>IF([1]กรอกข้อมูลโครงการ!$E$40=1," ","          ( "&amp;[1]กรอกข้อมูลโครงการ!$A$60&amp;")")</f>
        <v xml:space="preserve">          ( นายธีทัต  ธรรมธิกูล)</v>
      </c>
      <c r="C361" s="130"/>
      <c r="D361" s="130"/>
      <c r="E361" s="130"/>
      <c r="G361" s="130" t="str">
        <f>IF([1]กรอกข้อมูลโครงการ!$E$40=1," ","       ( "&amp;[1]กรอกข้อมูลโครงการ!$A$62&amp;")")</f>
        <v xml:space="preserve">       ( นายวรพงศ์  ยศเรืองศรี)</v>
      </c>
      <c r="H361" s="130"/>
      <c r="I361" s="130"/>
      <c r="L361" s="130" t="str">
        <f>IF([1]กรอกข้อมูลโครงการ!$E$40=1," ","          ( "&amp;[1]กรอกข้อมูลโครงการ!$A$64&amp;")")</f>
        <v xml:space="preserve">          ( นายสมชาย  อุดมสารี)</v>
      </c>
      <c r="M361" s="130"/>
      <c r="N361" s="130"/>
      <c r="O361" s="112"/>
      <c r="P361" s="114"/>
    </row>
    <row r="362" spans="1:17" ht="23.25">
      <c r="B362" s="130" t="str">
        <f>IF([1]กรอกข้อมูลโครงการ!$E$40=1," ","          "&amp;[1]กรอกข้อมูลโครงการ!$D$60)</f>
        <v xml:space="preserve">          ผู้อำนวยการกองช่าง</v>
      </c>
      <c r="C362" s="130"/>
      <c r="D362" s="130"/>
      <c r="E362" s="130"/>
      <c r="G362" s="130" t="str">
        <f>IF([1]กรอกข้อมูลโครงการ!$E$40=1," ","       "&amp;[1]กรอกข้อมูลโครงการ!$D$62)</f>
        <v xml:space="preserve">       หัวหน้าฝ่ายก่อสร้างและซ่อมบำรุง</v>
      </c>
      <c r="H362" s="130"/>
      <c r="I362" s="130"/>
      <c r="L362" s="130" t="str">
        <f>IF([1]กรอกข้อมูลโครงการ!$E$40=1," ","            "&amp;[1]กรอกข้อมูลโครงการ!$D$64)</f>
        <v xml:space="preserve">            นายช่างเครื่องกลอาวุโส </v>
      </c>
      <c r="M362" s="130"/>
      <c r="N362" s="130"/>
      <c r="O362" s="112"/>
      <c r="P362" s="114"/>
    </row>
    <row r="363" spans="1:17" ht="23.25">
      <c r="B363" s="131"/>
      <c r="C363" s="130"/>
      <c r="D363" s="130"/>
      <c r="E363" s="132"/>
      <c r="G363" s="131"/>
      <c r="H363" s="130"/>
      <c r="I363" s="132"/>
      <c r="L363" s="182" t="s">
        <v>213</v>
      </c>
      <c r="M363" s="130"/>
      <c r="N363" s="132"/>
      <c r="O363" s="112"/>
      <c r="P363" s="114"/>
    </row>
    <row r="364" spans="1:17" ht="23.25">
      <c r="A364" s="32"/>
      <c r="B364" s="130" t="str">
        <f>IF([1]กรอกข้อมูลโครงการ!$E$40=1," ","ลงชื่อ                                             กรรมการ")</f>
        <v>ลงชื่อ                                             กรรมการ</v>
      </c>
      <c r="C364" s="130"/>
      <c r="D364" s="130"/>
      <c r="E364" s="130"/>
      <c r="F364" s="32"/>
      <c r="G364" s="130" t="str">
        <f>IF([1]กรอกข้อมูลโครงการ!$E$40=1," ","ลงชื่อ                                             กรรมการ")</f>
        <v>ลงชื่อ                                             กรรมการ</v>
      </c>
      <c r="H364" s="130"/>
      <c r="I364" s="130"/>
      <c r="J364" s="32"/>
      <c r="K364" s="32"/>
      <c r="L364" s="182" t="s">
        <v>214</v>
      </c>
      <c r="M364" s="134"/>
      <c r="N364" s="135"/>
      <c r="O364" s="112"/>
      <c r="P364" s="114"/>
    </row>
    <row r="365" spans="1:17" ht="23.25">
      <c r="A365" s="32"/>
      <c r="B365" s="130" t="str">
        <f>IF([1]กรอกข้อมูลโครงการ!$E$40=1," ","        ( "&amp;[1]กรอกข้อมูลโครงการ!$A$66&amp;")")</f>
        <v xml:space="preserve">        ( นายเศรษฐการ อินคำเชื้อ)</v>
      </c>
      <c r="C365" s="130"/>
      <c r="D365" s="130"/>
      <c r="E365" s="130"/>
      <c r="F365" s="32"/>
      <c r="G365" s="130" t="str">
        <f>IF([1]กรอกข้อมูลโครงการ!$E$40=1," ","        ( "&amp;[1]กรอกข้อมูลโครงการ!$A$68&amp;")")</f>
        <v xml:space="preserve">        ( นายธรรมนิตย์  สายเขียว)</v>
      </c>
      <c r="H365" s="130"/>
      <c r="I365" s="130"/>
      <c r="J365" s="32"/>
      <c r="K365" s="32"/>
      <c r="L365" s="133"/>
      <c r="M365" s="134"/>
      <c r="N365" s="135"/>
      <c r="O365" s="112"/>
      <c r="P365" s="114"/>
    </row>
    <row r="366" spans="1:17" ht="23.25">
      <c r="A366" s="32"/>
      <c r="B366" s="130" t="str">
        <f>IF([1]กรอกข้อมูลโครงการ!$E$40=1," ","          "&amp;[1]กรอกข้อมูลโครงการ!$D$66)</f>
        <v xml:space="preserve">          วิศวกรโยธาชำนาญการ</v>
      </c>
      <c r="C366" s="130"/>
      <c r="D366" s="130"/>
      <c r="E366" s="130"/>
      <c r="F366" s="32"/>
      <c r="G366" s="130" t="str">
        <f>IF([1]กรอกข้อมูลโครงการ!$E$40=1," ","             "&amp;[1]กรอกข้อมูลโครงการ!$D$68)</f>
        <v xml:space="preserve">             นายช่างโยธาชำนาญงาน</v>
      </c>
      <c r="H366" s="130"/>
      <c r="I366" s="130"/>
      <c r="J366" s="32"/>
      <c r="K366" s="32"/>
      <c r="L366" s="133"/>
      <c r="M366" s="134"/>
      <c r="N366" s="135"/>
      <c r="O366" s="112"/>
      <c r="P366" s="114"/>
    </row>
    <row r="367" spans="1:17" ht="23.25">
      <c r="A367" s="32"/>
      <c r="B367" s="130"/>
      <c r="C367" s="130"/>
      <c r="D367" s="130"/>
      <c r="E367" s="130"/>
      <c r="F367" s="32"/>
      <c r="G367" s="130"/>
      <c r="H367" s="130"/>
      <c r="I367" s="130"/>
      <c r="J367" s="32"/>
      <c r="K367" s="32"/>
      <c r="L367" s="133"/>
      <c r="M367" s="134"/>
      <c r="N367" s="135"/>
      <c r="O367" s="112"/>
      <c r="P367" s="114"/>
    </row>
    <row r="368" spans="1:17" ht="23.25">
      <c r="A368" s="32"/>
      <c r="B368" s="130"/>
      <c r="C368" s="130"/>
      <c r="D368" s="130"/>
      <c r="E368" s="130"/>
      <c r="F368" s="32"/>
      <c r="G368" s="130"/>
      <c r="H368" s="130"/>
      <c r="I368" s="130"/>
      <c r="J368" s="32"/>
      <c r="K368" s="32"/>
      <c r="L368" s="133"/>
      <c r="M368" s="134"/>
      <c r="N368" s="135"/>
      <c r="O368" s="112"/>
      <c r="P368" s="114"/>
    </row>
    <row r="369" spans="1:17" ht="23.25">
      <c r="B369" s="130"/>
      <c r="C369" s="130"/>
      <c r="D369" s="130"/>
      <c r="E369" s="130"/>
      <c r="G369" s="130"/>
      <c r="H369" s="130"/>
      <c r="I369" s="130"/>
      <c r="L369" s="133"/>
      <c r="M369" s="134"/>
      <c r="N369" s="135"/>
      <c r="O369" s="112"/>
      <c r="P369" s="114"/>
    </row>
    <row r="370" spans="1:17" ht="23.25">
      <c r="B370" s="130"/>
      <c r="C370" s="130"/>
      <c r="D370" s="130"/>
      <c r="E370" s="130"/>
      <c r="G370" s="130"/>
      <c r="H370" s="130"/>
      <c r="I370" s="130"/>
      <c r="L370" s="133"/>
      <c r="M370" s="134"/>
      <c r="N370" s="135"/>
      <c r="O370" s="112"/>
      <c r="P370" s="114"/>
    </row>
    <row r="371" spans="1:17" ht="23.25">
      <c r="B371" s="130"/>
      <c r="C371" s="130"/>
      <c r="D371" s="130"/>
      <c r="E371" s="130"/>
      <c r="G371" s="130"/>
      <c r="H371" s="130"/>
      <c r="I371" s="130"/>
      <c r="L371" s="133"/>
      <c r="M371" s="134"/>
      <c r="N371" s="135"/>
      <c r="O371" s="112"/>
      <c r="P371" s="114"/>
    </row>
    <row r="372" spans="1:17" ht="23.25">
      <c r="B372" s="130"/>
      <c r="C372" s="130"/>
      <c r="D372" s="130"/>
      <c r="E372" s="130"/>
      <c r="G372" s="130"/>
      <c r="H372" s="130"/>
      <c r="I372" s="130"/>
      <c r="L372" s="133"/>
      <c r="M372" s="134"/>
      <c r="N372" s="135"/>
      <c r="O372" s="112"/>
      <c r="P372" s="114"/>
    </row>
    <row r="373" spans="1:17" ht="23.25">
      <c r="B373" s="130"/>
      <c r="C373" s="130"/>
      <c r="D373" s="130"/>
      <c r="E373" s="130"/>
      <c r="G373" s="130"/>
      <c r="H373" s="130"/>
      <c r="I373" s="130"/>
      <c r="L373" s="133"/>
      <c r="M373" s="134"/>
      <c r="N373" s="135"/>
      <c r="O373" s="112"/>
      <c r="P373" s="114"/>
    </row>
    <row r="374" spans="1:17" ht="23.25">
      <c r="B374" s="130"/>
      <c r="C374" s="130"/>
      <c r="D374" s="130"/>
      <c r="E374" s="130"/>
      <c r="G374" s="130"/>
      <c r="H374" s="130"/>
      <c r="I374" s="130"/>
      <c r="L374" s="133"/>
      <c r="M374" s="134"/>
      <c r="N374" s="135"/>
      <c r="O374" s="112"/>
      <c r="P374" s="114"/>
    </row>
    <row r="375" spans="1:17" ht="23.25">
      <c r="B375" s="130"/>
      <c r="C375" s="130"/>
      <c r="D375" s="130"/>
      <c r="E375" s="130"/>
      <c r="G375" s="130"/>
      <c r="H375" s="130"/>
      <c r="I375" s="130"/>
      <c r="L375" s="133"/>
      <c r="M375" s="134"/>
      <c r="N375" s="135"/>
      <c r="O375" s="112"/>
      <c r="P375" s="114"/>
    </row>
    <row r="376" spans="1:17" ht="23.25">
      <c r="B376" s="130"/>
      <c r="C376" s="130"/>
      <c r="D376" s="130"/>
      <c r="E376" s="130"/>
      <c r="G376" s="130"/>
      <c r="H376" s="130"/>
      <c r="I376" s="130"/>
      <c r="L376" s="133"/>
      <c r="M376" s="134"/>
      <c r="N376" s="135"/>
      <c r="O376" s="112"/>
      <c r="P376" s="114"/>
    </row>
    <row r="377" spans="1:17" ht="23.25">
      <c r="B377" s="130"/>
      <c r="C377" s="130"/>
      <c r="D377" s="130"/>
      <c r="E377" s="130"/>
      <c r="G377" s="130"/>
      <c r="H377" s="130"/>
      <c r="I377" s="130"/>
      <c r="L377" s="133"/>
      <c r="M377" s="134"/>
      <c r="N377" s="135"/>
      <c r="O377" s="112"/>
      <c r="P377" s="114"/>
    </row>
    <row r="378" spans="1:17" s="54" customFormat="1" ht="24">
      <c r="A378" s="58"/>
      <c r="B378" s="59"/>
      <c r="C378" s="173"/>
      <c r="D378" s="173"/>
      <c r="E378" s="173" t="s">
        <v>375</v>
      </c>
      <c r="F378" s="236" t="s">
        <v>376</v>
      </c>
      <c r="G378" s="34" t="s">
        <v>205</v>
      </c>
      <c r="H378" s="61"/>
      <c r="I378" s="22"/>
      <c r="J378" s="22"/>
      <c r="K378" s="61"/>
      <c r="L378" s="226"/>
      <c r="M378" s="216"/>
      <c r="N378" s="22"/>
      <c r="O378" s="22"/>
      <c r="P378" s="22"/>
      <c r="Q378" s="3"/>
    </row>
    <row r="379" spans="1:17" s="54" customFormat="1" ht="24">
      <c r="A379" s="58"/>
      <c r="B379" s="59"/>
      <c r="C379" s="173"/>
      <c r="D379" s="173"/>
      <c r="E379" s="173"/>
      <c r="F379" s="60" t="s">
        <v>373</v>
      </c>
      <c r="G379" s="34"/>
      <c r="H379" s="61"/>
      <c r="I379" s="22"/>
      <c r="J379" s="22"/>
      <c r="K379" s="61" t="s">
        <v>6</v>
      </c>
      <c r="L379" s="226">
        <f>+L357</f>
        <v>1427.3661000000002</v>
      </c>
      <c r="M379" s="216" t="s">
        <v>335</v>
      </c>
      <c r="N379" s="22" t="s">
        <v>43</v>
      </c>
      <c r="O379" s="22"/>
      <c r="P379" s="22"/>
      <c r="Q379" s="3"/>
    </row>
    <row r="380" spans="1:17" s="54" customFormat="1" ht="24">
      <c r="A380" s="58"/>
      <c r="B380" s="59"/>
      <c r="C380" s="173"/>
      <c r="D380" s="173"/>
      <c r="E380" s="173"/>
      <c r="F380" s="225" t="s">
        <v>377</v>
      </c>
      <c r="G380" s="60"/>
      <c r="H380" s="226"/>
      <c r="I380" s="224">
        <f>+K336</f>
        <v>5</v>
      </c>
      <c r="J380" s="60" t="s">
        <v>328</v>
      </c>
      <c r="K380" s="61" t="s">
        <v>6</v>
      </c>
      <c r="L380" s="224">
        <f>+L343</f>
        <v>8.33</v>
      </c>
      <c r="M380" s="216" t="s">
        <v>340</v>
      </c>
      <c r="N380" s="22" t="s">
        <v>378</v>
      </c>
      <c r="O380" s="22"/>
      <c r="P380" s="22"/>
      <c r="Q380" s="3"/>
    </row>
    <row r="381" spans="1:17" s="54" customFormat="1" ht="24">
      <c r="A381" s="58"/>
      <c r="B381" s="59"/>
      <c r="C381" s="173"/>
      <c r="D381" s="173"/>
      <c r="E381" s="173"/>
      <c r="F381" s="60" t="s">
        <v>379</v>
      </c>
      <c r="G381" s="34"/>
      <c r="H381" s="61"/>
      <c r="I381" s="39">
        <f>+I380</f>
        <v>5</v>
      </c>
      <c r="J381" s="60" t="s">
        <v>328</v>
      </c>
      <c r="K381" s="61" t="s">
        <v>6</v>
      </c>
      <c r="L381" s="224">
        <f>+I477</f>
        <v>1</v>
      </c>
      <c r="M381" s="216"/>
      <c r="N381" s="22" t="s">
        <v>380</v>
      </c>
      <c r="O381" s="22"/>
      <c r="P381" s="22"/>
      <c r="Q381" s="3"/>
    </row>
    <row r="382" spans="1:17" s="54" customFormat="1" ht="24">
      <c r="A382" s="58"/>
      <c r="B382" s="59"/>
      <c r="C382" s="173"/>
      <c r="D382" s="173"/>
      <c r="E382" s="60"/>
      <c r="F382" s="60" t="s">
        <v>381</v>
      </c>
      <c r="G382" s="22"/>
      <c r="H382" s="22"/>
      <c r="I382" s="22"/>
      <c r="J382" s="61"/>
      <c r="K382" s="61" t="s">
        <v>6</v>
      </c>
      <c r="L382" s="224">
        <f>+[1]คำนวณค่าดำเนินการฯ!N52</f>
        <v>13.370000000000001</v>
      </c>
      <c r="M382" s="216" t="s">
        <v>7</v>
      </c>
      <c r="N382" s="96" t="s">
        <v>382</v>
      </c>
      <c r="O382" s="96"/>
      <c r="P382" s="96"/>
      <c r="Q382" s="3"/>
    </row>
    <row r="383" spans="1:17" s="54" customFormat="1" ht="24">
      <c r="A383" s="58"/>
      <c r="B383" s="59"/>
      <c r="C383" s="173"/>
      <c r="D383" s="173"/>
      <c r="E383" s="60"/>
      <c r="F383" s="215">
        <v>5</v>
      </c>
      <c r="G383" s="61" t="s">
        <v>328</v>
      </c>
      <c r="H383" s="196"/>
      <c r="I383" s="216"/>
      <c r="J383" s="22"/>
      <c r="K383" s="62"/>
      <c r="L383" s="226"/>
      <c r="M383" s="216"/>
      <c r="N383" s="22"/>
      <c r="O383" s="22"/>
      <c r="P383" s="22"/>
      <c r="Q383" s="3"/>
    </row>
    <row r="384" spans="1:17" s="54" customFormat="1" ht="24">
      <c r="A384" s="58"/>
      <c r="B384" s="59"/>
      <c r="C384" s="173"/>
      <c r="D384" s="173"/>
      <c r="E384" s="60"/>
      <c r="F384" s="60" t="s">
        <v>381</v>
      </c>
      <c r="G384" s="22"/>
      <c r="H384" s="22"/>
      <c r="I384" s="22"/>
      <c r="J384" s="22"/>
      <c r="K384" s="61" t="s">
        <v>6</v>
      </c>
      <c r="L384" s="226">
        <f>+L380*L381*L382</f>
        <v>111.3721</v>
      </c>
      <c r="M384" s="216" t="s">
        <v>335</v>
      </c>
      <c r="N384" s="22" t="s">
        <v>383</v>
      </c>
      <c r="O384" s="22"/>
      <c r="P384" s="22"/>
      <c r="Q384" s="3"/>
    </row>
    <row r="385" spans="1:17" s="54" customFormat="1" ht="24">
      <c r="A385" s="58"/>
      <c r="B385" s="59"/>
      <c r="C385" s="173"/>
      <c r="D385" s="173"/>
      <c r="E385" s="60"/>
      <c r="F385" s="215">
        <f>+I380</f>
        <v>5</v>
      </c>
      <c r="G385" s="61" t="s">
        <v>328</v>
      </c>
      <c r="H385" s="22"/>
      <c r="I385" s="22"/>
      <c r="J385" s="22"/>
      <c r="K385" s="61"/>
      <c r="L385" s="226"/>
      <c r="M385" s="216"/>
      <c r="N385" s="22"/>
      <c r="O385" s="22"/>
      <c r="P385" s="22"/>
      <c r="Q385" s="3"/>
    </row>
    <row r="386" spans="1:17" s="54" customFormat="1" ht="24">
      <c r="A386" s="58"/>
      <c r="B386" s="59"/>
      <c r="C386" s="173"/>
      <c r="D386" s="173"/>
      <c r="E386" s="60"/>
      <c r="F386" s="60" t="s">
        <v>101</v>
      </c>
      <c r="G386" s="61"/>
      <c r="H386" s="60"/>
      <c r="I386" s="22"/>
      <c r="J386" s="22"/>
      <c r="K386" s="61" t="s">
        <v>6</v>
      </c>
      <c r="L386" s="226">
        <f>+L379+L384</f>
        <v>1538.7382000000002</v>
      </c>
      <c r="M386" s="216" t="s">
        <v>335</v>
      </c>
      <c r="N386" s="22" t="s">
        <v>384</v>
      </c>
      <c r="O386" s="22"/>
      <c r="P386" s="22"/>
      <c r="Q386" s="3"/>
    </row>
    <row r="387" spans="1:17" s="241" customFormat="1" ht="24" thickBot="1">
      <c r="A387" s="237"/>
      <c r="B387" s="171"/>
      <c r="C387" s="171"/>
      <c r="D387" s="171"/>
      <c r="E387" s="27"/>
      <c r="F387" s="27" t="s">
        <v>57</v>
      </c>
      <c r="G387" s="66"/>
      <c r="H387" s="27"/>
      <c r="I387" s="238"/>
      <c r="J387" s="66"/>
      <c r="K387" s="66" t="s">
        <v>6</v>
      </c>
      <c r="L387" s="239">
        <f>ROUNDDOWN(L386/L380,2)</f>
        <v>184.72</v>
      </c>
      <c r="M387" s="238" t="s">
        <v>7</v>
      </c>
      <c r="N387" s="27" t="s">
        <v>385</v>
      </c>
      <c r="O387" s="27"/>
      <c r="P387" s="27"/>
      <c r="Q387" s="240"/>
    </row>
    <row r="388" spans="1:17" s="54" customFormat="1" ht="24.75" thickTop="1">
      <c r="A388" s="58"/>
      <c r="B388" s="59"/>
      <c r="C388" s="173"/>
      <c r="D388" s="173"/>
      <c r="E388" s="34"/>
      <c r="F388" s="34"/>
      <c r="G388" s="34"/>
      <c r="H388" s="34"/>
      <c r="I388" s="34"/>
      <c r="J388" s="34"/>
      <c r="K388" s="242"/>
      <c r="L388" s="34"/>
      <c r="M388" s="18"/>
      <c r="Q388" s="3"/>
    </row>
    <row r="389" spans="1:17" ht="23.25">
      <c r="A389" s="58"/>
      <c r="B389" s="59"/>
      <c r="C389" s="59"/>
      <c r="D389" s="85"/>
      <c r="E389" s="173" t="s">
        <v>386</v>
      </c>
      <c r="F389" s="236" t="s">
        <v>376</v>
      </c>
      <c r="G389" s="34" t="s">
        <v>216</v>
      </c>
      <c r="H389" s="34"/>
      <c r="I389" s="18"/>
      <c r="J389" s="18"/>
      <c r="K389" s="18"/>
      <c r="L389" s="18"/>
      <c r="M389" s="18"/>
    </row>
    <row r="390" spans="1:17" s="54" customFormat="1" ht="24">
      <c r="A390" s="58"/>
      <c r="B390" s="59"/>
      <c r="C390" s="173"/>
      <c r="D390" s="173"/>
      <c r="E390" s="173"/>
      <c r="F390" s="60" t="s">
        <v>373</v>
      </c>
      <c r="G390" s="34"/>
      <c r="H390" s="61"/>
      <c r="I390" s="22"/>
      <c r="J390" s="22"/>
      <c r="K390" s="61" t="s">
        <v>6</v>
      </c>
      <c r="L390" s="226">
        <f>+L379</f>
        <v>1427.3661000000002</v>
      </c>
      <c r="M390" s="216" t="s">
        <v>335</v>
      </c>
      <c r="N390" s="22" t="s">
        <v>43</v>
      </c>
      <c r="O390" s="22"/>
      <c r="P390" s="22"/>
      <c r="Q390" s="3"/>
    </row>
    <row r="391" spans="1:17" s="54" customFormat="1" ht="24">
      <c r="A391" s="58"/>
      <c r="B391" s="59"/>
      <c r="C391" s="173"/>
      <c r="D391" s="173"/>
      <c r="E391" s="173"/>
      <c r="F391" s="225" t="s">
        <v>377</v>
      </c>
      <c r="G391" s="60"/>
      <c r="H391" s="226"/>
      <c r="I391" s="224">
        <f>+I380</f>
        <v>5</v>
      </c>
      <c r="J391" s="60" t="s">
        <v>328</v>
      </c>
      <c r="K391" s="61" t="s">
        <v>6</v>
      </c>
      <c r="L391" s="224">
        <f>+L380</f>
        <v>8.33</v>
      </c>
      <c r="M391" s="216" t="s">
        <v>340</v>
      </c>
      <c r="N391" s="22" t="s">
        <v>378</v>
      </c>
      <c r="O391" s="22"/>
      <c r="P391" s="22"/>
      <c r="Q391" s="3"/>
    </row>
    <row r="392" spans="1:17" s="54" customFormat="1" ht="24">
      <c r="A392" s="58"/>
      <c r="B392" s="59"/>
      <c r="C392" s="173"/>
      <c r="D392" s="173"/>
      <c r="E392" s="173"/>
      <c r="F392" s="60" t="s">
        <v>379</v>
      </c>
      <c r="G392" s="34"/>
      <c r="H392" s="61"/>
      <c r="I392" s="39">
        <f>+I391</f>
        <v>5</v>
      </c>
      <c r="J392" s="60" t="s">
        <v>328</v>
      </c>
      <c r="K392" s="61" t="s">
        <v>6</v>
      </c>
      <c r="L392" s="224">
        <f>+I477</f>
        <v>1</v>
      </c>
      <c r="M392" s="216"/>
      <c r="N392" s="22" t="s">
        <v>380</v>
      </c>
      <c r="O392" s="22"/>
      <c r="P392" s="22"/>
      <c r="Q392" s="3"/>
    </row>
    <row r="393" spans="1:17" s="54" customFormat="1" ht="24">
      <c r="A393" s="58"/>
      <c r="B393" s="59"/>
      <c r="C393" s="173"/>
      <c r="D393" s="173"/>
      <c r="E393" s="60"/>
      <c r="F393" s="60" t="s">
        <v>381</v>
      </c>
      <c r="G393" s="22"/>
      <c r="H393" s="22"/>
      <c r="I393" s="22"/>
      <c r="J393" s="61"/>
      <c r="K393" s="61" t="s">
        <v>6</v>
      </c>
      <c r="L393" s="224">
        <f>+[1]คำนวณค่าดำเนินการฯ!N53</f>
        <v>10.639999999999999</v>
      </c>
      <c r="M393" s="216" t="s">
        <v>7</v>
      </c>
      <c r="N393" s="96" t="s">
        <v>382</v>
      </c>
      <c r="O393" s="96"/>
      <c r="P393" s="96"/>
      <c r="Q393" s="3"/>
    </row>
    <row r="394" spans="1:17" s="54" customFormat="1" ht="24">
      <c r="A394" s="58"/>
      <c r="B394" s="59"/>
      <c r="C394" s="173"/>
      <c r="D394" s="173"/>
      <c r="E394" s="60"/>
      <c r="F394" s="215">
        <v>5</v>
      </c>
      <c r="G394" s="61" t="s">
        <v>328</v>
      </c>
      <c r="H394" s="196"/>
      <c r="I394" s="216"/>
      <c r="J394" s="22"/>
      <c r="K394" s="62"/>
      <c r="L394" s="226"/>
      <c r="M394" s="216"/>
      <c r="N394" s="22"/>
      <c r="O394" s="22"/>
      <c r="P394" s="22"/>
      <c r="Q394" s="3"/>
    </row>
    <row r="395" spans="1:17" s="54" customFormat="1" ht="24">
      <c r="A395" s="58"/>
      <c r="B395" s="59"/>
      <c r="C395" s="173"/>
      <c r="D395" s="173"/>
      <c r="E395" s="60"/>
      <c r="F395" s="60" t="s">
        <v>381</v>
      </c>
      <c r="G395" s="22"/>
      <c r="H395" s="22"/>
      <c r="I395" s="22"/>
      <c r="J395" s="22"/>
      <c r="K395" s="61" t="s">
        <v>6</v>
      </c>
      <c r="L395" s="226">
        <f>+L391*L392*L393</f>
        <v>88.631199999999993</v>
      </c>
      <c r="M395" s="216" t="s">
        <v>335</v>
      </c>
      <c r="N395" s="22" t="s">
        <v>383</v>
      </c>
      <c r="O395" s="22"/>
      <c r="P395" s="22"/>
      <c r="Q395" s="3"/>
    </row>
    <row r="396" spans="1:17" s="54" customFormat="1" ht="24">
      <c r="A396" s="58"/>
      <c r="B396" s="59"/>
      <c r="C396" s="173"/>
      <c r="D396" s="173"/>
      <c r="E396" s="60"/>
      <c r="F396" s="215">
        <f>+I391</f>
        <v>5</v>
      </c>
      <c r="G396" s="61" t="s">
        <v>328</v>
      </c>
      <c r="H396" s="22"/>
      <c r="I396" s="22"/>
      <c r="J396" s="22"/>
      <c r="K396" s="61"/>
      <c r="L396" s="226"/>
      <c r="M396" s="216"/>
      <c r="N396" s="22"/>
      <c r="O396" s="22"/>
      <c r="P396" s="22"/>
      <c r="Q396" s="3"/>
    </row>
    <row r="397" spans="1:17" s="54" customFormat="1" ht="24">
      <c r="A397" s="58"/>
      <c r="B397" s="59"/>
      <c r="C397" s="173"/>
      <c r="D397" s="173"/>
      <c r="E397" s="60"/>
      <c r="F397" s="60" t="s">
        <v>101</v>
      </c>
      <c r="G397" s="61"/>
      <c r="H397" s="60"/>
      <c r="I397" s="22"/>
      <c r="J397" s="22"/>
      <c r="K397" s="61" t="s">
        <v>6</v>
      </c>
      <c r="L397" s="226">
        <f>+L390+L395</f>
        <v>1515.9973000000002</v>
      </c>
      <c r="M397" s="216" t="s">
        <v>335</v>
      </c>
      <c r="N397" s="22" t="s">
        <v>384</v>
      </c>
      <c r="O397" s="22"/>
      <c r="P397" s="22"/>
      <c r="Q397" s="3"/>
    </row>
    <row r="398" spans="1:17" s="241" customFormat="1" ht="24" thickBot="1">
      <c r="A398" s="237"/>
      <c r="B398" s="171"/>
      <c r="C398" s="171"/>
      <c r="D398" s="171"/>
      <c r="E398" s="27"/>
      <c r="F398" s="27" t="s">
        <v>57</v>
      </c>
      <c r="G398" s="66"/>
      <c r="H398" s="27"/>
      <c r="I398" s="238"/>
      <c r="J398" s="66"/>
      <c r="K398" s="66" t="s">
        <v>6</v>
      </c>
      <c r="L398" s="239">
        <f>ROUNDDOWN(L397/L391,2)</f>
        <v>181.99</v>
      </c>
      <c r="M398" s="238" t="s">
        <v>7</v>
      </c>
      <c r="N398" s="27" t="s">
        <v>385</v>
      </c>
      <c r="O398" s="27"/>
      <c r="P398" s="27"/>
      <c r="Q398" s="240"/>
    </row>
    <row r="399" spans="1:17" s="241" customFormat="1" ht="24" thickTop="1">
      <c r="A399" s="237"/>
      <c r="B399" s="171"/>
      <c r="C399" s="171"/>
      <c r="D399" s="171"/>
      <c r="E399" s="27"/>
      <c r="F399" s="27"/>
      <c r="G399" s="66"/>
      <c r="H399" s="27"/>
      <c r="I399" s="238"/>
      <c r="J399" s="66"/>
      <c r="K399" s="66"/>
      <c r="L399" s="243"/>
      <c r="M399" s="238"/>
      <c r="N399" s="27"/>
      <c r="O399" s="27"/>
      <c r="P399" s="27"/>
      <c r="Q399" s="240"/>
    </row>
    <row r="400" spans="1:17" ht="23.25">
      <c r="B400" s="124" t="str">
        <f>IF([1]กรอกข้อมูลโครงการ!$E$40=1," ","คณะกรรมการกำหนดราคากลาง")</f>
        <v>คณะกรรมการกำหนดราคากลาง</v>
      </c>
      <c r="C400" s="125"/>
      <c r="D400" s="125"/>
      <c r="E400" s="125"/>
      <c r="F400" s="125"/>
      <c r="G400" s="126"/>
      <c r="H400" s="127"/>
      <c r="I400" s="128"/>
      <c r="J400" s="115"/>
      <c r="K400" s="112"/>
      <c r="L400" s="114"/>
      <c r="M400" s="108"/>
      <c r="N400" s="129"/>
      <c r="O400" s="112"/>
      <c r="P400" s="114"/>
    </row>
    <row r="401" spans="1:17" ht="23.25">
      <c r="B401" s="130" t="str">
        <f>IF([1]กรอกข้อมูลโครงการ!$E$40=1," ","ลงชื่อ                                    ประธานกรรมการ")</f>
        <v>ลงชื่อ                                    ประธานกรรมการ</v>
      </c>
      <c r="C401" s="130"/>
      <c r="D401" s="130"/>
      <c r="E401" s="130"/>
      <c r="G401" s="130" t="str">
        <f>IF([1]กรอกข้อมูลโครงการ!$E$40=1," ","ลงชื่อ                                             กรรมการ")</f>
        <v>ลงชื่อ                                             กรรมการ</v>
      </c>
      <c r="H401" s="130"/>
      <c r="I401" s="130"/>
      <c r="L401" s="130" t="str">
        <f>IF([1]กรอกข้อมูลโครงการ!$E$40=1," ","ลงชื่อ                                             กรรมการ")</f>
        <v>ลงชื่อ                                             กรรมการ</v>
      </c>
      <c r="M401" s="130"/>
      <c r="N401" s="130"/>
      <c r="O401" s="112"/>
      <c r="P401" s="114"/>
    </row>
    <row r="402" spans="1:17" ht="23.25">
      <c r="B402" s="130" t="str">
        <f>IF([1]กรอกข้อมูลโครงการ!$E$40=1," ","          ( "&amp;[1]กรอกข้อมูลโครงการ!$A$60&amp;")")</f>
        <v xml:space="preserve">          ( นายธีทัต  ธรรมธิกูล)</v>
      </c>
      <c r="C402" s="130"/>
      <c r="D402" s="130"/>
      <c r="E402" s="130"/>
      <c r="G402" s="130" t="str">
        <f>IF([1]กรอกข้อมูลโครงการ!$E$40=1," ","       ( "&amp;[1]กรอกข้อมูลโครงการ!$A$62&amp;")")</f>
        <v xml:space="preserve">       ( นายวรพงศ์  ยศเรืองศรี)</v>
      </c>
      <c r="H402" s="130"/>
      <c r="I402" s="130"/>
      <c r="L402" s="130" t="str">
        <f>IF([1]กรอกข้อมูลโครงการ!$E$40=1," ","          ( "&amp;[1]กรอกข้อมูลโครงการ!$A$64&amp;")")</f>
        <v xml:space="preserve">          ( นายสมชาย  อุดมสารี)</v>
      </c>
      <c r="M402" s="130"/>
      <c r="N402" s="130"/>
      <c r="O402" s="112"/>
      <c r="P402" s="114"/>
    </row>
    <row r="403" spans="1:17" ht="23.25">
      <c r="B403" s="130" t="str">
        <f>IF([1]กรอกข้อมูลโครงการ!$E$40=1," ","          "&amp;[1]กรอกข้อมูลโครงการ!$D$60)</f>
        <v xml:space="preserve">          ผู้อำนวยการกองช่าง</v>
      </c>
      <c r="C403" s="130"/>
      <c r="D403" s="130"/>
      <c r="E403" s="130"/>
      <c r="G403" s="130" t="str">
        <f>IF([1]กรอกข้อมูลโครงการ!$E$40=1," ","       "&amp;[1]กรอกข้อมูลโครงการ!$D$62)</f>
        <v xml:space="preserve">       หัวหน้าฝ่ายก่อสร้างและซ่อมบำรุง</v>
      </c>
      <c r="H403" s="130"/>
      <c r="I403" s="130"/>
      <c r="L403" s="130" t="str">
        <f>IF([1]กรอกข้อมูลโครงการ!$E$40=1," ","            "&amp;[1]กรอกข้อมูลโครงการ!$D$64)</f>
        <v xml:space="preserve">            นายช่างเครื่องกลอาวุโส </v>
      </c>
      <c r="M403" s="130"/>
      <c r="N403" s="130"/>
      <c r="O403" s="112"/>
      <c r="P403" s="114"/>
    </row>
    <row r="404" spans="1:17" ht="23.25">
      <c r="B404" s="131"/>
      <c r="C404" s="130"/>
      <c r="D404" s="130"/>
      <c r="E404" s="132"/>
      <c r="G404" s="131"/>
      <c r="H404" s="130"/>
      <c r="I404" s="132"/>
      <c r="L404" s="182" t="s">
        <v>213</v>
      </c>
      <c r="M404" s="130"/>
      <c r="N404" s="132"/>
      <c r="O404" s="112"/>
      <c r="P404" s="114"/>
    </row>
    <row r="405" spans="1:17" ht="23.25">
      <c r="A405" s="32"/>
      <c r="B405" s="130" t="str">
        <f>IF([1]กรอกข้อมูลโครงการ!$E$40=1," ","ลงชื่อ                                             กรรมการ")</f>
        <v>ลงชื่อ                                             กรรมการ</v>
      </c>
      <c r="C405" s="130"/>
      <c r="D405" s="130"/>
      <c r="E405" s="130"/>
      <c r="F405" s="32"/>
      <c r="G405" s="130" t="str">
        <f>IF([1]กรอกข้อมูลโครงการ!$E$40=1," ","ลงชื่อ                                             กรรมการ")</f>
        <v>ลงชื่อ                                             กรรมการ</v>
      </c>
      <c r="H405" s="130"/>
      <c r="I405" s="130"/>
      <c r="J405" s="32"/>
      <c r="K405" s="32"/>
      <c r="L405" s="182" t="s">
        <v>214</v>
      </c>
      <c r="M405" s="134"/>
      <c r="N405" s="135"/>
      <c r="O405" s="112"/>
      <c r="P405" s="114"/>
    </row>
    <row r="406" spans="1:17" ht="23.25">
      <c r="A406" s="32"/>
      <c r="B406" s="130" t="str">
        <f>IF([1]กรอกข้อมูลโครงการ!$E$40=1," ","        ( "&amp;[1]กรอกข้อมูลโครงการ!$A$66&amp;")")</f>
        <v xml:space="preserve">        ( นายเศรษฐการ อินคำเชื้อ)</v>
      </c>
      <c r="C406" s="130"/>
      <c r="D406" s="130"/>
      <c r="E406" s="130"/>
      <c r="F406" s="32"/>
      <c r="G406" s="130" t="str">
        <f>IF([1]กรอกข้อมูลโครงการ!$E$40=1," ","        ( "&amp;[1]กรอกข้อมูลโครงการ!$A$68&amp;")")</f>
        <v xml:space="preserve">        ( นายธรรมนิตย์  สายเขียว)</v>
      </c>
      <c r="H406" s="130"/>
      <c r="I406" s="130"/>
      <c r="J406" s="32"/>
      <c r="K406" s="32"/>
      <c r="L406" s="133"/>
      <c r="M406" s="134"/>
      <c r="N406" s="135"/>
      <c r="O406" s="112"/>
      <c r="P406" s="114"/>
    </row>
    <row r="407" spans="1:17" ht="23.25">
      <c r="A407" s="32"/>
      <c r="B407" s="130" t="str">
        <f>IF([1]กรอกข้อมูลโครงการ!$E$40=1," ","          "&amp;[1]กรอกข้อมูลโครงการ!$D$66)</f>
        <v xml:space="preserve">          วิศวกรโยธาชำนาญการ</v>
      </c>
      <c r="C407" s="130"/>
      <c r="D407" s="130"/>
      <c r="E407" s="130"/>
      <c r="F407" s="32"/>
      <c r="G407" s="130" t="str">
        <f>IF([1]กรอกข้อมูลโครงการ!$E$40=1," ","             "&amp;[1]กรอกข้อมูลโครงการ!$D$68)</f>
        <v xml:space="preserve">             นายช่างโยธาชำนาญงาน</v>
      </c>
      <c r="H407" s="130"/>
      <c r="I407" s="130"/>
      <c r="J407" s="32"/>
      <c r="K407" s="32"/>
      <c r="L407" s="133"/>
      <c r="M407" s="134"/>
      <c r="N407" s="135"/>
      <c r="O407" s="112"/>
      <c r="P407" s="114"/>
    </row>
    <row r="408" spans="1:17" ht="23.25">
      <c r="A408" s="32"/>
      <c r="B408" s="130"/>
      <c r="C408" s="130"/>
      <c r="D408" s="130"/>
      <c r="E408" s="130"/>
      <c r="F408" s="32"/>
      <c r="G408" s="130"/>
      <c r="H408" s="130"/>
      <c r="I408" s="130"/>
      <c r="J408" s="32"/>
      <c r="K408" s="32"/>
      <c r="L408" s="130"/>
      <c r="M408" s="130"/>
      <c r="N408" s="130"/>
      <c r="O408" s="112"/>
      <c r="P408" s="114"/>
    </row>
    <row r="409" spans="1:17" ht="23.25" hidden="1" outlineLevel="1">
      <c r="A409" s="58"/>
      <c r="B409" s="59"/>
      <c r="C409" s="59"/>
      <c r="D409" s="173"/>
      <c r="E409" s="34" t="s">
        <v>387</v>
      </c>
      <c r="F409" s="34"/>
      <c r="G409" s="34"/>
      <c r="H409" s="34"/>
      <c r="I409" s="34"/>
      <c r="J409" s="34" t="s">
        <v>327</v>
      </c>
      <c r="K409" s="223">
        <f>+'[1]กรอกข้อมูล AC'!C2</f>
        <v>5</v>
      </c>
      <c r="L409" s="34" t="s">
        <v>328</v>
      </c>
      <c r="M409" s="18"/>
      <c r="N409" s="32"/>
    </row>
    <row r="410" spans="1:17" s="54" customFormat="1" ht="24" hidden="1" outlineLevel="1">
      <c r="A410" s="58"/>
      <c r="B410" s="59"/>
      <c r="C410" s="173"/>
      <c r="D410" s="173"/>
      <c r="E410" s="60" t="s">
        <v>329</v>
      </c>
      <c r="F410" s="60"/>
      <c r="G410" s="61"/>
      <c r="H410" s="196"/>
      <c r="I410" s="22"/>
      <c r="J410" s="196"/>
      <c r="K410" s="61" t="s">
        <v>6</v>
      </c>
      <c r="L410" s="224">
        <f>+'[1]กรอกข้อมูล AC'!F4</f>
        <v>288</v>
      </c>
      <c r="M410" s="216" t="s">
        <v>25</v>
      </c>
      <c r="N410" s="22" t="s">
        <v>43</v>
      </c>
      <c r="O410" s="225"/>
      <c r="P410" s="22"/>
      <c r="Q410" s="3"/>
    </row>
    <row r="411" spans="1:17" s="54" customFormat="1" ht="24" hidden="1" outlineLevel="1">
      <c r="A411" s="58"/>
      <c r="B411" s="59"/>
      <c r="C411" s="173"/>
      <c r="D411" s="173"/>
      <c r="E411" s="60"/>
      <c r="F411" s="60"/>
      <c r="G411" s="61"/>
      <c r="H411" s="216" t="s">
        <v>330</v>
      </c>
      <c r="I411" s="22"/>
      <c r="J411" s="216"/>
      <c r="K411" s="61" t="s">
        <v>6</v>
      </c>
      <c r="L411" s="226">
        <f>2.4*L410</f>
        <v>691.19999999999993</v>
      </c>
      <c r="M411" s="216" t="s">
        <v>331</v>
      </c>
      <c r="N411" s="22" t="s">
        <v>46</v>
      </c>
      <c r="O411" s="225"/>
      <c r="P411" s="22"/>
      <c r="Q411" s="3"/>
    </row>
    <row r="412" spans="1:17" s="54" customFormat="1" ht="24" hidden="1" outlineLevel="1">
      <c r="A412" s="58"/>
      <c r="B412" s="59"/>
      <c r="C412" s="173"/>
      <c r="D412" s="173"/>
      <c r="E412" s="227" t="s">
        <v>332</v>
      </c>
      <c r="F412" s="60"/>
      <c r="G412" s="61"/>
      <c r="H412" s="196"/>
      <c r="I412" s="61"/>
      <c r="J412" s="62"/>
      <c r="K412" s="61" t="s">
        <v>6</v>
      </c>
      <c r="L412" s="226">
        <f>+IF(L411&lt;=10000,10000,L411)</f>
        <v>10000</v>
      </c>
      <c r="M412" s="216" t="s">
        <v>331</v>
      </c>
      <c r="N412" s="22" t="s">
        <v>76</v>
      </c>
      <c r="O412" s="225"/>
      <c r="P412" s="22"/>
      <c r="Q412" s="3"/>
    </row>
    <row r="413" spans="1:17" s="54" customFormat="1" ht="24" hidden="1" outlineLevel="1">
      <c r="A413" s="58"/>
      <c r="B413" s="59"/>
      <c r="C413" s="173"/>
      <c r="D413" s="173"/>
      <c r="E413" s="60" t="s">
        <v>333</v>
      </c>
      <c r="F413" s="60"/>
      <c r="G413" s="60"/>
      <c r="H413" s="216" t="s">
        <v>334</v>
      </c>
      <c r="I413" s="61"/>
      <c r="J413" s="216"/>
      <c r="K413" s="61" t="s">
        <v>6</v>
      </c>
      <c r="L413" s="226">
        <f>250000/L412</f>
        <v>25</v>
      </c>
      <c r="M413" s="216" t="s">
        <v>335</v>
      </c>
      <c r="N413" s="22" t="s">
        <v>336</v>
      </c>
      <c r="O413" s="225"/>
      <c r="P413" s="22"/>
      <c r="Q413" s="3"/>
    </row>
    <row r="414" spans="1:17" s="54" customFormat="1" ht="24" hidden="1" outlineLevel="1">
      <c r="A414" s="58"/>
      <c r="B414" s="59"/>
      <c r="C414" s="173"/>
      <c r="D414" s="173"/>
      <c r="E414" s="22"/>
      <c r="F414" s="22"/>
      <c r="G414" s="22"/>
      <c r="H414" s="22"/>
      <c r="I414" s="22"/>
      <c r="J414" s="22"/>
      <c r="K414" s="22"/>
      <c r="L414" s="55"/>
      <c r="M414" s="22"/>
      <c r="N414" s="96" t="s">
        <v>8</v>
      </c>
      <c r="O414" s="225"/>
      <c r="P414" s="96"/>
      <c r="Q414" s="3"/>
    </row>
    <row r="415" spans="1:17" s="54" customFormat="1" ht="24" hidden="1" outlineLevel="1">
      <c r="A415" s="58"/>
      <c r="B415" s="59"/>
      <c r="C415" s="173"/>
      <c r="D415" s="173"/>
      <c r="E415" s="22"/>
      <c r="F415" s="22"/>
      <c r="G415" s="22"/>
      <c r="H415" s="22"/>
      <c r="I415" s="22"/>
      <c r="J415" s="22"/>
      <c r="K415" s="22"/>
      <c r="L415" s="55"/>
      <c r="M415" s="22"/>
      <c r="N415" s="96"/>
      <c r="O415" s="225"/>
      <c r="P415" s="96"/>
      <c r="Q415" s="3"/>
    </row>
    <row r="416" spans="1:17" s="54" customFormat="1" ht="24" hidden="1" outlineLevel="1">
      <c r="A416" s="58"/>
      <c r="B416" s="59"/>
      <c r="C416" s="173"/>
      <c r="D416" s="173"/>
      <c r="E416" s="227" t="s">
        <v>337</v>
      </c>
      <c r="F416" s="60"/>
      <c r="G416" s="61"/>
      <c r="H416" s="60"/>
      <c r="I416" s="22"/>
      <c r="J416" s="22"/>
      <c r="K416" s="61" t="s">
        <v>6</v>
      </c>
      <c r="L416" s="226">
        <f>+L412</f>
        <v>10000</v>
      </c>
      <c r="M416" s="216" t="s">
        <v>331</v>
      </c>
      <c r="N416" s="22" t="s">
        <v>338</v>
      </c>
      <c r="O416" s="22"/>
      <c r="P416" s="22"/>
      <c r="Q416" s="3"/>
    </row>
    <row r="417" spans="1:17" s="54" customFormat="1" ht="24" hidden="1" outlineLevel="1">
      <c r="A417" s="58"/>
      <c r="B417" s="59"/>
      <c r="C417" s="173"/>
      <c r="D417" s="173"/>
      <c r="E417" s="225" t="s">
        <v>339</v>
      </c>
      <c r="F417" s="60"/>
      <c r="G417" s="226">
        <f>+K409</f>
        <v>5</v>
      </c>
      <c r="H417" s="60" t="s">
        <v>328</v>
      </c>
      <c r="I417" s="22"/>
      <c r="J417" s="22"/>
      <c r="K417" s="61" t="s">
        <v>6</v>
      </c>
      <c r="L417" s="226">
        <f>+J477</f>
        <v>8.33</v>
      </c>
      <c r="M417" s="216" t="s">
        <v>340</v>
      </c>
      <c r="N417" s="22" t="s">
        <v>341</v>
      </c>
      <c r="O417" s="22"/>
      <c r="P417" s="22"/>
      <c r="Q417" s="3"/>
    </row>
    <row r="418" spans="1:17" s="54" customFormat="1" ht="24" hidden="1" outlineLevel="1">
      <c r="A418" s="58"/>
      <c r="B418" s="59"/>
      <c r="C418" s="173"/>
      <c r="D418" s="173"/>
      <c r="E418" s="60" t="s">
        <v>342</v>
      </c>
      <c r="F418" s="60"/>
      <c r="G418" s="244">
        <f>+'[1]กรอกข้อมูล AC'!F6</f>
        <v>100</v>
      </c>
      <c r="H418" s="61" t="s">
        <v>32</v>
      </c>
      <c r="I418" s="22"/>
      <c r="J418" s="61"/>
      <c r="K418" s="61" t="s">
        <v>6</v>
      </c>
      <c r="L418" s="224">
        <f>+[1]คำนวณค่าขนส่ง!BC10</f>
        <v>214.26</v>
      </c>
      <c r="M418" s="216" t="s">
        <v>343</v>
      </c>
      <c r="N418" s="22" t="s">
        <v>344</v>
      </c>
      <c r="O418" s="22"/>
      <c r="P418" s="22"/>
      <c r="Q418" s="3"/>
    </row>
    <row r="419" spans="1:17" s="54" customFormat="1" ht="24" hidden="1" outlineLevel="1">
      <c r="A419" s="58"/>
      <c r="B419" s="59"/>
      <c r="C419" s="173"/>
      <c r="D419" s="173"/>
      <c r="E419" s="60" t="s">
        <v>345</v>
      </c>
      <c r="F419" s="60"/>
      <c r="G419" s="61"/>
      <c r="H419" s="216" t="s">
        <v>346</v>
      </c>
      <c r="I419" s="216"/>
      <c r="J419" s="216"/>
      <c r="K419" s="61" t="s">
        <v>6</v>
      </c>
      <c r="L419" s="226">
        <f>((L418+80)*80)/L416</f>
        <v>2.3540799999999997</v>
      </c>
      <c r="M419" s="216" t="s">
        <v>335</v>
      </c>
      <c r="N419" s="22" t="s">
        <v>347</v>
      </c>
      <c r="O419" s="22"/>
      <c r="P419" s="22"/>
      <c r="Q419" s="3"/>
    </row>
    <row r="420" spans="1:17" s="54" customFormat="1" ht="24" hidden="1" outlineLevel="1">
      <c r="A420" s="58"/>
      <c r="B420" s="59"/>
      <c r="C420" s="173"/>
      <c r="D420" s="173"/>
      <c r="E420" s="60" t="s">
        <v>348</v>
      </c>
      <c r="F420" s="60"/>
      <c r="G420" s="60"/>
      <c r="H420" s="61"/>
      <c r="I420" s="22"/>
      <c r="J420" s="22"/>
      <c r="K420" s="61" t="s">
        <v>6</v>
      </c>
      <c r="L420" s="226">
        <f>+L413</f>
        <v>25</v>
      </c>
      <c r="M420" s="216" t="s">
        <v>335</v>
      </c>
      <c r="N420" s="22" t="s">
        <v>349</v>
      </c>
      <c r="O420" s="22"/>
      <c r="P420" s="22"/>
      <c r="Q420" s="3"/>
    </row>
    <row r="421" spans="1:17" s="54" customFormat="1" ht="24" hidden="1" outlineLevel="1">
      <c r="A421" s="58"/>
      <c r="B421" s="59"/>
      <c r="C421" s="173"/>
      <c r="D421" s="173"/>
      <c r="E421" s="60" t="s">
        <v>350</v>
      </c>
      <c r="F421" s="60"/>
      <c r="G421" s="60"/>
      <c r="H421" s="61"/>
      <c r="I421" s="22"/>
      <c r="J421" s="22"/>
      <c r="K421" s="61" t="s">
        <v>6</v>
      </c>
      <c r="L421" s="226">
        <f>+L347</f>
        <v>15560</v>
      </c>
      <c r="M421" s="216" t="s">
        <v>351</v>
      </c>
      <c r="N421" s="22" t="s">
        <v>352</v>
      </c>
      <c r="O421" s="22"/>
      <c r="P421" s="22"/>
      <c r="Q421" s="3"/>
    </row>
    <row r="422" spans="1:17" s="54" customFormat="1" ht="24" hidden="1" outlineLevel="1">
      <c r="A422" s="58"/>
      <c r="B422" s="59"/>
      <c r="C422" s="173"/>
      <c r="D422" s="173"/>
      <c r="E422" s="60" t="s">
        <v>353</v>
      </c>
      <c r="F422" s="60"/>
      <c r="G422" s="55">
        <f>+G348</f>
        <v>610</v>
      </c>
      <c r="H422" s="61" t="s">
        <v>32</v>
      </c>
      <c r="I422" s="22"/>
      <c r="J422" s="22"/>
      <c r="K422" s="61" t="s">
        <v>6</v>
      </c>
      <c r="L422" s="226">
        <f>+L348</f>
        <v>793.36</v>
      </c>
      <c r="M422" s="216" t="s">
        <v>351</v>
      </c>
      <c r="N422" s="22" t="s">
        <v>354</v>
      </c>
      <c r="O422" s="22"/>
      <c r="P422" s="22"/>
      <c r="Q422" s="3"/>
    </row>
    <row r="423" spans="1:17" s="54" customFormat="1" ht="24" hidden="1" outlineLevel="1">
      <c r="A423" s="58"/>
      <c r="B423" s="59"/>
      <c r="C423" s="173"/>
      <c r="D423" s="173"/>
      <c r="E423" s="60" t="s">
        <v>355</v>
      </c>
      <c r="F423" s="60"/>
      <c r="G423" s="60"/>
      <c r="H423" s="61"/>
      <c r="I423" s="22"/>
      <c r="J423" s="22"/>
      <c r="K423" s="61" t="s">
        <v>6</v>
      </c>
      <c r="L423" s="226">
        <f>+(L421+L422+35)*5.2/100</f>
        <v>852.19472000000007</v>
      </c>
      <c r="M423" s="216" t="s">
        <v>335</v>
      </c>
      <c r="N423" s="22" t="s">
        <v>388</v>
      </c>
      <c r="O423" s="22"/>
      <c r="P423" s="22"/>
      <c r="Q423" s="3"/>
    </row>
    <row r="424" spans="1:17" s="54" customFormat="1" ht="24" hidden="1" outlineLevel="1">
      <c r="A424" s="58"/>
      <c r="B424" s="59"/>
      <c r="C424" s="173"/>
      <c r="D424" s="173"/>
      <c r="E424" s="60" t="s">
        <v>357</v>
      </c>
      <c r="F424" s="60"/>
      <c r="G424" s="60"/>
      <c r="H424" s="61"/>
      <c r="I424" s="60"/>
      <c r="J424" s="60"/>
      <c r="K424" s="61" t="s">
        <v>6</v>
      </c>
      <c r="L424" s="226">
        <f>+L350</f>
        <v>326.065</v>
      </c>
      <c r="M424" s="216" t="s">
        <v>28</v>
      </c>
      <c r="N424" s="22" t="s">
        <v>358</v>
      </c>
      <c r="O424" s="22"/>
      <c r="P424" s="22"/>
      <c r="Q424" s="3"/>
    </row>
    <row r="425" spans="1:17" s="54" customFormat="1" ht="24" hidden="1" outlineLevel="1">
      <c r="A425" s="58"/>
      <c r="B425" s="59"/>
      <c r="C425" s="173"/>
      <c r="D425" s="173"/>
      <c r="E425" s="60" t="s">
        <v>359</v>
      </c>
      <c r="F425" s="60"/>
      <c r="G425" s="60"/>
      <c r="H425" s="61"/>
      <c r="I425" s="22"/>
      <c r="J425" s="22"/>
      <c r="K425" s="60"/>
      <c r="L425" s="226"/>
      <c r="M425" s="22"/>
      <c r="N425" s="22"/>
      <c r="O425" s="22"/>
      <c r="P425" s="22"/>
      <c r="Q425" s="3"/>
    </row>
    <row r="426" spans="1:17" s="54" customFormat="1" ht="24" hidden="1" outlineLevel="1">
      <c r="A426" s="58"/>
      <c r="B426" s="59"/>
      <c r="C426" s="173"/>
      <c r="D426" s="173"/>
      <c r="E426" s="60" t="s">
        <v>360</v>
      </c>
      <c r="F426" s="60"/>
      <c r="G426" s="55">
        <f>+G352</f>
        <v>10</v>
      </c>
      <c r="H426" s="61" t="s">
        <v>32</v>
      </c>
      <c r="I426" s="22"/>
      <c r="J426" s="22"/>
      <c r="K426" s="61" t="s">
        <v>6</v>
      </c>
      <c r="L426" s="226">
        <f>+L352</f>
        <v>31.58</v>
      </c>
      <c r="M426" s="216" t="s">
        <v>28</v>
      </c>
      <c r="N426" s="22" t="s">
        <v>361</v>
      </c>
      <c r="O426" s="22"/>
      <c r="P426" s="22"/>
      <c r="Q426" s="3"/>
    </row>
    <row r="427" spans="1:17" s="54" customFormat="1" ht="24" hidden="1" outlineLevel="1">
      <c r="A427" s="58"/>
      <c r="B427" s="59"/>
      <c r="C427" s="173"/>
      <c r="D427" s="173"/>
      <c r="E427" s="216" t="s">
        <v>362</v>
      </c>
      <c r="F427" s="60"/>
      <c r="G427" s="228"/>
      <c r="H427" s="22"/>
      <c r="I427" s="22"/>
      <c r="J427" s="22"/>
      <c r="K427" s="61" t="s">
        <v>6</v>
      </c>
      <c r="L427" s="226">
        <f>+L424+L426</f>
        <v>357.64499999999998</v>
      </c>
      <c r="M427" s="216" t="s">
        <v>28</v>
      </c>
      <c r="N427" s="22" t="s">
        <v>363</v>
      </c>
      <c r="O427" s="22"/>
      <c r="P427" s="22"/>
      <c r="Q427" s="3"/>
    </row>
    <row r="428" spans="1:17" s="54" customFormat="1" ht="24" hidden="1" outlineLevel="1">
      <c r="A428" s="58"/>
      <c r="B428" s="59"/>
      <c r="C428" s="173"/>
      <c r="D428" s="173"/>
      <c r="E428" s="60" t="s">
        <v>364</v>
      </c>
      <c r="F428" s="22"/>
      <c r="G428" s="22" t="s">
        <v>365</v>
      </c>
      <c r="H428" s="61" t="s">
        <v>366</v>
      </c>
      <c r="I428" s="61">
        <v>0.74</v>
      </c>
      <c r="J428" s="61"/>
      <c r="K428" s="61" t="s">
        <v>6</v>
      </c>
      <c r="L428" s="226">
        <f>0.74*L427</f>
        <v>264.65729999999996</v>
      </c>
      <c r="M428" s="216" t="s">
        <v>335</v>
      </c>
      <c r="N428" s="22" t="s">
        <v>367</v>
      </c>
      <c r="O428" s="22"/>
      <c r="P428" s="22"/>
      <c r="Q428" s="3"/>
    </row>
    <row r="429" spans="1:17" s="54" customFormat="1" ht="24" hidden="1" outlineLevel="1">
      <c r="A429" s="58"/>
      <c r="B429" s="59"/>
      <c r="C429" s="173"/>
      <c r="D429" s="173"/>
      <c r="E429" s="60" t="s">
        <v>368</v>
      </c>
      <c r="F429" s="60"/>
      <c r="G429" s="61"/>
      <c r="H429" s="60"/>
      <c r="I429" s="22"/>
      <c r="J429" s="22"/>
      <c r="K429" s="61" t="s">
        <v>6</v>
      </c>
      <c r="L429" s="226">
        <f>+L355</f>
        <v>275.38</v>
      </c>
      <c r="M429" s="229" t="s">
        <v>369</v>
      </c>
      <c r="N429" s="96" t="s">
        <v>370</v>
      </c>
      <c r="O429" s="22"/>
      <c r="P429" s="96"/>
      <c r="Q429" s="3"/>
    </row>
    <row r="430" spans="1:17" s="54" customFormat="1" ht="24" hidden="1" outlineLevel="1">
      <c r="A430" s="58"/>
      <c r="B430" s="59"/>
      <c r="C430" s="173"/>
      <c r="D430" s="173"/>
      <c r="E430" s="60" t="s">
        <v>371</v>
      </c>
      <c r="F430" s="60"/>
      <c r="G430" s="22"/>
      <c r="H430" s="22"/>
      <c r="I430" s="230">
        <f>+'[1]กรอกข้อมูล AC'!F9</f>
        <v>1</v>
      </c>
      <c r="J430" s="61" t="s">
        <v>32</v>
      </c>
      <c r="K430" s="61" t="s">
        <v>6</v>
      </c>
      <c r="L430" s="224">
        <f>+[1]คำนวณค่าขนส่ง!BD10</f>
        <v>7.78</v>
      </c>
      <c r="M430" s="216" t="s">
        <v>335</v>
      </c>
      <c r="N430" s="22" t="s">
        <v>372</v>
      </c>
      <c r="O430" s="22"/>
      <c r="P430" s="22"/>
      <c r="Q430" s="3"/>
    </row>
    <row r="431" spans="1:17" s="54" customFormat="1" ht="24" hidden="1" outlineLevel="1">
      <c r="A431" s="58"/>
      <c r="B431" s="59"/>
      <c r="C431" s="173"/>
      <c r="D431" s="173"/>
      <c r="E431" s="227" t="s">
        <v>373</v>
      </c>
      <c r="F431" s="227"/>
      <c r="G431" s="33"/>
      <c r="H431" s="33"/>
      <c r="I431" s="231"/>
      <c r="J431" s="232"/>
      <c r="K431" s="232" t="s">
        <v>6</v>
      </c>
      <c r="L431" s="233">
        <f>+L430+L429+L428+L423+L420+L419</f>
        <v>1427.3661000000002</v>
      </c>
      <c r="M431" s="234" t="s">
        <v>335</v>
      </c>
      <c r="N431" s="33" t="s">
        <v>374</v>
      </c>
      <c r="O431" s="33"/>
      <c r="P431" s="33"/>
      <c r="Q431" s="3"/>
    </row>
    <row r="432" spans="1:17" ht="23.25" hidden="1" outlineLevel="1">
      <c r="A432" s="58"/>
      <c r="B432" s="59"/>
      <c r="C432" s="59"/>
      <c r="D432" s="173" t="s">
        <v>389</v>
      </c>
      <c r="E432" s="18" t="s">
        <v>390</v>
      </c>
      <c r="F432" s="215"/>
      <c r="G432" s="18"/>
      <c r="H432" s="215">
        <f>+K409</f>
        <v>5</v>
      </c>
      <c r="I432" s="18" t="s">
        <v>328</v>
      </c>
      <c r="J432" s="18"/>
      <c r="K432" s="215"/>
      <c r="L432" s="18"/>
      <c r="M432" s="18"/>
      <c r="N432" s="32"/>
    </row>
    <row r="433" spans="1:17" s="54" customFormat="1" ht="24" hidden="1" outlineLevel="1">
      <c r="A433" s="58"/>
      <c r="B433" s="59"/>
      <c r="C433" s="173"/>
      <c r="D433" s="173"/>
      <c r="E433" s="60" t="s">
        <v>373</v>
      </c>
      <c r="F433" s="34"/>
      <c r="G433" s="61"/>
      <c r="H433" s="61"/>
      <c r="I433" s="22"/>
      <c r="J433" s="22"/>
      <c r="K433" s="61" t="s">
        <v>6</v>
      </c>
      <c r="L433" s="226">
        <f>+L431</f>
        <v>1427.3661000000002</v>
      </c>
      <c r="M433" s="216" t="s">
        <v>335</v>
      </c>
      <c r="N433" s="22" t="s">
        <v>43</v>
      </c>
      <c r="O433" s="22"/>
      <c r="P433" s="22"/>
      <c r="Q433" s="3"/>
    </row>
    <row r="434" spans="1:17" s="54" customFormat="1" ht="24" hidden="1" outlineLevel="1">
      <c r="A434" s="58"/>
      <c r="B434" s="59"/>
      <c r="C434" s="173"/>
      <c r="D434" s="173"/>
      <c r="E434" s="225" t="s">
        <v>377</v>
      </c>
      <c r="F434" s="60"/>
      <c r="G434" s="226"/>
      <c r="H434" s="226"/>
      <c r="I434" s="224">
        <f>+G417</f>
        <v>5</v>
      </c>
      <c r="J434" s="60" t="s">
        <v>328</v>
      </c>
      <c r="K434" s="61" t="s">
        <v>6</v>
      </c>
      <c r="L434" s="224">
        <f>+L417</f>
        <v>8.33</v>
      </c>
      <c r="M434" s="216" t="s">
        <v>340</v>
      </c>
      <c r="N434" s="22" t="s">
        <v>378</v>
      </c>
      <c r="O434" s="22"/>
      <c r="P434" s="22"/>
      <c r="Q434" s="3"/>
    </row>
    <row r="435" spans="1:17" s="54" customFormat="1" ht="24" hidden="1" outlineLevel="1">
      <c r="A435" s="58"/>
      <c r="B435" s="59"/>
      <c r="C435" s="173"/>
      <c r="D435" s="173"/>
      <c r="E435" s="60" t="s">
        <v>379</v>
      </c>
      <c r="F435" s="34"/>
      <c r="G435" s="61"/>
      <c r="H435" s="61"/>
      <c r="I435" s="39">
        <f>+I434</f>
        <v>5</v>
      </c>
      <c r="J435" s="60" t="s">
        <v>328</v>
      </c>
      <c r="K435" s="61" t="s">
        <v>6</v>
      </c>
      <c r="L435" s="224">
        <f>+I477</f>
        <v>1</v>
      </c>
      <c r="M435" s="216"/>
      <c r="N435" s="22" t="s">
        <v>380</v>
      </c>
      <c r="O435" s="22"/>
      <c r="P435" s="22"/>
      <c r="Q435" s="3"/>
    </row>
    <row r="436" spans="1:17" s="54" customFormat="1" ht="24" hidden="1" outlineLevel="1">
      <c r="A436" s="58"/>
      <c r="B436" s="59"/>
      <c r="C436" s="173"/>
      <c r="D436" s="173"/>
      <c r="E436" s="60" t="s">
        <v>381</v>
      </c>
      <c r="F436" s="22"/>
      <c r="G436" s="22"/>
      <c r="H436" s="22"/>
      <c r="I436" s="22"/>
      <c r="J436" s="61"/>
      <c r="K436" s="61" t="s">
        <v>6</v>
      </c>
      <c r="L436" s="224">
        <f>+L382</f>
        <v>13.370000000000001</v>
      </c>
      <c r="M436" s="216" t="s">
        <v>7</v>
      </c>
      <c r="N436" s="96" t="s">
        <v>382</v>
      </c>
      <c r="O436" s="96"/>
      <c r="P436" s="96"/>
      <c r="Q436" s="3"/>
    </row>
    <row r="437" spans="1:17" s="54" customFormat="1" ht="24" hidden="1" outlineLevel="1">
      <c r="A437" s="58"/>
      <c r="B437" s="59"/>
      <c r="C437" s="173"/>
      <c r="D437" s="173"/>
      <c r="E437" s="215">
        <v>5</v>
      </c>
      <c r="F437" s="61" t="s">
        <v>328</v>
      </c>
      <c r="G437" s="61"/>
      <c r="H437" s="196"/>
      <c r="I437" s="216"/>
      <c r="J437" s="22"/>
      <c r="K437" s="62"/>
      <c r="L437" s="226"/>
      <c r="M437" s="216"/>
      <c r="N437" s="22"/>
      <c r="O437" s="22"/>
      <c r="P437" s="22"/>
      <c r="Q437" s="3"/>
    </row>
    <row r="438" spans="1:17" s="54" customFormat="1" ht="24" hidden="1" outlineLevel="1">
      <c r="A438" s="58"/>
      <c r="B438" s="59"/>
      <c r="C438" s="173"/>
      <c r="D438" s="173"/>
      <c r="E438" s="60" t="s">
        <v>381</v>
      </c>
      <c r="F438" s="60"/>
      <c r="G438" s="22"/>
      <c r="H438" s="22"/>
      <c r="I438" s="22"/>
      <c r="J438" s="22"/>
      <c r="K438" s="61" t="s">
        <v>6</v>
      </c>
      <c r="L438" s="226">
        <f>+L434*L435*L436</f>
        <v>111.3721</v>
      </c>
      <c r="M438" s="216" t="s">
        <v>335</v>
      </c>
      <c r="N438" s="22" t="s">
        <v>383</v>
      </c>
      <c r="O438" s="22"/>
      <c r="P438" s="22"/>
      <c r="Q438" s="3"/>
    </row>
    <row r="439" spans="1:17" s="54" customFormat="1" ht="24" hidden="1" outlineLevel="1">
      <c r="A439" s="58"/>
      <c r="B439" s="59"/>
      <c r="C439" s="173"/>
      <c r="D439" s="173"/>
      <c r="E439" s="199">
        <f>+I434</f>
        <v>5</v>
      </c>
      <c r="F439" s="61" t="s">
        <v>328</v>
      </c>
      <c r="G439" s="61"/>
      <c r="H439" s="22"/>
      <c r="I439" s="22"/>
      <c r="J439" s="22"/>
      <c r="K439" s="61"/>
      <c r="L439" s="226"/>
      <c r="M439" s="216"/>
      <c r="N439" s="22"/>
      <c r="O439" s="22"/>
      <c r="P439" s="22"/>
      <c r="Q439" s="3"/>
    </row>
    <row r="440" spans="1:17" s="54" customFormat="1" ht="24" hidden="1" outlineLevel="1">
      <c r="A440" s="58"/>
      <c r="B440" s="59"/>
      <c r="C440" s="173"/>
      <c r="D440" s="173"/>
      <c r="E440" s="60" t="s">
        <v>101</v>
      </c>
      <c r="F440" s="60"/>
      <c r="G440" s="61"/>
      <c r="H440" s="60"/>
      <c r="I440" s="22"/>
      <c r="J440" s="22"/>
      <c r="K440" s="61" t="s">
        <v>6</v>
      </c>
      <c r="L440" s="226">
        <f>+L433+L438</f>
        <v>1538.7382000000002</v>
      </c>
      <c r="M440" s="216" t="s">
        <v>335</v>
      </c>
      <c r="N440" s="22" t="s">
        <v>384</v>
      </c>
      <c r="O440" s="22"/>
      <c r="P440" s="22"/>
      <c r="Q440" s="3"/>
    </row>
    <row r="441" spans="1:17" s="241" customFormat="1" ht="24" hidden="1" outlineLevel="1" thickBot="1">
      <c r="A441" s="237"/>
      <c r="B441" s="171"/>
      <c r="C441" s="171"/>
      <c r="D441" s="171"/>
      <c r="E441" s="27" t="s">
        <v>57</v>
      </c>
      <c r="F441" s="27"/>
      <c r="G441" s="66"/>
      <c r="H441" s="27"/>
      <c r="I441" s="238"/>
      <c r="J441" s="66"/>
      <c r="K441" s="66" t="s">
        <v>6</v>
      </c>
      <c r="L441" s="239">
        <f>ROUNDDOWN(L440/L434,2)</f>
        <v>184.72</v>
      </c>
      <c r="M441" s="238" t="s">
        <v>7</v>
      </c>
      <c r="N441" s="27" t="s">
        <v>385</v>
      </c>
      <c r="O441" s="27"/>
      <c r="P441" s="27"/>
      <c r="Q441" s="240"/>
    </row>
    <row r="442" spans="1:17" ht="23.25" hidden="1" outlineLevel="1">
      <c r="A442" s="58"/>
      <c r="B442" s="59"/>
      <c r="C442" s="59"/>
      <c r="D442" s="59"/>
      <c r="E442" s="59"/>
      <c r="F442" s="215"/>
      <c r="G442" s="18"/>
      <c r="H442" s="18"/>
      <c r="I442" s="18"/>
      <c r="J442" s="18"/>
      <c r="K442" s="215"/>
      <c r="L442" s="18"/>
      <c r="M442" s="18"/>
      <c r="N442" s="32"/>
    </row>
    <row r="443" spans="1:17" ht="23.25" hidden="1" outlineLevel="1">
      <c r="A443" s="58"/>
      <c r="B443" s="59"/>
      <c r="C443" s="59"/>
      <c r="D443" s="173" t="s">
        <v>391</v>
      </c>
      <c r="E443" s="18" t="s">
        <v>392</v>
      </c>
      <c r="F443" s="215"/>
      <c r="G443" s="18"/>
      <c r="H443" s="215">
        <f>+K409</f>
        <v>5</v>
      </c>
      <c r="I443" s="18" t="s">
        <v>328</v>
      </c>
      <c r="J443" s="18"/>
      <c r="K443" s="215"/>
      <c r="L443" s="18"/>
      <c r="M443" s="18"/>
      <c r="N443" s="32"/>
    </row>
    <row r="444" spans="1:17" s="54" customFormat="1" ht="24" hidden="1" outlineLevel="1">
      <c r="A444" s="58"/>
      <c r="B444" s="59"/>
      <c r="C444" s="173"/>
      <c r="D444" s="173"/>
      <c r="E444" s="60" t="s">
        <v>373</v>
      </c>
      <c r="F444" s="34"/>
      <c r="G444" s="34"/>
      <c r="H444" s="61"/>
      <c r="I444" s="22"/>
      <c r="J444" s="22"/>
      <c r="K444" s="61" t="s">
        <v>6</v>
      </c>
      <c r="L444" s="226">
        <f>+L431</f>
        <v>1427.3661000000002</v>
      </c>
      <c r="M444" s="216" t="s">
        <v>335</v>
      </c>
      <c r="N444" s="22" t="s">
        <v>43</v>
      </c>
      <c r="O444" s="22"/>
      <c r="P444" s="22"/>
      <c r="Q444" s="3"/>
    </row>
    <row r="445" spans="1:17" s="54" customFormat="1" ht="24" hidden="1" outlineLevel="1">
      <c r="A445" s="58"/>
      <c r="B445" s="59"/>
      <c r="C445" s="173"/>
      <c r="D445" s="173"/>
      <c r="E445" s="225" t="s">
        <v>377</v>
      </c>
      <c r="F445" s="60"/>
      <c r="G445" s="60"/>
      <c r="H445" s="226"/>
      <c r="I445" s="224">
        <f>+I434</f>
        <v>5</v>
      </c>
      <c r="J445" s="60" t="s">
        <v>328</v>
      </c>
      <c r="K445" s="61" t="s">
        <v>6</v>
      </c>
      <c r="L445" s="224">
        <f>+L434</f>
        <v>8.33</v>
      </c>
      <c r="M445" s="216" t="s">
        <v>340</v>
      </c>
      <c r="N445" s="22" t="s">
        <v>378</v>
      </c>
      <c r="O445" s="22"/>
      <c r="P445" s="22"/>
      <c r="Q445" s="3"/>
    </row>
    <row r="446" spans="1:17" s="54" customFormat="1" ht="24" hidden="1" outlineLevel="1">
      <c r="A446" s="58"/>
      <c r="B446" s="59"/>
      <c r="C446" s="173"/>
      <c r="D446" s="173"/>
      <c r="E446" s="60" t="s">
        <v>379</v>
      </c>
      <c r="F446" s="34"/>
      <c r="G446" s="34"/>
      <c r="H446" s="61"/>
      <c r="I446" s="39">
        <f>+I445</f>
        <v>5</v>
      </c>
      <c r="J446" s="60" t="s">
        <v>328</v>
      </c>
      <c r="K446" s="61" t="s">
        <v>6</v>
      </c>
      <c r="L446" s="224">
        <f>+I477</f>
        <v>1</v>
      </c>
      <c r="M446" s="216"/>
      <c r="N446" s="22" t="s">
        <v>380</v>
      </c>
      <c r="O446" s="22"/>
      <c r="P446" s="22"/>
      <c r="Q446" s="3"/>
    </row>
    <row r="447" spans="1:17" s="54" customFormat="1" ht="24" hidden="1" outlineLevel="1">
      <c r="A447" s="58"/>
      <c r="B447" s="59"/>
      <c r="C447" s="173"/>
      <c r="D447" s="173"/>
      <c r="E447" s="60" t="s">
        <v>381</v>
      </c>
      <c r="F447" s="22"/>
      <c r="G447" s="22"/>
      <c r="H447" s="22"/>
      <c r="I447" s="22"/>
      <c r="J447" s="61"/>
      <c r="K447" s="61" t="s">
        <v>6</v>
      </c>
      <c r="L447" s="224">
        <f>+L393</f>
        <v>10.639999999999999</v>
      </c>
      <c r="M447" s="216" t="s">
        <v>7</v>
      </c>
      <c r="N447" s="96" t="s">
        <v>382</v>
      </c>
      <c r="O447" s="96"/>
      <c r="P447" s="96"/>
      <c r="Q447" s="3"/>
    </row>
    <row r="448" spans="1:17" s="54" customFormat="1" ht="24" hidden="1" outlineLevel="1">
      <c r="A448" s="58"/>
      <c r="B448" s="59"/>
      <c r="C448" s="173"/>
      <c r="D448" s="173"/>
      <c r="E448" s="215">
        <v>5</v>
      </c>
      <c r="F448" s="61" t="s">
        <v>328</v>
      </c>
      <c r="G448" s="61"/>
      <c r="H448" s="196"/>
      <c r="I448" s="216"/>
      <c r="J448" s="22"/>
      <c r="K448" s="62"/>
      <c r="L448" s="226"/>
      <c r="M448" s="216"/>
      <c r="N448" s="22"/>
      <c r="O448" s="22"/>
      <c r="P448" s="22"/>
      <c r="Q448" s="3"/>
    </row>
    <row r="449" spans="1:17" s="54" customFormat="1" ht="24" hidden="1" outlineLevel="1">
      <c r="A449" s="58"/>
      <c r="B449" s="59"/>
      <c r="C449" s="173"/>
      <c r="D449" s="173"/>
      <c r="E449" s="60" t="s">
        <v>381</v>
      </c>
      <c r="F449" s="60"/>
      <c r="G449" s="22"/>
      <c r="H449" s="22"/>
      <c r="I449" s="22"/>
      <c r="J449" s="22"/>
      <c r="K449" s="61" t="s">
        <v>6</v>
      </c>
      <c r="L449" s="226">
        <f>+L445*L446*L447</f>
        <v>88.631199999999993</v>
      </c>
      <c r="M449" s="216" t="s">
        <v>335</v>
      </c>
      <c r="N449" s="22" t="s">
        <v>383</v>
      </c>
      <c r="O449" s="22"/>
      <c r="P449" s="22"/>
      <c r="Q449" s="3"/>
    </row>
    <row r="450" spans="1:17" s="54" customFormat="1" ht="24" hidden="1" outlineLevel="1">
      <c r="A450" s="58"/>
      <c r="B450" s="59"/>
      <c r="C450" s="173"/>
      <c r="D450" s="173"/>
      <c r="E450" s="215">
        <f>+I445</f>
        <v>5</v>
      </c>
      <c r="F450" s="61" t="s">
        <v>328</v>
      </c>
      <c r="G450" s="61"/>
      <c r="H450" s="22"/>
      <c r="I450" s="22"/>
      <c r="J450" s="22"/>
      <c r="K450" s="61"/>
      <c r="L450" s="226"/>
      <c r="M450" s="216"/>
      <c r="N450" s="22"/>
      <c r="O450" s="22"/>
      <c r="P450" s="22"/>
      <c r="Q450" s="3"/>
    </row>
    <row r="451" spans="1:17" s="54" customFormat="1" ht="24" hidden="1" outlineLevel="1">
      <c r="A451" s="58"/>
      <c r="B451" s="59"/>
      <c r="C451" s="173"/>
      <c r="D451" s="173"/>
      <c r="E451" s="60" t="s">
        <v>101</v>
      </c>
      <c r="F451" s="60"/>
      <c r="G451" s="61"/>
      <c r="H451" s="60"/>
      <c r="I451" s="22"/>
      <c r="J451" s="22"/>
      <c r="K451" s="61" t="s">
        <v>6</v>
      </c>
      <c r="L451" s="226">
        <f>+L444+L449</f>
        <v>1515.9973000000002</v>
      </c>
      <c r="M451" s="216" t="s">
        <v>335</v>
      </c>
      <c r="N451" s="22" t="s">
        <v>384</v>
      </c>
      <c r="O451" s="22"/>
      <c r="P451" s="22"/>
      <c r="Q451" s="3"/>
    </row>
    <row r="452" spans="1:17" s="241" customFormat="1" ht="24" hidden="1" outlineLevel="1" thickBot="1">
      <c r="A452" s="237"/>
      <c r="B452" s="171"/>
      <c r="C452" s="171"/>
      <c r="D452" s="171"/>
      <c r="E452" s="27" t="s">
        <v>57</v>
      </c>
      <c r="F452" s="27"/>
      <c r="G452" s="66"/>
      <c r="H452" s="27"/>
      <c r="I452" s="238"/>
      <c r="J452" s="66"/>
      <c r="K452" s="66" t="s">
        <v>6</v>
      </c>
      <c r="L452" s="239">
        <f>ROUNDDOWN(L451/L445,2)</f>
        <v>181.99</v>
      </c>
      <c r="M452" s="238" t="s">
        <v>7</v>
      </c>
      <c r="N452" s="27" t="s">
        <v>385</v>
      </c>
      <c r="O452" s="27"/>
      <c r="P452" s="27"/>
      <c r="Q452" s="240"/>
    </row>
    <row r="453" spans="1:17" ht="23.25" hidden="1" outlineLevel="1">
      <c r="A453" s="58"/>
      <c r="B453" s="59"/>
      <c r="C453" s="59"/>
      <c r="D453" s="59"/>
      <c r="E453" s="59"/>
      <c r="F453" s="215"/>
      <c r="G453" s="18"/>
      <c r="H453" s="18"/>
      <c r="I453" s="18"/>
      <c r="J453" s="18"/>
      <c r="K453" s="215"/>
      <c r="L453" s="18"/>
      <c r="M453" s="18"/>
      <c r="N453" s="32"/>
    </row>
    <row r="454" spans="1:17" ht="23.25" collapsed="1">
      <c r="A454" s="58"/>
      <c r="B454" s="59"/>
      <c r="C454" s="59"/>
      <c r="D454" s="59"/>
      <c r="E454" s="59"/>
      <c r="F454" s="215"/>
      <c r="G454" s="18"/>
      <c r="H454" s="18"/>
      <c r="I454" s="18"/>
      <c r="J454" s="18"/>
      <c r="K454" s="215"/>
      <c r="L454" s="18"/>
      <c r="M454" s="18"/>
      <c r="N454" s="32"/>
    </row>
    <row r="455" spans="1:17" ht="23.25">
      <c r="A455" s="58"/>
      <c r="B455" s="59"/>
      <c r="C455" s="59"/>
      <c r="D455" s="59"/>
      <c r="E455" s="59"/>
      <c r="F455" s="215"/>
      <c r="G455" s="18"/>
      <c r="H455" s="18"/>
      <c r="I455" s="18"/>
      <c r="J455" s="18"/>
      <c r="K455" s="245"/>
      <c r="L455" s="18"/>
      <c r="M455" s="18"/>
    </row>
    <row r="456" spans="1:17" ht="23.25">
      <c r="A456" s="58"/>
      <c r="B456" s="59"/>
      <c r="C456" s="59"/>
      <c r="D456" s="59"/>
      <c r="E456" s="59"/>
      <c r="F456" s="215"/>
      <c r="G456" s="18"/>
      <c r="H456" s="18"/>
      <c r="I456" s="18"/>
      <c r="J456" s="18"/>
      <c r="K456" s="245"/>
      <c r="L456" s="18"/>
      <c r="M456" s="18"/>
    </row>
    <row r="457" spans="1:17" ht="23.25">
      <c r="A457" s="58"/>
      <c r="B457" s="59"/>
      <c r="C457" s="59"/>
      <c r="D457" s="59"/>
      <c r="E457" s="59"/>
      <c r="F457" s="215"/>
      <c r="G457" s="18"/>
      <c r="H457" s="18"/>
      <c r="I457" s="18"/>
      <c r="J457" s="18"/>
      <c r="K457" s="245"/>
      <c r="L457" s="18"/>
      <c r="M457" s="18"/>
    </row>
    <row r="458" spans="1:17" ht="23.25">
      <c r="A458" s="58"/>
      <c r="B458" s="59"/>
      <c r="C458" s="59"/>
      <c r="D458" s="59"/>
      <c r="E458" s="59"/>
      <c r="F458" s="215"/>
      <c r="G458" s="18"/>
      <c r="H458" s="18"/>
      <c r="I458" s="18"/>
      <c r="J458" s="18"/>
      <c r="K458" s="245"/>
      <c r="L458" s="18"/>
      <c r="M458" s="18"/>
    </row>
    <row r="459" spans="1:17" ht="23.25">
      <c r="A459" s="58"/>
      <c r="B459" s="59"/>
      <c r="C459" s="59"/>
      <c r="D459" s="59"/>
      <c r="E459" s="59"/>
      <c r="F459" s="215"/>
      <c r="G459" s="18"/>
      <c r="H459" s="18"/>
      <c r="I459" s="18"/>
      <c r="J459" s="18"/>
      <c r="K459" s="245"/>
      <c r="L459" s="18"/>
      <c r="M459" s="18"/>
    </row>
    <row r="460" spans="1:17" ht="23.25">
      <c r="A460" s="58"/>
      <c r="B460" s="59"/>
      <c r="C460" s="59"/>
      <c r="D460" s="59"/>
      <c r="E460" s="59"/>
      <c r="F460" s="215"/>
      <c r="G460" s="18"/>
      <c r="H460" s="18"/>
      <c r="I460" s="18"/>
      <c r="J460" s="18"/>
      <c r="K460" s="245"/>
      <c r="L460" s="18"/>
      <c r="M460" s="18"/>
    </row>
    <row r="461" spans="1:17" ht="23.25">
      <c r="A461" s="58"/>
      <c r="B461" s="59"/>
      <c r="C461" s="59"/>
      <c r="D461" s="59"/>
      <c r="E461" s="59"/>
      <c r="F461" s="215"/>
      <c r="G461" s="18"/>
      <c r="H461" s="18"/>
      <c r="I461" s="18"/>
      <c r="J461" s="18"/>
      <c r="K461" s="245"/>
      <c r="L461" s="18"/>
      <c r="M461" s="18"/>
    </row>
    <row r="462" spans="1:17" ht="23.25">
      <c r="A462" s="58"/>
      <c r="B462" s="59"/>
      <c r="C462" s="59"/>
      <c r="D462" s="59"/>
      <c r="E462" s="59"/>
      <c r="F462" s="215"/>
      <c r="G462" s="18"/>
      <c r="H462" s="18"/>
      <c r="I462" s="18"/>
      <c r="J462" s="18"/>
      <c r="K462" s="245"/>
      <c r="L462" s="18"/>
      <c r="M462" s="18"/>
    </row>
    <row r="463" spans="1:17" ht="23.25">
      <c r="A463" s="58"/>
      <c r="B463" s="59"/>
      <c r="C463" s="59"/>
      <c r="D463" s="59"/>
      <c r="E463" s="59"/>
      <c r="F463" s="215"/>
      <c r="G463" s="18"/>
      <c r="H463" s="18"/>
      <c r="I463" s="18"/>
      <c r="J463" s="18"/>
      <c r="K463" s="245"/>
      <c r="L463" s="18"/>
      <c r="M463" s="18"/>
    </row>
    <row r="464" spans="1:17" ht="23.25">
      <c r="A464" s="58"/>
      <c r="B464" s="59"/>
      <c r="C464" s="59"/>
      <c r="D464" s="59"/>
      <c r="E464" s="59"/>
      <c r="F464" s="215"/>
      <c r="G464" s="18"/>
      <c r="H464" s="18"/>
      <c r="I464" s="18"/>
      <c r="J464" s="18"/>
      <c r="K464" s="245"/>
      <c r="L464" s="18"/>
      <c r="M464" s="18"/>
    </row>
    <row r="465" spans="1:15" ht="23.25">
      <c r="A465" s="58"/>
      <c r="B465" s="59"/>
      <c r="C465" s="59"/>
      <c r="D465" s="59"/>
      <c r="E465" s="59"/>
      <c r="F465" s="215"/>
      <c r="G465" s="18"/>
      <c r="H465" s="18"/>
      <c r="I465" s="18"/>
      <c r="J465" s="18"/>
      <c r="K465" s="245"/>
      <c r="L465" s="18"/>
      <c r="M465" s="18"/>
    </row>
    <row r="466" spans="1:15" ht="23.25">
      <c r="A466" s="58"/>
      <c r="B466" s="59"/>
      <c r="C466" s="59"/>
      <c r="D466" s="59"/>
      <c r="E466" s="59"/>
      <c r="F466" s="215"/>
      <c r="G466" s="18"/>
      <c r="H466" s="18"/>
      <c r="I466" s="18"/>
      <c r="J466" s="18"/>
      <c r="K466" s="245"/>
      <c r="L466" s="18"/>
      <c r="M466" s="18"/>
    </row>
    <row r="467" spans="1:15" ht="23.25">
      <c r="A467" s="58"/>
      <c r="B467" s="59"/>
      <c r="C467" s="59"/>
      <c r="D467" s="59"/>
      <c r="E467" s="59"/>
      <c r="F467" s="215"/>
      <c r="G467" s="18"/>
      <c r="H467" s="18"/>
      <c r="I467" s="18"/>
      <c r="J467" s="18"/>
      <c r="K467" s="245"/>
      <c r="L467" s="18"/>
      <c r="M467" s="18"/>
    </row>
    <row r="468" spans="1:15" ht="23.25">
      <c r="A468" s="58"/>
      <c r="B468" s="59"/>
      <c r="C468" s="59"/>
      <c r="D468" s="59"/>
      <c r="E468" s="59"/>
      <c r="F468" s="215"/>
      <c r="G468" s="18"/>
      <c r="H468" s="18"/>
      <c r="I468" s="18"/>
      <c r="J468" s="18"/>
      <c r="K468" s="245"/>
      <c r="L468" s="18"/>
      <c r="M468" s="18"/>
    </row>
    <row r="469" spans="1:15" ht="23.25">
      <c r="A469" s="58"/>
      <c r="B469" s="59"/>
      <c r="C469" s="59"/>
      <c r="D469" s="59"/>
      <c r="E469" s="59"/>
      <c r="F469" s="215"/>
      <c r="G469" s="18"/>
      <c r="H469" s="18"/>
      <c r="I469" s="18"/>
      <c r="J469" s="18"/>
      <c r="K469" s="245"/>
      <c r="L469" s="18"/>
      <c r="M469" s="18"/>
    </row>
    <row r="470" spans="1:15" ht="23.25">
      <c r="A470" s="58"/>
      <c r="B470" s="59"/>
      <c r="C470" s="59"/>
      <c r="D470" s="59"/>
      <c r="E470" s="59"/>
      <c r="F470" s="215"/>
      <c r="G470" s="18"/>
      <c r="H470" s="18"/>
      <c r="I470" s="18"/>
      <c r="J470" s="18"/>
      <c r="K470" s="245"/>
      <c r="L470" s="18"/>
      <c r="M470" s="18"/>
    </row>
    <row r="471" spans="1:15" ht="23.25">
      <c r="A471" s="58"/>
      <c r="B471" s="59"/>
      <c r="C471" s="59"/>
      <c r="D471" s="59"/>
      <c r="E471" s="59"/>
      <c r="F471" s="215"/>
      <c r="G471" s="18"/>
      <c r="H471" s="18"/>
      <c r="I471" s="18"/>
      <c r="J471" s="18"/>
      <c r="K471" s="245"/>
      <c r="L471" s="18"/>
      <c r="M471" s="18"/>
    </row>
    <row r="472" spans="1:15" ht="23.25">
      <c r="A472" s="58"/>
      <c r="B472" s="59"/>
      <c r="C472" s="59"/>
      <c r="D472" s="59"/>
      <c r="E472" s="59"/>
      <c r="F472" s="215"/>
      <c r="G472" s="18"/>
      <c r="H472" s="18"/>
      <c r="I472" s="18"/>
      <c r="J472" s="18"/>
      <c r="K472" s="245"/>
      <c r="L472" s="18"/>
      <c r="M472" s="18"/>
    </row>
    <row r="473" spans="1:15" ht="23.25">
      <c r="A473" s="58"/>
      <c r="B473" s="59"/>
      <c r="C473" s="59"/>
      <c r="D473" s="59"/>
      <c r="E473" s="59"/>
      <c r="F473" s="215"/>
      <c r="G473" s="18"/>
      <c r="H473" s="18"/>
      <c r="I473" s="18"/>
      <c r="J473" s="18"/>
      <c r="K473" s="245"/>
      <c r="L473" s="18"/>
      <c r="M473" s="18"/>
    </row>
    <row r="474" spans="1:15" ht="24" thickBot="1">
      <c r="A474" s="58"/>
      <c r="B474" s="59"/>
      <c r="C474" s="59"/>
      <c r="D474" s="246" t="s">
        <v>393</v>
      </c>
      <c r="E474" s="247"/>
      <c r="F474" s="247"/>
      <c r="G474" s="247"/>
      <c r="H474" s="247"/>
      <c r="I474" s="247"/>
      <c r="J474" s="247"/>
      <c r="K474" s="247"/>
      <c r="L474" s="247"/>
      <c r="M474" s="247"/>
      <c r="N474" s="247"/>
      <c r="O474" s="247"/>
    </row>
    <row r="475" spans="1:15" ht="23.25">
      <c r="A475" s="58"/>
      <c r="B475" s="59"/>
      <c r="C475" s="59"/>
      <c r="D475" s="248" t="s">
        <v>119</v>
      </c>
      <c r="E475" s="248" t="s">
        <v>394</v>
      </c>
      <c r="F475" s="249" t="s">
        <v>395</v>
      </c>
      <c r="G475" s="249"/>
      <c r="H475" s="247"/>
      <c r="I475" s="247"/>
      <c r="J475" s="247"/>
      <c r="K475" s="247"/>
      <c r="L475" s="247"/>
      <c r="M475" s="247"/>
      <c r="N475" s="247"/>
      <c r="O475" s="247"/>
    </row>
    <row r="476" spans="1:15" ht="24" thickBot="1">
      <c r="A476" s="58"/>
      <c r="B476" s="59"/>
      <c r="C476" s="59"/>
      <c r="D476" s="250" t="s">
        <v>396</v>
      </c>
      <c r="E476" s="250"/>
      <c r="F476" s="251" t="s">
        <v>397</v>
      </c>
      <c r="G476" s="251"/>
      <c r="H476" s="247"/>
      <c r="I476" s="247"/>
      <c r="J476" s="247"/>
      <c r="K476" s="247"/>
      <c r="L476" s="247"/>
      <c r="M476" s="247"/>
      <c r="N476" s="247"/>
      <c r="O476" s="247"/>
    </row>
    <row r="477" spans="1:15" ht="23.25">
      <c r="A477" s="58"/>
      <c r="B477" s="59"/>
      <c r="C477" s="59"/>
      <c r="D477" s="248">
        <v>2.5</v>
      </c>
      <c r="E477" s="248">
        <v>0.75</v>
      </c>
      <c r="F477" s="249">
        <v>16.66</v>
      </c>
      <c r="G477" s="249"/>
      <c r="H477" s="247">
        <f>+IF('[1]กรอกข้อมูล AC'!$C$2=D477,D477,H478)</f>
        <v>5</v>
      </c>
      <c r="I477" s="247">
        <f>+IF('[1]กรอกข้อมูล AC'!$C$2=D477,E477,I478)</f>
        <v>1</v>
      </c>
      <c r="J477" s="247">
        <f>+IF('[1]กรอกข้อมูล AC'!$C$2=D477,F477,J478)</f>
        <v>8.33</v>
      </c>
      <c r="K477" s="247"/>
      <c r="L477" s="247"/>
      <c r="M477" s="247"/>
      <c r="N477" s="247"/>
      <c r="O477" s="247"/>
    </row>
    <row r="478" spans="1:15" ht="23.25">
      <c r="A478" s="58"/>
      <c r="B478" s="59"/>
      <c r="C478" s="59"/>
      <c r="D478" s="252">
        <v>3</v>
      </c>
      <c r="E478" s="252">
        <v>0.8</v>
      </c>
      <c r="F478" s="253">
        <v>13.89</v>
      </c>
      <c r="G478" s="253"/>
      <c r="H478" s="247">
        <f>+IF('[1]กรอกข้อมูล AC'!$C$2=D478,D478,H479)</f>
        <v>5</v>
      </c>
      <c r="I478" s="247">
        <f>+IF('[1]กรอกข้อมูล AC'!$C$2=D478,E478,I479)</f>
        <v>1</v>
      </c>
      <c r="J478" s="247">
        <f>+IF('[1]กรอกข้อมูล AC'!$C$2=D478,F478,J479)</f>
        <v>8.33</v>
      </c>
      <c r="K478" s="247"/>
      <c r="L478" s="247"/>
      <c r="M478" s="247"/>
      <c r="N478" s="247"/>
      <c r="O478" s="247"/>
    </row>
    <row r="479" spans="1:15" ht="23.25">
      <c r="A479" s="58"/>
      <c r="B479" s="59"/>
      <c r="C479" s="59"/>
      <c r="D479" s="252">
        <v>4</v>
      </c>
      <c r="E479" s="252">
        <v>0.9</v>
      </c>
      <c r="F479" s="253">
        <v>10.41</v>
      </c>
      <c r="G479" s="253"/>
      <c r="H479" s="247">
        <f>+IF('[1]กรอกข้อมูล AC'!$C$2=D479,D479,H480)</f>
        <v>5</v>
      </c>
      <c r="I479" s="247">
        <f>+IF('[1]กรอกข้อมูล AC'!$C$2=D479,E479,I480)</f>
        <v>1</v>
      </c>
      <c r="J479" s="247">
        <f>+IF('[1]กรอกข้อมูล AC'!$C$2=D479,F479,J480)</f>
        <v>8.33</v>
      </c>
      <c r="K479" s="247"/>
      <c r="L479" s="247"/>
      <c r="M479" s="247"/>
      <c r="N479" s="247"/>
      <c r="O479" s="247"/>
    </row>
    <row r="480" spans="1:15" ht="23.25">
      <c r="A480" s="58"/>
      <c r="B480" s="59"/>
      <c r="C480" s="59"/>
      <c r="D480" s="252">
        <v>5</v>
      </c>
      <c r="E480" s="252">
        <v>1</v>
      </c>
      <c r="F480" s="253">
        <v>8.33</v>
      </c>
      <c r="G480" s="253"/>
      <c r="H480" s="247">
        <f>+IF('[1]กรอกข้อมูล AC'!$C$2=D480,D480,H481)</f>
        <v>5</v>
      </c>
      <c r="I480" s="247">
        <f>+IF('[1]กรอกข้อมูล AC'!$C$2=D480,E480,I481)</f>
        <v>1</v>
      </c>
      <c r="J480" s="247">
        <f>+IF('[1]กรอกข้อมูล AC'!$C$2=D480,F480,J481)</f>
        <v>8.33</v>
      </c>
      <c r="K480" s="247"/>
      <c r="L480" s="247"/>
      <c r="M480" s="247"/>
      <c r="N480" s="247"/>
      <c r="O480" s="247"/>
    </row>
    <row r="481" spans="1:17" ht="23.25">
      <c r="A481" s="58"/>
      <c r="B481" s="59"/>
      <c r="C481" s="59"/>
      <c r="D481" s="252">
        <v>6</v>
      </c>
      <c r="E481" s="252">
        <v>1.6</v>
      </c>
      <c r="F481" s="253">
        <v>6.94</v>
      </c>
      <c r="G481" s="253"/>
      <c r="H481" s="247">
        <f>+IF('[1]กรอกข้อมูล AC'!$C$2=D481,D481,H482)</f>
        <v>0</v>
      </c>
      <c r="I481" s="247">
        <f>+IF('[1]กรอกข้อมูล AC'!$C$2=D481,E481,I482)</f>
        <v>0</v>
      </c>
      <c r="J481" s="247">
        <f>+IF('[1]กรอกข้อมูล AC'!$C$2=D481,F481,J482)</f>
        <v>0</v>
      </c>
      <c r="K481" s="247"/>
      <c r="L481" s="247"/>
      <c r="M481" s="247"/>
      <c r="N481" s="247"/>
      <c r="O481" s="247"/>
    </row>
    <row r="482" spans="1:17" ht="23.25">
      <c r="A482" s="58"/>
      <c r="B482" s="59"/>
      <c r="C482" s="59"/>
      <c r="D482" s="252">
        <v>7</v>
      </c>
      <c r="E482" s="252">
        <v>1.7</v>
      </c>
      <c r="F482" s="253">
        <v>5.95</v>
      </c>
      <c r="G482" s="253"/>
      <c r="H482" s="247">
        <f>+IF('[1]กรอกข้อมูล AC'!$C$2=D482,D482,H483)</f>
        <v>0</v>
      </c>
      <c r="I482" s="247">
        <f>+IF('[1]กรอกข้อมูล AC'!$C$2=D482,E482,I483)</f>
        <v>0</v>
      </c>
      <c r="J482" s="247">
        <f>+IF('[1]กรอกข้อมูล AC'!$C$2=D482,F482,J483)</f>
        <v>0</v>
      </c>
      <c r="K482" s="247"/>
      <c r="L482" s="247"/>
      <c r="M482" s="247"/>
      <c r="N482" s="247"/>
      <c r="O482" s="247"/>
    </row>
    <row r="483" spans="1:17" ht="23.25">
      <c r="A483" s="58"/>
      <c r="B483" s="59"/>
      <c r="C483" s="59"/>
      <c r="D483" s="252">
        <v>8</v>
      </c>
      <c r="E483" s="252">
        <v>1.8</v>
      </c>
      <c r="F483" s="253">
        <v>5.21</v>
      </c>
      <c r="G483" s="253"/>
      <c r="H483" s="247">
        <f>+IF('[1]กรอกข้อมูล AC'!$C$2=D483,D483,H484)</f>
        <v>0</v>
      </c>
      <c r="I483" s="247">
        <f>+IF('[1]กรอกข้อมูล AC'!$C$2=D483,E483,I484)</f>
        <v>0</v>
      </c>
      <c r="J483" s="247">
        <f>+IF('[1]กรอกข้อมูล AC'!$C$2=D483,F483,J484)</f>
        <v>0</v>
      </c>
      <c r="K483" s="247"/>
      <c r="L483" s="247"/>
      <c r="M483" s="247"/>
      <c r="N483" s="247"/>
      <c r="O483" s="247"/>
    </row>
    <row r="484" spans="1:17" ht="23.25">
      <c r="A484" s="58"/>
      <c r="B484" s="59"/>
      <c r="C484" s="59"/>
      <c r="D484" s="252">
        <v>9</v>
      </c>
      <c r="E484" s="252">
        <v>1.9</v>
      </c>
      <c r="F484" s="253">
        <v>4.63</v>
      </c>
      <c r="G484" s="253"/>
      <c r="H484" s="247">
        <f>+IF('[1]กรอกข้อมูล AC'!$C$2=D484,D484,H485)</f>
        <v>0</v>
      </c>
      <c r="I484" s="247">
        <f>+IF('[1]กรอกข้อมูล AC'!$C$2=D484,E484,I485)</f>
        <v>0</v>
      </c>
      <c r="J484" s="247">
        <f>+IF('[1]กรอกข้อมูล AC'!$C$2=D484,F484,J485)</f>
        <v>0</v>
      </c>
      <c r="K484" s="247"/>
      <c r="L484" s="247"/>
      <c r="M484" s="247"/>
      <c r="N484" s="247"/>
      <c r="O484" s="247"/>
    </row>
    <row r="485" spans="1:17" ht="23.25">
      <c r="A485" s="58"/>
      <c r="B485" s="59"/>
      <c r="C485" s="59"/>
      <c r="D485" s="252">
        <v>10</v>
      </c>
      <c r="E485" s="252">
        <v>2</v>
      </c>
      <c r="F485" s="253">
        <v>4.16</v>
      </c>
      <c r="G485" s="253"/>
      <c r="H485" s="247">
        <f>+IF('[1]กรอกข้อมูล AC'!$C$2=D485,D485,H486)</f>
        <v>0</v>
      </c>
      <c r="I485" s="247">
        <f>+IF('[1]กรอกข้อมูล AC'!$C$2=D485,E485,I486)</f>
        <v>0</v>
      </c>
      <c r="J485" s="247">
        <f>+IF('[1]กรอกข้อมูล AC'!$C$2=D485,F485,J486)</f>
        <v>0</v>
      </c>
      <c r="K485" s="247"/>
      <c r="L485" s="247"/>
      <c r="M485" s="247"/>
      <c r="N485" s="247"/>
      <c r="O485" s="247"/>
    </row>
    <row r="486" spans="1:17" ht="24" thickBot="1">
      <c r="A486" s="58"/>
      <c r="B486" s="59"/>
      <c r="C486" s="59"/>
      <c r="D486" s="250"/>
      <c r="E486" s="250"/>
      <c r="F486" s="251"/>
      <c r="G486" s="251"/>
      <c r="H486" s="247"/>
      <c r="I486" s="247"/>
      <c r="J486" s="247"/>
      <c r="K486" s="247"/>
      <c r="L486" s="247"/>
      <c r="M486" s="247"/>
      <c r="N486" s="247"/>
      <c r="O486" s="247"/>
    </row>
    <row r="487" spans="1:17" ht="23.25">
      <c r="A487" s="58"/>
      <c r="B487" s="59"/>
      <c r="C487" s="59"/>
      <c r="D487" s="254" t="s">
        <v>398</v>
      </c>
      <c r="E487" s="247"/>
      <c r="F487" s="247"/>
      <c r="G487" s="247"/>
      <c r="H487" s="247"/>
      <c r="I487" s="247"/>
      <c r="J487" s="247"/>
      <c r="K487" s="247"/>
      <c r="L487" s="247"/>
      <c r="M487" s="247"/>
      <c r="N487" s="247"/>
      <c r="O487" s="247"/>
    </row>
    <row r="488" spans="1:17" ht="23.25">
      <c r="A488" s="58"/>
      <c r="B488" s="59"/>
      <c r="C488" s="59"/>
      <c r="D488" s="254"/>
      <c r="E488" s="247"/>
      <c r="F488" s="247"/>
      <c r="G488" s="247"/>
      <c r="H488" s="247"/>
      <c r="I488" s="247"/>
      <c r="J488" s="247"/>
      <c r="K488" s="247"/>
      <c r="L488" s="247"/>
      <c r="M488" s="247"/>
      <c r="N488" s="247"/>
      <c r="O488" s="247"/>
    </row>
    <row r="489" spans="1:17" ht="23.25">
      <c r="A489" s="58"/>
      <c r="B489" s="59"/>
      <c r="C489" s="173" t="s">
        <v>399</v>
      </c>
      <c r="D489" s="81" t="s">
        <v>400</v>
      </c>
      <c r="E489" s="34"/>
      <c r="F489" s="34"/>
      <c r="G489" s="34"/>
      <c r="H489" s="34"/>
      <c r="I489" s="236">
        <v>15</v>
      </c>
      <c r="J489" s="34" t="s">
        <v>328</v>
      </c>
      <c r="K489" s="18"/>
      <c r="L489" s="18"/>
      <c r="M489" s="18"/>
    </row>
    <row r="490" spans="1:17" ht="23.25">
      <c r="A490" s="58"/>
      <c r="B490" s="59"/>
      <c r="C490" s="255"/>
      <c r="D490" s="173" t="s">
        <v>401</v>
      </c>
      <c r="E490" s="34" t="s">
        <v>402</v>
      </c>
      <c r="F490" s="34"/>
      <c r="G490" s="34"/>
      <c r="H490" s="34"/>
      <c r="I490" s="256"/>
      <c r="J490" s="34"/>
      <c r="K490" s="18"/>
      <c r="L490" s="18"/>
      <c r="M490" s="18"/>
    </row>
    <row r="491" spans="1:17" s="258" customFormat="1" ht="21.75">
      <c r="A491" s="58"/>
      <c r="B491" s="59"/>
      <c r="C491" s="257"/>
      <c r="D491" s="59"/>
      <c r="E491" s="18" t="s">
        <v>403</v>
      </c>
      <c r="F491" s="50">
        <f>+[1]คำนวณถนนคสล.4มหนา15cm!G32</f>
        <v>0</v>
      </c>
      <c r="G491" s="18" t="s">
        <v>404</v>
      </c>
      <c r="H491" s="18"/>
      <c r="I491" s="245"/>
      <c r="J491" s="18"/>
      <c r="K491" s="18"/>
      <c r="L491" s="18"/>
      <c r="M491" s="18"/>
      <c r="Q491" s="259"/>
    </row>
    <row r="492" spans="1:17" s="258" customFormat="1" ht="21.75">
      <c r="A492" s="58"/>
      <c r="B492" s="59"/>
      <c r="C492" s="257"/>
      <c r="D492" s="59"/>
      <c r="E492" s="260" t="s">
        <v>405</v>
      </c>
      <c r="F492" s="260"/>
      <c r="G492" s="176"/>
      <c r="H492" s="261">
        <f>+[1]คำนวณถนนคสล.4มหนา15cm!H42</f>
        <v>0</v>
      </c>
      <c r="I492" s="262" t="s">
        <v>25</v>
      </c>
      <c r="J492" s="263" t="s">
        <v>406</v>
      </c>
      <c r="K492" s="264">
        <f>+M2410</f>
        <v>1604</v>
      </c>
      <c r="L492" s="265" t="s">
        <v>134</v>
      </c>
      <c r="M492" s="263" t="s">
        <v>6</v>
      </c>
      <c r="N492" s="266">
        <f>+H492*K492</f>
        <v>0</v>
      </c>
      <c r="O492" s="18" t="s">
        <v>134</v>
      </c>
      <c r="P492" s="36" t="str">
        <f>CONCATENATE("[",Q492,"]")</f>
        <v>[1]</v>
      </c>
      <c r="Q492" s="259">
        <v>1</v>
      </c>
    </row>
    <row r="493" spans="1:17" s="258" customFormat="1" ht="21.75">
      <c r="A493" s="58"/>
      <c r="B493" s="59"/>
      <c r="C493" s="257"/>
      <c r="D493" s="59"/>
      <c r="E493" s="260" t="s">
        <v>407</v>
      </c>
      <c r="F493" s="260"/>
      <c r="G493" s="176"/>
      <c r="H493" s="261">
        <f>+[1]คำนวณถนนคสล.4มหนา15cm!H43</f>
        <v>0</v>
      </c>
      <c r="I493" s="262" t="s">
        <v>408</v>
      </c>
      <c r="J493" s="263" t="s">
        <v>406</v>
      </c>
      <c r="K493" s="264">
        <f>+[1]ราคาต่อหน่วยงานทั่วไป!R231</f>
        <v>2.8</v>
      </c>
      <c r="L493" s="265" t="s">
        <v>134</v>
      </c>
      <c r="M493" s="263" t="s">
        <v>6</v>
      </c>
      <c r="N493" s="267">
        <f t="shared" ref="N493:N503" si="0">+H493*K493</f>
        <v>0</v>
      </c>
      <c r="O493" s="18" t="s">
        <v>134</v>
      </c>
      <c r="P493" s="36" t="str">
        <f t="shared" ref="P493:P503" si="1">CONCATENATE("[",Q493,"]")</f>
        <v>[2]</v>
      </c>
      <c r="Q493" s="259">
        <v>2</v>
      </c>
    </row>
    <row r="494" spans="1:17" s="258" customFormat="1" ht="21.75">
      <c r="A494" s="58"/>
      <c r="B494" s="59"/>
      <c r="C494" s="257"/>
      <c r="D494" s="59"/>
      <c r="E494" s="268" t="s">
        <v>243</v>
      </c>
      <c r="F494" s="260" t="s">
        <v>409</v>
      </c>
      <c r="G494" s="260"/>
      <c r="H494" s="261">
        <f>+[1]คำนวณถนนคสล.4มหนา15cm!H44</f>
        <v>0</v>
      </c>
      <c r="I494" s="262" t="s">
        <v>408</v>
      </c>
      <c r="J494" s="263" t="s">
        <v>406</v>
      </c>
      <c r="K494" s="264">
        <f>+[1]ราคาต่อหน่วยงานทั่วไป!R218</f>
        <v>20.41</v>
      </c>
      <c r="L494" s="265" t="s">
        <v>134</v>
      </c>
      <c r="M494" s="263" t="s">
        <v>6</v>
      </c>
      <c r="N494" s="267">
        <f t="shared" si="0"/>
        <v>0</v>
      </c>
      <c r="O494" s="18" t="s">
        <v>134</v>
      </c>
      <c r="P494" s="36" t="str">
        <f t="shared" si="1"/>
        <v>[3]</v>
      </c>
      <c r="Q494" s="259">
        <v>3</v>
      </c>
    </row>
    <row r="495" spans="1:17" s="258" customFormat="1" ht="21.75">
      <c r="A495" s="58"/>
      <c r="B495" s="59"/>
      <c r="C495" s="257"/>
      <c r="D495" s="59"/>
      <c r="E495" s="268" t="s">
        <v>243</v>
      </c>
      <c r="F495" s="260" t="s">
        <v>410</v>
      </c>
      <c r="G495" s="260"/>
      <c r="H495" s="261">
        <f>+[1]คำนวณถนนคสล.4มหนา15cm!H45</f>
        <v>0</v>
      </c>
      <c r="I495" s="262" t="s">
        <v>408</v>
      </c>
      <c r="J495" s="263" t="s">
        <v>406</v>
      </c>
      <c r="K495" s="264">
        <f>+[1]ราคาต่อหน่วยงานทั่วไป!R220</f>
        <v>19.149999999999999</v>
      </c>
      <c r="L495" s="265" t="s">
        <v>134</v>
      </c>
      <c r="M495" s="263" t="s">
        <v>6</v>
      </c>
      <c r="N495" s="267">
        <f t="shared" si="0"/>
        <v>0</v>
      </c>
      <c r="O495" s="18" t="s">
        <v>134</v>
      </c>
      <c r="P495" s="36" t="str">
        <f t="shared" si="1"/>
        <v>[4]</v>
      </c>
      <c r="Q495" s="259">
        <v>4</v>
      </c>
    </row>
    <row r="496" spans="1:17" s="258" customFormat="1" ht="21.75">
      <c r="A496" s="58"/>
      <c r="B496" s="59"/>
      <c r="C496" s="257"/>
      <c r="D496" s="59"/>
      <c r="E496" s="268" t="s">
        <v>243</v>
      </c>
      <c r="F496" s="260" t="s">
        <v>411</v>
      </c>
      <c r="G496" s="260"/>
      <c r="H496" s="261">
        <f>+[1]คำนวณถนนคสล.4มหนา15cm!H46</f>
        <v>0</v>
      </c>
      <c r="I496" s="262" t="s">
        <v>408</v>
      </c>
      <c r="J496" s="263" t="s">
        <v>406</v>
      </c>
      <c r="K496" s="264">
        <f>+[1]ราคาต่อหน่วยงานทั่วไป!R242</f>
        <v>17.100000000000001</v>
      </c>
      <c r="L496" s="265" t="s">
        <v>134</v>
      </c>
      <c r="M496" s="263" t="s">
        <v>6</v>
      </c>
      <c r="N496" s="267">
        <f t="shared" si="0"/>
        <v>0</v>
      </c>
      <c r="O496" s="18" t="s">
        <v>134</v>
      </c>
      <c r="P496" s="36" t="str">
        <f t="shared" si="1"/>
        <v>[5]</v>
      </c>
      <c r="Q496" s="259">
        <v>5</v>
      </c>
    </row>
    <row r="497" spans="1:17" s="258" customFormat="1" ht="21.75">
      <c r="A497" s="58"/>
      <c r="B497" s="59"/>
      <c r="C497" s="257"/>
      <c r="D497" s="59"/>
      <c r="E497" s="268" t="s">
        <v>243</v>
      </c>
      <c r="F497" s="260" t="s">
        <v>412</v>
      </c>
      <c r="G497" s="260"/>
      <c r="H497" s="261">
        <f>+[1]คำนวณถนนคสล.4มหนา15cm!H47</f>
        <v>0</v>
      </c>
      <c r="I497" s="262" t="s">
        <v>408</v>
      </c>
      <c r="J497" s="263" t="s">
        <v>406</v>
      </c>
      <c r="K497" s="264">
        <f>+[1]ราคาต่อหน่วยงานทั่วไป!R244</f>
        <v>17.18</v>
      </c>
      <c r="L497" s="265" t="s">
        <v>134</v>
      </c>
      <c r="M497" s="263" t="s">
        <v>6</v>
      </c>
      <c r="N497" s="267">
        <f t="shared" si="0"/>
        <v>0</v>
      </c>
      <c r="O497" s="18" t="s">
        <v>134</v>
      </c>
      <c r="P497" s="36" t="str">
        <f t="shared" si="1"/>
        <v>[6]</v>
      </c>
      <c r="Q497" s="259">
        <v>6</v>
      </c>
    </row>
    <row r="498" spans="1:17" s="258" customFormat="1" ht="21.75">
      <c r="A498" s="58"/>
      <c r="B498" s="59"/>
      <c r="C498" s="257"/>
      <c r="D498" s="59"/>
      <c r="E498" s="268" t="s">
        <v>243</v>
      </c>
      <c r="F498" s="260" t="s">
        <v>413</v>
      </c>
      <c r="G498" s="260"/>
      <c r="H498" s="261">
        <f>+[1]คำนวณถนนคสล.4มหนา15cm!H48</f>
        <v>0</v>
      </c>
      <c r="I498" s="262" t="s">
        <v>408</v>
      </c>
      <c r="J498" s="263" t="s">
        <v>406</v>
      </c>
      <c r="K498" s="264">
        <f>+[1]ราคาต่อหน่วยงานทั่วไป!R246</f>
        <v>0</v>
      </c>
      <c r="L498" s="265" t="s">
        <v>134</v>
      </c>
      <c r="M498" s="263" t="s">
        <v>6</v>
      </c>
      <c r="N498" s="267">
        <f t="shared" si="0"/>
        <v>0</v>
      </c>
      <c r="O498" s="18" t="s">
        <v>134</v>
      </c>
      <c r="P498" s="36" t="str">
        <f t="shared" si="1"/>
        <v>[7]</v>
      </c>
      <c r="Q498" s="259">
        <v>7</v>
      </c>
    </row>
    <row r="499" spans="1:17" s="258" customFormat="1" ht="21.75">
      <c r="A499" s="58"/>
      <c r="B499" s="59"/>
      <c r="C499" s="257"/>
      <c r="D499" s="59"/>
      <c r="E499" s="268" t="s">
        <v>243</v>
      </c>
      <c r="F499" s="260" t="s">
        <v>414</v>
      </c>
      <c r="G499" s="260"/>
      <c r="H499" s="261">
        <f>+[1]คำนวณถนนคสล.4มหนา15cm!H49</f>
        <v>0</v>
      </c>
      <c r="I499" s="262" t="s">
        <v>408</v>
      </c>
      <c r="J499" s="263" t="s">
        <v>406</v>
      </c>
      <c r="K499" s="264">
        <f>+[1]ราคาต่อหน่วยงานทั่วไป!R248</f>
        <v>0</v>
      </c>
      <c r="L499" s="265" t="s">
        <v>134</v>
      </c>
      <c r="M499" s="263" t="s">
        <v>6</v>
      </c>
      <c r="N499" s="267">
        <f t="shared" si="0"/>
        <v>0</v>
      </c>
      <c r="O499" s="18" t="s">
        <v>134</v>
      </c>
      <c r="P499" s="36" t="str">
        <f t="shared" si="1"/>
        <v>[8]</v>
      </c>
      <c r="Q499" s="259">
        <v>8</v>
      </c>
    </row>
    <row r="500" spans="1:17" s="258" customFormat="1" ht="21.75">
      <c r="A500" s="58"/>
      <c r="B500" s="59"/>
      <c r="C500" s="257"/>
      <c r="D500" s="59"/>
      <c r="E500" s="268" t="s">
        <v>243</v>
      </c>
      <c r="F500" s="260" t="s">
        <v>415</v>
      </c>
      <c r="G500" s="260"/>
      <c r="H500" s="261">
        <f>+[1]คำนวณถนนคสล.4มหนา15cm!H50</f>
        <v>0</v>
      </c>
      <c r="I500" s="262" t="s">
        <v>408</v>
      </c>
      <c r="J500" s="263" t="s">
        <v>406</v>
      </c>
      <c r="K500" s="264">
        <f>+[1]คำนวณค่าขนส่ง!AM45</f>
        <v>34.43</v>
      </c>
      <c r="L500" s="265" t="s">
        <v>134</v>
      </c>
      <c r="M500" s="263" t="s">
        <v>6</v>
      </c>
      <c r="N500" s="267">
        <f t="shared" si="0"/>
        <v>0</v>
      </c>
      <c r="O500" s="18" t="s">
        <v>134</v>
      </c>
      <c r="P500" s="36" t="str">
        <f t="shared" si="1"/>
        <v>[9]</v>
      </c>
      <c r="Q500" s="259">
        <v>9</v>
      </c>
    </row>
    <row r="501" spans="1:17" s="258" customFormat="1" ht="21.75">
      <c r="A501" s="58"/>
      <c r="B501" s="59"/>
      <c r="C501" s="257"/>
      <c r="D501" s="59"/>
      <c r="E501" s="269" t="s">
        <v>416</v>
      </c>
      <c r="F501" s="270">
        <f>+[1]คำนวณถนนคสล.4มหนา15cm!E51</f>
        <v>2</v>
      </c>
      <c r="G501" s="260" t="s">
        <v>417</v>
      </c>
      <c r="H501" s="261">
        <f>+[1]คำนวณถนนคสล.4มหนา15cm!H51</f>
        <v>0</v>
      </c>
      <c r="I501" s="262" t="s">
        <v>171</v>
      </c>
      <c r="J501" s="263" t="s">
        <v>406</v>
      </c>
      <c r="K501" s="264">
        <f>+[1]คำนวณค่าดำเนินการฯ!N59</f>
        <v>20.6</v>
      </c>
      <c r="L501" s="265" t="s">
        <v>134</v>
      </c>
      <c r="M501" s="263" t="s">
        <v>6</v>
      </c>
      <c r="N501" s="267">
        <f t="shared" si="0"/>
        <v>0</v>
      </c>
      <c r="O501" s="18" t="s">
        <v>134</v>
      </c>
      <c r="P501" s="36" t="str">
        <f t="shared" si="1"/>
        <v>[10]</v>
      </c>
      <c r="Q501" s="259">
        <v>10</v>
      </c>
    </row>
    <row r="502" spans="1:17" s="258" customFormat="1" ht="21.75">
      <c r="A502" s="58"/>
      <c r="B502" s="59"/>
      <c r="C502" s="257"/>
      <c r="D502" s="59"/>
      <c r="E502" s="269" t="s">
        <v>418</v>
      </c>
      <c r="F502" s="271"/>
      <c r="G502" s="260"/>
      <c r="H502" s="261">
        <f>+[1]คำนวณถนนคสล.4มหนา15cm!H52</f>
        <v>0</v>
      </c>
      <c r="I502" s="262" t="s">
        <v>340</v>
      </c>
      <c r="J502" s="263" t="s">
        <v>406</v>
      </c>
      <c r="K502" s="264">
        <f>+[1]คำนวณค่าดำเนินการฯ!N60</f>
        <v>11.64</v>
      </c>
      <c r="L502" s="265" t="s">
        <v>134</v>
      </c>
      <c r="M502" s="263" t="s">
        <v>6</v>
      </c>
      <c r="N502" s="267">
        <f t="shared" si="0"/>
        <v>0</v>
      </c>
      <c r="O502" s="18" t="s">
        <v>134</v>
      </c>
      <c r="P502" s="36" t="str">
        <f t="shared" si="1"/>
        <v>[11]</v>
      </c>
      <c r="Q502" s="259">
        <v>11</v>
      </c>
    </row>
    <row r="503" spans="1:17" s="258" customFormat="1" ht="21.75">
      <c r="A503" s="58"/>
      <c r="B503" s="59"/>
      <c r="C503" s="257"/>
      <c r="D503" s="59"/>
      <c r="E503" s="269" t="s">
        <v>419</v>
      </c>
      <c r="F503" s="260"/>
      <c r="G503" s="260"/>
      <c r="H503" s="261">
        <f>+[1]คำนวณถนนคสล.4มหนา15cm!H53</f>
        <v>0</v>
      </c>
      <c r="I503" s="262" t="s">
        <v>340</v>
      </c>
      <c r="J503" s="263" t="s">
        <v>406</v>
      </c>
      <c r="K503" s="264">
        <f>+[1]คำนวณค่าดำเนินการฯ!N63</f>
        <v>7.92</v>
      </c>
      <c r="L503" s="265" t="s">
        <v>134</v>
      </c>
      <c r="M503" s="263" t="s">
        <v>6</v>
      </c>
      <c r="N503" s="267">
        <f t="shared" si="0"/>
        <v>0</v>
      </c>
      <c r="O503" s="18" t="s">
        <v>134</v>
      </c>
      <c r="P503" s="36" t="str">
        <f t="shared" si="1"/>
        <v>[12]</v>
      </c>
      <c r="Q503" s="259">
        <v>12</v>
      </c>
    </row>
    <row r="504" spans="1:17" s="54" customFormat="1" ht="24">
      <c r="A504" s="58"/>
      <c r="B504" s="59"/>
      <c r="C504" s="257"/>
      <c r="D504" s="59"/>
      <c r="E504" s="18" t="s">
        <v>101</v>
      </c>
      <c r="F504" s="18"/>
      <c r="G504" s="18"/>
      <c r="H504" s="18"/>
      <c r="I504" s="245"/>
      <c r="J504" s="18"/>
      <c r="K504" s="18"/>
      <c r="L504" s="18"/>
      <c r="M504" s="263" t="s">
        <v>6</v>
      </c>
      <c r="N504" s="272">
        <f>SUM(N492:N503)</f>
        <v>0</v>
      </c>
      <c r="O504" s="18" t="s">
        <v>134</v>
      </c>
      <c r="P504" s="36" t="s">
        <v>420</v>
      </c>
      <c r="Q504" s="259">
        <v>13</v>
      </c>
    </row>
    <row r="505" spans="1:17" s="54" customFormat="1" ht="24">
      <c r="A505" s="58"/>
      <c r="B505" s="59"/>
      <c r="C505" s="257"/>
      <c r="D505" s="59"/>
      <c r="E505" s="18"/>
      <c r="F505" s="18"/>
      <c r="G505" s="18"/>
      <c r="H505" s="18"/>
      <c r="I505" s="245"/>
      <c r="J505" s="18"/>
      <c r="K505" s="18"/>
      <c r="L505" s="18"/>
      <c r="M505" s="263"/>
      <c r="N505" s="39"/>
      <c r="O505" s="18"/>
      <c r="P505" s="36" t="s">
        <v>421</v>
      </c>
      <c r="Q505" s="3"/>
    </row>
    <row r="506" spans="1:17" s="241" customFormat="1" ht="24" thickBot="1">
      <c r="A506" s="237"/>
      <c r="B506" s="171"/>
      <c r="C506" s="273"/>
      <c r="D506" s="171"/>
      <c r="E506" s="27" t="s">
        <v>57</v>
      </c>
      <c r="F506" s="110"/>
      <c r="G506" s="110"/>
      <c r="H506" s="110"/>
      <c r="I506" s="274"/>
      <c r="J506" s="110"/>
      <c r="K506" s="110"/>
      <c r="L506" s="110"/>
      <c r="M506" s="275" t="s">
        <v>6</v>
      </c>
      <c r="N506" s="80">
        <f>ROUNDDOWN(IF(F491=0,0,N504/(F491*4)),0)</f>
        <v>0</v>
      </c>
      <c r="O506" s="110" t="s">
        <v>7</v>
      </c>
      <c r="Q506" s="240"/>
    </row>
    <row r="507" spans="1:17" ht="24" thickTop="1">
      <c r="A507" s="58"/>
      <c r="B507" s="59"/>
      <c r="C507" s="59"/>
      <c r="D507" s="173" t="s">
        <v>422</v>
      </c>
      <c r="E507" s="34" t="s">
        <v>423</v>
      </c>
      <c r="F507" s="18"/>
      <c r="G507" s="18"/>
      <c r="H507" s="18"/>
      <c r="I507" s="18"/>
      <c r="J507" s="18"/>
      <c r="K507" s="18"/>
      <c r="L507" s="18"/>
      <c r="M507" s="18"/>
    </row>
    <row r="508" spans="1:17" s="258" customFormat="1" ht="21.75">
      <c r="A508" s="58"/>
      <c r="B508" s="59"/>
      <c r="C508" s="59"/>
      <c r="D508" s="59"/>
      <c r="E508" s="260" t="s">
        <v>424</v>
      </c>
      <c r="F508" s="260"/>
      <c r="G508" s="276"/>
      <c r="H508" s="277">
        <f>+[1]คำนวณถนนคสล.4มหนา15cm!H55</f>
        <v>0</v>
      </c>
      <c r="I508" s="278" t="str">
        <f>+[1]คำนวณถนนคสล.4มหนา15cm!I55</f>
        <v>กก.</v>
      </c>
      <c r="J508" s="263" t="s">
        <v>406</v>
      </c>
      <c r="K508" s="49">
        <f>+[1]ราคาต่อหน่วยงานทั่วไป!R237</f>
        <v>23.240000000000002</v>
      </c>
      <c r="L508" s="265" t="s">
        <v>134</v>
      </c>
      <c r="M508" s="263" t="s">
        <v>6</v>
      </c>
      <c r="N508" s="267">
        <f>+H508*K508</f>
        <v>0</v>
      </c>
      <c r="O508" s="18" t="s">
        <v>134</v>
      </c>
      <c r="P508" s="36" t="str">
        <f>CONCATENATE("[",Q508,"]")</f>
        <v>[1]</v>
      </c>
      <c r="Q508" s="259">
        <v>1</v>
      </c>
    </row>
    <row r="509" spans="1:17" s="258" customFormat="1" ht="21.75">
      <c r="A509" s="58"/>
      <c r="B509" s="59"/>
      <c r="C509" s="59"/>
      <c r="D509" s="59"/>
      <c r="E509" s="260" t="s">
        <v>425</v>
      </c>
      <c r="F509" s="260"/>
      <c r="G509" s="176"/>
      <c r="H509" s="277">
        <f>+[1]คำนวณถนนคสล.4มหนา15cm!H56</f>
        <v>0</v>
      </c>
      <c r="I509" s="278" t="str">
        <f>+[1]คำนวณถนนคสล.4มหนา15cm!I56</f>
        <v>ชุด</v>
      </c>
      <c r="J509" s="263" t="s">
        <v>406</v>
      </c>
      <c r="K509" s="49">
        <v>10</v>
      </c>
      <c r="L509" s="265" t="s">
        <v>134</v>
      </c>
      <c r="M509" s="263" t="s">
        <v>6</v>
      </c>
      <c r="N509" s="267">
        <f t="shared" ref="N509:N514" si="2">+H509*K509</f>
        <v>0</v>
      </c>
      <c r="O509" s="18" t="s">
        <v>134</v>
      </c>
      <c r="P509" s="36" t="str">
        <f t="shared" ref="P509:P514" si="3">CONCATENATE("[",Q509,"]")</f>
        <v>[2]</v>
      </c>
      <c r="Q509" s="259">
        <v>2</v>
      </c>
    </row>
    <row r="510" spans="1:17" s="258" customFormat="1" ht="21.75">
      <c r="A510" s="58"/>
      <c r="B510" s="59"/>
      <c r="C510" s="59"/>
      <c r="D510" s="59"/>
      <c r="E510" s="271" t="s">
        <v>426</v>
      </c>
      <c r="F510" s="260"/>
      <c r="G510" s="176"/>
      <c r="H510" s="277">
        <f>+[1]คำนวณถนนคสล.4มหนา15cm!H57</f>
        <v>0</v>
      </c>
      <c r="I510" s="278" t="str">
        <f>+[1]คำนวณถนนคสล.4มหนา15cm!I57</f>
        <v>ตร.ม.</v>
      </c>
      <c r="J510" s="263" t="s">
        <v>406</v>
      </c>
      <c r="K510" s="49">
        <f>+[1]ราคาต่อหน่วยงานทั่วไป!R279</f>
        <v>1000</v>
      </c>
      <c r="L510" s="265" t="s">
        <v>134</v>
      </c>
      <c r="M510" s="263" t="s">
        <v>6</v>
      </c>
      <c r="N510" s="267">
        <f t="shared" si="2"/>
        <v>0</v>
      </c>
      <c r="O510" s="18" t="s">
        <v>134</v>
      </c>
      <c r="P510" s="36" t="str">
        <f t="shared" si="3"/>
        <v>[3]</v>
      </c>
      <c r="Q510" s="259">
        <v>3</v>
      </c>
    </row>
    <row r="511" spans="1:17" s="258" customFormat="1" ht="21.75">
      <c r="A511" s="58"/>
      <c r="B511" s="59"/>
      <c r="C511" s="59"/>
      <c r="D511" s="59"/>
      <c r="E511" s="271" t="s">
        <v>427</v>
      </c>
      <c r="F511" s="260"/>
      <c r="G511" s="176"/>
      <c r="H511" s="277">
        <f>+[1]คำนวณถนนคสล.4มหนา15cm!H58</f>
        <v>0</v>
      </c>
      <c r="I511" s="278" t="str">
        <f>+[1]คำนวณถนนคสล.4มหนา15cm!I58</f>
        <v>ม.</v>
      </c>
      <c r="J511" s="263" t="s">
        <v>406</v>
      </c>
      <c r="K511" s="49">
        <f>+[1]ราคาต่อหน่วยงานทั่วไป!R346</f>
        <v>49</v>
      </c>
      <c r="L511" s="265" t="s">
        <v>134</v>
      </c>
      <c r="M511" s="263" t="s">
        <v>6</v>
      </c>
      <c r="N511" s="267">
        <f t="shared" si="2"/>
        <v>0</v>
      </c>
      <c r="O511" s="18" t="s">
        <v>134</v>
      </c>
      <c r="P511" s="36" t="str">
        <f t="shared" si="3"/>
        <v>[4]</v>
      </c>
      <c r="Q511" s="259">
        <v>4</v>
      </c>
    </row>
    <row r="512" spans="1:17" s="258" customFormat="1" ht="21.75">
      <c r="A512" s="58"/>
      <c r="B512" s="59"/>
      <c r="C512" s="59"/>
      <c r="D512" s="59"/>
      <c r="E512" s="260" t="s">
        <v>428</v>
      </c>
      <c r="F512" s="260"/>
      <c r="G512" s="176"/>
      <c r="H512" s="277">
        <f>+[1]คำนวณถนนคสล.4มหนา15cm!H59</f>
        <v>0</v>
      </c>
      <c r="I512" s="278" t="str">
        <f>+[1]คำนวณถนนคสล.4มหนา15cm!I59</f>
        <v>ม.</v>
      </c>
      <c r="J512" s="263" t="s">
        <v>406</v>
      </c>
      <c r="K512" s="49">
        <f>+[1]คำนวณค่าดำเนินการฯ!N62</f>
        <v>12.31</v>
      </c>
      <c r="L512" s="265" t="s">
        <v>134</v>
      </c>
      <c r="M512" s="263" t="s">
        <v>6</v>
      </c>
      <c r="N512" s="267">
        <f t="shared" si="2"/>
        <v>0</v>
      </c>
      <c r="O512" s="18" t="s">
        <v>134</v>
      </c>
      <c r="P512" s="36" t="str">
        <f t="shared" si="3"/>
        <v>[5]</v>
      </c>
      <c r="Q512" s="259">
        <v>5</v>
      </c>
    </row>
    <row r="513" spans="1:17" s="258" customFormat="1" ht="21.75">
      <c r="A513" s="58"/>
      <c r="B513" s="59"/>
      <c r="C513" s="59"/>
      <c r="D513" s="59"/>
      <c r="E513" s="260" t="s">
        <v>429</v>
      </c>
      <c r="F513" s="260"/>
      <c r="G513" s="176"/>
      <c r="H513" s="277">
        <f>+[1]คำนวณถนนคสล.4มหนา15cm!H60</f>
        <v>0</v>
      </c>
      <c r="I513" s="278" t="str">
        <f>+[1]คำนวณถนนคสล.4มหนา15cm!I60</f>
        <v>ม.</v>
      </c>
      <c r="J513" s="263" t="s">
        <v>406</v>
      </c>
      <c r="K513" s="49">
        <v>10</v>
      </c>
      <c r="L513" s="265" t="s">
        <v>134</v>
      </c>
      <c r="M513" s="263" t="s">
        <v>6</v>
      </c>
      <c r="N513" s="267">
        <f t="shared" si="2"/>
        <v>0</v>
      </c>
      <c r="O513" s="18" t="s">
        <v>134</v>
      </c>
      <c r="P513" s="36" t="str">
        <f t="shared" si="3"/>
        <v>[6]</v>
      </c>
      <c r="Q513" s="259">
        <v>6</v>
      </c>
    </row>
    <row r="514" spans="1:17" s="258" customFormat="1" ht="21.75">
      <c r="A514" s="58"/>
      <c r="B514" s="59"/>
      <c r="C514" s="59"/>
      <c r="D514" s="59"/>
      <c r="E514" s="260" t="s">
        <v>430</v>
      </c>
      <c r="F514" s="260"/>
      <c r="G514" s="176"/>
      <c r="H514" s="277">
        <f>+[1]คำนวณถนนคสล.4มหนา15cm!H61</f>
        <v>0</v>
      </c>
      <c r="I514" s="278" t="s">
        <v>340</v>
      </c>
      <c r="J514" s="263" t="s">
        <v>406</v>
      </c>
      <c r="K514" s="49">
        <f>+[1]ราคาต่อหน่วยงานทั่วไป!R116</f>
        <v>217</v>
      </c>
      <c r="L514" s="265" t="s">
        <v>134</v>
      </c>
      <c r="M514" s="263" t="s">
        <v>6</v>
      </c>
      <c r="N514" s="267">
        <f t="shared" si="2"/>
        <v>0</v>
      </c>
      <c r="O514" s="18" t="s">
        <v>134</v>
      </c>
      <c r="P514" s="36" t="str">
        <f t="shared" si="3"/>
        <v>[7]</v>
      </c>
      <c r="Q514" s="259">
        <v>7</v>
      </c>
    </row>
    <row r="515" spans="1:17" ht="23.25">
      <c r="A515" s="58"/>
      <c r="B515" s="59"/>
      <c r="C515" s="59"/>
      <c r="D515" s="59"/>
      <c r="E515" s="18" t="s">
        <v>101</v>
      </c>
      <c r="F515" s="18"/>
      <c r="G515" s="18"/>
      <c r="H515" s="18"/>
      <c r="I515" s="245"/>
      <c r="J515" s="18"/>
      <c r="K515" s="18"/>
      <c r="L515" s="18"/>
      <c r="M515" s="263" t="s">
        <v>6</v>
      </c>
      <c r="N515" s="39">
        <f>SUM(N508:N514)</f>
        <v>0</v>
      </c>
      <c r="O515" s="18" t="s">
        <v>134</v>
      </c>
      <c r="P515" s="36" t="s">
        <v>431</v>
      </c>
      <c r="Q515" s="259">
        <v>8</v>
      </c>
    </row>
    <row r="516" spans="1:17" ht="23.25">
      <c r="A516" s="58"/>
      <c r="B516" s="59"/>
      <c r="C516" s="59"/>
      <c r="D516" s="59"/>
      <c r="E516" s="18"/>
      <c r="F516" s="18"/>
      <c r="G516" s="18"/>
      <c r="H516" s="18"/>
      <c r="I516" s="245"/>
      <c r="J516" s="18"/>
      <c r="K516" s="18"/>
      <c r="L516" s="18"/>
      <c r="M516" s="263"/>
      <c r="N516" s="39"/>
      <c r="O516" s="18"/>
      <c r="P516" s="36" t="s">
        <v>432</v>
      </c>
    </row>
    <row r="517" spans="1:17" ht="23.25">
      <c r="A517" s="58"/>
      <c r="B517" s="59"/>
      <c r="C517" s="59"/>
      <c r="D517" s="59"/>
      <c r="E517" s="27" t="s">
        <v>57</v>
      </c>
      <c r="F517" s="110"/>
      <c r="G517" s="110"/>
      <c r="H517" s="110"/>
      <c r="I517" s="274"/>
      <c r="J517" s="110"/>
      <c r="K517" s="110"/>
      <c r="L517" s="110"/>
      <c r="M517" s="275" t="s">
        <v>6</v>
      </c>
      <c r="N517" s="279">
        <f>ROUNDDOWN(IF(F491=0,0,N515/H512),0)</f>
        <v>0</v>
      </c>
      <c r="O517" s="110" t="s">
        <v>433</v>
      </c>
    </row>
    <row r="518" spans="1:17" ht="23.25">
      <c r="A518" s="58"/>
      <c r="B518" s="59"/>
      <c r="C518" s="59"/>
      <c r="D518" s="59"/>
      <c r="E518" s="18"/>
      <c r="F518" s="18"/>
      <c r="G518" s="18"/>
      <c r="H518" s="18"/>
      <c r="I518" s="18"/>
      <c r="J518" s="18"/>
      <c r="K518" s="18"/>
      <c r="L518" s="18"/>
      <c r="M518" s="18"/>
    </row>
    <row r="519" spans="1:17" ht="23.25">
      <c r="A519" s="58"/>
      <c r="B519" s="59"/>
      <c r="C519" s="59"/>
      <c r="D519" s="173" t="s">
        <v>434</v>
      </c>
      <c r="E519" s="34" t="s">
        <v>435</v>
      </c>
      <c r="F519" s="34"/>
      <c r="G519" s="18"/>
      <c r="H519" s="18"/>
      <c r="I519" s="18"/>
      <c r="J519" s="18"/>
      <c r="K519" s="18"/>
      <c r="L519" s="18"/>
      <c r="M519" s="18"/>
    </row>
    <row r="520" spans="1:17" s="258" customFormat="1" ht="21.75">
      <c r="A520" s="58"/>
      <c r="B520" s="59"/>
      <c r="C520" s="59"/>
      <c r="D520" s="59"/>
      <c r="E520" s="260" t="s">
        <v>424</v>
      </c>
      <c r="F520" s="260"/>
      <c r="G520" s="18"/>
      <c r="H520" s="267">
        <f>+[1]คำนวณถนนคสล.4มหนา15cm!H67</f>
        <v>0</v>
      </c>
      <c r="I520" s="278" t="str">
        <f>+[1]คำนวณถนนคสล.4มหนา15cm!I67</f>
        <v>กก.</v>
      </c>
      <c r="J520" s="263" t="s">
        <v>406</v>
      </c>
      <c r="K520" s="49">
        <f>+[1]ราคาต่อหน่วยงานทั่วไป!R237</f>
        <v>23.240000000000002</v>
      </c>
      <c r="L520" s="265" t="s">
        <v>134</v>
      </c>
      <c r="M520" s="263" t="s">
        <v>6</v>
      </c>
      <c r="N520" s="267">
        <f>+H520*K520</f>
        <v>0</v>
      </c>
      <c r="O520" s="18" t="s">
        <v>134</v>
      </c>
      <c r="P520" s="36" t="str">
        <f>CONCATENATE("[",Q520,"]")</f>
        <v>[1]</v>
      </c>
      <c r="Q520" s="259">
        <v>1</v>
      </c>
    </row>
    <row r="521" spans="1:17" s="258" customFormat="1" ht="21.75">
      <c r="A521" s="58"/>
      <c r="B521" s="59"/>
      <c r="C521" s="59"/>
      <c r="D521" s="59"/>
      <c r="E521" s="260" t="s">
        <v>436</v>
      </c>
      <c r="F521" s="260"/>
      <c r="G521" s="18"/>
      <c r="H521" s="267">
        <f>+[1]คำนวณถนนคสล.4มหนา15cm!H68</f>
        <v>0</v>
      </c>
      <c r="I521" s="278" t="str">
        <f>+[1]คำนวณถนนคสล.4มหนา15cm!I68</f>
        <v>ชุด</v>
      </c>
      <c r="J521" s="263" t="s">
        <v>406</v>
      </c>
      <c r="K521" s="49">
        <f>+K509/5</f>
        <v>2</v>
      </c>
      <c r="L521" s="265" t="s">
        <v>134</v>
      </c>
      <c r="M521" s="263" t="s">
        <v>6</v>
      </c>
      <c r="N521" s="267">
        <f>+H521*K521</f>
        <v>0</v>
      </c>
      <c r="O521" s="18" t="s">
        <v>134</v>
      </c>
      <c r="P521" s="36" t="str">
        <f>CONCATENATE("[",Q521,"]")</f>
        <v>[2]</v>
      </c>
      <c r="Q521" s="259">
        <v>2</v>
      </c>
    </row>
    <row r="522" spans="1:17" s="258" customFormat="1" ht="21.75">
      <c r="A522" s="58"/>
      <c r="B522" s="59"/>
      <c r="C522" s="59"/>
      <c r="D522" s="59"/>
      <c r="E522" s="271" t="s">
        <v>437</v>
      </c>
      <c r="F522" s="260"/>
      <c r="G522" s="18"/>
      <c r="H522" s="267">
        <f>+[1]คำนวณถนนคสล.4มหนา15cm!H69</f>
        <v>0</v>
      </c>
      <c r="I522" s="278" t="str">
        <f>+[1]คำนวณถนนคสล.4มหนา15cm!I69</f>
        <v>ม.</v>
      </c>
      <c r="J522" s="263" t="s">
        <v>406</v>
      </c>
      <c r="K522" s="49">
        <f>+[1]ราคาต่อหน่วยงานทั่วไป!R302</f>
        <v>27</v>
      </c>
      <c r="L522" s="265" t="s">
        <v>134</v>
      </c>
      <c r="M522" s="263" t="s">
        <v>6</v>
      </c>
      <c r="N522" s="267">
        <f>+H522*K522</f>
        <v>0</v>
      </c>
      <c r="O522" s="18" t="s">
        <v>134</v>
      </c>
      <c r="P522" s="36" t="str">
        <f>CONCATENATE("[",Q522,"]")</f>
        <v>[3]</v>
      </c>
      <c r="Q522" s="259">
        <v>3</v>
      </c>
    </row>
    <row r="523" spans="1:17" s="258" customFormat="1" ht="21.75">
      <c r="A523" s="58"/>
      <c r="B523" s="59"/>
      <c r="C523" s="59"/>
      <c r="D523" s="59"/>
      <c r="E523" s="271" t="s">
        <v>438</v>
      </c>
      <c r="F523" s="260"/>
      <c r="G523" s="18"/>
      <c r="H523" s="267">
        <f>+[1]คำนวณถนนคสล.4มหนา15cm!H70</f>
        <v>0</v>
      </c>
      <c r="I523" s="278" t="str">
        <f>+[1]คำนวณถนนคสล.4มหนา15cm!I70</f>
        <v>ม.</v>
      </c>
      <c r="J523" s="263" t="s">
        <v>406</v>
      </c>
      <c r="K523" s="49">
        <f>+[1]คำนวณค่าดำเนินการฯ!N61</f>
        <v>20.94</v>
      </c>
      <c r="L523" s="265" t="s">
        <v>134</v>
      </c>
      <c r="M523" s="263" t="s">
        <v>6</v>
      </c>
      <c r="N523" s="267">
        <f>+H523*K523</f>
        <v>0</v>
      </c>
      <c r="O523" s="18" t="s">
        <v>134</v>
      </c>
      <c r="P523" s="36" t="str">
        <f>CONCATENATE("[",Q523,"]")</f>
        <v>[4]</v>
      </c>
      <c r="Q523" s="259">
        <v>4</v>
      </c>
    </row>
    <row r="524" spans="1:17" s="258" customFormat="1" ht="21.75">
      <c r="A524" s="58"/>
      <c r="B524" s="59"/>
      <c r="C524" s="59"/>
      <c r="D524" s="59"/>
      <c r="E524" s="260" t="s">
        <v>429</v>
      </c>
      <c r="F524" s="260"/>
      <c r="G524" s="18"/>
      <c r="H524" s="267">
        <f>+[1]คำนวณถนนคสล.4มหนา15cm!H71</f>
        <v>0</v>
      </c>
      <c r="I524" s="278" t="str">
        <f>+[1]คำนวณถนนคสล.4มหนา15cm!I71</f>
        <v>ม.</v>
      </c>
      <c r="J524" s="263" t="s">
        <v>406</v>
      </c>
      <c r="K524" s="49">
        <v>10</v>
      </c>
      <c r="L524" s="265" t="s">
        <v>134</v>
      </c>
      <c r="M524" s="263" t="s">
        <v>6</v>
      </c>
      <c r="N524" s="267">
        <f>+H524*K524</f>
        <v>0</v>
      </c>
      <c r="O524" s="18" t="s">
        <v>134</v>
      </c>
      <c r="P524" s="36" t="str">
        <f>CONCATENATE("[",Q524,"]")</f>
        <v>[5]</v>
      </c>
      <c r="Q524" s="259">
        <v>5</v>
      </c>
    </row>
    <row r="525" spans="1:17" ht="23.25">
      <c r="A525" s="58"/>
      <c r="B525" s="59"/>
      <c r="C525" s="59"/>
      <c r="D525" s="59"/>
      <c r="E525" s="18" t="s">
        <v>101</v>
      </c>
      <c r="F525" s="18"/>
      <c r="G525" s="18"/>
      <c r="H525" s="18"/>
      <c r="I525" s="245"/>
      <c r="J525" s="18"/>
      <c r="K525" s="18"/>
      <c r="L525" s="18"/>
      <c r="M525" s="263" t="s">
        <v>6</v>
      </c>
      <c r="N525" s="39">
        <f>SUM(N520:N524)</f>
        <v>0</v>
      </c>
      <c r="O525" s="18" t="s">
        <v>134</v>
      </c>
      <c r="P525" s="36" t="s">
        <v>439</v>
      </c>
      <c r="Q525" s="259">
        <v>6</v>
      </c>
    </row>
    <row r="526" spans="1:17" ht="23.25">
      <c r="A526" s="58"/>
      <c r="B526" s="59"/>
      <c r="C526" s="59"/>
      <c r="D526" s="59"/>
      <c r="E526" s="18"/>
      <c r="F526" s="18"/>
      <c r="G526" s="18"/>
      <c r="H526" s="18"/>
      <c r="I526" s="245"/>
      <c r="J526" s="18"/>
      <c r="K526" s="18"/>
      <c r="L526" s="18"/>
      <c r="M526" s="263"/>
      <c r="N526" s="39"/>
      <c r="O526" s="18"/>
      <c r="P526" s="36" t="s">
        <v>440</v>
      </c>
    </row>
    <row r="527" spans="1:17" ht="23.25">
      <c r="A527" s="58"/>
      <c r="B527" s="59"/>
      <c r="C527" s="59"/>
      <c r="D527" s="59"/>
      <c r="E527" s="27" t="s">
        <v>57</v>
      </c>
      <c r="F527" s="110"/>
      <c r="G527" s="110"/>
      <c r="H527" s="110"/>
      <c r="I527" s="274"/>
      <c r="J527" s="110"/>
      <c r="K527" s="110"/>
      <c r="L527" s="110"/>
      <c r="M527" s="275" t="s">
        <v>6</v>
      </c>
      <c r="N527" s="279">
        <f>ROUNDDOWN(IF(F491=0,0,N525/H523),0)</f>
        <v>0</v>
      </c>
      <c r="O527" s="110" t="s">
        <v>433</v>
      </c>
    </row>
    <row r="528" spans="1:17" ht="23.25">
      <c r="A528" s="58"/>
      <c r="B528" s="59"/>
      <c r="C528" s="59"/>
      <c r="D528" s="59"/>
      <c r="E528" s="18"/>
      <c r="F528" s="18"/>
      <c r="G528" s="18"/>
      <c r="H528" s="18"/>
      <c r="I528" s="18"/>
      <c r="J528" s="18"/>
      <c r="K528" s="18"/>
      <c r="L528" s="18"/>
      <c r="M528" s="18"/>
    </row>
    <row r="529" spans="1:17" ht="23.25">
      <c r="A529" s="58"/>
      <c r="B529" s="59"/>
      <c r="C529" s="59"/>
      <c r="D529" s="173" t="s">
        <v>441</v>
      </c>
      <c r="E529" s="34" t="s">
        <v>442</v>
      </c>
      <c r="F529" s="34"/>
      <c r="G529" s="34"/>
      <c r="H529" s="18"/>
      <c r="I529" s="18"/>
      <c r="J529" s="18"/>
      <c r="K529" s="18"/>
      <c r="L529" s="18"/>
      <c r="M529" s="18"/>
    </row>
    <row r="530" spans="1:17" ht="23.25">
      <c r="A530" s="58"/>
      <c r="B530" s="59"/>
      <c r="C530" s="59"/>
      <c r="D530" s="59"/>
      <c r="E530" s="18" t="s">
        <v>443</v>
      </c>
      <c r="F530" s="18"/>
      <c r="G530" s="18"/>
      <c r="H530" s="18"/>
      <c r="I530" s="18"/>
      <c r="J530" s="18"/>
      <c r="K530" s="18"/>
      <c r="L530" s="18"/>
      <c r="M530" s="18"/>
    </row>
    <row r="531" spans="1:17" ht="23.25">
      <c r="A531" s="58"/>
      <c r="B531" s="59"/>
      <c r="C531" s="173" t="s">
        <v>444</v>
      </c>
      <c r="D531" s="81" t="s">
        <v>445</v>
      </c>
      <c r="E531" s="34"/>
      <c r="F531" s="34"/>
      <c r="G531" s="18"/>
      <c r="H531" s="18"/>
      <c r="I531" s="236">
        <v>15</v>
      </c>
      <c r="J531" s="34" t="s">
        <v>328</v>
      </c>
      <c r="K531" s="18"/>
      <c r="L531" s="18"/>
      <c r="M531" s="18"/>
    </row>
    <row r="532" spans="1:17" ht="23.25">
      <c r="A532" s="58"/>
      <c r="B532" s="59"/>
      <c r="C532" s="255"/>
      <c r="D532" s="173" t="s">
        <v>446</v>
      </c>
      <c r="E532" s="34" t="s">
        <v>402</v>
      </c>
      <c r="F532" s="34"/>
      <c r="G532" s="18"/>
      <c r="H532" s="18"/>
      <c r="I532" s="245"/>
      <c r="J532" s="84"/>
      <c r="K532" s="18"/>
      <c r="L532" s="18"/>
      <c r="M532" s="18"/>
    </row>
    <row r="533" spans="1:17" s="258" customFormat="1" ht="21.75">
      <c r="A533" s="58"/>
      <c r="B533" s="59"/>
      <c r="C533" s="257"/>
      <c r="D533" s="59"/>
      <c r="E533" s="18" t="s">
        <v>403</v>
      </c>
      <c r="F533" s="50">
        <f>+[1]คำนวณถนนคสล.5ม15cm!G32</f>
        <v>0</v>
      </c>
      <c r="G533" s="18" t="s">
        <v>404</v>
      </c>
      <c r="H533" s="18"/>
      <c r="I533" s="245"/>
      <c r="J533" s="18"/>
      <c r="K533" s="18"/>
      <c r="L533" s="18"/>
      <c r="M533" s="18"/>
      <c r="Q533" s="259"/>
    </row>
    <row r="534" spans="1:17" s="258" customFormat="1" ht="21.75">
      <c r="A534" s="58"/>
      <c r="B534" s="59"/>
      <c r="C534" s="257"/>
      <c r="D534" s="59"/>
      <c r="E534" s="260" t="s">
        <v>405</v>
      </c>
      <c r="F534" s="260"/>
      <c r="G534" s="176"/>
      <c r="H534" s="261">
        <f>+[1]คำนวณถนนคสล.5ม15cm!H42</f>
        <v>0</v>
      </c>
      <c r="I534" s="262" t="s">
        <v>25</v>
      </c>
      <c r="J534" s="263" t="s">
        <v>406</v>
      </c>
      <c r="K534" s="264">
        <f t="shared" ref="K534:K542" si="4">+K492</f>
        <v>1604</v>
      </c>
      <c r="L534" s="265" t="s">
        <v>134</v>
      </c>
      <c r="M534" s="263" t="s">
        <v>6</v>
      </c>
      <c r="N534" s="266">
        <f>+H534*K534</f>
        <v>0</v>
      </c>
      <c r="O534" s="18" t="s">
        <v>134</v>
      </c>
      <c r="P534" s="36" t="str">
        <f>CONCATENATE("[",Q534,"]")</f>
        <v>[1]</v>
      </c>
      <c r="Q534" s="259">
        <v>1</v>
      </c>
    </row>
    <row r="535" spans="1:17" s="258" customFormat="1" ht="21.75">
      <c r="A535" s="58"/>
      <c r="B535" s="59"/>
      <c r="C535" s="257"/>
      <c r="D535" s="59"/>
      <c r="E535" s="260" t="s">
        <v>407</v>
      </c>
      <c r="F535" s="260"/>
      <c r="G535" s="176"/>
      <c r="H535" s="261">
        <f>+[1]คำนวณถนนคสล.5ม15cm!H43</f>
        <v>0</v>
      </c>
      <c r="I535" s="262" t="s">
        <v>408</v>
      </c>
      <c r="J535" s="263" t="s">
        <v>406</v>
      </c>
      <c r="K535" s="264">
        <f t="shared" si="4"/>
        <v>2.8</v>
      </c>
      <c r="L535" s="265" t="s">
        <v>134</v>
      </c>
      <c r="M535" s="263" t="s">
        <v>6</v>
      </c>
      <c r="N535" s="267">
        <f t="shared" ref="N535:N545" si="5">+H535*K535</f>
        <v>0</v>
      </c>
      <c r="O535" s="18" t="s">
        <v>134</v>
      </c>
      <c r="P535" s="36" t="str">
        <f t="shared" ref="P535:P545" si="6">CONCATENATE("[",Q535,"]")</f>
        <v>[2]</v>
      </c>
      <c r="Q535" s="259">
        <v>2</v>
      </c>
    </row>
    <row r="536" spans="1:17" s="258" customFormat="1" ht="21.75">
      <c r="A536" s="58"/>
      <c r="B536" s="59"/>
      <c r="C536" s="257"/>
      <c r="D536" s="59"/>
      <c r="E536" s="268" t="s">
        <v>243</v>
      </c>
      <c r="F536" s="260" t="s">
        <v>409</v>
      </c>
      <c r="G536" s="260"/>
      <c r="H536" s="261">
        <f>+[1]คำนวณถนนคสล.5ม15cm!H44</f>
        <v>0</v>
      </c>
      <c r="I536" s="262" t="s">
        <v>408</v>
      </c>
      <c r="J536" s="263" t="s">
        <v>406</v>
      </c>
      <c r="K536" s="264">
        <f t="shared" si="4"/>
        <v>20.41</v>
      </c>
      <c r="L536" s="265" t="s">
        <v>134</v>
      </c>
      <c r="M536" s="263" t="s">
        <v>6</v>
      </c>
      <c r="N536" s="267">
        <f t="shared" si="5"/>
        <v>0</v>
      </c>
      <c r="O536" s="18" t="s">
        <v>134</v>
      </c>
      <c r="P536" s="36" t="str">
        <f t="shared" si="6"/>
        <v>[3]</v>
      </c>
      <c r="Q536" s="259">
        <v>3</v>
      </c>
    </row>
    <row r="537" spans="1:17" s="258" customFormat="1" ht="21.75">
      <c r="A537" s="58"/>
      <c r="B537" s="59"/>
      <c r="C537" s="257"/>
      <c r="D537" s="59"/>
      <c r="E537" s="268" t="s">
        <v>243</v>
      </c>
      <c r="F537" s="260" t="s">
        <v>410</v>
      </c>
      <c r="G537" s="260"/>
      <c r="H537" s="261">
        <f>+[1]คำนวณถนนคสล.5ม15cm!H45</f>
        <v>0</v>
      </c>
      <c r="I537" s="262" t="s">
        <v>408</v>
      </c>
      <c r="J537" s="263" t="s">
        <v>406</v>
      </c>
      <c r="K537" s="264">
        <f t="shared" si="4"/>
        <v>19.149999999999999</v>
      </c>
      <c r="L537" s="265" t="s">
        <v>134</v>
      </c>
      <c r="M537" s="263" t="s">
        <v>6</v>
      </c>
      <c r="N537" s="267">
        <f t="shared" si="5"/>
        <v>0</v>
      </c>
      <c r="O537" s="18" t="s">
        <v>134</v>
      </c>
      <c r="P537" s="36" t="str">
        <f t="shared" si="6"/>
        <v>[4]</v>
      </c>
      <c r="Q537" s="259">
        <v>4</v>
      </c>
    </row>
    <row r="538" spans="1:17" s="258" customFormat="1" ht="21.75">
      <c r="A538" s="58"/>
      <c r="B538" s="59"/>
      <c r="C538" s="257"/>
      <c r="D538" s="59"/>
      <c r="E538" s="268" t="s">
        <v>243</v>
      </c>
      <c r="F538" s="260" t="s">
        <v>411</v>
      </c>
      <c r="G538" s="260"/>
      <c r="H538" s="261">
        <f>+[1]คำนวณถนนคสล.5ม15cm!H46</f>
        <v>0</v>
      </c>
      <c r="I538" s="262" t="s">
        <v>408</v>
      </c>
      <c r="J538" s="263" t="s">
        <v>406</v>
      </c>
      <c r="K538" s="264">
        <f t="shared" si="4"/>
        <v>17.100000000000001</v>
      </c>
      <c r="L538" s="265" t="s">
        <v>134</v>
      </c>
      <c r="M538" s="263" t="s">
        <v>6</v>
      </c>
      <c r="N538" s="267">
        <f t="shared" si="5"/>
        <v>0</v>
      </c>
      <c r="O538" s="18" t="s">
        <v>134</v>
      </c>
      <c r="P538" s="36" t="str">
        <f t="shared" si="6"/>
        <v>[5]</v>
      </c>
      <c r="Q538" s="259">
        <v>5</v>
      </c>
    </row>
    <row r="539" spans="1:17" s="258" customFormat="1" ht="21.75">
      <c r="A539" s="58"/>
      <c r="B539" s="59"/>
      <c r="C539" s="257"/>
      <c r="D539" s="59"/>
      <c r="E539" s="268" t="s">
        <v>243</v>
      </c>
      <c r="F539" s="260" t="s">
        <v>412</v>
      </c>
      <c r="G539" s="260"/>
      <c r="H539" s="261">
        <f>+[1]คำนวณถนนคสล.5ม15cm!H47</f>
        <v>0</v>
      </c>
      <c r="I539" s="262" t="s">
        <v>408</v>
      </c>
      <c r="J539" s="263" t="s">
        <v>406</v>
      </c>
      <c r="K539" s="264">
        <f t="shared" si="4"/>
        <v>17.18</v>
      </c>
      <c r="L539" s="265" t="s">
        <v>134</v>
      </c>
      <c r="M539" s="263" t="s">
        <v>6</v>
      </c>
      <c r="N539" s="267">
        <f t="shared" si="5"/>
        <v>0</v>
      </c>
      <c r="O539" s="18" t="s">
        <v>134</v>
      </c>
      <c r="P539" s="36" t="str">
        <f t="shared" si="6"/>
        <v>[6]</v>
      </c>
      <c r="Q539" s="259">
        <v>6</v>
      </c>
    </row>
    <row r="540" spans="1:17" s="258" customFormat="1" ht="21.75">
      <c r="A540" s="58"/>
      <c r="B540" s="59"/>
      <c r="C540" s="257"/>
      <c r="D540" s="59"/>
      <c r="E540" s="268" t="s">
        <v>243</v>
      </c>
      <c r="F540" s="260" t="s">
        <v>413</v>
      </c>
      <c r="G540" s="260"/>
      <c r="H540" s="261">
        <f>+[1]คำนวณถนนคสล.5ม15cm!H48</f>
        <v>0</v>
      </c>
      <c r="I540" s="262" t="s">
        <v>408</v>
      </c>
      <c r="J540" s="263" t="s">
        <v>406</v>
      </c>
      <c r="K540" s="264">
        <f t="shared" si="4"/>
        <v>0</v>
      </c>
      <c r="L540" s="265" t="s">
        <v>134</v>
      </c>
      <c r="M540" s="263" t="s">
        <v>6</v>
      </c>
      <c r="N540" s="267">
        <f t="shared" si="5"/>
        <v>0</v>
      </c>
      <c r="O540" s="18" t="s">
        <v>134</v>
      </c>
      <c r="P540" s="36" t="str">
        <f t="shared" si="6"/>
        <v>[7]</v>
      </c>
      <c r="Q540" s="259">
        <v>7</v>
      </c>
    </row>
    <row r="541" spans="1:17" s="258" customFormat="1" ht="21.75">
      <c r="A541" s="58"/>
      <c r="B541" s="59"/>
      <c r="C541" s="257"/>
      <c r="D541" s="59"/>
      <c r="E541" s="268" t="s">
        <v>243</v>
      </c>
      <c r="F541" s="260" t="s">
        <v>414</v>
      </c>
      <c r="G541" s="260"/>
      <c r="H541" s="261">
        <f>+[1]คำนวณถนนคสล.5ม15cm!H49</f>
        <v>0</v>
      </c>
      <c r="I541" s="262" t="s">
        <v>408</v>
      </c>
      <c r="J541" s="263" t="s">
        <v>406</v>
      </c>
      <c r="K541" s="264">
        <f t="shared" si="4"/>
        <v>0</v>
      </c>
      <c r="L541" s="265" t="s">
        <v>134</v>
      </c>
      <c r="M541" s="263" t="s">
        <v>6</v>
      </c>
      <c r="N541" s="267">
        <f t="shared" si="5"/>
        <v>0</v>
      </c>
      <c r="O541" s="18" t="s">
        <v>134</v>
      </c>
      <c r="P541" s="36" t="str">
        <f t="shared" si="6"/>
        <v>[8]</v>
      </c>
      <c r="Q541" s="259">
        <v>8</v>
      </c>
    </row>
    <row r="542" spans="1:17" s="258" customFormat="1" ht="21.75">
      <c r="A542" s="58"/>
      <c r="B542" s="59"/>
      <c r="C542" s="257"/>
      <c r="D542" s="59"/>
      <c r="E542" s="268" t="s">
        <v>243</v>
      </c>
      <c r="F542" s="260" t="s">
        <v>415</v>
      </c>
      <c r="G542" s="260"/>
      <c r="H542" s="261">
        <f>+[1]คำนวณถนนคสล.5ม15cm!H50</f>
        <v>0</v>
      </c>
      <c r="I542" s="262" t="s">
        <v>408</v>
      </c>
      <c r="J542" s="263" t="s">
        <v>406</v>
      </c>
      <c r="K542" s="264">
        <f t="shared" si="4"/>
        <v>34.43</v>
      </c>
      <c r="L542" s="265" t="s">
        <v>134</v>
      </c>
      <c r="M542" s="263" t="s">
        <v>6</v>
      </c>
      <c r="N542" s="267">
        <f t="shared" si="5"/>
        <v>0</v>
      </c>
      <c r="O542" s="18" t="s">
        <v>134</v>
      </c>
      <c r="P542" s="36" t="str">
        <f t="shared" si="6"/>
        <v>[9]</v>
      </c>
      <c r="Q542" s="259">
        <v>9</v>
      </c>
    </row>
    <row r="543" spans="1:17" s="258" customFormat="1" ht="21.75">
      <c r="A543" s="58"/>
      <c r="B543" s="59"/>
      <c r="C543" s="257"/>
      <c r="D543" s="59"/>
      <c r="E543" s="269" t="s">
        <v>416</v>
      </c>
      <c r="F543" s="280">
        <v>2</v>
      </c>
      <c r="G543" s="260" t="s">
        <v>417</v>
      </c>
      <c r="H543" s="261">
        <f>+[1]คำนวณถนนคสล.5ม15cm!H51</f>
        <v>0</v>
      </c>
      <c r="I543" s="262" t="s">
        <v>171</v>
      </c>
      <c r="J543" s="263" t="s">
        <v>406</v>
      </c>
      <c r="K543" s="264">
        <f>+K501*F543/2</f>
        <v>20.6</v>
      </c>
      <c r="L543" s="265" t="s">
        <v>134</v>
      </c>
      <c r="M543" s="263" t="s">
        <v>6</v>
      </c>
      <c r="N543" s="267">
        <f t="shared" si="5"/>
        <v>0</v>
      </c>
      <c r="O543" s="18" t="s">
        <v>134</v>
      </c>
      <c r="P543" s="36" t="str">
        <f t="shared" si="6"/>
        <v>[10]</v>
      </c>
      <c r="Q543" s="259">
        <v>10</v>
      </c>
    </row>
    <row r="544" spans="1:17" s="258" customFormat="1" ht="21.75">
      <c r="A544" s="58"/>
      <c r="B544" s="59"/>
      <c r="C544" s="257"/>
      <c r="D544" s="59"/>
      <c r="E544" s="269" t="s">
        <v>418</v>
      </c>
      <c r="F544" s="271"/>
      <c r="G544" s="260"/>
      <c r="H544" s="261">
        <f>+[1]คำนวณถนนคสล.5ม15cm!H52</f>
        <v>0</v>
      </c>
      <c r="I544" s="262" t="s">
        <v>340</v>
      </c>
      <c r="J544" s="263" t="s">
        <v>406</v>
      </c>
      <c r="K544" s="264">
        <f>+K502</f>
        <v>11.64</v>
      </c>
      <c r="L544" s="265" t="s">
        <v>134</v>
      </c>
      <c r="M544" s="263" t="s">
        <v>6</v>
      </c>
      <c r="N544" s="267">
        <f t="shared" si="5"/>
        <v>0</v>
      </c>
      <c r="O544" s="18" t="s">
        <v>134</v>
      </c>
      <c r="P544" s="36" t="str">
        <f t="shared" si="6"/>
        <v>[11]</v>
      </c>
      <c r="Q544" s="259">
        <v>11</v>
      </c>
    </row>
    <row r="545" spans="1:17" s="258" customFormat="1" ht="21.75">
      <c r="A545" s="58"/>
      <c r="B545" s="59"/>
      <c r="C545" s="257"/>
      <c r="D545" s="59"/>
      <c r="E545" s="269" t="s">
        <v>419</v>
      </c>
      <c r="F545" s="260"/>
      <c r="G545" s="260"/>
      <c r="H545" s="261">
        <f>+[1]คำนวณถนนคสล.5ม15cm!H53</f>
        <v>0</v>
      </c>
      <c r="I545" s="262" t="s">
        <v>340</v>
      </c>
      <c r="J545" s="263" t="s">
        <v>406</v>
      </c>
      <c r="K545" s="264">
        <f>+K503</f>
        <v>7.92</v>
      </c>
      <c r="L545" s="265" t="s">
        <v>134</v>
      </c>
      <c r="M545" s="263" t="s">
        <v>6</v>
      </c>
      <c r="N545" s="267">
        <f t="shared" si="5"/>
        <v>0</v>
      </c>
      <c r="O545" s="18" t="s">
        <v>134</v>
      </c>
      <c r="P545" s="36" t="str">
        <f t="shared" si="6"/>
        <v>[12]</v>
      </c>
      <c r="Q545" s="259">
        <v>12</v>
      </c>
    </row>
    <row r="546" spans="1:17" s="54" customFormat="1" ht="24">
      <c r="A546" s="58"/>
      <c r="B546" s="59"/>
      <c r="C546" s="257"/>
      <c r="D546" s="59"/>
      <c r="E546" s="18" t="s">
        <v>101</v>
      </c>
      <c r="F546" s="18"/>
      <c r="G546" s="18"/>
      <c r="H546" s="18"/>
      <c r="I546" s="245"/>
      <c r="J546" s="18"/>
      <c r="K546" s="18"/>
      <c r="L546" s="18"/>
      <c r="M546" s="263" t="s">
        <v>6</v>
      </c>
      <c r="N546" s="272">
        <f>SUM(N534:N545)</f>
        <v>0</v>
      </c>
      <c r="O546" s="18" t="s">
        <v>134</v>
      </c>
      <c r="P546" s="36" t="s">
        <v>420</v>
      </c>
      <c r="Q546" s="259">
        <v>13</v>
      </c>
    </row>
    <row r="547" spans="1:17" s="54" customFormat="1" ht="24">
      <c r="A547" s="58"/>
      <c r="B547" s="59"/>
      <c r="C547" s="257"/>
      <c r="D547" s="59"/>
      <c r="E547" s="18"/>
      <c r="F547" s="18"/>
      <c r="G547" s="18"/>
      <c r="H547" s="18"/>
      <c r="I547" s="245"/>
      <c r="J547" s="18"/>
      <c r="K547" s="18"/>
      <c r="L547" s="18"/>
      <c r="M547" s="263"/>
      <c r="N547" s="39"/>
      <c r="O547" s="18"/>
      <c r="P547" s="36" t="s">
        <v>421</v>
      </c>
      <c r="Q547" s="3"/>
    </row>
    <row r="548" spans="1:17" s="241" customFormat="1" ht="24" thickBot="1">
      <c r="A548" s="237"/>
      <c r="B548" s="171"/>
      <c r="C548" s="273"/>
      <c r="D548" s="171"/>
      <c r="E548" s="27" t="s">
        <v>57</v>
      </c>
      <c r="F548" s="110"/>
      <c r="G548" s="110"/>
      <c r="H548" s="110"/>
      <c r="I548" s="274"/>
      <c r="J548" s="110"/>
      <c r="K548" s="110"/>
      <c r="L548" s="110"/>
      <c r="M548" s="275" t="s">
        <v>6</v>
      </c>
      <c r="N548" s="80">
        <f>ROUNDDOWN(IF(F533=0,0,N546/(F533*5)),0)</f>
        <v>0</v>
      </c>
      <c r="O548" s="110" t="s">
        <v>7</v>
      </c>
      <c r="Q548" s="240"/>
    </row>
    <row r="549" spans="1:17" ht="24" thickTop="1">
      <c r="A549" s="58"/>
      <c r="B549" s="59"/>
      <c r="C549" s="255"/>
      <c r="D549" s="173"/>
      <c r="E549" s="34"/>
      <c r="F549" s="34"/>
      <c r="G549" s="18"/>
      <c r="H549" s="18"/>
      <c r="I549" s="245"/>
      <c r="J549" s="84"/>
      <c r="K549" s="18"/>
      <c r="L549" s="18"/>
      <c r="M549" s="18"/>
    </row>
    <row r="550" spans="1:17" ht="23.25">
      <c r="A550" s="58"/>
      <c r="B550" s="59"/>
      <c r="C550" s="59"/>
      <c r="D550" s="173" t="s">
        <v>447</v>
      </c>
      <c r="E550" s="34" t="s">
        <v>423</v>
      </c>
      <c r="F550" s="18"/>
      <c r="G550" s="18"/>
      <c r="H550" s="18"/>
      <c r="I550" s="18"/>
      <c r="J550" s="18"/>
      <c r="K550" s="18"/>
      <c r="L550" s="18"/>
      <c r="M550" s="18"/>
    </row>
    <row r="551" spans="1:17" s="258" customFormat="1" ht="21.75">
      <c r="A551" s="58"/>
      <c r="B551" s="59"/>
      <c r="C551" s="59"/>
      <c r="D551" s="59"/>
      <c r="E551" s="260" t="s">
        <v>424</v>
      </c>
      <c r="F551" s="260"/>
      <c r="G551" s="276"/>
      <c r="H551" s="277">
        <f>+[1]คำนวณถนนคสล.5ม15cm!H55</f>
        <v>0</v>
      </c>
      <c r="I551" s="278" t="str">
        <f>+[1]คำนวณถนนคสล.5ม15cm!I55</f>
        <v>กก.</v>
      </c>
      <c r="J551" s="263" t="s">
        <v>406</v>
      </c>
      <c r="K551" s="49">
        <f>+K508</f>
        <v>23.240000000000002</v>
      </c>
      <c r="L551" s="265" t="s">
        <v>134</v>
      </c>
      <c r="M551" s="263" t="s">
        <v>6</v>
      </c>
      <c r="N551" s="267">
        <f t="shared" ref="N551:N557" si="7">+H551*K551</f>
        <v>0</v>
      </c>
      <c r="O551" s="18" t="s">
        <v>134</v>
      </c>
      <c r="P551" s="36" t="str">
        <f>CONCATENATE("[",Q551,"]")</f>
        <v>[1]</v>
      </c>
      <c r="Q551" s="259">
        <v>1</v>
      </c>
    </row>
    <row r="552" spans="1:17" s="258" customFormat="1" ht="21.75">
      <c r="A552" s="58"/>
      <c r="B552" s="59"/>
      <c r="C552" s="59"/>
      <c r="D552" s="59"/>
      <c r="E552" s="260" t="s">
        <v>425</v>
      </c>
      <c r="F552" s="260"/>
      <c r="G552" s="176"/>
      <c r="H552" s="277">
        <f>+[1]คำนวณถนนคสล.5ม15cm!H56</f>
        <v>0</v>
      </c>
      <c r="I552" s="278" t="str">
        <f>+[1]คำนวณถนนคสล.5ม15cm!I56</f>
        <v>ชุด</v>
      </c>
      <c r="J552" s="263" t="s">
        <v>406</v>
      </c>
      <c r="K552" s="49">
        <f t="shared" ref="K552:K557" si="8">+K509</f>
        <v>10</v>
      </c>
      <c r="L552" s="265" t="s">
        <v>134</v>
      </c>
      <c r="M552" s="263" t="s">
        <v>6</v>
      </c>
      <c r="N552" s="267">
        <f t="shared" si="7"/>
        <v>0</v>
      </c>
      <c r="O552" s="18" t="s">
        <v>134</v>
      </c>
      <c r="P552" s="36" t="str">
        <f t="shared" ref="P552:P557" si="9">CONCATENATE("[",Q552,"]")</f>
        <v>[2]</v>
      </c>
      <c r="Q552" s="259">
        <v>2</v>
      </c>
    </row>
    <row r="553" spans="1:17" s="258" customFormat="1" ht="21.75">
      <c r="A553" s="58"/>
      <c r="B553" s="59"/>
      <c r="C553" s="59"/>
      <c r="D553" s="59"/>
      <c r="E553" s="271" t="s">
        <v>426</v>
      </c>
      <c r="F553" s="260"/>
      <c r="G553" s="176"/>
      <c r="H553" s="277">
        <f>+[1]คำนวณถนนคสล.5ม15cm!H57</f>
        <v>0</v>
      </c>
      <c r="I553" s="278" t="str">
        <f>+[1]คำนวณถนนคสล.5ม15cm!I57</f>
        <v>ตร.ม.</v>
      </c>
      <c r="J553" s="263" t="s">
        <v>406</v>
      </c>
      <c r="K553" s="49">
        <f t="shared" si="8"/>
        <v>1000</v>
      </c>
      <c r="L553" s="265" t="s">
        <v>134</v>
      </c>
      <c r="M553" s="263" t="s">
        <v>6</v>
      </c>
      <c r="N553" s="267">
        <f t="shared" si="7"/>
        <v>0</v>
      </c>
      <c r="O553" s="18" t="s">
        <v>134</v>
      </c>
      <c r="P553" s="36" t="str">
        <f t="shared" si="9"/>
        <v>[3]</v>
      </c>
      <c r="Q553" s="259">
        <v>3</v>
      </c>
    </row>
    <row r="554" spans="1:17" s="258" customFormat="1" ht="21.75">
      <c r="A554" s="58"/>
      <c r="B554" s="59"/>
      <c r="C554" s="59"/>
      <c r="D554" s="59"/>
      <c r="E554" s="271" t="s">
        <v>427</v>
      </c>
      <c r="F554" s="260"/>
      <c r="G554" s="176"/>
      <c r="H554" s="277">
        <f>+[1]คำนวณถนนคสล.5ม15cm!H58</f>
        <v>0</v>
      </c>
      <c r="I554" s="278" t="str">
        <f>+[1]คำนวณถนนคสล.5ม15cm!I58</f>
        <v>ม.</v>
      </c>
      <c r="J554" s="263" t="s">
        <v>406</v>
      </c>
      <c r="K554" s="49">
        <f t="shared" si="8"/>
        <v>49</v>
      </c>
      <c r="L554" s="265" t="s">
        <v>134</v>
      </c>
      <c r="M554" s="263" t="s">
        <v>6</v>
      </c>
      <c r="N554" s="267">
        <f t="shared" si="7"/>
        <v>0</v>
      </c>
      <c r="O554" s="18" t="s">
        <v>134</v>
      </c>
      <c r="P554" s="36" t="str">
        <f t="shared" si="9"/>
        <v>[4]</v>
      </c>
      <c r="Q554" s="259">
        <v>4</v>
      </c>
    </row>
    <row r="555" spans="1:17" s="258" customFormat="1" ht="21.75">
      <c r="A555" s="58"/>
      <c r="B555" s="59"/>
      <c r="C555" s="59"/>
      <c r="D555" s="59"/>
      <c r="E555" s="260" t="s">
        <v>428</v>
      </c>
      <c r="F555" s="260"/>
      <c r="G555" s="176"/>
      <c r="H555" s="277">
        <f>+[1]คำนวณถนนคสล.5ม15cm!H59</f>
        <v>0</v>
      </c>
      <c r="I555" s="278" t="str">
        <f>+[1]คำนวณถนนคสล.5ม15cm!I59</f>
        <v>ม.</v>
      </c>
      <c r="J555" s="263" t="s">
        <v>406</v>
      </c>
      <c r="K555" s="49">
        <f t="shared" si="8"/>
        <v>12.31</v>
      </c>
      <c r="L555" s="265" t="s">
        <v>134</v>
      </c>
      <c r="M555" s="263" t="s">
        <v>6</v>
      </c>
      <c r="N555" s="267">
        <f t="shared" si="7"/>
        <v>0</v>
      </c>
      <c r="O555" s="18" t="s">
        <v>134</v>
      </c>
      <c r="P555" s="36" t="str">
        <f t="shared" si="9"/>
        <v>[5]</v>
      </c>
      <c r="Q555" s="259">
        <v>5</v>
      </c>
    </row>
    <row r="556" spans="1:17" s="258" customFormat="1" ht="21.75">
      <c r="A556" s="58"/>
      <c r="B556" s="59"/>
      <c r="C556" s="59"/>
      <c r="D556" s="59"/>
      <c r="E556" s="260" t="s">
        <v>429</v>
      </c>
      <c r="F556" s="260"/>
      <c r="G556" s="176"/>
      <c r="H556" s="277">
        <f>+[1]คำนวณถนนคสล.5ม15cm!H60</f>
        <v>0</v>
      </c>
      <c r="I556" s="278" t="str">
        <f>+[1]คำนวณถนนคสล.5ม15cm!I60</f>
        <v>ม.</v>
      </c>
      <c r="J556" s="263" t="s">
        <v>406</v>
      </c>
      <c r="K556" s="49">
        <f t="shared" si="8"/>
        <v>10</v>
      </c>
      <c r="L556" s="265" t="s">
        <v>134</v>
      </c>
      <c r="M556" s="263" t="s">
        <v>6</v>
      </c>
      <c r="N556" s="267">
        <f t="shared" si="7"/>
        <v>0</v>
      </c>
      <c r="O556" s="18" t="s">
        <v>134</v>
      </c>
      <c r="P556" s="36" t="str">
        <f t="shared" si="9"/>
        <v>[6]</v>
      </c>
      <c r="Q556" s="259">
        <v>6</v>
      </c>
    </row>
    <row r="557" spans="1:17" s="258" customFormat="1" ht="21.75">
      <c r="A557" s="58"/>
      <c r="B557" s="59"/>
      <c r="C557" s="59"/>
      <c r="D557" s="59"/>
      <c r="E557" s="260" t="s">
        <v>430</v>
      </c>
      <c r="F557" s="260"/>
      <c r="G557" s="176"/>
      <c r="H557" s="277">
        <f>+[1]คำนวณถนนคสล.5ม15cm!H61</f>
        <v>0</v>
      </c>
      <c r="I557" s="278" t="s">
        <v>340</v>
      </c>
      <c r="J557" s="263" t="s">
        <v>406</v>
      </c>
      <c r="K557" s="49">
        <f t="shared" si="8"/>
        <v>217</v>
      </c>
      <c r="L557" s="265" t="s">
        <v>134</v>
      </c>
      <c r="M557" s="263" t="s">
        <v>6</v>
      </c>
      <c r="N557" s="267">
        <f t="shared" si="7"/>
        <v>0</v>
      </c>
      <c r="O557" s="18" t="s">
        <v>134</v>
      </c>
      <c r="P557" s="36" t="str">
        <f t="shared" si="9"/>
        <v>[7]</v>
      </c>
      <c r="Q557" s="259">
        <v>7</v>
      </c>
    </row>
    <row r="558" spans="1:17" ht="23.25">
      <c r="A558" s="58"/>
      <c r="B558" s="59"/>
      <c r="C558" s="59"/>
      <c r="D558" s="59"/>
      <c r="E558" s="18" t="s">
        <v>101</v>
      </c>
      <c r="F558" s="18"/>
      <c r="G558" s="18"/>
      <c r="H558" s="18"/>
      <c r="I558" s="245"/>
      <c r="J558" s="18"/>
      <c r="K558" s="18"/>
      <c r="L558" s="18"/>
      <c r="M558" s="263" t="s">
        <v>6</v>
      </c>
      <c r="N558" s="39">
        <f>SUM(N551:N557)</f>
        <v>0</v>
      </c>
      <c r="O558" s="18" t="s">
        <v>134</v>
      </c>
      <c r="P558" s="36" t="s">
        <v>431</v>
      </c>
      <c r="Q558" s="259">
        <v>8</v>
      </c>
    </row>
    <row r="559" spans="1:17" ht="23.25">
      <c r="A559" s="58"/>
      <c r="B559" s="59"/>
      <c r="C559" s="59"/>
      <c r="D559" s="59"/>
      <c r="E559" s="18"/>
      <c r="F559" s="18"/>
      <c r="G559" s="18"/>
      <c r="H559" s="18"/>
      <c r="I559" s="245"/>
      <c r="J559" s="18"/>
      <c r="K559" s="18"/>
      <c r="L559" s="18"/>
      <c r="M559" s="263"/>
      <c r="N559" s="39"/>
      <c r="O559" s="18"/>
      <c r="P559" s="36" t="s">
        <v>432</v>
      </c>
    </row>
    <row r="560" spans="1:17" ht="23.25">
      <c r="A560" s="58"/>
      <c r="B560" s="59"/>
      <c r="C560" s="59"/>
      <c r="D560" s="59"/>
      <c r="E560" s="27" t="s">
        <v>57</v>
      </c>
      <c r="F560" s="110"/>
      <c r="G560" s="110"/>
      <c r="H560" s="110"/>
      <c r="I560" s="274"/>
      <c r="J560" s="110"/>
      <c r="K560" s="110"/>
      <c r="L560" s="110"/>
      <c r="M560" s="275" t="s">
        <v>6</v>
      </c>
      <c r="N560" s="279">
        <f>ROUNDDOWN(IF(F533=0,0,N558/H555),0)</f>
        <v>0</v>
      </c>
      <c r="O560" s="110" t="s">
        <v>433</v>
      </c>
    </row>
    <row r="561" spans="1:17" ht="23.25">
      <c r="A561" s="58"/>
      <c r="B561" s="59"/>
      <c r="C561" s="59"/>
      <c r="D561" s="59"/>
      <c r="E561" s="18"/>
      <c r="F561" s="18"/>
      <c r="G561" s="18"/>
      <c r="H561" s="18"/>
      <c r="I561" s="18"/>
      <c r="J561" s="18"/>
      <c r="K561" s="18"/>
      <c r="L561" s="18"/>
      <c r="M561" s="18"/>
    </row>
    <row r="562" spans="1:17" ht="23.25">
      <c r="A562" s="58"/>
      <c r="B562" s="59"/>
      <c r="C562" s="59"/>
      <c r="D562" s="173" t="s">
        <v>448</v>
      </c>
      <c r="E562" s="34" t="s">
        <v>435</v>
      </c>
      <c r="F562" s="34"/>
      <c r="G562" s="18"/>
      <c r="H562" s="18"/>
      <c r="I562" s="18"/>
      <c r="J562" s="18"/>
      <c r="K562" s="18"/>
      <c r="L562" s="18"/>
      <c r="M562" s="18"/>
    </row>
    <row r="563" spans="1:17" s="258" customFormat="1" ht="21.75">
      <c r="A563" s="58"/>
      <c r="B563" s="59"/>
      <c r="C563" s="59"/>
      <c r="D563" s="59"/>
      <c r="E563" s="260" t="s">
        <v>424</v>
      </c>
      <c r="F563" s="260"/>
      <c r="G563" s="18"/>
      <c r="H563" s="267">
        <f>+[1]คำนวณถนนคสล.5ม15cm!H67</f>
        <v>0</v>
      </c>
      <c r="I563" s="278" t="str">
        <f>+[1]คำนวณถนนคสล.5ม15cm!I67</f>
        <v>กก.</v>
      </c>
      <c r="J563" s="263" t="s">
        <v>406</v>
      </c>
      <c r="K563" s="49">
        <f>+K520</f>
        <v>23.240000000000002</v>
      </c>
      <c r="L563" s="265" t="s">
        <v>134</v>
      </c>
      <c r="M563" s="263" t="s">
        <v>6</v>
      </c>
      <c r="N563" s="267">
        <f>+H563*K563</f>
        <v>0</v>
      </c>
      <c r="O563" s="18" t="s">
        <v>134</v>
      </c>
      <c r="P563" s="36" t="str">
        <f>CONCATENATE("[",Q563,"]")</f>
        <v>[1]</v>
      </c>
      <c r="Q563" s="259">
        <v>1</v>
      </c>
    </row>
    <row r="564" spans="1:17" s="258" customFormat="1" ht="21.75">
      <c r="A564" s="58"/>
      <c r="B564" s="59"/>
      <c r="C564" s="59"/>
      <c r="D564" s="59"/>
      <c r="E564" s="260" t="s">
        <v>436</v>
      </c>
      <c r="F564" s="260"/>
      <c r="G564" s="18"/>
      <c r="H564" s="267">
        <f>+[1]คำนวณถนนคสล.5ม15cm!H68</f>
        <v>0</v>
      </c>
      <c r="I564" s="278" t="str">
        <f>+[1]คำนวณถนนคสล.5ม15cm!I68</f>
        <v>ชุด</v>
      </c>
      <c r="J564" s="263" t="s">
        <v>406</v>
      </c>
      <c r="K564" s="49">
        <f>+K521</f>
        <v>2</v>
      </c>
      <c r="L564" s="265" t="s">
        <v>134</v>
      </c>
      <c r="M564" s="263" t="s">
        <v>6</v>
      </c>
      <c r="N564" s="267">
        <f>+H564*K564</f>
        <v>0</v>
      </c>
      <c r="O564" s="18" t="s">
        <v>134</v>
      </c>
      <c r="P564" s="36" t="str">
        <f>CONCATENATE("[",Q564,"]")</f>
        <v>[2]</v>
      </c>
      <c r="Q564" s="259">
        <v>2</v>
      </c>
    </row>
    <row r="565" spans="1:17" s="258" customFormat="1" ht="21.75">
      <c r="A565" s="58"/>
      <c r="B565" s="59"/>
      <c r="C565" s="59"/>
      <c r="D565" s="59"/>
      <c r="E565" s="271" t="s">
        <v>437</v>
      </c>
      <c r="F565" s="260"/>
      <c r="G565" s="18"/>
      <c r="H565" s="267">
        <f>+[1]คำนวณถนนคสล.5ม15cm!H69</f>
        <v>0</v>
      </c>
      <c r="I565" s="278" t="str">
        <f>+[1]คำนวณถนนคสล.5ม15cm!I69</f>
        <v>ม.</v>
      </c>
      <c r="J565" s="263" t="s">
        <v>406</v>
      </c>
      <c r="K565" s="49">
        <f>+K522</f>
        <v>27</v>
      </c>
      <c r="L565" s="265" t="s">
        <v>134</v>
      </c>
      <c r="M565" s="263" t="s">
        <v>6</v>
      </c>
      <c r="N565" s="267">
        <f>+H565*K565</f>
        <v>0</v>
      </c>
      <c r="O565" s="18" t="s">
        <v>134</v>
      </c>
      <c r="P565" s="36" t="str">
        <f>CONCATENATE("[",Q565,"]")</f>
        <v>[3]</v>
      </c>
      <c r="Q565" s="259">
        <v>3</v>
      </c>
    </row>
    <row r="566" spans="1:17" s="258" customFormat="1" ht="21.75">
      <c r="A566" s="58"/>
      <c r="B566" s="59"/>
      <c r="C566" s="59"/>
      <c r="D566" s="59"/>
      <c r="E566" s="271" t="s">
        <v>438</v>
      </c>
      <c r="F566" s="260"/>
      <c r="G566" s="18"/>
      <c r="H566" s="267">
        <f>+[1]คำนวณถนนคสล.5ม15cm!H70</f>
        <v>0</v>
      </c>
      <c r="I566" s="278" t="str">
        <f>+[1]คำนวณถนนคสล.5ม15cm!I70</f>
        <v>ม.</v>
      </c>
      <c r="J566" s="263" t="s">
        <v>406</v>
      </c>
      <c r="K566" s="49">
        <f>+K523</f>
        <v>20.94</v>
      </c>
      <c r="L566" s="265" t="s">
        <v>134</v>
      </c>
      <c r="M566" s="263" t="s">
        <v>6</v>
      </c>
      <c r="N566" s="267">
        <f>+H566*K566</f>
        <v>0</v>
      </c>
      <c r="O566" s="18" t="s">
        <v>134</v>
      </c>
      <c r="P566" s="36" t="str">
        <f>CONCATENATE("[",Q566,"]")</f>
        <v>[4]</v>
      </c>
      <c r="Q566" s="259">
        <v>4</v>
      </c>
    </row>
    <row r="567" spans="1:17" s="258" customFormat="1" ht="21.75">
      <c r="A567" s="58"/>
      <c r="B567" s="59"/>
      <c r="C567" s="59"/>
      <c r="D567" s="59"/>
      <c r="E567" s="260" t="s">
        <v>429</v>
      </c>
      <c r="F567" s="260"/>
      <c r="G567" s="18"/>
      <c r="H567" s="267">
        <f>+[1]คำนวณถนนคสล.5ม15cm!H71</f>
        <v>0</v>
      </c>
      <c r="I567" s="278" t="str">
        <f>+[1]คำนวณถนนคสล.5ม15cm!I71</f>
        <v>ม.</v>
      </c>
      <c r="J567" s="263" t="s">
        <v>406</v>
      </c>
      <c r="K567" s="49">
        <f>+K524</f>
        <v>10</v>
      </c>
      <c r="L567" s="265" t="s">
        <v>134</v>
      </c>
      <c r="M567" s="263" t="s">
        <v>6</v>
      </c>
      <c r="N567" s="267">
        <f>+H567*K567</f>
        <v>0</v>
      </c>
      <c r="O567" s="18" t="s">
        <v>134</v>
      </c>
      <c r="P567" s="36" t="str">
        <f>CONCATENATE("[",Q567,"]")</f>
        <v>[5]</v>
      </c>
      <c r="Q567" s="259">
        <v>5</v>
      </c>
    </row>
    <row r="568" spans="1:17" ht="23.25">
      <c r="A568" s="58"/>
      <c r="B568" s="59"/>
      <c r="C568" s="59"/>
      <c r="D568" s="59"/>
      <c r="E568" s="18" t="s">
        <v>101</v>
      </c>
      <c r="F568" s="18"/>
      <c r="G568" s="18"/>
      <c r="H568" s="18"/>
      <c r="I568" s="245"/>
      <c r="J568" s="18"/>
      <c r="K568" s="18"/>
      <c r="L568" s="18"/>
      <c r="M568" s="263" t="s">
        <v>6</v>
      </c>
      <c r="N568" s="39">
        <f>SUM(N563:N567)</f>
        <v>0</v>
      </c>
      <c r="O568" s="18" t="s">
        <v>134</v>
      </c>
      <c r="P568" s="36" t="s">
        <v>439</v>
      </c>
      <c r="Q568" s="259">
        <v>6</v>
      </c>
    </row>
    <row r="569" spans="1:17" ht="23.25">
      <c r="A569" s="58"/>
      <c r="B569" s="59"/>
      <c r="C569" s="59"/>
      <c r="D569" s="59"/>
      <c r="E569" s="18"/>
      <c r="F569" s="18"/>
      <c r="G569" s="18"/>
      <c r="H569" s="18"/>
      <c r="I569" s="245"/>
      <c r="J569" s="18"/>
      <c r="K569" s="18"/>
      <c r="L569" s="18"/>
      <c r="M569" s="263"/>
      <c r="N569" s="39"/>
      <c r="O569" s="18"/>
      <c r="P569" s="36" t="s">
        <v>440</v>
      </c>
    </row>
    <row r="570" spans="1:17" ht="23.25">
      <c r="A570" s="58"/>
      <c r="B570" s="59"/>
      <c r="C570" s="59"/>
      <c r="D570" s="59"/>
      <c r="E570" s="27" t="s">
        <v>57</v>
      </c>
      <c r="F570" s="110"/>
      <c r="G570" s="110"/>
      <c r="H570" s="110"/>
      <c r="I570" s="274"/>
      <c r="J570" s="110"/>
      <c r="K570" s="110"/>
      <c r="L570" s="110"/>
      <c r="M570" s="275" t="s">
        <v>6</v>
      </c>
      <c r="N570" s="279">
        <f>ROUNDDOWN(IF(F533=0,0,N568/H566),0)</f>
        <v>0</v>
      </c>
      <c r="O570" s="110" t="s">
        <v>433</v>
      </c>
    </row>
    <row r="571" spans="1:17" ht="23.25">
      <c r="A571" s="58"/>
      <c r="B571" s="59"/>
      <c r="C571" s="59"/>
      <c r="D571" s="59"/>
      <c r="E571" s="18"/>
      <c r="F571" s="18"/>
      <c r="G571" s="18"/>
      <c r="H571" s="18"/>
      <c r="I571" s="18"/>
      <c r="J571" s="18"/>
      <c r="K571" s="18"/>
      <c r="L571" s="18"/>
      <c r="M571" s="18"/>
    </row>
    <row r="572" spans="1:17" ht="23.25">
      <c r="A572" s="58"/>
      <c r="B572" s="59"/>
      <c r="C572" s="59"/>
      <c r="D572" s="173" t="s">
        <v>449</v>
      </c>
      <c r="E572" s="34" t="s">
        <v>442</v>
      </c>
      <c r="F572" s="34"/>
      <c r="G572" s="18"/>
      <c r="H572" s="18"/>
      <c r="I572" s="18"/>
      <c r="J572" s="18"/>
      <c r="K572" s="18"/>
      <c r="L572" s="18"/>
      <c r="M572" s="18"/>
    </row>
    <row r="573" spans="1:17" s="258" customFormat="1" ht="21.75">
      <c r="A573" s="58"/>
      <c r="B573" s="59"/>
      <c r="C573" s="59"/>
      <c r="D573" s="59"/>
      <c r="E573" s="281" t="s">
        <v>450</v>
      </c>
      <c r="F573" s="260"/>
      <c r="G573" s="18"/>
      <c r="H573" s="267">
        <f>+[1]คำนวณถนนคสล.5ม15cm!H63</f>
        <v>0</v>
      </c>
      <c r="I573" s="278" t="str">
        <f>+[1]คำนวณถนนคสล.5ม15cm!I63</f>
        <v>กก.</v>
      </c>
      <c r="J573" s="263" t="s">
        <v>406</v>
      </c>
      <c r="K573" s="49">
        <f>+[1]ราคาต่อหน่วยงานทั่วไป!R253</f>
        <v>19.900000000000002</v>
      </c>
      <c r="L573" s="265" t="s">
        <v>134</v>
      </c>
      <c r="M573" s="263" t="s">
        <v>6</v>
      </c>
      <c r="N573" s="267">
        <f>+H573*K573</f>
        <v>0</v>
      </c>
      <c r="O573" s="18" t="s">
        <v>134</v>
      </c>
      <c r="P573" s="36" t="str">
        <f>CONCATENATE("[",Q573,"]")</f>
        <v>[1]</v>
      </c>
      <c r="Q573" s="259">
        <v>1</v>
      </c>
    </row>
    <row r="574" spans="1:17" s="258" customFormat="1" ht="21.75">
      <c r="A574" s="58"/>
      <c r="B574" s="59"/>
      <c r="C574" s="59"/>
      <c r="D574" s="59"/>
      <c r="E574" s="271" t="s">
        <v>437</v>
      </c>
      <c r="F574" s="260"/>
      <c r="G574" s="18"/>
      <c r="H574" s="267">
        <f>+[1]คำนวณถนนคสล.5ม15cm!H64</f>
        <v>0</v>
      </c>
      <c r="I574" s="278" t="str">
        <f>+[1]คำนวณถนนคสล.5ม15cm!I64</f>
        <v>ม.</v>
      </c>
      <c r="J574" s="263" t="s">
        <v>406</v>
      </c>
      <c r="K574" s="49">
        <f>+K565</f>
        <v>27</v>
      </c>
      <c r="L574" s="265" t="s">
        <v>134</v>
      </c>
      <c r="M574" s="263" t="s">
        <v>6</v>
      </c>
      <c r="N574" s="267">
        <f>+H574*K574</f>
        <v>0</v>
      </c>
      <c r="O574" s="18" t="s">
        <v>134</v>
      </c>
      <c r="P574" s="36" t="str">
        <f>CONCATENATE("[",Q574,"]")</f>
        <v>[2]</v>
      </c>
      <c r="Q574" s="259">
        <v>2</v>
      </c>
    </row>
    <row r="575" spans="1:17" s="258" customFormat="1" ht="21.75">
      <c r="A575" s="58"/>
      <c r="B575" s="59"/>
      <c r="C575" s="59"/>
      <c r="D575" s="59"/>
      <c r="E575" s="260" t="s">
        <v>438</v>
      </c>
      <c r="F575" s="260"/>
      <c r="G575" s="18"/>
      <c r="H575" s="267">
        <f>+[1]คำนวณถนนคสล.5ม15cm!H65</f>
        <v>0</v>
      </c>
      <c r="I575" s="278" t="str">
        <f>+[1]คำนวณถนนคสล.5ม15cm!I65</f>
        <v>ม.</v>
      </c>
      <c r="J575" s="263" t="s">
        <v>406</v>
      </c>
      <c r="K575" s="49">
        <f>+K566</f>
        <v>20.94</v>
      </c>
      <c r="L575" s="265" t="s">
        <v>134</v>
      </c>
      <c r="M575" s="263" t="s">
        <v>6</v>
      </c>
      <c r="N575" s="267">
        <f>+H575*K575</f>
        <v>0</v>
      </c>
      <c r="O575" s="18" t="s">
        <v>134</v>
      </c>
      <c r="P575" s="36" t="str">
        <f>CONCATENATE("[",Q575,"]")</f>
        <v>[3]</v>
      </c>
      <c r="Q575" s="259">
        <v>3</v>
      </c>
    </row>
    <row r="576" spans="1:17" ht="23.25">
      <c r="A576" s="58"/>
      <c r="B576" s="59"/>
      <c r="C576" s="59"/>
      <c r="D576" s="59"/>
      <c r="E576" s="18" t="s">
        <v>101</v>
      </c>
      <c r="F576" s="18"/>
      <c r="G576" s="18"/>
      <c r="H576" s="18"/>
      <c r="I576" s="245"/>
      <c r="J576" s="18"/>
      <c r="K576" s="18"/>
      <c r="L576" s="18"/>
      <c r="M576" s="263" t="s">
        <v>6</v>
      </c>
      <c r="N576" s="39">
        <f>SUM(N573:N575)</f>
        <v>0</v>
      </c>
      <c r="O576" s="18" t="s">
        <v>134</v>
      </c>
      <c r="P576" s="36" t="s">
        <v>451</v>
      </c>
      <c r="Q576" s="259">
        <v>4</v>
      </c>
    </row>
    <row r="577" spans="1:17" ht="23.25">
      <c r="A577" s="58"/>
      <c r="B577" s="59"/>
      <c r="C577" s="59"/>
      <c r="D577" s="59"/>
      <c r="E577" s="18"/>
      <c r="F577" s="18"/>
      <c r="G577" s="18"/>
      <c r="H577" s="18"/>
      <c r="I577" s="245"/>
      <c r="J577" s="18"/>
      <c r="K577" s="18"/>
      <c r="L577" s="18"/>
      <c r="M577" s="263"/>
      <c r="N577" s="39"/>
      <c r="O577" s="18"/>
      <c r="P577" s="36" t="s">
        <v>452</v>
      </c>
    </row>
    <row r="578" spans="1:17" ht="23.25">
      <c r="A578" s="58"/>
      <c r="B578" s="59"/>
      <c r="C578" s="59"/>
      <c r="D578" s="59"/>
      <c r="E578" s="27" t="s">
        <v>57</v>
      </c>
      <c r="F578" s="110"/>
      <c r="G578" s="110"/>
      <c r="H578" s="110"/>
      <c r="I578" s="274"/>
      <c r="J578" s="110"/>
      <c r="K578" s="110"/>
      <c r="L578" s="110"/>
      <c r="M578" s="275" t="s">
        <v>6</v>
      </c>
      <c r="N578" s="279">
        <f>ROUNDDOWN(IF(F533=0,0,N576/H575),0)</f>
        <v>0</v>
      </c>
      <c r="O578" s="110" t="s">
        <v>433</v>
      </c>
    </row>
    <row r="579" spans="1:17" ht="23.25">
      <c r="A579" s="58"/>
      <c r="B579" s="59"/>
      <c r="C579" s="59"/>
      <c r="D579" s="59"/>
      <c r="E579" s="18"/>
      <c r="F579" s="18"/>
      <c r="G579" s="18"/>
      <c r="H579" s="18"/>
      <c r="I579" s="18"/>
      <c r="J579" s="18"/>
      <c r="K579" s="18"/>
      <c r="L579" s="18"/>
      <c r="M579" s="18"/>
    </row>
    <row r="580" spans="1:17" ht="23.25">
      <c r="A580" s="58"/>
      <c r="B580" s="59"/>
      <c r="C580" s="173" t="s">
        <v>453</v>
      </c>
      <c r="D580" s="81" t="s">
        <v>454</v>
      </c>
      <c r="E580" s="34"/>
      <c r="F580" s="34"/>
      <c r="G580" s="34"/>
      <c r="H580" s="34"/>
      <c r="I580" s="236">
        <v>15</v>
      </c>
      <c r="J580" s="34" t="s">
        <v>328</v>
      </c>
      <c r="K580" s="34"/>
      <c r="L580" s="18"/>
      <c r="M580" s="18"/>
    </row>
    <row r="581" spans="1:17" ht="23.25">
      <c r="A581" s="58"/>
      <c r="B581" s="59"/>
      <c r="C581" s="255"/>
      <c r="D581" s="173" t="s">
        <v>455</v>
      </c>
      <c r="E581" s="34" t="s">
        <v>402</v>
      </c>
      <c r="F581" s="34"/>
      <c r="G581" s="34"/>
      <c r="H581" s="34"/>
      <c r="I581" s="256"/>
      <c r="J581" s="89"/>
      <c r="K581" s="34"/>
      <c r="L581" s="18"/>
      <c r="M581" s="18"/>
    </row>
    <row r="582" spans="1:17" s="258" customFormat="1" ht="21.75">
      <c r="A582" s="58"/>
      <c r="B582" s="59"/>
      <c r="C582" s="257"/>
      <c r="D582" s="59"/>
      <c r="E582" s="18" t="s">
        <v>403</v>
      </c>
      <c r="F582" s="50">
        <f>+[1]คำนวณถนนคสล.6ม15cm!G32</f>
        <v>0</v>
      </c>
      <c r="G582" s="18" t="s">
        <v>404</v>
      </c>
      <c r="H582" s="18"/>
      <c r="I582" s="245"/>
      <c r="J582" s="18"/>
      <c r="K582" s="18"/>
      <c r="L582" s="18"/>
      <c r="M582" s="18"/>
      <c r="Q582" s="259"/>
    </row>
    <row r="583" spans="1:17" s="258" customFormat="1" ht="21.75">
      <c r="A583" s="58"/>
      <c r="B583" s="59"/>
      <c r="C583" s="257"/>
      <c r="D583" s="59"/>
      <c r="E583" s="260" t="s">
        <v>405</v>
      </c>
      <c r="F583" s="260"/>
      <c r="G583" s="176"/>
      <c r="H583" s="261">
        <f>+[1]คำนวณถนนคสล.6ม15cm!H42</f>
        <v>0</v>
      </c>
      <c r="I583" s="262" t="s">
        <v>25</v>
      </c>
      <c r="J583" s="263" t="s">
        <v>406</v>
      </c>
      <c r="K583" s="264">
        <f t="shared" ref="K583:K591" si="10">+K534</f>
        <v>1604</v>
      </c>
      <c r="L583" s="265" t="s">
        <v>134</v>
      </c>
      <c r="M583" s="263" t="s">
        <v>6</v>
      </c>
      <c r="N583" s="266">
        <f>+H583*K583</f>
        <v>0</v>
      </c>
      <c r="O583" s="18" t="s">
        <v>134</v>
      </c>
      <c r="P583" s="36" t="str">
        <f>CONCATENATE("[",Q583,"]")</f>
        <v>[1]</v>
      </c>
      <c r="Q583" s="259">
        <v>1</v>
      </c>
    </row>
    <row r="584" spans="1:17" s="258" customFormat="1" ht="21.75">
      <c r="A584" s="58"/>
      <c r="B584" s="59"/>
      <c r="C584" s="257"/>
      <c r="D584" s="59"/>
      <c r="E584" s="260" t="s">
        <v>407</v>
      </c>
      <c r="F584" s="260"/>
      <c r="G584" s="176"/>
      <c r="H584" s="261">
        <f>+[1]คำนวณถนนคสล.6ม15cm!H43</f>
        <v>0</v>
      </c>
      <c r="I584" s="262" t="s">
        <v>408</v>
      </c>
      <c r="J584" s="263" t="s">
        <v>406</v>
      </c>
      <c r="K584" s="264">
        <f t="shared" si="10"/>
        <v>2.8</v>
      </c>
      <c r="L584" s="265" t="s">
        <v>134</v>
      </c>
      <c r="M584" s="263" t="s">
        <v>6</v>
      </c>
      <c r="N584" s="267">
        <f t="shared" ref="N584:N594" si="11">+H584*K584</f>
        <v>0</v>
      </c>
      <c r="O584" s="18" t="s">
        <v>134</v>
      </c>
      <c r="P584" s="36" t="str">
        <f t="shared" ref="P584:P594" si="12">CONCATENATE("[",Q584,"]")</f>
        <v>[2]</v>
      </c>
      <c r="Q584" s="259">
        <v>2</v>
      </c>
    </row>
    <row r="585" spans="1:17" s="258" customFormat="1" ht="21.75">
      <c r="A585" s="58"/>
      <c r="B585" s="59"/>
      <c r="C585" s="257"/>
      <c r="D585" s="59"/>
      <c r="E585" s="268" t="s">
        <v>243</v>
      </c>
      <c r="F585" s="260" t="s">
        <v>409</v>
      </c>
      <c r="G585" s="260"/>
      <c r="H585" s="261">
        <f>+[1]คำนวณถนนคสล.6ม15cm!H44</f>
        <v>0</v>
      </c>
      <c r="I585" s="262" t="s">
        <v>408</v>
      </c>
      <c r="J585" s="263" t="s">
        <v>406</v>
      </c>
      <c r="K585" s="264">
        <f t="shared" si="10"/>
        <v>20.41</v>
      </c>
      <c r="L585" s="265" t="s">
        <v>134</v>
      </c>
      <c r="M585" s="263" t="s">
        <v>6</v>
      </c>
      <c r="N585" s="267">
        <f t="shared" si="11"/>
        <v>0</v>
      </c>
      <c r="O585" s="18" t="s">
        <v>134</v>
      </c>
      <c r="P585" s="36" t="str">
        <f t="shared" si="12"/>
        <v>[3]</v>
      </c>
      <c r="Q585" s="259">
        <v>3</v>
      </c>
    </row>
    <row r="586" spans="1:17" s="258" customFormat="1" ht="21.75">
      <c r="A586" s="58"/>
      <c r="B586" s="59"/>
      <c r="C586" s="257"/>
      <c r="D586" s="59"/>
      <c r="E586" s="268" t="s">
        <v>243</v>
      </c>
      <c r="F586" s="260" t="s">
        <v>410</v>
      </c>
      <c r="G586" s="260"/>
      <c r="H586" s="261">
        <f>+[1]คำนวณถนนคสล.6ม15cm!H45</f>
        <v>0</v>
      </c>
      <c r="I586" s="262" t="s">
        <v>408</v>
      </c>
      <c r="J586" s="263" t="s">
        <v>406</v>
      </c>
      <c r="K586" s="264">
        <f t="shared" si="10"/>
        <v>19.149999999999999</v>
      </c>
      <c r="L586" s="265" t="s">
        <v>134</v>
      </c>
      <c r="M586" s="263" t="s">
        <v>6</v>
      </c>
      <c r="N586" s="267">
        <f t="shared" si="11"/>
        <v>0</v>
      </c>
      <c r="O586" s="18" t="s">
        <v>134</v>
      </c>
      <c r="P586" s="36" t="str">
        <f t="shared" si="12"/>
        <v>[4]</v>
      </c>
      <c r="Q586" s="259">
        <v>4</v>
      </c>
    </row>
    <row r="587" spans="1:17" s="258" customFormat="1" ht="21.75">
      <c r="A587" s="58"/>
      <c r="B587" s="59"/>
      <c r="C587" s="257"/>
      <c r="D587" s="59"/>
      <c r="E587" s="268" t="s">
        <v>243</v>
      </c>
      <c r="F587" s="260" t="s">
        <v>411</v>
      </c>
      <c r="G587" s="260"/>
      <c r="H587" s="261">
        <f>+[1]คำนวณถนนคสล.6ม15cm!H46</f>
        <v>0</v>
      </c>
      <c r="I587" s="262" t="s">
        <v>408</v>
      </c>
      <c r="J587" s="263" t="s">
        <v>406</v>
      </c>
      <c r="K587" s="264">
        <f t="shared" si="10"/>
        <v>17.100000000000001</v>
      </c>
      <c r="L587" s="265" t="s">
        <v>134</v>
      </c>
      <c r="M587" s="263" t="s">
        <v>6</v>
      </c>
      <c r="N587" s="267">
        <f t="shared" si="11"/>
        <v>0</v>
      </c>
      <c r="O587" s="18" t="s">
        <v>134</v>
      </c>
      <c r="P587" s="36" t="str">
        <f t="shared" si="12"/>
        <v>[5]</v>
      </c>
      <c r="Q587" s="259">
        <v>5</v>
      </c>
    </row>
    <row r="588" spans="1:17" s="258" customFormat="1" ht="21.75">
      <c r="A588" s="58"/>
      <c r="B588" s="59"/>
      <c r="C588" s="257"/>
      <c r="D588" s="59"/>
      <c r="E588" s="268" t="s">
        <v>243</v>
      </c>
      <c r="F588" s="260" t="s">
        <v>412</v>
      </c>
      <c r="G588" s="260"/>
      <c r="H588" s="261">
        <f>+[1]คำนวณถนนคสล.6ม15cm!H47</f>
        <v>0</v>
      </c>
      <c r="I588" s="262" t="s">
        <v>408</v>
      </c>
      <c r="J588" s="263" t="s">
        <v>406</v>
      </c>
      <c r="K588" s="264">
        <f t="shared" si="10"/>
        <v>17.18</v>
      </c>
      <c r="L588" s="265" t="s">
        <v>134</v>
      </c>
      <c r="M588" s="263" t="s">
        <v>6</v>
      </c>
      <c r="N588" s="267">
        <f t="shared" si="11"/>
        <v>0</v>
      </c>
      <c r="O588" s="18" t="s">
        <v>134</v>
      </c>
      <c r="P588" s="36" t="str">
        <f t="shared" si="12"/>
        <v>[6]</v>
      </c>
      <c r="Q588" s="259">
        <v>6</v>
      </c>
    </row>
    <row r="589" spans="1:17" s="258" customFormat="1" ht="21.75">
      <c r="A589" s="58"/>
      <c r="B589" s="59"/>
      <c r="C589" s="257"/>
      <c r="D589" s="59"/>
      <c r="E589" s="268" t="s">
        <v>243</v>
      </c>
      <c r="F589" s="260" t="s">
        <v>413</v>
      </c>
      <c r="G589" s="260"/>
      <c r="H589" s="261">
        <f>+[1]คำนวณถนนคสล.6ม15cm!H48</f>
        <v>0</v>
      </c>
      <c r="I589" s="262" t="s">
        <v>408</v>
      </c>
      <c r="J589" s="263" t="s">
        <v>406</v>
      </c>
      <c r="K589" s="264">
        <f t="shared" si="10"/>
        <v>0</v>
      </c>
      <c r="L589" s="265" t="s">
        <v>134</v>
      </c>
      <c r="M589" s="263" t="s">
        <v>6</v>
      </c>
      <c r="N589" s="267">
        <f t="shared" si="11"/>
        <v>0</v>
      </c>
      <c r="O589" s="18" t="s">
        <v>134</v>
      </c>
      <c r="P589" s="36" t="str">
        <f t="shared" si="12"/>
        <v>[7]</v>
      </c>
      <c r="Q589" s="259">
        <v>7</v>
      </c>
    </row>
    <row r="590" spans="1:17" s="258" customFormat="1" ht="21.75">
      <c r="A590" s="58"/>
      <c r="B590" s="59"/>
      <c r="C590" s="257"/>
      <c r="D590" s="59"/>
      <c r="E590" s="268" t="s">
        <v>243</v>
      </c>
      <c r="F590" s="260" t="s">
        <v>414</v>
      </c>
      <c r="G590" s="260"/>
      <c r="H590" s="261">
        <f>+[1]คำนวณถนนคสล.6ม15cm!H49</f>
        <v>0</v>
      </c>
      <c r="I590" s="262" t="s">
        <v>408</v>
      </c>
      <c r="J590" s="263" t="s">
        <v>406</v>
      </c>
      <c r="K590" s="264">
        <f t="shared" si="10"/>
        <v>0</v>
      </c>
      <c r="L590" s="265" t="s">
        <v>134</v>
      </c>
      <c r="M590" s="263" t="s">
        <v>6</v>
      </c>
      <c r="N590" s="267">
        <f t="shared" si="11"/>
        <v>0</v>
      </c>
      <c r="O590" s="18" t="s">
        <v>134</v>
      </c>
      <c r="P590" s="36" t="str">
        <f t="shared" si="12"/>
        <v>[8]</v>
      </c>
      <c r="Q590" s="259">
        <v>8</v>
      </c>
    </row>
    <row r="591" spans="1:17" s="258" customFormat="1" ht="21.75">
      <c r="A591" s="58"/>
      <c r="B591" s="59"/>
      <c r="C591" s="257"/>
      <c r="D591" s="59"/>
      <c r="E591" s="268" t="s">
        <v>243</v>
      </c>
      <c r="F591" s="260" t="s">
        <v>415</v>
      </c>
      <c r="G591" s="260"/>
      <c r="H591" s="261">
        <f>+[1]คำนวณถนนคสล.6ม15cm!H50</f>
        <v>0</v>
      </c>
      <c r="I591" s="262" t="s">
        <v>408</v>
      </c>
      <c r="J591" s="263" t="s">
        <v>406</v>
      </c>
      <c r="K591" s="264">
        <f t="shared" si="10"/>
        <v>34.43</v>
      </c>
      <c r="L591" s="265" t="s">
        <v>134</v>
      </c>
      <c r="M591" s="263" t="s">
        <v>6</v>
      </c>
      <c r="N591" s="267">
        <f t="shared" si="11"/>
        <v>0</v>
      </c>
      <c r="O591" s="18" t="s">
        <v>134</v>
      </c>
      <c r="P591" s="36" t="str">
        <f t="shared" si="12"/>
        <v>[9]</v>
      </c>
      <c r="Q591" s="259">
        <v>9</v>
      </c>
    </row>
    <row r="592" spans="1:17" s="258" customFormat="1" ht="21.75">
      <c r="A592" s="58"/>
      <c r="B592" s="59"/>
      <c r="C592" s="257"/>
      <c r="D592" s="59"/>
      <c r="E592" s="269" t="s">
        <v>416</v>
      </c>
      <c r="F592" s="280">
        <v>2</v>
      </c>
      <c r="G592" s="260" t="s">
        <v>417</v>
      </c>
      <c r="H592" s="261">
        <f>+[1]คำนวณถนนคสล.6ม15cm!H51</f>
        <v>0</v>
      </c>
      <c r="I592" s="262" t="s">
        <v>171</v>
      </c>
      <c r="J592" s="263" t="s">
        <v>406</v>
      </c>
      <c r="K592" s="264">
        <f>+K543</f>
        <v>20.6</v>
      </c>
      <c r="L592" s="265" t="s">
        <v>134</v>
      </c>
      <c r="M592" s="263" t="s">
        <v>6</v>
      </c>
      <c r="N592" s="267">
        <f t="shared" si="11"/>
        <v>0</v>
      </c>
      <c r="O592" s="18" t="s">
        <v>134</v>
      </c>
      <c r="P592" s="36" t="str">
        <f t="shared" si="12"/>
        <v>[10]</v>
      </c>
      <c r="Q592" s="259">
        <v>10</v>
      </c>
    </row>
    <row r="593" spans="1:17" s="258" customFormat="1" ht="21.75">
      <c r="A593" s="58"/>
      <c r="B593" s="59"/>
      <c r="C593" s="257"/>
      <c r="D593" s="59"/>
      <c r="E593" s="269" t="s">
        <v>418</v>
      </c>
      <c r="F593" s="271"/>
      <c r="G593" s="260"/>
      <c r="H593" s="261">
        <f>+[1]คำนวณถนนคสล.6ม15cm!H52</f>
        <v>0</v>
      </c>
      <c r="I593" s="262" t="s">
        <v>340</v>
      </c>
      <c r="J593" s="263" t="s">
        <v>406</v>
      </c>
      <c r="K593" s="264">
        <f>+K544</f>
        <v>11.64</v>
      </c>
      <c r="L593" s="265" t="s">
        <v>134</v>
      </c>
      <c r="M593" s="263" t="s">
        <v>6</v>
      </c>
      <c r="N593" s="267">
        <f t="shared" si="11"/>
        <v>0</v>
      </c>
      <c r="O593" s="18" t="s">
        <v>134</v>
      </c>
      <c r="P593" s="36" t="str">
        <f t="shared" si="12"/>
        <v>[11]</v>
      </c>
      <c r="Q593" s="259">
        <v>11</v>
      </c>
    </row>
    <row r="594" spans="1:17" s="258" customFormat="1" ht="21.75">
      <c r="A594" s="58"/>
      <c r="B594" s="59"/>
      <c r="C594" s="257"/>
      <c r="D594" s="59"/>
      <c r="E594" s="269" t="s">
        <v>419</v>
      </c>
      <c r="F594" s="260"/>
      <c r="G594" s="260"/>
      <c r="H594" s="261">
        <f>+[1]คำนวณถนนคสล.6ม15cm!H53</f>
        <v>0</v>
      </c>
      <c r="I594" s="262" t="s">
        <v>340</v>
      </c>
      <c r="J594" s="263" t="s">
        <v>406</v>
      </c>
      <c r="K594" s="264">
        <f>+K545</f>
        <v>7.92</v>
      </c>
      <c r="L594" s="265" t="s">
        <v>134</v>
      </c>
      <c r="M594" s="263" t="s">
        <v>6</v>
      </c>
      <c r="N594" s="267">
        <f t="shared" si="11"/>
        <v>0</v>
      </c>
      <c r="O594" s="18" t="s">
        <v>134</v>
      </c>
      <c r="P594" s="36" t="str">
        <f t="shared" si="12"/>
        <v>[12]</v>
      </c>
      <c r="Q594" s="259">
        <v>12</v>
      </c>
    </row>
    <row r="595" spans="1:17" s="54" customFormat="1" ht="24">
      <c r="A595" s="58"/>
      <c r="B595" s="59"/>
      <c r="C595" s="257"/>
      <c r="D595" s="59"/>
      <c r="E595" s="18" t="s">
        <v>101</v>
      </c>
      <c r="F595" s="18"/>
      <c r="G595" s="18"/>
      <c r="H595" s="18"/>
      <c r="I595" s="245"/>
      <c r="J595" s="18"/>
      <c r="K595" s="18"/>
      <c r="L595" s="18"/>
      <c r="M595" s="263" t="s">
        <v>6</v>
      </c>
      <c r="N595" s="272">
        <f>SUM(N583:N594)</f>
        <v>0</v>
      </c>
      <c r="O595" s="18" t="s">
        <v>134</v>
      </c>
      <c r="P595" s="36" t="s">
        <v>420</v>
      </c>
      <c r="Q595" s="259">
        <v>13</v>
      </c>
    </row>
    <row r="596" spans="1:17" s="54" customFormat="1" ht="24">
      <c r="A596" s="58"/>
      <c r="B596" s="59"/>
      <c r="C596" s="257"/>
      <c r="D596" s="59"/>
      <c r="E596" s="18"/>
      <c r="F596" s="18"/>
      <c r="G596" s="18"/>
      <c r="H596" s="18"/>
      <c r="I596" s="245"/>
      <c r="J596" s="18"/>
      <c r="K596" s="18"/>
      <c r="L596" s="18"/>
      <c r="M596" s="263"/>
      <c r="N596" s="39"/>
      <c r="O596" s="18"/>
      <c r="P596" s="36" t="s">
        <v>421</v>
      </c>
      <c r="Q596" s="3"/>
    </row>
    <row r="597" spans="1:17" s="241" customFormat="1" ht="24" thickBot="1">
      <c r="A597" s="237"/>
      <c r="B597" s="171"/>
      <c r="C597" s="273"/>
      <c r="D597" s="171"/>
      <c r="E597" s="27" t="s">
        <v>57</v>
      </c>
      <c r="F597" s="110"/>
      <c r="G597" s="110"/>
      <c r="H597" s="110"/>
      <c r="I597" s="274"/>
      <c r="J597" s="110"/>
      <c r="K597" s="110"/>
      <c r="L597" s="110"/>
      <c r="M597" s="275" t="s">
        <v>6</v>
      </c>
      <c r="N597" s="80">
        <f>ROUNDDOWN(IF(F582=0,0,N595/(F582*6)),0)</f>
        <v>0</v>
      </c>
      <c r="O597" s="110" t="s">
        <v>7</v>
      </c>
      <c r="Q597" s="240"/>
    </row>
    <row r="598" spans="1:17" ht="24" thickTop="1">
      <c r="A598" s="58"/>
      <c r="B598" s="59"/>
      <c r="C598" s="59"/>
      <c r="D598" s="173" t="s">
        <v>456</v>
      </c>
      <c r="E598" s="34" t="s">
        <v>423</v>
      </c>
      <c r="F598" s="34"/>
      <c r="G598" s="18"/>
      <c r="H598" s="18"/>
      <c r="I598" s="18"/>
      <c r="J598" s="18"/>
      <c r="K598" s="18"/>
      <c r="L598" s="18"/>
      <c r="M598" s="18"/>
    </row>
    <row r="599" spans="1:17" s="258" customFormat="1" ht="21.75">
      <c r="A599" s="58"/>
      <c r="B599" s="59"/>
      <c r="C599" s="59"/>
      <c r="D599" s="59"/>
      <c r="E599" s="260" t="s">
        <v>424</v>
      </c>
      <c r="F599" s="260"/>
      <c r="G599" s="276"/>
      <c r="H599" s="277">
        <f>+[1]คำนวณถนนคสล.6ม15cm!H55</f>
        <v>0</v>
      </c>
      <c r="I599" s="278" t="str">
        <f>+I551</f>
        <v>กก.</v>
      </c>
      <c r="J599" s="263" t="s">
        <v>406</v>
      </c>
      <c r="K599" s="49">
        <f>+K551</f>
        <v>23.240000000000002</v>
      </c>
      <c r="L599" s="265" t="s">
        <v>134</v>
      </c>
      <c r="M599" s="263" t="s">
        <v>6</v>
      </c>
      <c r="N599" s="267">
        <f t="shared" ref="N599:N605" si="13">+H599*K599</f>
        <v>0</v>
      </c>
      <c r="O599" s="18" t="s">
        <v>134</v>
      </c>
      <c r="P599" s="36" t="str">
        <f>CONCATENATE("[",Q599,"]")</f>
        <v>[1]</v>
      </c>
      <c r="Q599" s="259">
        <v>1</v>
      </c>
    </row>
    <row r="600" spans="1:17" s="258" customFormat="1" ht="21.75">
      <c r="A600" s="58"/>
      <c r="B600" s="59"/>
      <c r="C600" s="59"/>
      <c r="D600" s="59"/>
      <c r="E600" s="260" t="s">
        <v>425</v>
      </c>
      <c r="F600" s="260"/>
      <c r="G600" s="176"/>
      <c r="H600" s="277">
        <f>+[1]คำนวณถนนคสล.6ม15cm!H56</f>
        <v>0</v>
      </c>
      <c r="I600" s="278" t="str">
        <f t="shared" ref="I600:I605" si="14">+I552</f>
        <v>ชุด</v>
      </c>
      <c r="J600" s="263" t="s">
        <v>406</v>
      </c>
      <c r="K600" s="49">
        <f t="shared" ref="K600:K605" si="15">+K552</f>
        <v>10</v>
      </c>
      <c r="L600" s="265" t="s">
        <v>134</v>
      </c>
      <c r="M600" s="263" t="s">
        <v>6</v>
      </c>
      <c r="N600" s="267">
        <f t="shared" si="13"/>
        <v>0</v>
      </c>
      <c r="O600" s="18" t="s">
        <v>134</v>
      </c>
      <c r="P600" s="36" t="str">
        <f t="shared" ref="P600:P605" si="16">CONCATENATE("[",Q600,"]")</f>
        <v>[2]</v>
      </c>
      <c r="Q600" s="259">
        <v>2</v>
      </c>
    </row>
    <row r="601" spans="1:17" s="258" customFormat="1" ht="21.75">
      <c r="A601" s="58"/>
      <c r="B601" s="59"/>
      <c r="C601" s="59"/>
      <c r="D601" s="59"/>
      <c r="E601" s="271" t="s">
        <v>426</v>
      </c>
      <c r="F601" s="260"/>
      <c r="G601" s="176"/>
      <c r="H601" s="277">
        <f>+[1]คำนวณถนนคสล.6ม15cm!H57</f>
        <v>0</v>
      </c>
      <c r="I601" s="278" t="str">
        <f t="shared" si="14"/>
        <v>ตร.ม.</v>
      </c>
      <c r="J601" s="263" t="s">
        <v>406</v>
      </c>
      <c r="K601" s="49">
        <f t="shared" si="15"/>
        <v>1000</v>
      </c>
      <c r="L601" s="265" t="s">
        <v>134</v>
      </c>
      <c r="M601" s="263" t="s">
        <v>6</v>
      </c>
      <c r="N601" s="267">
        <f t="shared" si="13"/>
        <v>0</v>
      </c>
      <c r="O601" s="18" t="s">
        <v>134</v>
      </c>
      <c r="P601" s="36" t="str">
        <f t="shared" si="16"/>
        <v>[3]</v>
      </c>
      <c r="Q601" s="259">
        <v>3</v>
      </c>
    </row>
    <row r="602" spans="1:17" s="258" customFormat="1" ht="21.75">
      <c r="A602" s="58"/>
      <c r="B602" s="59"/>
      <c r="C602" s="59"/>
      <c r="D602" s="59"/>
      <c r="E602" s="271" t="s">
        <v>427</v>
      </c>
      <c r="F602" s="260"/>
      <c r="G602" s="176"/>
      <c r="H602" s="277">
        <f>+[1]คำนวณถนนคสล.6ม15cm!H58</f>
        <v>0</v>
      </c>
      <c r="I602" s="278" t="str">
        <f t="shared" si="14"/>
        <v>ม.</v>
      </c>
      <c r="J602" s="263" t="s">
        <v>406</v>
      </c>
      <c r="K602" s="49">
        <f t="shared" si="15"/>
        <v>49</v>
      </c>
      <c r="L602" s="265" t="s">
        <v>134</v>
      </c>
      <c r="M602" s="263" t="s">
        <v>6</v>
      </c>
      <c r="N602" s="267">
        <f t="shared" si="13"/>
        <v>0</v>
      </c>
      <c r="O602" s="18" t="s">
        <v>134</v>
      </c>
      <c r="P602" s="36" t="str">
        <f t="shared" si="16"/>
        <v>[4]</v>
      </c>
      <c r="Q602" s="259">
        <v>4</v>
      </c>
    </row>
    <row r="603" spans="1:17" s="258" customFormat="1" ht="21.75">
      <c r="A603" s="58"/>
      <c r="B603" s="59"/>
      <c r="C603" s="59"/>
      <c r="D603" s="59"/>
      <c r="E603" s="260" t="s">
        <v>428</v>
      </c>
      <c r="F603" s="260"/>
      <c r="G603" s="176"/>
      <c r="H603" s="277">
        <f>+[1]คำนวณถนนคสล.6ม15cm!H59</f>
        <v>0</v>
      </c>
      <c r="I603" s="278" t="str">
        <f t="shared" si="14"/>
        <v>ม.</v>
      </c>
      <c r="J603" s="263" t="s">
        <v>406</v>
      </c>
      <c r="K603" s="49">
        <f t="shared" si="15"/>
        <v>12.31</v>
      </c>
      <c r="L603" s="265" t="s">
        <v>134</v>
      </c>
      <c r="M603" s="263" t="s">
        <v>6</v>
      </c>
      <c r="N603" s="267">
        <f t="shared" si="13"/>
        <v>0</v>
      </c>
      <c r="O603" s="18" t="s">
        <v>134</v>
      </c>
      <c r="P603" s="36" t="str">
        <f t="shared" si="16"/>
        <v>[5]</v>
      </c>
      <c r="Q603" s="259">
        <v>5</v>
      </c>
    </row>
    <row r="604" spans="1:17" s="258" customFormat="1" ht="21.75">
      <c r="A604" s="58"/>
      <c r="B604" s="59"/>
      <c r="C604" s="59"/>
      <c r="D604" s="59"/>
      <c r="E604" s="260" t="s">
        <v>429</v>
      </c>
      <c r="F604" s="260"/>
      <c r="G604" s="176"/>
      <c r="H604" s="277">
        <f>+[1]คำนวณถนนคสล.6ม15cm!H60</f>
        <v>0</v>
      </c>
      <c r="I604" s="278" t="str">
        <f t="shared" si="14"/>
        <v>ม.</v>
      </c>
      <c r="J604" s="263" t="s">
        <v>406</v>
      </c>
      <c r="K604" s="49">
        <f t="shared" si="15"/>
        <v>10</v>
      </c>
      <c r="L604" s="265" t="s">
        <v>134</v>
      </c>
      <c r="M604" s="263" t="s">
        <v>6</v>
      </c>
      <c r="N604" s="267">
        <f t="shared" si="13"/>
        <v>0</v>
      </c>
      <c r="O604" s="18" t="s">
        <v>134</v>
      </c>
      <c r="P604" s="36" t="str">
        <f t="shared" si="16"/>
        <v>[6]</v>
      </c>
      <c r="Q604" s="259">
        <v>6</v>
      </c>
    </row>
    <row r="605" spans="1:17" s="258" customFormat="1" ht="21.75">
      <c r="A605" s="58"/>
      <c r="B605" s="59"/>
      <c r="C605" s="59"/>
      <c r="D605" s="59"/>
      <c r="E605" s="260" t="s">
        <v>430</v>
      </c>
      <c r="F605" s="260"/>
      <c r="G605" s="176"/>
      <c r="H605" s="277">
        <f>+[1]คำนวณถนนคสล.6ม15cm!H61</f>
        <v>0</v>
      </c>
      <c r="I605" s="278" t="str">
        <f t="shared" si="14"/>
        <v>ตร.ม.</v>
      </c>
      <c r="J605" s="263" t="s">
        <v>406</v>
      </c>
      <c r="K605" s="49">
        <f t="shared" si="15"/>
        <v>217</v>
      </c>
      <c r="L605" s="265" t="s">
        <v>134</v>
      </c>
      <c r="M605" s="263" t="s">
        <v>6</v>
      </c>
      <c r="N605" s="267">
        <f t="shared" si="13"/>
        <v>0</v>
      </c>
      <c r="O605" s="18" t="s">
        <v>134</v>
      </c>
      <c r="P605" s="36" t="str">
        <f t="shared" si="16"/>
        <v>[7]</v>
      </c>
      <c r="Q605" s="259">
        <v>7</v>
      </c>
    </row>
    <row r="606" spans="1:17" ht="23.25">
      <c r="A606" s="58"/>
      <c r="B606" s="59"/>
      <c r="C606" s="59"/>
      <c r="D606" s="59"/>
      <c r="E606" s="18" t="s">
        <v>101</v>
      </c>
      <c r="F606" s="18"/>
      <c r="G606" s="18"/>
      <c r="H606" s="18"/>
      <c r="I606" s="245"/>
      <c r="J606" s="18"/>
      <c r="K606" s="18"/>
      <c r="L606" s="18"/>
      <c r="M606" s="263" t="s">
        <v>6</v>
      </c>
      <c r="N606" s="39">
        <f>SUM(N599:N605)</f>
        <v>0</v>
      </c>
      <c r="O606" s="18" t="s">
        <v>134</v>
      </c>
      <c r="P606" s="36" t="s">
        <v>431</v>
      </c>
      <c r="Q606" s="259">
        <v>8</v>
      </c>
    </row>
    <row r="607" spans="1:17" ht="23.25">
      <c r="A607" s="58"/>
      <c r="B607" s="59"/>
      <c r="C607" s="59"/>
      <c r="D607" s="59"/>
      <c r="E607" s="18"/>
      <c r="F607" s="18"/>
      <c r="G607" s="18"/>
      <c r="H607" s="18"/>
      <c r="I607" s="245"/>
      <c r="J607" s="18"/>
      <c r="K607" s="18"/>
      <c r="L607" s="18"/>
      <c r="M607" s="263"/>
      <c r="N607" s="39"/>
      <c r="O607" s="18"/>
      <c r="P607" s="36" t="s">
        <v>432</v>
      </c>
    </row>
    <row r="608" spans="1:17" ht="23.25">
      <c r="A608" s="58"/>
      <c r="B608" s="59"/>
      <c r="C608" s="59"/>
      <c r="D608" s="59"/>
      <c r="E608" s="27" t="s">
        <v>57</v>
      </c>
      <c r="F608" s="110"/>
      <c r="G608" s="110"/>
      <c r="H608" s="110"/>
      <c r="I608" s="274"/>
      <c r="J608" s="110"/>
      <c r="K608" s="110"/>
      <c r="L608" s="110"/>
      <c r="M608" s="275" t="s">
        <v>6</v>
      </c>
      <c r="N608" s="279">
        <f>ROUNDDOWN(IF(F582=0,0,N606/H603),0)</f>
        <v>0</v>
      </c>
      <c r="O608" s="110" t="s">
        <v>433</v>
      </c>
    </row>
    <row r="609" spans="1:17" ht="23.25">
      <c r="A609" s="58"/>
      <c r="B609" s="59"/>
      <c r="C609" s="59"/>
      <c r="D609" s="59"/>
      <c r="E609" s="18"/>
      <c r="F609" s="18"/>
      <c r="G609" s="18"/>
      <c r="H609" s="18"/>
      <c r="I609" s="18"/>
      <c r="J609" s="18"/>
      <c r="K609" s="18"/>
      <c r="L609" s="18"/>
      <c r="M609" s="18"/>
    </row>
    <row r="610" spans="1:17" ht="23.25">
      <c r="A610" s="58"/>
      <c r="B610" s="59"/>
      <c r="C610" s="59"/>
      <c r="D610" s="173" t="s">
        <v>457</v>
      </c>
      <c r="E610" s="34" t="s">
        <v>435</v>
      </c>
      <c r="F610" s="18"/>
      <c r="G610" s="18"/>
      <c r="H610" s="18"/>
      <c r="I610" s="18"/>
      <c r="J610" s="18"/>
      <c r="K610" s="18"/>
      <c r="L610" s="18"/>
      <c r="M610" s="18"/>
    </row>
    <row r="611" spans="1:17" s="258" customFormat="1" ht="21.75">
      <c r="A611" s="58"/>
      <c r="B611" s="59"/>
      <c r="C611" s="59"/>
      <c r="D611" s="59"/>
      <c r="E611" s="260" t="s">
        <v>424</v>
      </c>
      <c r="F611" s="260"/>
      <c r="G611" s="18"/>
      <c r="H611" s="267">
        <f>+[1]คำนวณถนนคสล.6ม15cm!H67</f>
        <v>0</v>
      </c>
      <c r="I611" s="278" t="str">
        <f>+I563</f>
        <v>กก.</v>
      </c>
      <c r="J611" s="263" t="s">
        <v>406</v>
      </c>
      <c r="K611" s="49">
        <f>+K563</f>
        <v>23.240000000000002</v>
      </c>
      <c r="L611" s="265" t="s">
        <v>134</v>
      </c>
      <c r="M611" s="263" t="s">
        <v>6</v>
      </c>
      <c r="N611" s="267">
        <f>+H611*K611</f>
        <v>0</v>
      </c>
      <c r="O611" s="18" t="s">
        <v>134</v>
      </c>
      <c r="P611" s="36" t="str">
        <f>CONCATENATE("[",Q611,"]")</f>
        <v>[1]</v>
      </c>
      <c r="Q611" s="259">
        <v>1</v>
      </c>
    </row>
    <row r="612" spans="1:17" s="258" customFormat="1" ht="21.75">
      <c r="A612" s="58"/>
      <c r="B612" s="59"/>
      <c r="C612" s="59"/>
      <c r="D612" s="59"/>
      <c r="E612" s="260" t="s">
        <v>436</v>
      </c>
      <c r="F612" s="260"/>
      <c r="G612" s="18"/>
      <c r="H612" s="267">
        <f>+[1]คำนวณถนนคสล.6ม15cm!H68</f>
        <v>0</v>
      </c>
      <c r="I612" s="278" t="str">
        <f>+I564</f>
        <v>ชุด</v>
      </c>
      <c r="J612" s="263" t="s">
        <v>406</v>
      </c>
      <c r="K612" s="49">
        <f>+K564</f>
        <v>2</v>
      </c>
      <c r="L612" s="265" t="s">
        <v>134</v>
      </c>
      <c r="M612" s="263" t="s">
        <v>6</v>
      </c>
      <c r="N612" s="267">
        <f>+H612*K612</f>
        <v>0</v>
      </c>
      <c r="O612" s="18" t="s">
        <v>134</v>
      </c>
      <c r="P612" s="36" t="str">
        <f>CONCATENATE("[",Q612,"]")</f>
        <v>[2]</v>
      </c>
      <c r="Q612" s="259">
        <v>2</v>
      </c>
    </row>
    <row r="613" spans="1:17" s="258" customFormat="1" ht="21.75">
      <c r="A613" s="58"/>
      <c r="B613" s="59"/>
      <c r="C613" s="59"/>
      <c r="D613" s="59"/>
      <c r="E613" s="271" t="s">
        <v>437</v>
      </c>
      <c r="F613" s="260"/>
      <c r="G613" s="18"/>
      <c r="H613" s="267">
        <f>+[1]คำนวณถนนคสล.6ม15cm!H69</f>
        <v>0</v>
      </c>
      <c r="I613" s="278" t="str">
        <f>+I565</f>
        <v>ม.</v>
      </c>
      <c r="J613" s="263" t="s">
        <v>406</v>
      </c>
      <c r="K613" s="49">
        <f>+K565</f>
        <v>27</v>
      </c>
      <c r="L613" s="265" t="s">
        <v>134</v>
      </c>
      <c r="M613" s="263" t="s">
        <v>6</v>
      </c>
      <c r="N613" s="267">
        <f>+H613*K613</f>
        <v>0</v>
      </c>
      <c r="O613" s="18" t="s">
        <v>134</v>
      </c>
      <c r="P613" s="36" t="str">
        <f>CONCATENATE("[",Q613,"]")</f>
        <v>[3]</v>
      </c>
      <c r="Q613" s="259">
        <v>3</v>
      </c>
    </row>
    <row r="614" spans="1:17" s="258" customFormat="1" ht="21.75">
      <c r="A614" s="58"/>
      <c r="B614" s="59"/>
      <c r="C614" s="59"/>
      <c r="D614" s="59"/>
      <c r="E614" s="271" t="s">
        <v>438</v>
      </c>
      <c r="F614" s="260"/>
      <c r="G614" s="18"/>
      <c r="H614" s="267">
        <f>+[1]คำนวณถนนคสล.6ม15cm!H70</f>
        <v>0</v>
      </c>
      <c r="I614" s="278" t="str">
        <f>+I566</f>
        <v>ม.</v>
      </c>
      <c r="J614" s="263" t="s">
        <v>406</v>
      </c>
      <c r="K614" s="49">
        <f>+K566</f>
        <v>20.94</v>
      </c>
      <c r="L614" s="265" t="s">
        <v>134</v>
      </c>
      <c r="M614" s="263" t="s">
        <v>6</v>
      </c>
      <c r="N614" s="267">
        <f>+H614*K614</f>
        <v>0</v>
      </c>
      <c r="O614" s="18" t="s">
        <v>134</v>
      </c>
      <c r="P614" s="36" t="str">
        <f>CONCATENATE("[",Q614,"]")</f>
        <v>[4]</v>
      </c>
      <c r="Q614" s="259">
        <v>4</v>
      </c>
    </row>
    <row r="615" spans="1:17" s="258" customFormat="1" ht="21.75">
      <c r="A615" s="58"/>
      <c r="B615" s="59"/>
      <c r="C615" s="59"/>
      <c r="D615" s="59"/>
      <c r="E615" s="260" t="s">
        <v>429</v>
      </c>
      <c r="F615" s="260"/>
      <c r="G615" s="18"/>
      <c r="H615" s="267">
        <f>+[1]คำนวณถนนคสล.6ม15cm!H71</f>
        <v>0</v>
      </c>
      <c r="I615" s="278" t="str">
        <f>+I567</f>
        <v>ม.</v>
      </c>
      <c r="J615" s="263" t="s">
        <v>406</v>
      </c>
      <c r="K615" s="49">
        <f>+K567</f>
        <v>10</v>
      </c>
      <c r="L615" s="265" t="s">
        <v>134</v>
      </c>
      <c r="M615" s="263" t="s">
        <v>6</v>
      </c>
      <c r="N615" s="267">
        <f>+H615*K615</f>
        <v>0</v>
      </c>
      <c r="O615" s="18" t="s">
        <v>134</v>
      </c>
      <c r="P615" s="36" t="str">
        <f>CONCATENATE("[",Q615,"]")</f>
        <v>[5]</v>
      </c>
      <c r="Q615" s="259">
        <v>5</v>
      </c>
    </row>
    <row r="616" spans="1:17" ht="23.25">
      <c r="A616" s="58"/>
      <c r="B616" s="59"/>
      <c r="C616" s="59"/>
      <c r="D616" s="59"/>
      <c r="E616" s="18" t="s">
        <v>101</v>
      </c>
      <c r="F616" s="18"/>
      <c r="G616" s="18"/>
      <c r="H616" s="18"/>
      <c r="I616" s="245"/>
      <c r="J616" s="18"/>
      <c r="K616" s="18"/>
      <c r="L616" s="18"/>
      <c r="M616" s="263" t="s">
        <v>6</v>
      </c>
      <c r="N616" s="39">
        <f>SUM(N611:N615)</f>
        <v>0</v>
      </c>
      <c r="O616" s="18" t="s">
        <v>134</v>
      </c>
      <c r="P616" s="36" t="s">
        <v>439</v>
      </c>
      <c r="Q616" s="259">
        <v>6</v>
      </c>
    </row>
    <row r="617" spans="1:17" ht="23.25">
      <c r="A617" s="58"/>
      <c r="B617" s="59"/>
      <c r="C617" s="59"/>
      <c r="D617" s="59"/>
      <c r="E617" s="18"/>
      <c r="F617" s="18"/>
      <c r="G617" s="18"/>
      <c r="H617" s="18"/>
      <c r="I617" s="245"/>
      <c r="J617" s="18"/>
      <c r="K617" s="18"/>
      <c r="L617" s="18"/>
      <c r="M617" s="263"/>
      <c r="N617" s="39"/>
      <c r="O617" s="18"/>
      <c r="P617" s="36" t="s">
        <v>440</v>
      </c>
      <c r="Q617" s="259"/>
    </row>
    <row r="618" spans="1:17" ht="23.25">
      <c r="A618" s="58"/>
      <c r="B618" s="59"/>
      <c r="C618" s="59"/>
      <c r="D618" s="59"/>
      <c r="E618" s="27" t="s">
        <v>57</v>
      </c>
      <c r="F618" s="110"/>
      <c r="G618" s="110"/>
      <c r="H618" s="110"/>
      <c r="I618" s="274"/>
      <c r="J618" s="110"/>
      <c r="K618" s="110"/>
      <c r="L618" s="110"/>
      <c r="M618" s="275" t="s">
        <v>6</v>
      </c>
      <c r="N618" s="279">
        <f>ROUNDDOWN(IF(F582=0,0,N616/H614),0)</f>
        <v>0</v>
      </c>
      <c r="O618" s="110" t="s">
        <v>433</v>
      </c>
      <c r="P618" s="36"/>
    </row>
    <row r="619" spans="1:17" ht="23.25">
      <c r="A619" s="58"/>
      <c r="B619" s="59"/>
      <c r="C619" s="59"/>
      <c r="D619" s="59"/>
      <c r="E619" s="18"/>
      <c r="F619" s="18"/>
      <c r="G619" s="18"/>
      <c r="H619" s="18"/>
      <c r="I619" s="18"/>
      <c r="J619" s="18"/>
      <c r="K619" s="18"/>
      <c r="L619" s="18"/>
      <c r="M619" s="18"/>
    </row>
    <row r="620" spans="1:17" ht="23.25">
      <c r="A620" s="58"/>
      <c r="B620" s="59"/>
      <c r="C620" s="59"/>
      <c r="D620" s="173" t="s">
        <v>458</v>
      </c>
      <c r="E620" s="34" t="s">
        <v>442</v>
      </c>
      <c r="F620" s="18"/>
      <c r="G620" s="18"/>
      <c r="H620" s="18"/>
      <c r="I620" s="18"/>
      <c r="J620" s="18"/>
      <c r="K620" s="18"/>
      <c r="L620" s="18"/>
      <c r="M620" s="18"/>
    </row>
    <row r="621" spans="1:17" s="258" customFormat="1" ht="21.75">
      <c r="A621" s="58"/>
      <c r="B621" s="59"/>
      <c r="C621" s="59"/>
      <c r="D621" s="59"/>
      <c r="E621" s="281" t="s">
        <v>450</v>
      </c>
      <c r="F621" s="260"/>
      <c r="G621" s="18"/>
      <c r="H621" s="267">
        <f>+[1]คำนวณถนนคสล.6ม15cm!H63</f>
        <v>0</v>
      </c>
      <c r="I621" s="278" t="str">
        <f>+I573</f>
        <v>กก.</v>
      </c>
      <c r="J621" s="263" t="s">
        <v>406</v>
      </c>
      <c r="K621" s="49">
        <f>+K573</f>
        <v>19.900000000000002</v>
      </c>
      <c r="L621" s="265" t="s">
        <v>134</v>
      </c>
      <c r="M621" s="263" t="s">
        <v>6</v>
      </c>
      <c r="N621" s="267">
        <f>+H621*K621</f>
        <v>0</v>
      </c>
      <c r="O621" s="18" t="s">
        <v>134</v>
      </c>
      <c r="P621" s="36" t="str">
        <f>CONCATENATE("[",Q621,"]")</f>
        <v>[1]</v>
      </c>
      <c r="Q621" s="259">
        <v>1</v>
      </c>
    </row>
    <row r="622" spans="1:17" s="258" customFormat="1" ht="21.75">
      <c r="A622" s="58"/>
      <c r="B622" s="59"/>
      <c r="C622" s="59"/>
      <c r="D622" s="59"/>
      <c r="E622" s="271" t="s">
        <v>437</v>
      </c>
      <c r="F622" s="260"/>
      <c r="G622" s="18"/>
      <c r="H622" s="267">
        <f>+[1]คำนวณถนนคสล.6ม15cm!H64</f>
        <v>0</v>
      </c>
      <c r="I622" s="278" t="str">
        <f>+I574</f>
        <v>ม.</v>
      </c>
      <c r="J622" s="263" t="s">
        <v>406</v>
      </c>
      <c r="K622" s="49">
        <f>+K574</f>
        <v>27</v>
      </c>
      <c r="L622" s="265" t="s">
        <v>134</v>
      </c>
      <c r="M622" s="263" t="s">
        <v>6</v>
      </c>
      <c r="N622" s="267">
        <f>+H622*K622</f>
        <v>0</v>
      </c>
      <c r="O622" s="18" t="s">
        <v>134</v>
      </c>
      <c r="P622" s="36" t="str">
        <f>CONCATENATE("[",Q622,"]")</f>
        <v>[2]</v>
      </c>
      <c r="Q622" s="259">
        <v>2</v>
      </c>
    </row>
    <row r="623" spans="1:17" s="258" customFormat="1" ht="21.75">
      <c r="A623" s="58"/>
      <c r="B623" s="59"/>
      <c r="C623" s="59"/>
      <c r="D623" s="59"/>
      <c r="E623" s="260" t="s">
        <v>438</v>
      </c>
      <c r="F623" s="260"/>
      <c r="G623" s="18"/>
      <c r="H623" s="267">
        <f>+[1]คำนวณถนนคสล.6ม15cm!H65</f>
        <v>0</v>
      </c>
      <c r="I623" s="278" t="str">
        <f>+I575</f>
        <v>ม.</v>
      </c>
      <c r="J623" s="263" t="s">
        <v>406</v>
      </c>
      <c r="K623" s="49">
        <f>+K575</f>
        <v>20.94</v>
      </c>
      <c r="L623" s="265" t="s">
        <v>134</v>
      </c>
      <c r="M623" s="263" t="s">
        <v>6</v>
      </c>
      <c r="N623" s="267">
        <f>+H623*K623</f>
        <v>0</v>
      </c>
      <c r="O623" s="18" t="s">
        <v>134</v>
      </c>
      <c r="P623" s="36" t="str">
        <f>CONCATENATE("[",Q623,"]")</f>
        <v>[3]</v>
      </c>
      <c r="Q623" s="259">
        <v>3</v>
      </c>
    </row>
    <row r="624" spans="1:17" ht="23.25">
      <c r="A624" s="58"/>
      <c r="B624" s="59"/>
      <c r="C624" s="59"/>
      <c r="D624" s="59"/>
      <c r="E624" s="18" t="s">
        <v>101</v>
      </c>
      <c r="F624" s="18"/>
      <c r="G624" s="18"/>
      <c r="H624" s="18"/>
      <c r="I624" s="245"/>
      <c r="J624" s="18"/>
      <c r="K624" s="18"/>
      <c r="L624" s="18"/>
      <c r="M624" s="263" t="s">
        <v>6</v>
      </c>
      <c r="N624" s="39">
        <f>SUM(N621:N623)</f>
        <v>0</v>
      </c>
      <c r="O624" s="18" t="s">
        <v>134</v>
      </c>
      <c r="P624" s="36" t="s">
        <v>451</v>
      </c>
      <c r="Q624" s="259">
        <v>4</v>
      </c>
    </row>
    <row r="625" spans="1:17" ht="23.25">
      <c r="A625" s="58"/>
      <c r="B625" s="59"/>
      <c r="C625" s="59"/>
      <c r="D625" s="59"/>
      <c r="E625" s="18"/>
      <c r="F625" s="18"/>
      <c r="G625" s="18"/>
      <c r="H625" s="18"/>
      <c r="I625" s="245"/>
      <c r="J625" s="18"/>
      <c r="K625" s="18"/>
      <c r="L625" s="18"/>
      <c r="M625" s="263"/>
      <c r="N625" s="39"/>
      <c r="O625" s="18"/>
      <c r="P625" s="36" t="s">
        <v>452</v>
      </c>
    </row>
    <row r="626" spans="1:17" ht="23.25">
      <c r="A626" s="58"/>
      <c r="B626" s="59"/>
      <c r="C626" s="59"/>
      <c r="D626" s="59"/>
      <c r="E626" s="27" t="s">
        <v>57</v>
      </c>
      <c r="F626" s="110"/>
      <c r="G626" s="110"/>
      <c r="H626" s="110"/>
      <c r="I626" s="274"/>
      <c r="J626" s="110"/>
      <c r="K626" s="110"/>
      <c r="L626" s="110"/>
      <c r="M626" s="275" t="s">
        <v>6</v>
      </c>
      <c r="N626" s="279">
        <f>ROUNDDOWN(IF(F582=0,0,N624/H623),0)</f>
        <v>0</v>
      </c>
      <c r="O626" s="110" t="s">
        <v>433</v>
      </c>
    </row>
    <row r="627" spans="1:17" ht="23.25">
      <c r="A627" s="58"/>
      <c r="B627" s="59"/>
      <c r="C627" s="59"/>
      <c r="D627" s="59"/>
      <c r="E627" s="27"/>
      <c r="F627" s="110"/>
      <c r="G627" s="110"/>
      <c r="H627" s="110"/>
      <c r="I627" s="274"/>
      <c r="J627" s="110"/>
      <c r="K627" s="110"/>
      <c r="L627" s="110"/>
      <c r="M627" s="275"/>
      <c r="N627" s="279"/>
      <c r="O627" s="110"/>
    </row>
    <row r="628" spans="1:17" ht="23.25">
      <c r="A628" s="58"/>
      <c r="B628" s="59"/>
      <c r="C628" s="173" t="s">
        <v>459</v>
      </c>
      <c r="D628" s="81" t="s">
        <v>454</v>
      </c>
      <c r="E628" s="34"/>
      <c r="F628" s="34"/>
      <c r="G628" s="34"/>
      <c r="H628" s="34"/>
      <c r="I628" s="236">
        <v>20</v>
      </c>
      <c r="J628" s="34" t="s">
        <v>328</v>
      </c>
      <c r="K628" s="34"/>
      <c r="L628" s="18"/>
      <c r="M628" s="18"/>
    </row>
    <row r="629" spans="1:17" ht="23.25">
      <c r="A629" s="58"/>
      <c r="B629" s="59"/>
      <c r="C629" s="255"/>
      <c r="D629" s="173" t="s">
        <v>460</v>
      </c>
      <c r="E629" s="34" t="s">
        <v>402</v>
      </c>
      <c r="F629" s="34"/>
      <c r="G629" s="34"/>
      <c r="H629" s="34"/>
      <c r="I629" s="256"/>
      <c r="J629" s="89"/>
      <c r="K629" s="34"/>
      <c r="L629" s="18"/>
      <c r="M629" s="18"/>
    </row>
    <row r="630" spans="1:17" s="258" customFormat="1" ht="21.75">
      <c r="A630" s="58"/>
      <c r="B630" s="59"/>
      <c r="C630" s="257"/>
      <c r="D630" s="59"/>
      <c r="E630" s="18" t="s">
        <v>403</v>
      </c>
      <c r="F630" s="50">
        <f>+[1]คำนวณถนนคสล.6ม20cm!G32</f>
        <v>0</v>
      </c>
      <c r="G630" s="18" t="s">
        <v>404</v>
      </c>
      <c r="H630" s="18"/>
      <c r="I630" s="245"/>
      <c r="J630" s="18"/>
      <c r="K630" s="18"/>
      <c r="L630" s="18"/>
      <c r="M630" s="18"/>
      <c r="Q630" s="259"/>
    </row>
    <row r="631" spans="1:17" s="258" customFormat="1" ht="21.75">
      <c r="A631" s="58"/>
      <c r="B631" s="59"/>
      <c r="C631" s="257"/>
      <c r="D631" s="59"/>
      <c r="E631" s="260" t="s">
        <v>405</v>
      </c>
      <c r="F631" s="260"/>
      <c r="G631" s="176"/>
      <c r="H631" s="261">
        <f>+[1]คำนวณถนนคสล.6ม20cm!H42</f>
        <v>0</v>
      </c>
      <c r="I631" s="262" t="s">
        <v>25</v>
      </c>
      <c r="J631" s="263" t="s">
        <v>406</v>
      </c>
      <c r="K631" s="264">
        <f t="shared" ref="K631:K639" si="17">+K583</f>
        <v>1604</v>
      </c>
      <c r="L631" s="265" t="s">
        <v>134</v>
      </c>
      <c r="M631" s="263" t="s">
        <v>6</v>
      </c>
      <c r="N631" s="266">
        <f>+H631*K631</f>
        <v>0</v>
      </c>
      <c r="O631" s="18" t="s">
        <v>134</v>
      </c>
      <c r="P631" s="36" t="str">
        <f>CONCATENATE("[",Q631,"]")</f>
        <v>[1]</v>
      </c>
      <c r="Q631" s="259">
        <v>1</v>
      </c>
    </row>
    <row r="632" spans="1:17" s="258" customFormat="1" ht="21.75">
      <c r="A632" s="58"/>
      <c r="B632" s="59"/>
      <c r="C632" s="257"/>
      <c r="D632" s="59"/>
      <c r="E632" s="260" t="s">
        <v>407</v>
      </c>
      <c r="F632" s="260"/>
      <c r="G632" s="176"/>
      <c r="H632" s="261">
        <f>+[1]คำนวณถนนคสล.6ม20cm!H43</f>
        <v>0</v>
      </c>
      <c r="I632" s="262" t="s">
        <v>408</v>
      </c>
      <c r="J632" s="263" t="s">
        <v>406</v>
      </c>
      <c r="K632" s="264">
        <f t="shared" si="17"/>
        <v>2.8</v>
      </c>
      <c r="L632" s="265" t="s">
        <v>134</v>
      </c>
      <c r="M632" s="263" t="s">
        <v>6</v>
      </c>
      <c r="N632" s="267">
        <f t="shared" ref="N632:N642" si="18">+H632*K632</f>
        <v>0</v>
      </c>
      <c r="O632" s="18" t="s">
        <v>134</v>
      </c>
      <c r="P632" s="36" t="str">
        <f t="shared" ref="P632:P642" si="19">CONCATENATE("[",Q632,"]")</f>
        <v>[2]</v>
      </c>
      <c r="Q632" s="259">
        <v>2</v>
      </c>
    </row>
    <row r="633" spans="1:17" s="258" customFormat="1" ht="21.75">
      <c r="A633" s="58"/>
      <c r="B633" s="59"/>
      <c r="C633" s="257"/>
      <c r="D633" s="59"/>
      <c r="E633" s="268" t="s">
        <v>243</v>
      </c>
      <c r="F633" s="260" t="s">
        <v>409</v>
      </c>
      <c r="G633" s="260"/>
      <c r="H633" s="261">
        <f>+[1]คำนวณถนนคสล.6ม20cm!H44</f>
        <v>0</v>
      </c>
      <c r="I633" s="262" t="s">
        <v>408</v>
      </c>
      <c r="J633" s="263" t="s">
        <v>406</v>
      </c>
      <c r="K633" s="264">
        <f t="shared" si="17"/>
        <v>20.41</v>
      </c>
      <c r="L633" s="265" t="s">
        <v>134</v>
      </c>
      <c r="M633" s="263" t="s">
        <v>6</v>
      </c>
      <c r="N633" s="267">
        <f t="shared" si="18"/>
        <v>0</v>
      </c>
      <c r="O633" s="18" t="s">
        <v>134</v>
      </c>
      <c r="P633" s="36" t="str">
        <f t="shared" si="19"/>
        <v>[3]</v>
      </c>
      <c r="Q633" s="259">
        <v>3</v>
      </c>
    </row>
    <row r="634" spans="1:17" s="258" customFormat="1" ht="21.75">
      <c r="A634" s="58"/>
      <c r="B634" s="59"/>
      <c r="C634" s="257"/>
      <c r="D634" s="59"/>
      <c r="E634" s="268" t="s">
        <v>243</v>
      </c>
      <c r="F634" s="260" t="s">
        <v>410</v>
      </c>
      <c r="G634" s="260"/>
      <c r="H634" s="261">
        <f>+[1]คำนวณถนนคสล.6ม20cm!H45</f>
        <v>0</v>
      </c>
      <c r="I634" s="262" t="s">
        <v>408</v>
      </c>
      <c r="J634" s="263" t="s">
        <v>406</v>
      </c>
      <c r="K634" s="264">
        <f t="shared" si="17"/>
        <v>19.149999999999999</v>
      </c>
      <c r="L634" s="265" t="s">
        <v>134</v>
      </c>
      <c r="M634" s="263" t="s">
        <v>6</v>
      </c>
      <c r="N634" s="267">
        <f t="shared" si="18"/>
        <v>0</v>
      </c>
      <c r="O634" s="18" t="s">
        <v>134</v>
      </c>
      <c r="P634" s="36" t="str">
        <f t="shared" si="19"/>
        <v>[4]</v>
      </c>
      <c r="Q634" s="259">
        <v>4</v>
      </c>
    </row>
    <row r="635" spans="1:17" s="258" customFormat="1" ht="21.75">
      <c r="A635" s="58"/>
      <c r="B635" s="59"/>
      <c r="C635" s="257"/>
      <c r="D635" s="59"/>
      <c r="E635" s="268" t="s">
        <v>243</v>
      </c>
      <c r="F635" s="260" t="s">
        <v>411</v>
      </c>
      <c r="G635" s="260"/>
      <c r="H635" s="261">
        <f>+[1]คำนวณถนนคสล.6ม20cm!H46</f>
        <v>0</v>
      </c>
      <c r="I635" s="262" t="s">
        <v>408</v>
      </c>
      <c r="J635" s="263" t="s">
        <v>406</v>
      </c>
      <c r="K635" s="264">
        <f t="shared" si="17"/>
        <v>17.100000000000001</v>
      </c>
      <c r="L635" s="265" t="s">
        <v>134</v>
      </c>
      <c r="M635" s="263" t="s">
        <v>6</v>
      </c>
      <c r="N635" s="267">
        <f t="shared" si="18"/>
        <v>0</v>
      </c>
      <c r="O635" s="18" t="s">
        <v>134</v>
      </c>
      <c r="P635" s="36" t="str">
        <f t="shared" si="19"/>
        <v>[5]</v>
      </c>
      <c r="Q635" s="259">
        <v>5</v>
      </c>
    </row>
    <row r="636" spans="1:17" s="258" customFormat="1" ht="21.75">
      <c r="A636" s="58"/>
      <c r="B636" s="59"/>
      <c r="C636" s="257"/>
      <c r="D636" s="59"/>
      <c r="E636" s="268" t="s">
        <v>243</v>
      </c>
      <c r="F636" s="260" t="s">
        <v>412</v>
      </c>
      <c r="G636" s="260"/>
      <c r="H636" s="261">
        <f>+[1]คำนวณถนนคสล.6ม20cm!H47</f>
        <v>0</v>
      </c>
      <c r="I636" s="262" t="s">
        <v>408</v>
      </c>
      <c r="J636" s="263" t="s">
        <v>406</v>
      </c>
      <c r="K636" s="264">
        <f t="shared" si="17"/>
        <v>17.18</v>
      </c>
      <c r="L636" s="265" t="s">
        <v>134</v>
      </c>
      <c r="M636" s="263" t="s">
        <v>6</v>
      </c>
      <c r="N636" s="267">
        <f t="shared" si="18"/>
        <v>0</v>
      </c>
      <c r="O636" s="18" t="s">
        <v>134</v>
      </c>
      <c r="P636" s="36" t="str">
        <f t="shared" si="19"/>
        <v>[6]</v>
      </c>
      <c r="Q636" s="259">
        <v>6</v>
      </c>
    </row>
    <row r="637" spans="1:17" s="258" customFormat="1" ht="21.75">
      <c r="A637" s="58"/>
      <c r="B637" s="59"/>
      <c r="C637" s="257"/>
      <c r="D637" s="59"/>
      <c r="E637" s="268" t="s">
        <v>243</v>
      </c>
      <c r="F637" s="260" t="s">
        <v>413</v>
      </c>
      <c r="G637" s="260"/>
      <c r="H637" s="261">
        <f>+[1]คำนวณถนนคสล.6ม20cm!H48</f>
        <v>0</v>
      </c>
      <c r="I637" s="262" t="s">
        <v>408</v>
      </c>
      <c r="J637" s="263" t="s">
        <v>406</v>
      </c>
      <c r="K637" s="264">
        <f t="shared" si="17"/>
        <v>0</v>
      </c>
      <c r="L637" s="265" t="s">
        <v>134</v>
      </c>
      <c r="M637" s="263" t="s">
        <v>6</v>
      </c>
      <c r="N637" s="267">
        <f t="shared" si="18"/>
        <v>0</v>
      </c>
      <c r="O637" s="18" t="s">
        <v>134</v>
      </c>
      <c r="P637" s="36" t="str">
        <f t="shared" si="19"/>
        <v>[7]</v>
      </c>
      <c r="Q637" s="259">
        <v>7</v>
      </c>
    </row>
    <row r="638" spans="1:17" s="258" customFormat="1" ht="21.75">
      <c r="A638" s="58"/>
      <c r="B638" s="59"/>
      <c r="C638" s="257"/>
      <c r="D638" s="59"/>
      <c r="E638" s="268" t="s">
        <v>243</v>
      </c>
      <c r="F638" s="260" t="s">
        <v>414</v>
      </c>
      <c r="G638" s="260"/>
      <c r="H638" s="261">
        <f>+[1]คำนวณถนนคสล.6ม20cm!H49</f>
        <v>0</v>
      </c>
      <c r="I638" s="262" t="s">
        <v>408</v>
      </c>
      <c r="J638" s="263" t="s">
        <v>406</v>
      </c>
      <c r="K638" s="264">
        <f t="shared" si="17"/>
        <v>0</v>
      </c>
      <c r="L638" s="265" t="s">
        <v>134</v>
      </c>
      <c r="M638" s="263" t="s">
        <v>6</v>
      </c>
      <c r="N638" s="267">
        <f t="shared" si="18"/>
        <v>0</v>
      </c>
      <c r="O638" s="18" t="s">
        <v>134</v>
      </c>
      <c r="P638" s="36" t="str">
        <f t="shared" si="19"/>
        <v>[8]</v>
      </c>
      <c r="Q638" s="259">
        <v>8</v>
      </c>
    </row>
    <row r="639" spans="1:17" s="258" customFormat="1" ht="21.75">
      <c r="A639" s="58"/>
      <c r="B639" s="59"/>
      <c r="C639" s="257"/>
      <c r="D639" s="59"/>
      <c r="E639" s="268" t="s">
        <v>243</v>
      </c>
      <c r="F639" s="260" t="s">
        <v>415</v>
      </c>
      <c r="G639" s="260"/>
      <c r="H639" s="261">
        <f>+[1]คำนวณถนนคสล.6ม20cm!H50</f>
        <v>0</v>
      </c>
      <c r="I639" s="262" t="s">
        <v>408</v>
      </c>
      <c r="J639" s="263" t="s">
        <v>406</v>
      </c>
      <c r="K639" s="264">
        <f t="shared" si="17"/>
        <v>34.43</v>
      </c>
      <c r="L639" s="265" t="s">
        <v>134</v>
      </c>
      <c r="M639" s="263" t="s">
        <v>6</v>
      </c>
      <c r="N639" s="267">
        <f t="shared" si="18"/>
        <v>0</v>
      </c>
      <c r="O639" s="18" t="s">
        <v>134</v>
      </c>
      <c r="P639" s="36" t="str">
        <f t="shared" si="19"/>
        <v>[9]</v>
      </c>
      <c r="Q639" s="259">
        <v>9</v>
      </c>
    </row>
    <row r="640" spans="1:17" s="258" customFormat="1" ht="21.75">
      <c r="A640" s="58"/>
      <c r="B640" s="59"/>
      <c r="C640" s="257"/>
      <c r="D640" s="59"/>
      <c r="E640" s="269" t="s">
        <v>416</v>
      </c>
      <c r="F640" s="280">
        <v>2</v>
      </c>
      <c r="G640" s="260" t="s">
        <v>417</v>
      </c>
      <c r="H640" s="261">
        <f>+[1]คำนวณถนนคสล.6ม20cm!H51</f>
        <v>0</v>
      </c>
      <c r="I640" s="262" t="s">
        <v>171</v>
      </c>
      <c r="J640" s="263" t="s">
        <v>406</v>
      </c>
      <c r="K640" s="264">
        <f>+K592</f>
        <v>20.6</v>
      </c>
      <c r="L640" s="265" t="s">
        <v>134</v>
      </c>
      <c r="M640" s="263" t="s">
        <v>6</v>
      </c>
      <c r="N640" s="267">
        <f t="shared" si="18"/>
        <v>0</v>
      </c>
      <c r="O640" s="18" t="s">
        <v>134</v>
      </c>
      <c r="P640" s="36" t="str">
        <f t="shared" si="19"/>
        <v>[10]</v>
      </c>
      <c r="Q640" s="259">
        <v>10</v>
      </c>
    </row>
    <row r="641" spans="1:17" s="258" customFormat="1" ht="21.75">
      <c r="A641" s="58"/>
      <c r="B641" s="59"/>
      <c r="C641" s="257"/>
      <c r="D641" s="59"/>
      <c r="E641" s="269" t="s">
        <v>418</v>
      </c>
      <c r="F641" s="271"/>
      <c r="G641" s="260"/>
      <c r="H641" s="261">
        <f>+[1]คำนวณถนนคสล.6ม20cm!H52</f>
        <v>0</v>
      </c>
      <c r="I641" s="262" t="s">
        <v>340</v>
      </c>
      <c r="J641" s="263" t="s">
        <v>406</v>
      </c>
      <c r="K641" s="264">
        <f>+K593</f>
        <v>11.64</v>
      </c>
      <c r="L641" s="265" t="s">
        <v>134</v>
      </c>
      <c r="M641" s="263" t="s">
        <v>6</v>
      </c>
      <c r="N641" s="267">
        <f t="shared" si="18"/>
        <v>0</v>
      </c>
      <c r="O641" s="18" t="s">
        <v>134</v>
      </c>
      <c r="P641" s="36" t="str">
        <f t="shared" si="19"/>
        <v>[11]</v>
      </c>
      <c r="Q641" s="259">
        <v>11</v>
      </c>
    </row>
    <row r="642" spans="1:17" s="258" customFormat="1" ht="21.75">
      <c r="A642" s="58"/>
      <c r="B642" s="59"/>
      <c r="C642" s="257"/>
      <c r="D642" s="59"/>
      <c r="E642" s="269" t="s">
        <v>419</v>
      </c>
      <c r="F642" s="260"/>
      <c r="G642" s="260"/>
      <c r="H642" s="261">
        <f>+[1]คำนวณถนนคสล.6ม20cm!H53</f>
        <v>0</v>
      </c>
      <c r="I642" s="262" t="s">
        <v>340</v>
      </c>
      <c r="J642" s="263" t="s">
        <v>406</v>
      </c>
      <c r="K642" s="264">
        <f>+K594</f>
        <v>7.92</v>
      </c>
      <c r="L642" s="265" t="s">
        <v>134</v>
      </c>
      <c r="M642" s="263" t="s">
        <v>6</v>
      </c>
      <c r="N642" s="267">
        <f t="shared" si="18"/>
        <v>0</v>
      </c>
      <c r="O642" s="18" t="s">
        <v>134</v>
      </c>
      <c r="P642" s="36" t="str">
        <f t="shared" si="19"/>
        <v>[12]</v>
      </c>
      <c r="Q642" s="259">
        <v>12</v>
      </c>
    </row>
    <row r="643" spans="1:17" s="54" customFormat="1" ht="24">
      <c r="A643" s="58"/>
      <c r="B643" s="59"/>
      <c r="C643" s="257"/>
      <c r="D643" s="59"/>
      <c r="E643" s="18" t="s">
        <v>101</v>
      </c>
      <c r="F643" s="18"/>
      <c r="G643" s="18"/>
      <c r="H643" s="18"/>
      <c r="I643" s="245"/>
      <c r="J643" s="18"/>
      <c r="K643" s="18"/>
      <c r="L643" s="18"/>
      <c r="M643" s="263" t="s">
        <v>6</v>
      </c>
      <c r="N643" s="272">
        <f>SUM(N631:N642)</f>
        <v>0</v>
      </c>
      <c r="O643" s="18" t="s">
        <v>134</v>
      </c>
      <c r="P643" s="36" t="s">
        <v>420</v>
      </c>
      <c r="Q643" s="259">
        <v>13</v>
      </c>
    </row>
    <row r="644" spans="1:17" s="54" customFormat="1" ht="24">
      <c r="A644" s="58"/>
      <c r="B644" s="59"/>
      <c r="C644" s="257"/>
      <c r="D644" s="59"/>
      <c r="E644" s="18"/>
      <c r="F644" s="18"/>
      <c r="G644" s="18"/>
      <c r="H644" s="18"/>
      <c r="I644" s="245"/>
      <c r="J644" s="18"/>
      <c r="K644" s="18"/>
      <c r="L644" s="18"/>
      <c r="M644" s="263"/>
      <c r="N644" s="39"/>
      <c r="O644" s="18"/>
      <c r="P644" s="36" t="s">
        <v>421</v>
      </c>
      <c r="Q644" s="3"/>
    </row>
    <row r="645" spans="1:17" s="241" customFormat="1" ht="24" thickBot="1">
      <c r="A645" s="237"/>
      <c r="B645" s="171"/>
      <c r="C645" s="273"/>
      <c r="D645" s="171"/>
      <c r="E645" s="27" t="s">
        <v>57</v>
      </c>
      <c r="F645" s="110"/>
      <c r="G645" s="110"/>
      <c r="H645" s="110"/>
      <c r="I645" s="274"/>
      <c r="J645" s="110"/>
      <c r="K645" s="110"/>
      <c r="L645" s="110"/>
      <c r="M645" s="275" t="s">
        <v>6</v>
      </c>
      <c r="N645" s="80">
        <f>ROUNDDOWN(IF(F630=0,0,N643/(F630*6)),0)</f>
        <v>0</v>
      </c>
      <c r="O645" s="110" t="s">
        <v>7</v>
      </c>
      <c r="Q645" s="240"/>
    </row>
    <row r="646" spans="1:17" s="241" customFormat="1" ht="24" thickTop="1">
      <c r="A646" s="237"/>
      <c r="B646" s="171"/>
      <c r="C646" s="273"/>
      <c r="D646" s="171"/>
      <c r="E646" s="27"/>
      <c r="F646" s="110"/>
      <c r="G646" s="110"/>
      <c r="H646" s="110"/>
      <c r="I646" s="274"/>
      <c r="J646" s="110"/>
      <c r="K646" s="110"/>
      <c r="L646" s="110"/>
      <c r="M646" s="275"/>
      <c r="N646" s="282"/>
      <c r="O646" s="110"/>
      <c r="Q646" s="240"/>
    </row>
    <row r="647" spans="1:17" ht="23.25">
      <c r="A647" s="58"/>
      <c r="B647" s="59"/>
      <c r="C647" s="59"/>
      <c r="D647" s="173" t="s">
        <v>461</v>
      </c>
      <c r="E647" s="34" t="s">
        <v>423</v>
      </c>
      <c r="F647" s="34"/>
      <c r="G647" s="18"/>
      <c r="H647" s="18"/>
      <c r="I647" s="18"/>
      <c r="J647" s="18"/>
      <c r="K647" s="18"/>
      <c r="L647" s="18"/>
      <c r="M647" s="18"/>
    </row>
    <row r="648" spans="1:17" s="258" customFormat="1" ht="21.75">
      <c r="A648" s="58"/>
      <c r="B648" s="59"/>
      <c r="C648" s="59"/>
      <c r="D648" s="59"/>
      <c r="E648" s="260" t="s">
        <v>424</v>
      </c>
      <c r="F648" s="260"/>
      <c r="G648" s="276"/>
      <c r="H648" s="277">
        <f>+[1]คำนวณถนนคสล.6ม20cm!H55</f>
        <v>0</v>
      </c>
      <c r="I648" s="278" t="str">
        <f>+I599</f>
        <v>กก.</v>
      </c>
      <c r="J648" s="263" t="s">
        <v>406</v>
      </c>
      <c r="K648" s="49">
        <f>+K599</f>
        <v>23.240000000000002</v>
      </c>
      <c r="L648" s="265" t="s">
        <v>134</v>
      </c>
      <c r="M648" s="263" t="s">
        <v>6</v>
      </c>
      <c r="N648" s="267">
        <f t="shared" ref="N648:N654" si="20">+H648*K648</f>
        <v>0</v>
      </c>
      <c r="O648" s="18" t="s">
        <v>134</v>
      </c>
      <c r="P648" s="36" t="str">
        <f>CONCATENATE("[",Q648,"]")</f>
        <v>[1]</v>
      </c>
      <c r="Q648" s="259">
        <v>1</v>
      </c>
    </row>
    <row r="649" spans="1:17" s="258" customFormat="1" ht="21.75">
      <c r="A649" s="58"/>
      <c r="B649" s="59"/>
      <c r="C649" s="59"/>
      <c r="D649" s="59"/>
      <c r="E649" s="260" t="s">
        <v>425</v>
      </c>
      <c r="F649" s="260"/>
      <c r="G649" s="176"/>
      <c r="H649" s="277">
        <f>+[1]คำนวณถนนคสล.6ม20cm!H56</f>
        <v>0</v>
      </c>
      <c r="I649" s="278" t="str">
        <f t="shared" ref="I649:I654" si="21">+I600</f>
        <v>ชุด</v>
      </c>
      <c r="J649" s="263" t="s">
        <v>406</v>
      </c>
      <c r="K649" s="49">
        <f t="shared" ref="K649:K654" si="22">+K600</f>
        <v>10</v>
      </c>
      <c r="L649" s="265" t="s">
        <v>134</v>
      </c>
      <c r="M649" s="263" t="s">
        <v>6</v>
      </c>
      <c r="N649" s="267">
        <f t="shared" si="20"/>
        <v>0</v>
      </c>
      <c r="O649" s="18" t="s">
        <v>134</v>
      </c>
      <c r="P649" s="36" t="str">
        <f t="shared" ref="P649:P654" si="23">CONCATENATE("[",Q649,"]")</f>
        <v>[2]</v>
      </c>
      <c r="Q649" s="259">
        <v>2</v>
      </c>
    </row>
    <row r="650" spans="1:17" s="258" customFormat="1" ht="21.75">
      <c r="A650" s="58"/>
      <c r="B650" s="59"/>
      <c r="C650" s="59"/>
      <c r="D650" s="59"/>
      <c r="E650" s="271" t="s">
        <v>426</v>
      </c>
      <c r="F650" s="260"/>
      <c r="G650" s="176"/>
      <c r="H650" s="277">
        <f>+[1]คำนวณถนนคสล.6ม20cm!H57</f>
        <v>0</v>
      </c>
      <c r="I650" s="278" t="str">
        <f t="shared" si="21"/>
        <v>ตร.ม.</v>
      </c>
      <c r="J650" s="263" t="s">
        <v>406</v>
      </c>
      <c r="K650" s="49">
        <f t="shared" si="22"/>
        <v>1000</v>
      </c>
      <c r="L650" s="265" t="s">
        <v>134</v>
      </c>
      <c r="M650" s="263" t="s">
        <v>6</v>
      </c>
      <c r="N650" s="267">
        <f t="shared" si="20"/>
        <v>0</v>
      </c>
      <c r="O650" s="18" t="s">
        <v>134</v>
      </c>
      <c r="P650" s="36" t="str">
        <f t="shared" si="23"/>
        <v>[3]</v>
      </c>
      <c r="Q650" s="259">
        <v>3</v>
      </c>
    </row>
    <row r="651" spans="1:17" s="258" customFormat="1" ht="21.75">
      <c r="A651" s="58"/>
      <c r="B651" s="59"/>
      <c r="C651" s="59"/>
      <c r="D651" s="59"/>
      <c r="E651" s="271" t="s">
        <v>427</v>
      </c>
      <c r="F651" s="260"/>
      <c r="G651" s="176"/>
      <c r="H651" s="277">
        <f>+[1]คำนวณถนนคสล.6ม20cm!H58</f>
        <v>0</v>
      </c>
      <c r="I651" s="278" t="str">
        <f t="shared" si="21"/>
        <v>ม.</v>
      </c>
      <c r="J651" s="263" t="s">
        <v>406</v>
      </c>
      <c r="K651" s="49">
        <f t="shared" si="22"/>
        <v>49</v>
      </c>
      <c r="L651" s="265" t="s">
        <v>134</v>
      </c>
      <c r="M651" s="263" t="s">
        <v>6</v>
      </c>
      <c r="N651" s="267">
        <f t="shared" si="20"/>
        <v>0</v>
      </c>
      <c r="O651" s="18" t="s">
        <v>134</v>
      </c>
      <c r="P651" s="36" t="str">
        <f t="shared" si="23"/>
        <v>[4]</v>
      </c>
      <c r="Q651" s="259">
        <v>4</v>
      </c>
    </row>
    <row r="652" spans="1:17" s="258" customFormat="1" ht="21.75">
      <c r="A652" s="58"/>
      <c r="B652" s="59"/>
      <c r="C652" s="59"/>
      <c r="D652" s="59"/>
      <c r="E652" s="260" t="s">
        <v>428</v>
      </c>
      <c r="F652" s="260"/>
      <c r="G652" s="176"/>
      <c r="H652" s="277">
        <f>+[1]คำนวณถนนคสล.6ม20cm!H59</f>
        <v>0</v>
      </c>
      <c r="I652" s="278" t="str">
        <f t="shared" si="21"/>
        <v>ม.</v>
      </c>
      <c r="J652" s="263" t="s">
        <v>406</v>
      </c>
      <c r="K652" s="49">
        <f t="shared" si="22"/>
        <v>12.31</v>
      </c>
      <c r="L652" s="265" t="s">
        <v>134</v>
      </c>
      <c r="M652" s="263" t="s">
        <v>6</v>
      </c>
      <c r="N652" s="267">
        <f t="shared" si="20"/>
        <v>0</v>
      </c>
      <c r="O652" s="18" t="s">
        <v>134</v>
      </c>
      <c r="P652" s="36" t="str">
        <f t="shared" si="23"/>
        <v>[5]</v>
      </c>
      <c r="Q652" s="259">
        <v>5</v>
      </c>
    </row>
    <row r="653" spans="1:17" s="258" customFormat="1" ht="21.75">
      <c r="A653" s="58"/>
      <c r="B653" s="59"/>
      <c r="C653" s="59"/>
      <c r="D653" s="59"/>
      <c r="E653" s="260" t="s">
        <v>429</v>
      </c>
      <c r="F653" s="260"/>
      <c r="G653" s="176"/>
      <c r="H653" s="277">
        <f>+[1]คำนวณถนนคสล.6ม20cm!H60</f>
        <v>0</v>
      </c>
      <c r="I653" s="278" t="str">
        <f t="shared" si="21"/>
        <v>ม.</v>
      </c>
      <c r="J653" s="263" t="s">
        <v>406</v>
      </c>
      <c r="K653" s="49">
        <f t="shared" si="22"/>
        <v>10</v>
      </c>
      <c r="L653" s="265" t="s">
        <v>134</v>
      </c>
      <c r="M653" s="263" t="s">
        <v>6</v>
      </c>
      <c r="N653" s="267">
        <f t="shared" si="20"/>
        <v>0</v>
      </c>
      <c r="O653" s="18" t="s">
        <v>134</v>
      </c>
      <c r="P653" s="36" t="str">
        <f t="shared" si="23"/>
        <v>[6]</v>
      </c>
      <c r="Q653" s="259">
        <v>6</v>
      </c>
    </row>
    <row r="654" spans="1:17" s="258" customFormat="1" ht="21.75">
      <c r="A654" s="58"/>
      <c r="B654" s="59"/>
      <c r="C654" s="59"/>
      <c r="D654" s="59"/>
      <c r="E654" s="260" t="s">
        <v>430</v>
      </c>
      <c r="F654" s="260"/>
      <c r="G654" s="176"/>
      <c r="H654" s="277">
        <f>+[1]คำนวณถนนคสล.6ม20cm!H61</f>
        <v>0</v>
      </c>
      <c r="I654" s="278" t="str">
        <f t="shared" si="21"/>
        <v>ตร.ม.</v>
      </c>
      <c r="J654" s="263" t="s">
        <v>406</v>
      </c>
      <c r="K654" s="49">
        <f t="shared" si="22"/>
        <v>217</v>
      </c>
      <c r="L654" s="265" t="s">
        <v>134</v>
      </c>
      <c r="M654" s="263" t="s">
        <v>6</v>
      </c>
      <c r="N654" s="267">
        <f t="shared" si="20"/>
        <v>0</v>
      </c>
      <c r="O654" s="18" t="s">
        <v>134</v>
      </c>
      <c r="P654" s="36" t="str">
        <f t="shared" si="23"/>
        <v>[7]</v>
      </c>
      <c r="Q654" s="259">
        <v>7</v>
      </c>
    </row>
    <row r="655" spans="1:17" ht="23.25">
      <c r="A655" s="58"/>
      <c r="B655" s="59"/>
      <c r="C655" s="59"/>
      <c r="D655" s="59"/>
      <c r="E655" s="18" t="s">
        <v>101</v>
      </c>
      <c r="F655" s="18"/>
      <c r="G655" s="18"/>
      <c r="H655" s="18"/>
      <c r="I655" s="245"/>
      <c r="J655" s="18"/>
      <c r="K655" s="18"/>
      <c r="L655" s="18"/>
      <c r="M655" s="263" t="s">
        <v>6</v>
      </c>
      <c r="N655" s="39">
        <f>SUM(N648:N654)</f>
        <v>0</v>
      </c>
      <c r="O655" s="18" t="s">
        <v>134</v>
      </c>
      <c r="P655" s="36" t="s">
        <v>431</v>
      </c>
      <c r="Q655" s="259">
        <v>8</v>
      </c>
    </row>
    <row r="656" spans="1:17" ht="23.25">
      <c r="A656" s="58"/>
      <c r="B656" s="59"/>
      <c r="C656" s="59"/>
      <c r="D656" s="59"/>
      <c r="E656" s="18"/>
      <c r="F656" s="18"/>
      <c r="G656" s="18"/>
      <c r="H656" s="18"/>
      <c r="I656" s="245"/>
      <c r="J656" s="18"/>
      <c r="K656" s="18"/>
      <c r="L656" s="18"/>
      <c r="M656" s="263"/>
      <c r="N656" s="39"/>
      <c r="O656" s="18"/>
      <c r="P656" s="36" t="s">
        <v>432</v>
      </c>
    </row>
    <row r="657" spans="1:17" ht="23.25">
      <c r="A657" s="58"/>
      <c r="B657" s="59"/>
      <c r="C657" s="59"/>
      <c r="D657" s="59"/>
      <c r="E657" s="27" t="s">
        <v>57</v>
      </c>
      <c r="F657" s="110"/>
      <c r="G657" s="110"/>
      <c r="H657" s="110"/>
      <c r="I657" s="274"/>
      <c r="J657" s="110"/>
      <c r="K657" s="110"/>
      <c r="L657" s="110"/>
      <c r="M657" s="275" t="s">
        <v>6</v>
      </c>
      <c r="N657" s="279">
        <f>ROUNDDOWN(IF(F630=0,0,N655/H652),0)</f>
        <v>0</v>
      </c>
      <c r="O657" s="110" t="s">
        <v>433</v>
      </c>
    </row>
    <row r="658" spans="1:17" ht="23.25">
      <c r="A658" s="58"/>
      <c r="B658" s="59"/>
      <c r="C658" s="59"/>
      <c r="D658" s="59"/>
      <c r="E658" s="18"/>
      <c r="F658" s="18"/>
      <c r="G658" s="18"/>
      <c r="H658" s="18"/>
      <c r="I658" s="18"/>
      <c r="J658" s="18"/>
      <c r="K658" s="18"/>
      <c r="L658" s="18"/>
      <c r="M658" s="18"/>
    </row>
    <row r="659" spans="1:17" ht="23.25">
      <c r="A659" s="58"/>
      <c r="B659" s="59"/>
      <c r="C659" s="59"/>
      <c r="D659" s="173" t="s">
        <v>462</v>
      </c>
      <c r="E659" s="34" t="s">
        <v>435</v>
      </c>
      <c r="F659" s="34"/>
      <c r="G659" s="18"/>
      <c r="H659" s="18"/>
      <c r="I659" s="18"/>
      <c r="J659" s="18"/>
      <c r="K659" s="18"/>
      <c r="L659" s="18"/>
      <c r="M659" s="18"/>
    </row>
    <row r="660" spans="1:17" s="258" customFormat="1" ht="21.75">
      <c r="A660" s="58"/>
      <c r="B660" s="59"/>
      <c r="C660" s="59"/>
      <c r="D660" s="59"/>
      <c r="E660" s="260" t="s">
        <v>424</v>
      </c>
      <c r="F660" s="260"/>
      <c r="G660" s="18"/>
      <c r="H660" s="267">
        <f>+[1]คำนวณถนนคสล.6ม20cm!H67</f>
        <v>0</v>
      </c>
      <c r="I660" s="278" t="str">
        <f>+I611</f>
        <v>กก.</v>
      </c>
      <c r="J660" s="263" t="s">
        <v>406</v>
      </c>
      <c r="K660" s="49">
        <f>+K611</f>
        <v>23.240000000000002</v>
      </c>
      <c r="L660" s="265" t="s">
        <v>134</v>
      </c>
      <c r="M660" s="263" t="s">
        <v>6</v>
      </c>
      <c r="N660" s="267">
        <f>+H660*K660</f>
        <v>0</v>
      </c>
      <c r="O660" s="18" t="s">
        <v>134</v>
      </c>
      <c r="P660" s="36" t="str">
        <f>CONCATENATE("[",Q660,"]")</f>
        <v>[1]</v>
      </c>
      <c r="Q660" s="259">
        <v>1</v>
      </c>
    </row>
    <row r="661" spans="1:17" s="258" customFormat="1" ht="21.75">
      <c r="A661" s="58"/>
      <c r="B661" s="59"/>
      <c r="C661" s="59"/>
      <c r="D661" s="59"/>
      <c r="E661" s="260" t="s">
        <v>436</v>
      </c>
      <c r="F661" s="260"/>
      <c r="G661" s="18"/>
      <c r="H661" s="267">
        <f>+[1]คำนวณถนนคสล.6ม20cm!H68</f>
        <v>0</v>
      </c>
      <c r="I661" s="278" t="str">
        <f>+I612</f>
        <v>ชุด</v>
      </c>
      <c r="J661" s="263" t="s">
        <v>406</v>
      </c>
      <c r="K661" s="49">
        <f>+K612</f>
        <v>2</v>
      </c>
      <c r="L661" s="265" t="s">
        <v>134</v>
      </c>
      <c r="M661" s="263" t="s">
        <v>6</v>
      </c>
      <c r="N661" s="267">
        <f>+H661*K661</f>
        <v>0</v>
      </c>
      <c r="O661" s="18" t="s">
        <v>134</v>
      </c>
      <c r="P661" s="36" t="str">
        <f>CONCATENATE("[",Q661,"]")</f>
        <v>[2]</v>
      </c>
      <c r="Q661" s="259">
        <v>2</v>
      </c>
    </row>
    <row r="662" spans="1:17" s="258" customFormat="1" ht="21.75">
      <c r="A662" s="58"/>
      <c r="B662" s="59"/>
      <c r="C662" s="59"/>
      <c r="D662" s="59"/>
      <c r="E662" s="271" t="s">
        <v>437</v>
      </c>
      <c r="F662" s="260"/>
      <c r="G662" s="18"/>
      <c r="H662" s="267">
        <f>+[1]คำนวณถนนคสล.6ม20cm!H69</f>
        <v>0</v>
      </c>
      <c r="I662" s="278" t="str">
        <f>+I613</f>
        <v>ม.</v>
      </c>
      <c r="J662" s="263" t="s">
        <v>406</v>
      </c>
      <c r="K662" s="49">
        <f>+K613</f>
        <v>27</v>
      </c>
      <c r="L662" s="265" t="s">
        <v>134</v>
      </c>
      <c r="M662" s="263" t="s">
        <v>6</v>
      </c>
      <c r="N662" s="267">
        <f>+H662*K662</f>
        <v>0</v>
      </c>
      <c r="O662" s="18" t="s">
        <v>134</v>
      </c>
      <c r="P662" s="36" t="str">
        <f>CONCATENATE("[",Q662,"]")</f>
        <v>[3]</v>
      </c>
      <c r="Q662" s="259">
        <v>3</v>
      </c>
    </row>
    <row r="663" spans="1:17" s="258" customFormat="1" ht="21.75">
      <c r="A663" s="58"/>
      <c r="B663" s="59"/>
      <c r="C663" s="59"/>
      <c r="D663" s="59"/>
      <c r="E663" s="271" t="s">
        <v>438</v>
      </c>
      <c r="F663" s="260"/>
      <c r="G663" s="18"/>
      <c r="H663" s="267">
        <f>+[1]คำนวณถนนคสล.6ม20cm!H70</f>
        <v>0</v>
      </c>
      <c r="I663" s="278" t="str">
        <f>+I614</f>
        <v>ม.</v>
      </c>
      <c r="J663" s="263" t="s">
        <v>406</v>
      </c>
      <c r="K663" s="49">
        <f>+K614</f>
        <v>20.94</v>
      </c>
      <c r="L663" s="265" t="s">
        <v>134</v>
      </c>
      <c r="M663" s="263" t="s">
        <v>6</v>
      </c>
      <c r="N663" s="267">
        <f>+H663*K663</f>
        <v>0</v>
      </c>
      <c r="O663" s="18" t="s">
        <v>134</v>
      </c>
      <c r="P663" s="36" t="str">
        <f>CONCATENATE("[",Q663,"]")</f>
        <v>[4]</v>
      </c>
      <c r="Q663" s="259">
        <v>4</v>
      </c>
    </row>
    <row r="664" spans="1:17" s="258" customFormat="1" ht="21.75">
      <c r="A664" s="58"/>
      <c r="B664" s="59"/>
      <c r="C664" s="59"/>
      <c r="D664" s="59"/>
      <c r="E664" s="260" t="s">
        <v>429</v>
      </c>
      <c r="F664" s="260"/>
      <c r="G664" s="18"/>
      <c r="H664" s="267">
        <f>+[1]คำนวณถนนคสล.6ม20cm!H71</f>
        <v>0</v>
      </c>
      <c r="I664" s="278" t="str">
        <f>+I615</f>
        <v>ม.</v>
      </c>
      <c r="J664" s="263" t="s">
        <v>406</v>
      </c>
      <c r="K664" s="49">
        <f>+K615</f>
        <v>10</v>
      </c>
      <c r="L664" s="265" t="s">
        <v>134</v>
      </c>
      <c r="M664" s="263" t="s">
        <v>6</v>
      </c>
      <c r="N664" s="267">
        <f>+H664*K664</f>
        <v>0</v>
      </c>
      <c r="O664" s="18" t="s">
        <v>134</v>
      </c>
      <c r="P664" s="36" t="str">
        <f>CONCATENATE("[",Q664,"]")</f>
        <v>[5]</v>
      </c>
      <c r="Q664" s="259">
        <v>5</v>
      </c>
    </row>
    <row r="665" spans="1:17" ht="23.25">
      <c r="A665" s="58"/>
      <c r="B665" s="59"/>
      <c r="C665" s="59"/>
      <c r="D665" s="59"/>
      <c r="E665" s="18" t="s">
        <v>101</v>
      </c>
      <c r="F665" s="18"/>
      <c r="G665" s="18"/>
      <c r="H665" s="18"/>
      <c r="I665" s="245"/>
      <c r="J665" s="18"/>
      <c r="K665" s="18"/>
      <c r="L665" s="18"/>
      <c r="M665" s="263" t="s">
        <v>6</v>
      </c>
      <c r="N665" s="39">
        <f>SUM(N660:N664)</f>
        <v>0</v>
      </c>
      <c r="O665" s="18" t="s">
        <v>134</v>
      </c>
      <c r="P665" s="36" t="s">
        <v>439</v>
      </c>
      <c r="Q665" s="259">
        <v>6</v>
      </c>
    </row>
    <row r="666" spans="1:17" ht="23.25">
      <c r="A666" s="58"/>
      <c r="B666" s="59"/>
      <c r="C666" s="59"/>
      <c r="D666" s="59"/>
      <c r="E666" s="18"/>
      <c r="F666" s="18"/>
      <c r="G666" s="18"/>
      <c r="H666" s="18"/>
      <c r="I666" s="245"/>
      <c r="J666" s="18"/>
      <c r="K666" s="18"/>
      <c r="L666" s="18"/>
      <c r="M666" s="263"/>
      <c r="N666" s="39"/>
      <c r="O666" s="18"/>
      <c r="P666" s="36" t="s">
        <v>440</v>
      </c>
      <c r="Q666" s="259"/>
    </row>
    <row r="667" spans="1:17" ht="23.25">
      <c r="A667" s="58"/>
      <c r="B667" s="59"/>
      <c r="C667" s="59"/>
      <c r="D667" s="59"/>
      <c r="E667" s="27" t="s">
        <v>57</v>
      </c>
      <c r="F667" s="110"/>
      <c r="G667" s="110"/>
      <c r="H667" s="110"/>
      <c r="I667" s="274"/>
      <c r="J667" s="110"/>
      <c r="K667" s="110"/>
      <c r="L667" s="110"/>
      <c r="M667" s="275" t="s">
        <v>6</v>
      </c>
      <c r="N667" s="279">
        <f>ROUNDDOWN(IF(F630=0,0,N665/H663),0)</f>
        <v>0</v>
      </c>
      <c r="O667" s="110" t="s">
        <v>433</v>
      </c>
      <c r="P667" s="36"/>
      <c r="Q667" s="259"/>
    </row>
    <row r="668" spans="1:17" ht="23.25">
      <c r="A668" s="58"/>
      <c r="B668" s="59"/>
      <c r="C668" s="59"/>
      <c r="D668" s="59"/>
      <c r="E668" s="18"/>
      <c r="F668" s="18"/>
      <c r="G668" s="18"/>
      <c r="H668" s="18"/>
      <c r="I668" s="18"/>
      <c r="J668" s="18"/>
      <c r="K668" s="18"/>
      <c r="L668" s="18"/>
      <c r="M668" s="18"/>
    </row>
    <row r="669" spans="1:17" ht="23.25">
      <c r="A669" s="58"/>
      <c r="B669" s="59"/>
      <c r="C669" s="59"/>
      <c r="D669" s="59"/>
      <c r="E669" s="18"/>
      <c r="F669" s="18"/>
      <c r="G669" s="18"/>
      <c r="H669" s="18"/>
      <c r="I669" s="18"/>
      <c r="J669" s="18"/>
      <c r="K669" s="18"/>
      <c r="L669" s="18"/>
      <c r="M669" s="18"/>
    </row>
    <row r="670" spans="1:17" ht="23.25">
      <c r="A670" s="58"/>
      <c r="B670" s="59"/>
      <c r="C670" s="59"/>
      <c r="D670" s="59"/>
      <c r="E670" s="18"/>
      <c r="F670" s="18"/>
      <c r="G670" s="18"/>
      <c r="H670" s="18"/>
      <c r="I670" s="18"/>
      <c r="J670" s="18"/>
      <c r="K670" s="18"/>
      <c r="L670" s="18"/>
      <c r="M670" s="18"/>
    </row>
    <row r="671" spans="1:17" ht="23.25">
      <c r="A671" s="58"/>
      <c r="B671" s="59"/>
      <c r="C671" s="59"/>
      <c r="D671" s="173" t="s">
        <v>463</v>
      </c>
      <c r="E671" s="34" t="s">
        <v>442</v>
      </c>
      <c r="F671" s="18"/>
      <c r="G671" s="18"/>
      <c r="H671" s="18"/>
      <c r="I671" s="18"/>
      <c r="J671" s="18"/>
      <c r="K671" s="18"/>
      <c r="L671" s="18"/>
      <c r="M671" s="18"/>
    </row>
    <row r="672" spans="1:17" s="258" customFormat="1" ht="21.75">
      <c r="A672" s="58"/>
      <c r="B672" s="59"/>
      <c r="C672" s="59"/>
      <c r="D672" s="59"/>
      <c r="E672" s="281" t="s">
        <v>450</v>
      </c>
      <c r="F672" s="260"/>
      <c r="G672" s="18"/>
      <c r="H672" s="267">
        <f>+[1]คำนวณถนนคสล.6ม20cm!H63</f>
        <v>0</v>
      </c>
      <c r="I672" s="278" t="str">
        <f>+I621</f>
        <v>กก.</v>
      </c>
      <c r="J672" s="263" t="s">
        <v>406</v>
      </c>
      <c r="K672" s="49">
        <f>+K621</f>
        <v>19.900000000000002</v>
      </c>
      <c r="L672" s="265" t="s">
        <v>134</v>
      </c>
      <c r="M672" s="263" t="s">
        <v>6</v>
      </c>
      <c r="N672" s="267">
        <f>+H672*K672</f>
        <v>0</v>
      </c>
      <c r="O672" s="18" t="s">
        <v>134</v>
      </c>
      <c r="P672" s="36" t="str">
        <f>CONCATENATE("[",Q672,"]")</f>
        <v>[1]</v>
      </c>
      <c r="Q672" s="259">
        <v>1</v>
      </c>
    </row>
    <row r="673" spans="1:17" s="258" customFormat="1" ht="21.75">
      <c r="A673" s="58"/>
      <c r="B673" s="59"/>
      <c r="C673" s="59"/>
      <c r="D673" s="59"/>
      <c r="E673" s="271" t="s">
        <v>437</v>
      </c>
      <c r="F673" s="260"/>
      <c r="G673" s="18"/>
      <c r="H673" s="267">
        <f>+[1]คำนวณถนนคสล.6ม20cm!H64</f>
        <v>0</v>
      </c>
      <c r="I673" s="278" t="str">
        <f>+I622</f>
        <v>ม.</v>
      </c>
      <c r="J673" s="263" t="s">
        <v>406</v>
      </c>
      <c r="K673" s="49">
        <f>+K622</f>
        <v>27</v>
      </c>
      <c r="L673" s="265" t="s">
        <v>134</v>
      </c>
      <c r="M673" s="263" t="s">
        <v>6</v>
      </c>
      <c r="N673" s="267">
        <f>+H673*K673</f>
        <v>0</v>
      </c>
      <c r="O673" s="18" t="s">
        <v>134</v>
      </c>
      <c r="P673" s="36" t="str">
        <f>CONCATENATE("[",Q673,"]")</f>
        <v>[2]</v>
      </c>
      <c r="Q673" s="259">
        <v>2</v>
      </c>
    </row>
    <row r="674" spans="1:17" s="258" customFormat="1" ht="21.75">
      <c r="A674" s="58"/>
      <c r="B674" s="59"/>
      <c r="C674" s="59"/>
      <c r="D674" s="59"/>
      <c r="E674" s="260" t="s">
        <v>438</v>
      </c>
      <c r="F674" s="260"/>
      <c r="G674" s="18"/>
      <c r="H674" s="267">
        <f>+[1]คำนวณถนนคสล.6ม20cm!H65</f>
        <v>0</v>
      </c>
      <c r="I674" s="278" t="str">
        <f>+I623</f>
        <v>ม.</v>
      </c>
      <c r="J674" s="263" t="s">
        <v>406</v>
      </c>
      <c r="K674" s="49">
        <f>+K623</f>
        <v>20.94</v>
      </c>
      <c r="L674" s="265" t="s">
        <v>134</v>
      </c>
      <c r="M674" s="263" t="s">
        <v>6</v>
      </c>
      <c r="N674" s="267">
        <f>+H674*K674</f>
        <v>0</v>
      </c>
      <c r="O674" s="18" t="s">
        <v>134</v>
      </c>
      <c r="P674" s="36" t="str">
        <f>CONCATENATE("[",Q674,"]")</f>
        <v>[3]</v>
      </c>
      <c r="Q674" s="259">
        <v>3</v>
      </c>
    </row>
    <row r="675" spans="1:17" ht="23.25">
      <c r="A675" s="58"/>
      <c r="B675" s="59"/>
      <c r="C675" s="59"/>
      <c r="D675" s="59"/>
      <c r="E675" s="18" t="s">
        <v>101</v>
      </c>
      <c r="F675" s="18"/>
      <c r="G675" s="18"/>
      <c r="H675" s="18"/>
      <c r="I675" s="245"/>
      <c r="J675" s="18"/>
      <c r="K675" s="18"/>
      <c r="L675" s="18"/>
      <c r="M675" s="263" t="s">
        <v>6</v>
      </c>
      <c r="N675" s="39">
        <f>SUM(N672:N674)</f>
        <v>0</v>
      </c>
      <c r="O675" s="18" t="s">
        <v>134</v>
      </c>
      <c r="P675" s="36" t="s">
        <v>451</v>
      </c>
      <c r="Q675" s="259">
        <v>4</v>
      </c>
    </row>
    <row r="676" spans="1:17" ht="23.25">
      <c r="A676" s="58"/>
      <c r="B676" s="59"/>
      <c r="C676" s="59"/>
      <c r="D676" s="59"/>
      <c r="E676" s="18"/>
      <c r="F676" s="18"/>
      <c r="G676" s="18"/>
      <c r="H676" s="18"/>
      <c r="I676" s="245"/>
      <c r="J676" s="18"/>
      <c r="K676" s="18"/>
      <c r="L676" s="18"/>
      <c r="M676" s="263"/>
      <c r="N676" s="39"/>
      <c r="O676" s="18"/>
      <c r="P676" s="36" t="s">
        <v>452</v>
      </c>
    </row>
    <row r="677" spans="1:17" ht="23.25">
      <c r="A677" s="58"/>
      <c r="B677" s="59"/>
      <c r="C677" s="59"/>
      <c r="D677" s="59"/>
      <c r="E677" s="27" t="s">
        <v>57</v>
      </c>
      <c r="F677" s="110"/>
      <c r="G677" s="110"/>
      <c r="H677" s="110"/>
      <c r="I677" s="274"/>
      <c r="J677" s="110"/>
      <c r="K677" s="110"/>
      <c r="L677" s="110"/>
      <c r="M677" s="275" t="s">
        <v>6</v>
      </c>
      <c r="N677" s="279">
        <f>ROUNDDOWN(IF(F630=0,0,N675/H674),0)</f>
        <v>0</v>
      </c>
      <c r="O677" s="110" t="s">
        <v>433</v>
      </c>
    </row>
    <row r="678" spans="1:17" ht="23.25">
      <c r="A678" s="58"/>
      <c r="B678" s="59"/>
      <c r="C678" s="59"/>
      <c r="D678" s="59"/>
      <c r="E678" s="18"/>
      <c r="F678" s="18"/>
      <c r="G678" s="18"/>
      <c r="H678" s="18"/>
      <c r="I678" s="18"/>
      <c r="J678" s="18"/>
      <c r="K678" s="18"/>
      <c r="L678" s="18"/>
      <c r="M678" s="18"/>
    </row>
    <row r="679" spans="1:17" ht="23.25">
      <c r="A679" s="58"/>
      <c r="B679" s="173">
        <v>2.2000000000000002</v>
      </c>
      <c r="C679" s="81" t="s">
        <v>464</v>
      </c>
      <c r="D679" s="81"/>
      <c r="E679" s="34"/>
      <c r="F679" s="34"/>
      <c r="G679" s="34"/>
      <c r="H679" s="18"/>
      <c r="I679" s="18"/>
      <c r="J679" s="18"/>
      <c r="K679" s="18"/>
      <c r="L679" s="18"/>
      <c r="M679" s="18"/>
    </row>
    <row r="680" spans="1:17" ht="23.25">
      <c r="A680" s="58"/>
      <c r="B680" s="173"/>
      <c r="C680" s="173" t="s">
        <v>465</v>
      </c>
      <c r="D680" s="81" t="s">
        <v>466</v>
      </c>
      <c r="E680" s="34"/>
      <c r="F680" s="34"/>
      <c r="G680" s="34"/>
      <c r="H680" s="18"/>
      <c r="I680" s="18"/>
      <c r="J680" s="18"/>
      <c r="K680" s="18"/>
      <c r="L680" s="18"/>
      <c r="M680" s="18"/>
    </row>
    <row r="681" spans="1:17" ht="23.25">
      <c r="A681" s="58"/>
      <c r="B681" s="173"/>
      <c r="C681" s="173"/>
      <c r="D681" s="173" t="s">
        <v>467</v>
      </c>
      <c r="E681" s="34" t="s">
        <v>205</v>
      </c>
      <c r="F681" s="34"/>
      <c r="G681" s="34"/>
      <c r="H681" s="18"/>
      <c r="I681" s="18"/>
      <c r="J681" s="18"/>
      <c r="K681" s="18"/>
      <c r="L681" s="18"/>
      <c r="M681" s="18"/>
    </row>
    <row r="682" spans="1:17" ht="23.25">
      <c r="A682" s="58"/>
      <c r="B682" s="173"/>
      <c r="C682" s="173"/>
      <c r="D682" s="173"/>
      <c r="E682" s="246" t="s">
        <v>468</v>
      </c>
      <c r="F682" s="247"/>
      <c r="G682" s="247"/>
      <c r="H682" s="247"/>
      <c r="I682" s="247"/>
      <c r="J682" s="18"/>
      <c r="K682" s="18"/>
      <c r="L682" s="18"/>
      <c r="M682" s="18"/>
    </row>
    <row r="683" spans="1:17" s="283" customFormat="1" ht="22.5">
      <c r="A683" s="177"/>
      <c r="B683" s="173"/>
      <c r="C683" s="173"/>
      <c r="D683" s="173" t="s">
        <v>469</v>
      </c>
      <c r="E683" s="34" t="s">
        <v>216</v>
      </c>
      <c r="F683" s="34"/>
      <c r="G683" s="34"/>
      <c r="H683" s="34"/>
      <c r="I683" s="34"/>
      <c r="J683" s="34"/>
      <c r="K683" s="34"/>
      <c r="L683" s="34"/>
      <c r="M683" s="34"/>
      <c r="Q683" s="240"/>
    </row>
    <row r="684" spans="1:17" s="283" customFormat="1" ht="22.5">
      <c r="A684" s="177"/>
      <c r="B684" s="173"/>
      <c r="C684" s="173"/>
      <c r="D684" s="173"/>
      <c r="E684" s="246" t="s">
        <v>470</v>
      </c>
      <c r="F684" s="34"/>
      <c r="G684" s="34"/>
      <c r="H684" s="34"/>
      <c r="I684" s="34"/>
      <c r="J684" s="34"/>
      <c r="K684" s="34"/>
      <c r="L684" s="34"/>
      <c r="M684" s="34"/>
      <c r="Q684" s="240"/>
    </row>
    <row r="685" spans="1:17" s="283" customFormat="1" ht="22.5">
      <c r="A685" s="177"/>
      <c r="B685" s="173"/>
      <c r="C685" s="173" t="s">
        <v>471</v>
      </c>
      <c r="D685" s="81" t="s">
        <v>472</v>
      </c>
      <c r="E685" s="34"/>
      <c r="F685" s="34"/>
      <c r="G685" s="34"/>
      <c r="H685" s="34"/>
      <c r="I685" s="34"/>
      <c r="J685" s="34"/>
      <c r="K685" s="34"/>
      <c r="L685" s="34"/>
      <c r="M685" s="34"/>
      <c r="Q685" s="240"/>
    </row>
    <row r="686" spans="1:17" s="283" customFormat="1" ht="22.5">
      <c r="A686" s="177"/>
      <c r="B686" s="173"/>
      <c r="C686" s="173"/>
      <c r="D686" s="246" t="s">
        <v>473</v>
      </c>
      <c r="E686" s="34"/>
      <c r="F686" s="34"/>
      <c r="G686" s="34"/>
      <c r="H686" s="34"/>
      <c r="I686" s="34"/>
      <c r="J686" s="34"/>
      <c r="K686" s="34"/>
      <c r="L686" s="34"/>
      <c r="M686" s="34"/>
      <c r="Q686" s="240"/>
    </row>
    <row r="687" spans="1:17" s="283" customFormat="1" ht="22.5">
      <c r="A687" s="177"/>
      <c r="B687" s="173"/>
      <c r="C687" s="173"/>
      <c r="D687" s="246"/>
      <c r="E687" s="34"/>
      <c r="F687" s="34"/>
      <c r="G687" s="34"/>
      <c r="H687" s="34"/>
      <c r="I687" s="34"/>
      <c r="J687" s="34"/>
      <c r="K687" s="34"/>
      <c r="L687" s="34"/>
      <c r="M687" s="34"/>
      <c r="Q687" s="240"/>
    </row>
    <row r="688" spans="1:17" s="283" customFormat="1" ht="22.5">
      <c r="A688" s="177"/>
      <c r="B688" s="173"/>
      <c r="C688" s="173" t="s">
        <v>474</v>
      </c>
      <c r="D688" s="81" t="s">
        <v>475</v>
      </c>
      <c r="E688" s="34"/>
      <c r="F688" s="34"/>
      <c r="G688" s="34"/>
      <c r="H688" s="34"/>
      <c r="I688" s="34"/>
      <c r="J688" s="34"/>
      <c r="K688" s="34"/>
      <c r="L688" s="34"/>
      <c r="M688" s="34"/>
      <c r="Q688" s="240"/>
    </row>
    <row r="689" spans="1:17" s="283" customFormat="1" ht="22.5">
      <c r="A689" s="177"/>
      <c r="B689" s="173"/>
      <c r="C689" s="173"/>
      <c r="D689" s="246" t="s">
        <v>476</v>
      </c>
      <c r="E689" s="34"/>
      <c r="F689" s="34"/>
      <c r="G689" s="34"/>
      <c r="H689" s="34"/>
      <c r="I689" s="34"/>
      <c r="J689" s="34"/>
      <c r="K689" s="34"/>
      <c r="L689" s="34"/>
      <c r="M689" s="34"/>
      <c r="Q689" s="240"/>
    </row>
    <row r="690" spans="1:17" s="283" customFormat="1" ht="22.5">
      <c r="A690" s="177"/>
      <c r="B690" s="173"/>
      <c r="C690" s="173"/>
      <c r="D690" s="246"/>
      <c r="E690" s="34"/>
      <c r="F690" s="34"/>
      <c r="G690" s="34"/>
      <c r="H690" s="34"/>
      <c r="I690" s="34"/>
      <c r="J690" s="34"/>
      <c r="K690" s="34"/>
      <c r="L690" s="34"/>
      <c r="M690" s="34"/>
      <c r="Q690" s="240"/>
    </row>
    <row r="691" spans="1:17" ht="23.25">
      <c r="A691" s="58"/>
      <c r="B691" s="59"/>
      <c r="C691" s="173" t="s">
        <v>477</v>
      </c>
      <c r="D691" s="81" t="s">
        <v>478</v>
      </c>
      <c r="E691" s="34"/>
      <c r="F691" s="34"/>
      <c r="G691" s="34"/>
      <c r="H691" s="34"/>
      <c r="I691" s="34"/>
      <c r="J691" s="34"/>
      <c r="K691" s="34"/>
      <c r="L691" s="34"/>
      <c r="M691" s="18"/>
    </row>
    <row r="692" spans="1:17" ht="23.25">
      <c r="A692" s="58"/>
      <c r="B692" s="59"/>
      <c r="C692" s="173"/>
      <c r="D692" s="173" t="s">
        <v>479</v>
      </c>
      <c r="E692" s="34" t="s">
        <v>480</v>
      </c>
      <c r="F692" s="34"/>
      <c r="G692" s="34"/>
      <c r="H692" s="34"/>
      <c r="I692" s="34"/>
      <c r="J692" s="34" t="s">
        <v>327</v>
      </c>
      <c r="K692" s="236">
        <f>+K336</f>
        <v>5</v>
      </c>
      <c r="L692" s="34" t="s">
        <v>328</v>
      </c>
      <c r="M692" s="18"/>
    </row>
    <row r="693" spans="1:17" ht="23.25">
      <c r="A693" s="58"/>
      <c r="B693" s="59"/>
      <c r="C693" s="173"/>
      <c r="D693" s="81"/>
      <c r="E693" s="173" t="s">
        <v>481</v>
      </c>
      <c r="F693" s="236" t="s">
        <v>376</v>
      </c>
      <c r="G693" s="34" t="s">
        <v>205</v>
      </c>
      <c r="H693" s="34"/>
      <c r="I693" s="34"/>
      <c r="J693" s="34"/>
      <c r="K693" s="34"/>
      <c r="L693" s="34"/>
      <c r="M693" s="18"/>
    </row>
    <row r="694" spans="1:17" ht="23.25">
      <c r="A694" s="58"/>
      <c r="B694" s="59"/>
      <c r="C694" s="173"/>
      <c r="D694" s="81"/>
      <c r="E694" s="173"/>
      <c r="F694" s="246" t="s">
        <v>482</v>
      </c>
      <c r="G694" s="34"/>
      <c r="H694" s="34"/>
      <c r="I694" s="34"/>
      <c r="J694" s="34"/>
      <c r="K694" s="34"/>
      <c r="L694" s="34"/>
      <c r="M694" s="18"/>
    </row>
    <row r="695" spans="1:17" ht="23.25">
      <c r="A695" s="58"/>
      <c r="B695" s="59"/>
      <c r="C695" s="59"/>
      <c r="D695" s="85"/>
      <c r="E695" s="173" t="s">
        <v>483</v>
      </c>
      <c r="F695" s="236" t="s">
        <v>376</v>
      </c>
      <c r="G695" s="34" t="s">
        <v>216</v>
      </c>
      <c r="H695" s="18"/>
      <c r="I695" s="18"/>
      <c r="J695" s="18"/>
      <c r="K695" s="18"/>
      <c r="L695" s="18"/>
      <c r="M695" s="18"/>
    </row>
    <row r="696" spans="1:17" ht="23.25">
      <c r="A696" s="58"/>
      <c r="B696" s="59"/>
      <c r="C696" s="59"/>
      <c r="D696" s="85"/>
      <c r="E696" s="173"/>
      <c r="F696" s="246" t="s">
        <v>484</v>
      </c>
      <c r="G696" s="34"/>
      <c r="H696" s="18"/>
      <c r="I696" s="18"/>
      <c r="J696" s="18"/>
      <c r="K696" s="18"/>
      <c r="L696" s="18"/>
      <c r="M696" s="18"/>
    </row>
    <row r="697" spans="1:17" ht="23.25">
      <c r="A697" s="58"/>
      <c r="B697" s="59"/>
      <c r="C697" s="59"/>
      <c r="D697" s="173" t="s">
        <v>485</v>
      </c>
      <c r="E697" s="34" t="s">
        <v>486</v>
      </c>
      <c r="F697" s="34"/>
      <c r="G697" s="34"/>
      <c r="H697" s="34"/>
      <c r="I697" s="34"/>
      <c r="J697" s="34" t="s">
        <v>327</v>
      </c>
      <c r="K697" s="236">
        <f>+K409</f>
        <v>5</v>
      </c>
      <c r="L697" s="34" t="s">
        <v>328</v>
      </c>
      <c r="M697" s="18"/>
    </row>
    <row r="698" spans="1:17" ht="23.25">
      <c r="A698" s="58"/>
      <c r="B698" s="59"/>
      <c r="C698" s="59"/>
      <c r="D698" s="173" t="s">
        <v>487</v>
      </c>
      <c r="E698" s="18" t="s">
        <v>390</v>
      </c>
      <c r="F698" s="215"/>
      <c r="G698" s="18"/>
      <c r="H698" s="215">
        <f>+K409</f>
        <v>5</v>
      </c>
      <c r="I698" s="18" t="s">
        <v>328</v>
      </c>
      <c r="J698" s="34"/>
      <c r="K698" s="256"/>
      <c r="L698" s="34"/>
      <c r="M698" s="18"/>
    </row>
    <row r="699" spans="1:17" ht="23.25">
      <c r="A699" s="58"/>
      <c r="B699" s="59"/>
      <c r="C699" s="59"/>
      <c r="D699" s="173"/>
      <c r="E699" s="246" t="s">
        <v>488</v>
      </c>
      <c r="F699" s="246"/>
      <c r="G699" s="34"/>
      <c r="H699" s="34"/>
      <c r="I699" s="34"/>
      <c r="J699" s="34"/>
      <c r="K699" s="256"/>
      <c r="L699" s="34"/>
      <c r="M699" s="18"/>
    </row>
    <row r="700" spans="1:17" ht="23.25">
      <c r="A700" s="58"/>
      <c r="B700" s="59"/>
      <c r="C700" s="59"/>
      <c r="D700" s="173" t="s">
        <v>489</v>
      </c>
      <c r="E700" s="18" t="s">
        <v>390</v>
      </c>
      <c r="F700" s="215"/>
      <c r="G700" s="18"/>
      <c r="H700" s="215">
        <f>+H698</f>
        <v>5</v>
      </c>
      <c r="I700" s="18" t="s">
        <v>328</v>
      </c>
      <c r="J700" s="18"/>
      <c r="K700" s="245"/>
      <c r="L700" s="18"/>
      <c r="M700" s="18"/>
    </row>
    <row r="701" spans="1:17" ht="23.25">
      <c r="A701" s="58"/>
      <c r="B701" s="59"/>
      <c r="C701" s="59"/>
      <c r="D701" s="59"/>
      <c r="E701" s="246" t="s">
        <v>490</v>
      </c>
      <c r="F701" s="246"/>
      <c r="G701" s="34"/>
      <c r="H701" s="34"/>
      <c r="I701" s="18"/>
      <c r="J701" s="18"/>
      <c r="K701" s="245"/>
      <c r="L701" s="18"/>
      <c r="M701" s="18"/>
    </row>
    <row r="702" spans="1:17" ht="23.25">
      <c r="A702" s="58"/>
      <c r="B702" s="59"/>
      <c r="C702" s="173" t="s">
        <v>477</v>
      </c>
      <c r="D702" s="81" t="s">
        <v>491</v>
      </c>
      <c r="E702" s="59"/>
      <c r="F702" s="215"/>
      <c r="G702" s="18"/>
      <c r="H702" s="18"/>
      <c r="I702" s="18"/>
      <c r="J702" s="18"/>
      <c r="K702" s="245"/>
      <c r="L702" s="18"/>
      <c r="M702" s="18"/>
    </row>
    <row r="703" spans="1:17" ht="23.25">
      <c r="A703" s="58"/>
      <c r="B703" s="59"/>
      <c r="C703" s="59"/>
      <c r="D703" s="22" t="s">
        <v>73</v>
      </c>
      <c r="E703" s="22"/>
      <c r="F703" s="22"/>
      <c r="G703" s="22"/>
      <c r="H703" s="22"/>
      <c r="I703" s="22"/>
      <c r="J703" s="22"/>
      <c r="K703" s="23" t="s">
        <v>6</v>
      </c>
      <c r="L703" s="55">
        <f>+[1]คำนวณค่าขนส่ง!G12</f>
        <v>5</v>
      </c>
      <c r="M703" s="22" t="s">
        <v>28</v>
      </c>
      <c r="N703" s="22" t="s">
        <v>43</v>
      </c>
      <c r="O703" s="22"/>
    </row>
    <row r="704" spans="1:17" ht="23.25">
      <c r="A704" s="58"/>
      <c r="B704" s="59"/>
      <c r="C704" s="59"/>
      <c r="D704" s="22" t="s">
        <v>74</v>
      </c>
      <c r="E704" s="22"/>
      <c r="F704" s="22"/>
      <c r="G704" s="22"/>
      <c r="H704" s="22"/>
      <c r="I704" s="22"/>
      <c r="J704" s="22"/>
      <c r="K704" s="23" t="s">
        <v>6</v>
      </c>
      <c r="L704" s="55">
        <f>+[1]คำนวณค่าดำเนินการฯ!N21</f>
        <v>29.04</v>
      </c>
      <c r="M704" s="22" t="s">
        <v>28</v>
      </c>
      <c r="N704" s="22" t="s">
        <v>46</v>
      </c>
      <c r="O704" s="22" t="s">
        <v>8</v>
      </c>
    </row>
    <row r="705" spans="1:15" ht="23.25">
      <c r="A705" s="58"/>
      <c r="B705" s="59"/>
      <c r="C705" s="59"/>
      <c r="D705" s="22" t="s">
        <v>75</v>
      </c>
      <c r="E705" s="69">
        <f>+[1]คำนวณค่าขนส่ง!AF12</f>
        <v>5</v>
      </c>
      <c r="F705" s="22" t="s">
        <v>32</v>
      </c>
      <c r="G705" s="22"/>
      <c r="H705" s="22"/>
      <c r="I705" s="22"/>
      <c r="J705" s="22"/>
      <c r="K705" s="23" t="s">
        <v>6</v>
      </c>
      <c r="L705" s="55">
        <f>+[1]คำนวณค่าขนส่ง!AL12</f>
        <v>19.11</v>
      </c>
      <c r="M705" s="22" t="s">
        <v>28</v>
      </c>
      <c r="N705" s="22" t="s">
        <v>76</v>
      </c>
      <c r="O705" s="22" t="s">
        <v>33</v>
      </c>
    </row>
    <row r="706" spans="1:15" ht="23.25">
      <c r="A706" s="58"/>
      <c r="B706" s="59"/>
      <c r="C706" s="59"/>
      <c r="D706" s="22" t="s">
        <v>60</v>
      </c>
      <c r="E706" s="22"/>
      <c r="F706" s="22"/>
      <c r="G706" s="22"/>
      <c r="H706" s="22"/>
      <c r="I706" s="22"/>
      <c r="J706" s="22"/>
      <c r="K706" s="23" t="s">
        <v>6</v>
      </c>
      <c r="L706" s="55">
        <f>SUM(L703:L705)</f>
        <v>53.15</v>
      </c>
      <c r="M706" s="22" t="s">
        <v>28</v>
      </c>
      <c r="N706" s="22" t="s">
        <v>77</v>
      </c>
      <c r="O706" s="22"/>
    </row>
    <row r="707" spans="1:15" ht="23.25">
      <c r="A707" s="58"/>
      <c r="B707" s="59"/>
      <c r="C707" s="59"/>
      <c r="D707" s="22" t="s">
        <v>100</v>
      </c>
      <c r="E707" s="22"/>
      <c r="F707" s="22"/>
      <c r="G707" s="22"/>
      <c r="H707" s="22"/>
      <c r="I707" s="22"/>
      <c r="J707" s="22"/>
      <c r="K707" s="23" t="s">
        <v>6</v>
      </c>
      <c r="L707" s="55">
        <f>+L706*1.6</f>
        <v>85.04</v>
      </c>
      <c r="M707" s="22" t="s">
        <v>28</v>
      </c>
      <c r="N707" s="22" t="s">
        <v>79</v>
      </c>
      <c r="O707" s="22"/>
    </row>
    <row r="708" spans="1:15" ht="23.25">
      <c r="A708" s="58"/>
      <c r="B708" s="59"/>
      <c r="C708" s="59"/>
      <c r="D708" s="22" t="s">
        <v>492</v>
      </c>
      <c r="E708" s="22"/>
      <c r="F708" s="22"/>
      <c r="G708" s="22"/>
      <c r="H708" s="22"/>
      <c r="I708" s="22"/>
      <c r="J708" s="22"/>
      <c r="K708" s="23" t="s">
        <v>6</v>
      </c>
      <c r="L708" s="55">
        <f>+[1]คำนวณค่าดำเนินการฯ!N26*0.75</f>
        <v>48.675000000000004</v>
      </c>
      <c r="M708" s="22" t="s">
        <v>28</v>
      </c>
      <c r="N708" s="22" t="s">
        <v>81</v>
      </c>
      <c r="O708" s="22" t="s">
        <v>8</v>
      </c>
    </row>
    <row r="709" spans="1:15" ht="23.25">
      <c r="A709" s="58"/>
      <c r="B709" s="59"/>
      <c r="C709" s="59"/>
      <c r="D709" s="18" t="s">
        <v>101</v>
      </c>
      <c r="E709" s="22"/>
      <c r="F709" s="22"/>
      <c r="G709" s="22"/>
      <c r="H709" s="22"/>
      <c r="I709" s="22"/>
      <c r="J709" s="22"/>
      <c r="K709" s="23" t="s">
        <v>6</v>
      </c>
      <c r="L709" s="55">
        <f>+L707+L708</f>
        <v>133.715</v>
      </c>
      <c r="M709" s="22" t="s">
        <v>28</v>
      </c>
      <c r="N709" s="22" t="s">
        <v>83</v>
      </c>
      <c r="O709" s="22"/>
    </row>
    <row r="710" spans="1:15" ht="24.75" thickBot="1">
      <c r="A710" s="58"/>
      <c r="B710" s="59"/>
      <c r="C710" s="59"/>
      <c r="D710" s="44" t="s">
        <v>57</v>
      </c>
      <c r="E710" s="31"/>
      <c r="F710" s="31"/>
      <c r="G710" s="31"/>
      <c r="H710" s="31"/>
      <c r="I710" s="31"/>
      <c r="J710" s="31"/>
      <c r="K710" s="28" t="s">
        <v>6</v>
      </c>
      <c r="L710" s="80">
        <f>+ROUNDDOWN(L709,2)</f>
        <v>133.71</v>
      </c>
      <c r="M710" s="27" t="s">
        <v>28</v>
      </c>
      <c r="N710" s="31"/>
      <c r="O710" s="31"/>
    </row>
    <row r="711" spans="1:15" ht="24" thickTop="1">
      <c r="A711" s="58"/>
      <c r="B711" s="59"/>
      <c r="C711" s="59"/>
      <c r="D711" s="85"/>
      <c r="E711" s="59" t="s">
        <v>493</v>
      </c>
      <c r="F711" s="215"/>
      <c r="G711" s="18"/>
      <c r="H711" s="18"/>
      <c r="I711" s="18"/>
      <c r="J711" s="18"/>
      <c r="K711" s="245"/>
      <c r="L711" s="18"/>
      <c r="M711" s="18"/>
    </row>
    <row r="712" spans="1:15" ht="23.25">
      <c r="A712" s="58"/>
      <c r="B712" s="59"/>
      <c r="C712" s="173" t="s">
        <v>494</v>
      </c>
      <c r="D712" s="81" t="s">
        <v>491</v>
      </c>
      <c r="E712" s="59"/>
      <c r="F712" s="215"/>
      <c r="G712" s="18"/>
      <c r="H712" s="18"/>
      <c r="I712" s="18"/>
      <c r="J712" s="18"/>
      <c r="K712" s="245"/>
      <c r="L712" s="18"/>
      <c r="M712" s="18"/>
    </row>
    <row r="713" spans="1:15" ht="23.25">
      <c r="A713" s="58"/>
      <c r="B713" s="59"/>
      <c r="C713" s="59"/>
      <c r="D713" s="22" t="s">
        <v>73</v>
      </c>
      <c r="E713" s="22"/>
      <c r="F713" s="22"/>
      <c r="G713" s="22"/>
      <c r="H713" s="22"/>
      <c r="I713" s="22"/>
      <c r="J713" s="22"/>
      <c r="K713" s="23" t="s">
        <v>6</v>
      </c>
      <c r="L713" s="55">
        <f t="shared" ref="L713:L718" si="24">+L703</f>
        <v>5</v>
      </c>
      <c r="M713" s="22" t="s">
        <v>28</v>
      </c>
      <c r="N713" s="22" t="s">
        <v>43</v>
      </c>
      <c r="O713" s="22"/>
    </row>
    <row r="714" spans="1:15" ht="23.25">
      <c r="A714" s="58"/>
      <c r="B714" s="59"/>
      <c r="C714" s="59"/>
      <c r="D714" s="22" t="s">
        <v>74</v>
      </c>
      <c r="E714" s="22"/>
      <c r="F714" s="22"/>
      <c r="G714" s="22"/>
      <c r="H714" s="22"/>
      <c r="I714" s="22"/>
      <c r="J714" s="22"/>
      <c r="K714" s="23" t="s">
        <v>6</v>
      </c>
      <c r="L714" s="55">
        <f t="shared" si="24"/>
        <v>29.04</v>
      </c>
      <c r="M714" s="22" t="s">
        <v>28</v>
      </c>
      <c r="N714" s="22" t="s">
        <v>46</v>
      </c>
      <c r="O714" s="22" t="s">
        <v>8</v>
      </c>
    </row>
    <row r="715" spans="1:15" ht="23.25">
      <c r="A715" s="58"/>
      <c r="B715" s="59"/>
      <c r="C715" s="59"/>
      <c r="D715" s="22" t="s">
        <v>75</v>
      </c>
      <c r="E715" s="69">
        <f>+[1]คำนวณค่าขนส่ง!AF25</f>
        <v>5</v>
      </c>
      <c r="F715" s="22" t="s">
        <v>32</v>
      </c>
      <c r="G715" s="22"/>
      <c r="H715" s="22"/>
      <c r="I715" s="22"/>
      <c r="J715" s="22"/>
      <c r="K715" s="23" t="s">
        <v>6</v>
      </c>
      <c r="L715" s="55">
        <f t="shared" si="24"/>
        <v>19.11</v>
      </c>
      <c r="M715" s="22" t="s">
        <v>28</v>
      </c>
      <c r="N715" s="22" t="s">
        <v>76</v>
      </c>
      <c r="O715" s="22" t="s">
        <v>33</v>
      </c>
    </row>
    <row r="716" spans="1:15" ht="23.25">
      <c r="A716" s="58"/>
      <c r="B716" s="59"/>
      <c r="C716" s="59"/>
      <c r="D716" s="22" t="s">
        <v>60</v>
      </c>
      <c r="E716" s="22"/>
      <c r="F716" s="22"/>
      <c r="G716" s="22"/>
      <c r="H716" s="22"/>
      <c r="I716" s="22"/>
      <c r="J716" s="22"/>
      <c r="K716" s="23" t="s">
        <v>6</v>
      </c>
      <c r="L716" s="55">
        <f t="shared" si="24"/>
        <v>53.15</v>
      </c>
      <c r="M716" s="22" t="s">
        <v>28</v>
      </c>
      <c r="N716" s="22" t="s">
        <v>77</v>
      </c>
      <c r="O716" s="22"/>
    </row>
    <row r="717" spans="1:15" ht="23.25">
      <c r="A717" s="58"/>
      <c r="B717" s="59"/>
      <c r="C717" s="59"/>
      <c r="D717" s="22" t="s">
        <v>100</v>
      </c>
      <c r="E717" s="22"/>
      <c r="F717" s="22"/>
      <c r="G717" s="22"/>
      <c r="H717" s="22"/>
      <c r="I717" s="22"/>
      <c r="J717" s="22"/>
      <c r="K717" s="23" t="s">
        <v>6</v>
      </c>
      <c r="L717" s="55">
        <f t="shared" si="24"/>
        <v>85.04</v>
      </c>
      <c r="M717" s="22" t="s">
        <v>28</v>
      </c>
      <c r="N717" s="22" t="s">
        <v>79</v>
      </c>
      <c r="O717" s="22"/>
    </row>
    <row r="718" spans="1:15" ht="23.25">
      <c r="A718" s="58"/>
      <c r="B718" s="59"/>
      <c r="C718" s="59"/>
      <c r="D718" s="22" t="s">
        <v>492</v>
      </c>
      <c r="E718" s="22"/>
      <c r="F718" s="22"/>
      <c r="G718" s="22"/>
      <c r="H718" s="22"/>
      <c r="I718" s="22"/>
      <c r="J718" s="22"/>
      <c r="K718" s="23" t="s">
        <v>6</v>
      </c>
      <c r="L718" s="55">
        <f t="shared" si="24"/>
        <v>48.675000000000004</v>
      </c>
      <c r="M718" s="22" t="s">
        <v>28</v>
      </c>
      <c r="N718" s="22" t="s">
        <v>81</v>
      </c>
      <c r="O718" s="22" t="s">
        <v>8</v>
      </c>
    </row>
    <row r="719" spans="1:15" ht="23.25">
      <c r="A719" s="58"/>
      <c r="B719" s="59"/>
      <c r="C719" s="59"/>
      <c r="D719" s="18" t="s">
        <v>101</v>
      </c>
      <c r="E719" s="22"/>
      <c r="F719" s="22"/>
      <c r="G719" s="22"/>
      <c r="H719" s="22"/>
      <c r="I719" s="22"/>
      <c r="J719" s="22"/>
      <c r="K719" s="23" t="s">
        <v>6</v>
      </c>
      <c r="L719" s="55">
        <f>+L717+L718</f>
        <v>133.715</v>
      </c>
      <c r="M719" s="22" t="s">
        <v>28</v>
      </c>
      <c r="N719" s="22" t="s">
        <v>83</v>
      </c>
      <c r="O719" s="22"/>
    </row>
    <row r="720" spans="1:15" ht="24.75" thickBot="1">
      <c r="A720" s="58"/>
      <c r="B720" s="59"/>
      <c r="C720" s="59"/>
      <c r="D720" s="44" t="s">
        <v>57</v>
      </c>
      <c r="E720" s="31"/>
      <c r="F720" s="31"/>
      <c r="G720" s="31"/>
      <c r="H720" s="31"/>
      <c r="I720" s="31"/>
      <c r="J720" s="31"/>
      <c r="K720" s="28" t="s">
        <v>6</v>
      </c>
      <c r="L720" s="80">
        <f>+ROUNDDOWN(L719,2)</f>
        <v>133.71</v>
      </c>
      <c r="M720" s="27" t="s">
        <v>28</v>
      </c>
      <c r="N720" s="31"/>
      <c r="O720" s="31"/>
    </row>
    <row r="721" spans="1:13" ht="24" thickTop="1">
      <c r="A721" s="58"/>
      <c r="B721" s="59"/>
      <c r="C721" s="173"/>
      <c r="D721" s="246"/>
      <c r="E721" s="34"/>
      <c r="F721" s="18"/>
      <c r="G721" s="18"/>
      <c r="H721" s="18"/>
      <c r="I721" s="18"/>
      <c r="J721" s="18"/>
      <c r="K721" s="18"/>
      <c r="L721" s="18"/>
      <c r="M721" s="18"/>
    </row>
    <row r="722" spans="1:13" ht="23.25">
      <c r="A722" s="15">
        <v>3</v>
      </c>
      <c r="B722" s="16" t="s">
        <v>495</v>
      </c>
      <c r="C722" s="16"/>
      <c r="D722" s="246"/>
      <c r="E722" s="34"/>
      <c r="F722" s="18"/>
      <c r="G722" s="18"/>
      <c r="H722" s="18"/>
      <c r="I722" s="18"/>
      <c r="J722" s="18"/>
      <c r="K722" s="18"/>
      <c r="L722" s="18"/>
      <c r="M722" s="18"/>
    </row>
    <row r="723" spans="1:13" ht="23.25">
      <c r="A723" s="15"/>
      <c r="B723" s="16">
        <v>3.1</v>
      </c>
      <c r="C723" s="284" t="s">
        <v>496</v>
      </c>
      <c r="D723" s="246"/>
      <c r="E723" s="34"/>
      <c r="F723" s="18"/>
      <c r="G723" s="18"/>
      <c r="H723" s="18"/>
      <c r="I723" s="18"/>
      <c r="J723" s="18"/>
      <c r="K723" s="18"/>
      <c r="L723" s="18"/>
      <c r="M723" s="18"/>
    </row>
    <row r="724" spans="1:13" ht="23.25">
      <c r="A724" s="58"/>
      <c r="B724" s="59"/>
      <c r="C724" s="284" t="s">
        <v>497</v>
      </c>
      <c r="D724" s="246"/>
      <c r="E724" s="34"/>
      <c r="F724" s="18"/>
      <c r="G724" s="18"/>
      <c r="H724" s="18"/>
      <c r="I724" s="18"/>
      <c r="J724" s="18"/>
      <c r="K724" s="18"/>
      <c r="L724" s="18"/>
      <c r="M724" s="18"/>
    </row>
    <row r="725" spans="1:13" ht="23.25">
      <c r="A725" s="58"/>
      <c r="B725" s="173">
        <v>3.2</v>
      </c>
      <c r="C725" s="284" t="s">
        <v>498</v>
      </c>
      <c r="D725" s="85"/>
      <c r="E725" s="34"/>
      <c r="F725" s="18"/>
      <c r="G725" s="18"/>
      <c r="H725" s="18"/>
      <c r="I725" s="18"/>
      <c r="J725" s="18"/>
      <c r="K725" s="18"/>
      <c r="L725" s="18"/>
      <c r="M725" s="18"/>
    </row>
    <row r="726" spans="1:13" ht="23.25">
      <c r="A726" s="58"/>
      <c r="B726" s="173"/>
      <c r="C726" s="284" t="s">
        <v>497</v>
      </c>
      <c r="D726" s="85"/>
      <c r="E726" s="34"/>
      <c r="F726" s="18"/>
      <c r="G726" s="18"/>
      <c r="H726" s="18"/>
      <c r="I726" s="18"/>
      <c r="J726" s="18"/>
      <c r="K726" s="18"/>
      <c r="L726" s="18"/>
      <c r="M726" s="18"/>
    </row>
    <row r="727" spans="1:13" ht="23.25">
      <c r="A727" s="58"/>
      <c r="B727" s="173">
        <v>3.3</v>
      </c>
      <c r="C727" s="284" t="s">
        <v>499</v>
      </c>
      <c r="D727" s="85"/>
      <c r="E727" s="34"/>
      <c r="F727" s="18"/>
      <c r="G727" s="18"/>
      <c r="H727" s="18"/>
      <c r="I727" s="18"/>
      <c r="J727" s="18"/>
      <c r="K727" s="18"/>
      <c r="L727" s="18"/>
      <c r="M727" s="18"/>
    </row>
    <row r="728" spans="1:13" ht="23.25">
      <c r="A728" s="58"/>
      <c r="B728" s="173"/>
      <c r="C728" s="284" t="s">
        <v>497</v>
      </c>
      <c r="D728" s="85"/>
      <c r="E728" s="34"/>
      <c r="F728" s="18"/>
      <c r="G728" s="18"/>
      <c r="H728" s="18"/>
      <c r="I728" s="18"/>
      <c r="J728" s="18"/>
      <c r="K728" s="18"/>
      <c r="L728" s="18"/>
      <c r="M728" s="18"/>
    </row>
    <row r="729" spans="1:13" ht="23.25">
      <c r="A729" s="58"/>
      <c r="B729" s="173">
        <v>3.4</v>
      </c>
      <c r="C729" s="284" t="s">
        <v>500</v>
      </c>
      <c r="D729" s="85"/>
      <c r="E729" s="34"/>
      <c r="F729" s="18"/>
      <c r="G729" s="18"/>
      <c r="H729" s="18"/>
      <c r="I729" s="18"/>
      <c r="J729" s="18"/>
      <c r="K729" s="18"/>
      <c r="L729" s="18"/>
      <c r="M729" s="18"/>
    </row>
    <row r="730" spans="1:13" ht="23.25">
      <c r="A730" s="58"/>
      <c r="B730" s="59"/>
      <c r="C730" s="284" t="s">
        <v>497</v>
      </c>
      <c r="D730" s="246"/>
      <c r="E730" s="34"/>
      <c r="F730" s="18"/>
      <c r="G730" s="18"/>
      <c r="H730" s="18"/>
      <c r="I730" s="18"/>
      <c r="J730" s="18"/>
      <c r="K730" s="18"/>
      <c r="L730" s="18"/>
      <c r="M730" s="18"/>
    </row>
    <row r="731" spans="1:13" ht="23.25">
      <c r="A731" s="58"/>
      <c r="B731" s="59"/>
      <c r="C731" s="173"/>
      <c r="D731" s="246"/>
      <c r="E731" s="34"/>
      <c r="F731" s="18"/>
      <c r="G731" s="18"/>
      <c r="H731" s="18"/>
      <c r="I731" s="18"/>
      <c r="J731" s="18"/>
      <c r="K731" s="18"/>
      <c r="L731" s="18"/>
      <c r="M731" s="18"/>
    </row>
    <row r="732" spans="1:13" ht="23.25">
      <c r="A732" s="58"/>
      <c r="B732" s="59"/>
      <c r="C732" s="173"/>
      <c r="D732" s="246"/>
      <c r="E732" s="34"/>
      <c r="F732" s="18"/>
      <c r="G732" s="18"/>
      <c r="H732" s="18"/>
      <c r="I732" s="18"/>
      <c r="J732" s="18"/>
      <c r="K732" s="18"/>
      <c r="L732" s="18"/>
      <c r="M732" s="18"/>
    </row>
    <row r="733" spans="1:13" ht="23.25">
      <c r="A733" s="58"/>
      <c r="B733" s="59"/>
      <c r="C733" s="173"/>
      <c r="D733" s="246"/>
      <c r="E733" s="34"/>
      <c r="F733" s="18"/>
      <c r="G733" s="18"/>
      <c r="H733" s="18"/>
      <c r="I733" s="18"/>
      <c r="J733" s="18"/>
      <c r="K733" s="18"/>
      <c r="L733" s="18"/>
      <c r="M733" s="18"/>
    </row>
    <row r="734" spans="1:13" ht="23.25">
      <c r="A734" s="58"/>
      <c r="B734" s="59"/>
      <c r="C734" s="173"/>
      <c r="D734" s="246"/>
      <c r="E734" s="34"/>
      <c r="F734" s="18"/>
      <c r="G734" s="18"/>
      <c r="H734" s="18"/>
      <c r="I734" s="18"/>
      <c r="J734" s="18"/>
      <c r="K734" s="18"/>
      <c r="L734" s="18"/>
      <c r="M734" s="18"/>
    </row>
    <row r="735" spans="1:13" ht="23.25">
      <c r="A735" s="58"/>
      <c r="B735" s="59"/>
      <c r="C735" s="173"/>
      <c r="D735" s="246"/>
      <c r="E735" s="34"/>
      <c r="F735" s="18"/>
      <c r="G735" s="18"/>
      <c r="H735" s="18"/>
      <c r="I735" s="18"/>
      <c r="J735" s="18"/>
      <c r="K735" s="18"/>
      <c r="L735" s="18"/>
      <c r="M735" s="18"/>
    </row>
    <row r="736" spans="1:13" ht="23.25">
      <c r="A736" s="58"/>
      <c r="B736" s="59"/>
      <c r="C736" s="173"/>
      <c r="D736" s="246"/>
      <c r="E736" s="34"/>
      <c r="F736" s="18"/>
      <c r="G736" s="18"/>
      <c r="H736" s="18"/>
      <c r="I736" s="18"/>
      <c r="J736" s="18"/>
      <c r="K736" s="18"/>
      <c r="L736" s="18"/>
      <c r="M736" s="18"/>
    </row>
    <row r="737" spans="1:17" ht="23.25">
      <c r="A737" s="15">
        <v>4</v>
      </c>
      <c r="B737" s="16" t="s">
        <v>501</v>
      </c>
      <c r="C737" s="16"/>
      <c r="D737" s="16"/>
      <c r="E737" s="34"/>
      <c r="F737" s="34"/>
      <c r="G737" s="34"/>
      <c r="H737" s="34"/>
      <c r="I737" s="34"/>
      <c r="J737" s="34"/>
      <c r="K737" s="34"/>
      <c r="L737" s="18"/>
      <c r="M737" s="18"/>
    </row>
    <row r="738" spans="1:17" ht="23.25">
      <c r="A738" s="15"/>
      <c r="B738" s="16">
        <v>4.0999999999999996</v>
      </c>
      <c r="C738" s="16" t="s">
        <v>502</v>
      </c>
      <c r="D738" s="16"/>
      <c r="E738" s="34"/>
      <c r="F738" s="34"/>
      <c r="G738" s="34"/>
      <c r="H738" s="34"/>
      <c r="I738" s="34"/>
      <c r="J738" s="34"/>
      <c r="K738" s="34"/>
      <c r="L738" s="18"/>
      <c r="M738" s="18"/>
    </row>
    <row r="739" spans="1:17" ht="23.25">
      <c r="A739" s="15"/>
      <c r="B739" s="16"/>
      <c r="C739" s="20" t="s">
        <v>503</v>
      </c>
      <c r="D739" s="16" t="s">
        <v>504</v>
      </c>
      <c r="E739" s="34"/>
      <c r="F739" s="34"/>
      <c r="G739" s="34"/>
      <c r="H739" s="34"/>
      <c r="I739" s="34"/>
      <c r="J739" s="34"/>
      <c r="K739" s="34"/>
      <c r="L739" s="18"/>
      <c r="M739" s="18"/>
    </row>
    <row r="740" spans="1:17" ht="23.25">
      <c r="A740" s="15"/>
      <c r="B740" s="16"/>
      <c r="C740" s="20"/>
      <c r="D740" s="173" t="s">
        <v>505</v>
      </c>
      <c r="E740" s="16" t="s">
        <v>506</v>
      </c>
      <c r="F740" s="34"/>
      <c r="G740" s="285"/>
      <c r="H740" s="285" t="s">
        <v>507</v>
      </c>
      <c r="I740" s="286" t="s">
        <v>508</v>
      </c>
      <c r="J740" s="287">
        <v>0.4</v>
      </c>
      <c r="K740" s="288" t="s">
        <v>171</v>
      </c>
      <c r="L740" s="34" t="s">
        <v>509</v>
      </c>
      <c r="M740" s="18"/>
      <c r="N740" s="289"/>
    </row>
    <row r="741" spans="1:17" ht="23.25">
      <c r="A741" s="15"/>
      <c r="B741" s="16"/>
      <c r="C741" s="173"/>
      <c r="D741" s="173"/>
      <c r="E741" s="16" t="s">
        <v>506</v>
      </c>
      <c r="F741" s="34"/>
      <c r="G741" s="285">
        <v>1</v>
      </c>
      <c r="H741" s="285" t="s">
        <v>510</v>
      </c>
      <c r="I741" s="286" t="s">
        <v>508</v>
      </c>
      <c r="J741" s="287">
        <v>0.4</v>
      </c>
      <c r="K741" s="288" t="s">
        <v>171</v>
      </c>
      <c r="L741" s="34" t="s">
        <v>509</v>
      </c>
      <c r="M741" s="18"/>
    </row>
    <row r="742" spans="1:17" ht="23.25">
      <c r="A742" s="15"/>
      <c r="B742" s="16"/>
      <c r="C742" s="173"/>
      <c r="D742" s="173"/>
      <c r="E742" s="60" t="s">
        <v>511</v>
      </c>
      <c r="F742" s="34"/>
      <c r="G742" s="285"/>
      <c r="H742" s="290">
        <v>0.91800000000000004</v>
      </c>
      <c r="I742" s="291" t="s">
        <v>25</v>
      </c>
      <c r="J742" s="263" t="s">
        <v>406</v>
      </c>
      <c r="K742" s="49">
        <f>+[1]ราคาต่อหน่วยงานทั่วไป!R1147</f>
        <v>94</v>
      </c>
      <c r="L742" s="265" t="s">
        <v>134</v>
      </c>
      <c r="M742" s="263" t="s">
        <v>6</v>
      </c>
      <c r="N742" s="267">
        <f t="shared" ref="N742:N748" si="25">+H742*K742</f>
        <v>86.292000000000002</v>
      </c>
      <c r="O742" s="18" t="s">
        <v>134</v>
      </c>
      <c r="P742" s="36" t="str">
        <f>CONCATENATE("[",Q742,"]")</f>
        <v>[1]</v>
      </c>
      <c r="Q742" s="259">
        <v>1</v>
      </c>
    </row>
    <row r="743" spans="1:17" ht="23.25">
      <c r="A743" s="15"/>
      <c r="B743" s="16"/>
      <c r="C743" s="173"/>
      <c r="D743" s="173"/>
      <c r="E743" s="60" t="s">
        <v>512</v>
      </c>
      <c r="F743" s="34"/>
      <c r="G743" s="285"/>
      <c r="H743" s="292">
        <f>+[1]ท่อ1แถววางลอดถนน!J49</f>
        <v>1</v>
      </c>
      <c r="I743" s="291" t="s">
        <v>171</v>
      </c>
      <c r="J743" s="263" t="s">
        <v>406</v>
      </c>
      <c r="K743" s="49">
        <f>+[1]คำนวณค่าขนส่ง!G49</f>
        <v>445.28</v>
      </c>
      <c r="L743" s="265" t="s">
        <v>134</v>
      </c>
      <c r="M743" s="263" t="s">
        <v>6</v>
      </c>
      <c r="N743" s="267">
        <f t="shared" si="25"/>
        <v>445.28</v>
      </c>
      <c r="O743" s="18" t="s">
        <v>134</v>
      </c>
      <c r="P743" s="36" t="str">
        <f t="shared" ref="P743:P748" si="26">CONCATENATE("[",Q743,"]")</f>
        <v>[2]</v>
      </c>
      <c r="Q743" s="259">
        <v>2</v>
      </c>
    </row>
    <row r="744" spans="1:17" ht="23.25">
      <c r="A744" s="15"/>
      <c r="B744" s="16"/>
      <c r="C744" s="173"/>
      <c r="D744" s="173"/>
      <c r="E744" s="60" t="s">
        <v>513</v>
      </c>
      <c r="F744" s="34"/>
      <c r="G744" s="285"/>
      <c r="H744" s="292">
        <v>1</v>
      </c>
      <c r="I744" s="291" t="s">
        <v>171</v>
      </c>
      <c r="J744" s="263" t="s">
        <v>406</v>
      </c>
      <c r="K744" s="293">
        <f>+[1]คำนวณค่าขนส่ง!AL49</f>
        <v>2.82</v>
      </c>
      <c r="L744" s="265" t="s">
        <v>134</v>
      </c>
      <c r="M744" s="263" t="s">
        <v>6</v>
      </c>
      <c r="N744" s="267">
        <f t="shared" si="25"/>
        <v>2.82</v>
      </c>
      <c r="O744" s="18" t="s">
        <v>134</v>
      </c>
      <c r="P744" s="36" t="str">
        <f t="shared" si="26"/>
        <v>[3]</v>
      </c>
      <c r="Q744" s="259">
        <v>3</v>
      </c>
    </row>
    <row r="745" spans="1:17" ht="23.25">
      <c r="A745" s="15"/>
      <c r="B745" s="16"/>
      <c r="C745" s="173"/>
      <c r="D745" s="173"/>
      <c r="E745" s="60" t="s">
        <v>514</v>
      </c>
      <c r="F745" s="34"/>
      <c r="G745" s="285"/>
      <c r="H745" s="292">
        <f>+[1]ท่อ1แถววางลอดถนน!J51</f>
        <v>0.31</v>
      </c>
      <c r="I745" s="291" t="s">
        <v>25</v>
      </c>
      <c r="J745" s="263" t="s">
        <v>406</v>
      </c>
      <c r="K745" s="293">
        <f>+L84</f>
        <v>254.09</v>
      </c>
      <c r="L745" s="265" t="s">
        <v>134</v>
      </c>
      <c r="M745" s="263" t="s">
        <v>6</v>
      </c>
      <c r="N745" s="267">
        <f t="shared" si="25"/>
        <v>78.767899999999997</v>
      </c>
      <c r="O745" s="18" t="s">
        <v>134</v>
      </c>
      <c r="P745" s="36" t="str">
        <f t="shared" si="26"/>
        <v>[4]</v>
      </c>
      <c r="Q745" s="259">
        <v>4</v>
      </c>
    </row>
    <row r="746" spans="1:17" ht="23.25">
      <c r="A746" s="15"/>
      <c r="B746" s="16"/>
      <c r="C746" s="173"/>
      <c r="D746" s="173"/>
      <c r="E746" s="60" t="s">
        <v>515</v>
      </c>
      <c r="F746" s="34"/>
      <c r="G746" s="285"/>
      <c r="H746" s="292">
        <v>0</v>
      </c>
      <c r="I746" s="291" t="s">
        <v>25</v>
      </c>
      <c r="J746" s="263" t="s">
        <v>406</v>
      </c>
      <c r="K746" s="293">
        <f>+M2460</f>
        <v>1491</v>
      </c>
      <c r="L746" s="265" t="s">
        <v>134</v>
      </c>
      <c r="M746" s="263" t="s">
        <v>6</v>
      </c>
      <c r="N746" s="267">
        <f t="shared" si="25"/>
        <v>0</v>
      </c>
      <c r="O746" s="18" t="s">
        <v>134</v>
      </c>
      <c r="P746" s="36" t="str">
        <f t="shared" si="26"/>
        <v>[5]</v>
      </c>
      <c r="Q746" s="259">
        <v>5</v>
      </c>
    </row>
    <row r="747" spans="1:17" ht="23.25">
      <c r="A747" s="15"/>
      <c r="B747" s="16"/>
      <c r="C747" s="173"/>
      <c r="D747" s="173"/>
      <c r="E747" s="60" t="s">
        <v>516</v>
      </c>
      <c r="F747" s="34"/>
      <c r="G747" s="285"/>
      <c r="H747" s="294">
        <f>+[1]ท่อ1แถววางลอดถนน!J52</f>
        <v>7.0000000000000001E-3</v>
      </c>
      <c r="I747" s="291" t="s">
        <v>25</v>
      </c>
      <c r="J747" s="263" t="s">
        <v>406</v>
      </c>
      <c r="K747" s="293">
        <f>+[1]ราคาต่อหน่วยงานทั่วไป!R90</f>
        <v>1579</v>
      </c>
      <c r="L747" s="265" t="s">
        <v>134</v>
      </c>
      <c r="M747" s="263" t="s">
        <v>6</v>
      </c>
      <c r="N747" s="267">
        <f t="shared" si="25"/>
        <v>11.053000000000001</v>
      </c>
      <c r="O747" s="18" t="s">
        <v>134</v>
      </c>
      <c r="P747" s="36" t="str">
        <f t="shared" si="26"/>
        <v>[6]</v>
      </c>
      <c r="Q747" s="259">
        <v>6</v>
      </c>
    </row>
    <row r="748" spans="1:17" ht="23.25">
      <c r="A748" s="15"/>
      <c r="B748" s="16"/>
      <c r="C748" s="173"/>
      <c r="D748" s="173"/>
      <c r="E748" s="60" t="s">
        <v>517</v>
      </c>
      <c r="F748" s="34"/>
      <c r="G748" s="285"/>
      <c r="H748" s="292">
        <f>+H743</f>
        <v>1</v>
      </c>
      <c r="I748" s="291" t="s">
        <v>171</v>
      </c>
      <c r="J748" s="263" t="s">
        <v>406</v>
      </c>
      <c r="K748" s="49">
        <v>0</v>
      </c>
      <c r="L748" s="265" t="s">
        <v>134</v>
      </c>
      <c r="M748" s="263" t="s">
        <v>6</v>
      </c>
      <c r="N748" s="267">
        <f t="shared" si="25"/>
        <v>0</v>
      </c>
      <c r="O748" s="18" t="s">
        <v>134</v>
      </c>
      <c r="P748" s="36" t="str">
        <f t="shared" si="26"/>
        <v>[7]</v>
      </c>
      <c r="Q748" s="259">
        <v>7</v>
      </c>
    </row>
    <row r="749" spans="1:17" ht="23.25">
      <c r="A749" s="15"/>
      <c r="B749" s="16"/>
      <c r="C749" s="173"/>
      <c r="D749" s="173"/>
      <c r="E749" s="18" t="s">
        <v>101</v>
      </c>
      <c r="F749" s="34"/>
      <c r="G749" s="285"/>
      <c r="H749" s="292"/>
      <c r="I749" s="291"/>
      <c r="J749" s="263"/>
      <c r="K749" s="49"/>
      <c r="L749" s="265"/>
      <c r="M749" s="263" t="s">
        <v>6</v>
      </c>
      <c r="N749" s="267">
        <f>SUM(N742:N748)</f>
        <v>624.2129000000001</v>
      </c>
      <c r="O749" s="18" t="s">
        <v>134</v>
      </c>
      <c r="P749" s="36" t="s">
        <v>431</v>
      </c>
      <c r="Q749" s="259">
        <v>8</v>
      </c>
    </row>
    <row r="750" spans="1:17" ht="23.25">
      <c r="A750" s="15"/>
      <c r="B750" s="16"/>
      <c r="C750" s="173"/>
      <c r="D750" s="173"/>
      <c r="E750" s="18"/>
      <c r="F750" s="34"/>
      <c r="G750" s="285"/>
      <c r="H750" s="292"/>
      <c r="I750" s="291"/>
      <c r="J750" s="263"/>
      <c r="K750" s="49"/>
      <c r="L750" s="265"/>
      <c r="M750" s="263"/>
      <c r="N750" s="267"/>
      <c r="O750" s="18"/>
      <c r="P750" s="36" t="s">
        <v>432</v>
      </c>
    </row>
    <row r="751" spans="1:17" s="32" customFormat="1" ht="25.5" thickBot="1">
      <c r="A751" s="77"/>
      <c r="B751" s="295"/>
      <c r="C751" s="64"/>
      <c r="D751" s="64"/>
      <c r="E751" s="27" t="s">
        <v>57</v>
      </c>
      <c r="F751" s="17"/>
      <c r="G751" s="296"/>
      <c r="H751" s="296"/>
      <c r="I751" s="297"/>
      <c r="J751" s="298"/>
      <c r="K751" s="299"/>
      <c r="L751" s="17"/>
      <c r="M751" s="300" t="s">
        <v>6</v>
      </c>
      <c r="N751" s="80">
        <f>ROUNDDOWN(N749,-1)</f>
        <v>620</v>
      </c>
      <c r="O751" s="110" t="s">
        <v>433</v>
      </c>
      <c r="Q751" s="3"/>
    </row>
    <row r="752" spans="1:17" s="32" customFormat="1" ht="25.5" thickTop="1">
      <c r="A752" s="77"/>
      <c r="B752" s="295"/>
      <c r="C752" s="64"/>
      <c r="D752" s="64"/>
      <c r="E752" s="27"/>
      <c r="F752" s="17"/>
      <c r="G752" s="296"/>
      <c r="H752" s="296"/>
      <c r="I752" s="297"/>
      <c r="J752" s="298"/>
      <c r="K752" s="299"/>
      <c r="L752" s="17"/>
      <c r="M752" s="300"/>
      <c r="N752" s="282"/>
      <c r="O752" s="110"/>
      <c r="Q752" s="3"/>
    </row>
    <row r="753" spans="1:17" ht="23.25">
      <c r="A753" s="57"/>
      <c r="B753" s="48"/>
      <c r="C753" s="59"/>
      <c r="D753" s="173" t="s">
        <v>518</v>
      </c>
      <c r="E753" s="16" t="s">
        <v>506</v>
      </c>
      <c r="F753" s="34"/>
      <c r="G753" s="285"/>
      <c r="H753" s="285" t="s">
        <v>507</v>
      </c>
      <c r="I753" s="286" t="s">
        <v>508</v>
      </c>
      <c r="J753" s="287">
        <v>0.6</v>
      </c>
      <c r="K753" s="288" t="s">
        <v>171</v>
      </c>
      <c r="L753" s="18"/>
      <c r="M753" s="18"/>
    </row>
    <row r="754" spans="1:17" ht="23.25">
      <c r="A754" s="57"/>
      <c r="B754" s="48"/>
      <c r="C754" s="59"/>
      <c r="D754" s="173"/>
      <c r="E754" s="16" t="s">
        <v>519</v>
      </c>
      <c r="F754" s="34"/>
      <c r="G754" s="285">
        <v>1</v>
      </c>
      <c r="H754" s="285" t="s">
        <v>510</v>
      </c>
      <c r="I754" s="286" t="s">
        <v>508</v>
      </c>
      <c r="J754" s="301">
        <v>0.6</v>
      </c>
      <c r="K754" s="288" t="s">
        <v>171</v>
      </c>
      <c r="L754" s="18"/>
      <c r="M754" s="18"/>
    </row>
    <row r="755" spans="1:17" ht="23.25">
      <c r="A755" s="15"/>
      <c r="B755" s="16"/>
      <c r="C755" s="173"/>
      <c r="D755" s="173"/>
      <c r="E755" s="60" t="s">
        <v>511</v>
      </c>
      <c r="F755" s="34"/>
      <c r="G755" s="285"/>
      <c r="H755" s="290">
        <v>1.62</v>
      </c>
      <c r="I755" s="291" t="s">
        <v>25</v>
      </c>
      <c r="J755" s="263" t="s">
        <v>406</v>
      </c>
      <c r="K755" s="49">
        <f>+[1]ราคาต่อหน่วยงานทั่วไป!R1147</f>
        <v>94</v>
      </c>
      <c r="L755" s="265" t="s">
        <v>134</v>
      </c>
      <c r="M755" s="263" t="s">
        <v>6</v>
      </c>
      <c r="N755" s="267">
        <f t="shared" ref="N755:N761" si="27">+H755*K755</f>
        <v>152.28</v>
      </c>
      <c r="O755" s="18" t="s">
        <v>134</v>
      </c>
      <c r="P755" s="36" t="str">
        <f>CONCATENATE("[",Q755,"]")</f>
        <v>[1]</v>
      </c>
      <c r="Q755" s="259">
        <v>1</v>
      </c>
    </row>
    <row r="756" spans="1:17" ht="23.25">
      <c r="A756" s="15"/>
      <c r="B756" s="16"/>
      <c r="C756" s="173"/>
      <c r="D756" s="173"/>
      <c r="E756" s="60" t="s">
        <v>512</v>
      </c>
      <c r="F756" s="34"/>
      <c r="G756" s="285"/>
      <c r="H756" s="292">
        <v>1</v>
      </c>
      <c r="I756" s="291" t="s">
        <v>171</v>
      </c>
      <c r="J756" s="263" t="s">
        <v>406</v>
      </c>
      <c r="K756" s="49">
        <f>+[1]คำนวณค่าขนส่ง!G50</f>
        <v>730</v>
      </c>
      <c r="L756" s="265" t="s">
        <v>134</v>
      </c>
      <c r="M756" s="263" t="s">
        <v>6</v>
      </c>
      <c r="N756" s="267">
        <f t="shared" si="27"/>
        <v>730</v>
      </c>
      <c r="O756" s="18" t="s">
        <v>134</v>
      </c>
      <c r="P756" s="36" t="str">
        <f t="shared" ref="P756:P761" si="28">CONCATENATE("[",Q756,"]")</f>
        <v>[2]</v>
      </c>
      <c r="Q756" s="259">
        <v>2</v>
      </c>
    </row>
    <row r="757" spans="1:17" ht="23.25">
      <c r="A757" s="15"/>
      <c r="B757" s="16"/>
      <c r="C757" s="173"/>
      <c r="D757" s="173"/>
      <c r="E757" s="60" t="s">
        <v>513</v>
      </c>
      <c r="F757" s="34"/>
      <c r="G757" s="285"/>
      <c r="H757" s="292">
        <v>1</v>
      </c>
      <c r="I757" s="291" t="s">
        <v>171</v>
      </c>
      <c r="J757" s="263" t="s">
        <v>406</v>
      </c>
      <c r="K757" s="293">
        <f>+[1]คำนวณค่าขนส่ง!AL50</f>
        <v>5.18</v>
      </c>
      <c r="L757" s="265" t="s">
        <v>134</v>
      </c>
      <c r="M757" s="263" t="s">
        <v>6</v>
      </c>
      <c r="N757" s="267">
        <f t="shared" si="27"/>
        <v>5.18</v>
      </c>
      <c r="O757" s="18" t="s">
        <v>134</v>
      </c>
      <c r="P757" s="36" t="str">
        <f t="shared" si="28"/>
        <v>[3]</v>
      </c>
      <c r="Q757" s="259">
        <v>3</v>
      </c>
    </row>
    <row r="758" spans="1:17" ht="23.25">
      <c r="A758" s="15"/>
      <c r="B758" s="16"/>
      <c r="C758" s="173"/>
      <c r="D758" s="173"/>
      <c r="E758" s="60" t="s">
        <v>514</v>
      </c>
      <c r="F758" s="34"/>
      <c r="G758" s="285"/>
      <c r="H758" s="292">
        <f>+[1]ท่อ1แถววางลอดถนน!K51</f>
        <v>0.47</v>
      </c>
      <c r="I758" s="291" t="s">
        <v>25</v>
      </c>
      <c r="J758" s="263" t="s">
        <v>406</v>
      </c>
      <c r="K758" s="293">
        <f>+L84</f>
        <v>254.09</v>
      </c>
      <c r="L758" s="265" t="s">
        <v>134</v>
      </c>
      <c r="M758" s="263" t="s">
        <v>6</v>
      </c>
      <c r="N758" s="267">
        <f t="shared" si="27"/>
        <v>119.42229999999999</v>
      </c>
      <c r="O758" s="18" t="s">
        <v>134</v>
      </c>
      <c r="P758" s="36" t="str">
        <f t="shared" si="28"/>
        <v>[4]</v>
      </c>
      <c r="Q758" s="259">
        <v>4</v>
      </c>
    </row>
    <row r="759" spans="1:17" ht="23.25">
      <c r="A759" s="15"/>
      <c r="B759" s="16"/>
      <c r="C759" s="173"/>
      <c r="D759" s="173"/>
      <c r="E759" s="60" t="s">
        <v>515</v>
      </c>
      <c r="F759" s="34"/>
      <c r="G759" s="285"/>
      <c r="H759" s="292">
        <f>+[1]ท่อ1แถววางลอดถนน!K50</f>
        <v>0.28999999999999998</v>
      </c>
      <c r="I759" s="291" t="s">
        <v>25</v>
      </c>
      <c r="J759" s="263" t="s">
        <v>406</v>
      </c>
      <c r="K759" s="293">
        <f>+[1]ราคาต่อหน่วยงานทั่วไป!R41</f>
        <v>1491</v>
      </c>
      <c r="L759" s="265" t="s">
        <v>134</v>
      </c>
      <c r="M759" s="263" t="s">
        <v>6</v>
      </c>
      <c r="N759" s="267">
        <f t="shared" si="27"/>
        <v>432.39</v>
      </c>
      <c r="O759" s="18" t="s">
        <v>134</v>
      </c>
      <c r="P759" s="36" t="str">
        <f t="shared" si="28"/>
        <v>[5]</v>
      </c>
      <c r="Q759" s="259">
        <v>5</v>
      </c>
    </row>
    <row r="760" spans="1:17" ht="23.25">
      <c r="A760" s="15"/>
      <c r="B760" s="16"/>
      <c r="C760" s="173"/>
      <c r="D760" s="173"/>
      <c r="E760" s="60" t="s">
        <v>516</v>
      </c>
      <c r="F760" s="34"/>
      <c r="G760" s="285"/>
      <c r="H760" s="294">
        <f>+[1]ท่อ1แถววางลอดถนน!K52</f>
        <v>0.01</v>
      </c>
      <c r="I760" s="291" t="s">
        <v>25</v>
      </c>
      <c r="J760" s="263" t="s">
        <v>406</v>
      </c>
      <c r="K760" s="293">
        <f>+[1]ราคาต่อหน่วยงานทั่วไป!R90</f>
        <v>1579</v>
      </c>
      <c r="L760" s="265" t="s">
        <v>134</v>
      </c>
      <c r="M760" s="263" t="s">
        <v>6</v>
      </c>
      <c r="N760" s="267">
        <f t="shared" si="27"/>
        <v>15.790000000000001</v>
      </c>
      <c r="O760" s="18" t="s">
        <v>134</v>
      </c>
      <c r="P760" s="36" t="str">
        <f t="shared" si="28"/>
        <v>[6]</v>
      </c>
      <c r="Q760" s="259">
        <v>6</v>
      </c>
    </row>
    <row r="761" spans="1:17" ht="23.25">
      <c r="A761" s="15"/>
      <c r="B761" s="16"/>
      <c r="C761" s="173"/>
      <c r="D761" s="173"/>
      <c r="E761" s="60" t="s">
        <v>517</v>
      </c>
      <c r="F761" s="34"/>
      <c r="G761" s="285"/>
      <c r="H761" s="292">
        <f>+H756</f>
        <v>1</v>
      </c>
      <c r="I761" s="291" t="s">
        <v>171</v>
      </c>
      <c r="J761" s="263" t="s">
        <v>406</v>
      </c>
      <c r="K761" s="49">
        <v>0</v>
      </c>
      <c r="L761" s="265" t="s">
        <v>134</v>
      </c>
      <c r="M761" s="263" t="s">
        <v>6</v>
      </c>
      <c r="N761" s="267">
        <f t="shared" si="27"/>
        <v>0</v>
      </c>
      <c r="O761" s="18" t="s">
        <v>134</v>
      </c>
      <c r="P761" s="36" t="str">
        <f t="shared" si="28"/>
        <v>[7]</v>
      </c>
      <c r="Q761" s="259">
        <v>7</v>
      </c>
    </row>
    <row r="762" spans="1:17" ht="23.25">
      <c r="A762" s="15"/>
      <c r="B762" s="16"/>
      <c r="C762" s="173"/>
      <c r="D762" s="173"/>
      <c r="E762" s="18" t="s">
        <v>101</v>
      </c>
      <c r="F762" s="34"/>
      <c r="G762" s="285"/>
      <c r="H762" s="292"/>
      <c r="I762" s="291"/>
      <c r="J762" s="263"/>
      <c r="K762" s="49"/>
      <c r="L762" s="265"/>
      <c r="M762" s="263" t="s">
        <v>6</v>
      </c>
      <c r="N762" s="267">
        <f>SUM(N755:N761)</f>
        <v>1455.0622999999998</v>
      </c>
      <c r="O762" s="18" t="s">
        <v>134</v>
      </c>
      <c r="P762" s="36" t="s">
        <v>431</v>
      </c>
      <c r="Q762" s="259">
        <v>8</v>
      </c>
    </row>
    <row r="763" spans="1:17" ht="23.25">
      <c r="A763" s="15"/>
      <c r="B763" s="16"/>
      <c r="C763" s="173"/>
      <c r="D763" s="173"/>
      <c r="E763" s="18"/>
      <c r="F763" s="34"/>
      <c r="G763" s="285"/>
      <c r="H763" s="292"/>
      <c r="I763" s="291"/>
      <c r="J763" s="263"/>
      <c r="K763" s="49"/>
      <c r="L763" s="265"/>
      <c r="M763" s="263"/>
      <c r="N763" s="267"/>
      <c r="O763" s="18"/>
      <c r="P763" s="36" t="s">
        <v>432</v>
      </c>
      <c r="Q763" s="259"/>
    </row>
    <row r="764" spans="1:17" s="32" customFormat="1" ht="24.75">
      <c r="A764" s="77"/>
      <c r="B764" s="295"/>
      <c r="C764" s="64"/>
      <c r="D764" s="64"/>
      <c r="E764" s="27" t="s">
        <v>57</v>
      </c>
      <c r="F764" s="17"/>
      <c r="G764" s="296"/>
      <c r="H764" s="296"/>
      <c r="I764" s="297"/>
      <c r="J764" s="298"/>
      <c r="K764" s="299"/>
      <c r="L764" s="17"/>
      <c r="M764" s="300" t="s">
        <v>6</v>
      </c>
      <c r="N764" s="282">
        <f>ROUNDDOWN(N762,-1)</f>
        <v>1450</v>
      </c>
      <c r="O764" s="110" t="s">
        <v>433</v>
      </c>
      <c r="P764" s="36" t="str">
        <f>CONCATENATE("[",Q764,"]")</f>
        <v>[9]</v>
      </c>
      <c r="Q764" s="259">
        <v>9</v>
      </c>
    </row>
    <row r="765" spans="1:17" ht="23.25">
      <c r="A765" s="57"/>
      <c r="B765" s="48"/>
      <c r="C765" s="59"/>
      <c r="D765" s="173"/>
      <c r="E765" s="16" t="s">
        <v>506</v>
      </c>
      <c r="F765" s="34"/>
      <c r="G765" s="285">
        <v>2</v>
      </c>
      <c r="H765" s="285" t="s">
        <v>510</v>
      </c>
      <c r="I765" s="286" t="s">
        <v>508</v>
      </c>
      <c r="J765" s="301">
        <v>0.6</v>
      </c>
      <c r="K765" s="288" t="s">
        <v>171</v>
      </c>
      <c r="L765" s="18"/>
      <c r="M765" s="18"/>
    </row>
    <row r="766" spans="1:17" ht="23.25">
      <c r="A766" s="15"/>
      <c r="B766" s="16"/>
      <c r="C766" s="173"/>
      <c r="D766" s="173"/>
      <c r="E766" s="60" t="s">
        <v>511</v>
      </c>
      <c r="F766" s="34"/>
      <c r="G766" s="285"/>
      <c r="H766" s="290">
        <f>+H755*2</f>
        <v>3.24</v>
      </c>
      <c r="I766" s="291" t="s">
        <v>25</v>
      </c>
      <c r="J766" s="263" t="s">
        <v>406</v>
      </c>
      <c r="K766" s="49">
        <f>+[1]ราคาต่อหน่วยงานทั่วไป!R1147</f>
        <v>94</v>
      </c>
      <c r="L766" s="265" t="s">
        <v>134</v>
      </c>
      <c r="M766" s="263" t="s">
        <v>6</v>
      </c>
      <c r="N766" s="267">
        <f t="shared" ref="N766:N772" si="29">+H766*K766</f>
        <v>304.56</v>
      </c>
      <c r="O766" s="18" t="s">
        <v>134</v>
      </c>
      <c r="P766" s="36" t="str">
        <f>CONCATENATE("[",Q766,"]")</f>
        <v>[10]</v>
      </c>
      <c r="Q766" s="259">
        <v>10</v>
      </c>
    </row>
    <row r="767" spans="1:17" ht="23.25">
      <c r="A767" s="15"/>
      <c r="B767" s="16"/>
      <c r="C767" s="173"/>
      <c r="D767" s="173"/>
      <c r="E767" s="60" t="s">
        <v>512</v>
      </c>
      <c r="F767" s="34"/>
      <c r="G767" s="285"/>
      <c r="H767" s="292">
        <v>2</v>
      </c>
      <c r="I767" s="291" t="s">
        <v>171</v>
      </c>
      <c r="J767" s="263" t="s">
        <v>406</v>
      </c>
      <c r="K767" s="49">
        <f>+[1]คำนวณค่าขนส่ง!G50</f>
        <v>730</v>
      </c>
      <c r="L767" s="265" t="s">
        <v>134</v>
      </c>
      <c r="M767" s="263" t="s">
        <v>6</v>
      </c>
      <c r="N767" s="267">
        <f t="shared" si="29"/>
        <v>1460</v>
      </c>
      <c r="O767" s="18" t="s">
        <v>134</v>
      </c>
      <c r="P767" s="36" t="str">
        <f t="shared" ref="P767:P772" si="30">CONCATENATE("[",Q767,"]")</f>
        <v>[11]</v>
      </c>
      <c r="Q767" s="259">
        <v>11</v>
      </c>
    </row>
    <row r="768" spans="1:17" ht="23.25">
      <c r="A768" s="15"/>
      <c r="B768" s="16"/>
      <c r="C768" s="173"/>
      <c r="D768" s="173"/>
      <c r="E768" s="60" t="s">
        <v>513</v>
      </c>
      <c r="F768" s="34"/>
      <c r="G768" s="285"/>
      <c r="H768" s="292">
        <v>2</v>
      </c>
      <c r="I768" s="291" t="s">
        <v>171</v>
      </c>
      <c r="J768" s="263" t="s">
        <v>406</v>
      </c>
      <c r="K768" s="293">
        <f>+[1]คำนวณค่าขนส่ง!AL50</f>
        <v>5.18</v>
      </c>
      <c r="L768" s="265" t="s">
        <v>134</v>
      </c>
      <c r="M768" s="263" t="s">
        <v>6</v>
      </c>
      <c r="N768" s="267">
        <f t="shared" si="29"/>
        <v>10.36</v>
      </c>
      <c r="O768" s="18" t="s">
        <v>134</v>
      </c>
      <c r="P768" s="36" t="str">
        <f t="shared" si="30"/>
        <v>[12]</v>
      </c>
      <c r="Q768" s="259">
        <v>12</v>
      </c>
    </row>
    <row r="769" spans="1:17" ht="23.25">
      <c r="A769" s="15"/>
      <c r="B769" s="16"/>
      <c r="C769" s="173"/>
      <c r="D769" s="173"/>
      <c r="E769" s="60" t="s">
        <v>514</v>
      </c>
      <c r="F769" s="34"/>
      <c r="G769" s="285"/>
      <c r="H769" s="292">
        <f>+[1]ท่อ2แถววางลอดถนน!K51</f>
        <v>1.55</v>
      </c>
      <c r="I769" s="291" t="s">
        <v>25</v>
      </c>
      <c r="J769" s="263" t="s">
        <v>406</v>
      </c>
      <c r="K769" s="293">
        <f>+L84</f>
        <v>254.09</v>
      </c>
      <c r="L769" s="265" t="s">
        <v>134</v>
      </c>
      <c r="M769" s="263" t="s">
        <v>6</v>
      </c>
      <c r="N769" s="267">
        <f t="shared" si="29"/>
        <v>393.83950000000004</v>
      </c>
      <c r="O769" s="18" t="s">
        <v>134</v>
      </c>
      <c r="P769" s="36" t="str">
        <f t="shared" si="30"/>
        <v>[13]</v>
      </c>
      <c r="Q769" s="259">
        <v>13</v>
      </c>
    </row>
    <row r="770" spans="1:17" ht="23.25">
      <c r="A770" s="15"/>
      <c r="B770" s="16"/>
      <c r="C770" s="173"/>
      <c r="D770" s="173"/>
      <c r="E770" s="60" t="s">
        <v>515</v>
      </c>
      <c r="F770" s="34"/>
      <c r="G770" s="285"/>
      <c r="H770" s="292">
        <f>+[1]ท่อ2แถววางลอดถนน!K50</f>
        <v>0.53</v>
      </c>
      <c r="I770" s="291" t="s">
        <v>25</v>
      </c>
      <c r="J770" s="263" t="s">
        <v>406</v>
      </c>
      <c r="K770" s="293">
        <f>+[1]ราคาต่อหน่วยงานทั่วไป!R41</f>
        <v>1491</v>
      </c>
      <c r="L770" s="265" t="s">
        <v>134</v>
      </c>
      <c r="M770" s="263" t="s">
        <v>6</v>
      </c>
      <c r="N770" s="267">
        <f t="shared" si="29"/>
        <v>790.23</v>
      </c>
      <c r="O770" s="18" t="s">
        <v>134</v>
      </c>
      <c r="P770" s="36" t="str">
        <f t="shared" si="30"/>
        <v>[14]</v>
      </c>
      <c r="Q770" s="259">
        <v>14</v>
      </c>
    </row>
    <row r="771" spans="1:17" ht="23.25">
      <c r="A771" s="15"/>
      <c r="B771" s="16"/>
      <c r="C771" s="173"/>
      <c r="D771" s="173"/>
      <c r="E771" s="60" t="s">
        <v>516</v>
      </c>
      <c r="F771" s="34"/>
      <c r="G771" s="285"/>
      <c r="H771" s="294">
        <f>+[1]ท่อ2แถววางลอดถนน!K52</f>
        <v>0.02</v>
      </c>
      <c r="I771" s="291" t="s">
        <v>25</v>
      </c>
      <c r="J771" s="263" t="s">
        <v>406</v>
      </c>
      <c r="K771" s="293">
        <f>+[1]ราคาต่อหน่วยงานทั่วไป!R90</f>
        <v>1579</v>
      </c>
      <c r="L771" s="265" t="s">
        <v>134</v>
      </c>
      <c r="M771" s="263" t="s">
        <v>6</v>
      </c>
      <c r="N771" s="267">
        <f t="shared" si="29"/>
        <v>31.580000000000002</v>
      </c>
      <c r="O771" s="18" t="s">
        <v>134</v>
      </c>
      <c r="P771" s="36" t="str">
        <f t="shared" si="30"/>
        <v>[15]</v>
      </c>
      <c r="Q771" s="259">
        <v>15</v>
      </c>
    </row>
    <row r="772" spans="1:17" ht="23.25">
      <c r="A772" s="15"/>
      <c r="B772" s="16"/>
      <c r="C772" s="173"/>
      <c r="D772" s="173"/>
      <c r="E772" s="60" t="s">
        <v>517</v>
      </c>
      <c r="F772" s="34"/>
      <c r="G772" s="285"/>
      <c r="H772" s="292">
        <f>+H767</f>
        <v>2</v>
      </c>
      <c r="I772" s="291" t="s">
        <v>171</v>
      </c>
      <c r="J772" s="263" t="s">
        <v>406</v>
      </c>
      <c r="K772" s="49">
        <v>0</v>
      </c>
      <c r="L772" s="265" t="s">
        <v>134</v>
      </c>
      <c r="M772" s="263" t="s">
        <v>6</v>
      </c>
      <c r="N772" s="267">
        <f t="shared" si="29"/>
        <v>0</v>
      </c>
      <c r="O772" s="18" t="s">
        <v>134</v>
      </c>
      <c r="P772" s="36" t="str">
        <f t="shared" si="30"/>
        <v>[16]</v>
      </c>
      <c r="Q772" s="259">
        <v>16</v>
      </c>
    </row>
    <row r="773" spans="1:17" ht="23.25">
      <c r="A773" s="15"/>
      <c r="B773" s="16"/>
      <c r="C773" s="173"/>
      <c r="D773" s="173"/>
      <c r="E773" s="18" t="s">
        <v>101</v>
      </c>
      <c r="F773" s="34"/>
      <c r="G773" s="285"/>
      <c r="H773" s="292"/>
      <c r="I773" s="291"/>
      <c r="J773" s="263"/>
      <c r="K773" s="49"/>
      <c r="L773" s="265"/>
      <c r="M773" s="263" t="s">
        <v>6</v>
      </c>
      <c r="N773" s="267">
        <f>SUM(N766:N772)</f>
        <v>2990.5695000000001</v>
      </c>
      <c r="O773" s="18" t="s">
        <v>134</v>
      </c>
      <c r="P773" s="36" t="s">
        <v>520</v>
      </c>
      <c r="Q773" s="259">
        <v>17</v>
      </c>
    </row>
    <row r="774" spans="1:17" ht="23.25">
      <c r="A774" s="15"/>
      <c r="B774" s="16"/>
      <c r="C774" s="173"/>
      <c r="D774" s="173"/>
      <c r="E774" s="18"/>
      <c r="F774" s="34"/>
      <c r="G774" s="285"/>
      <c r="H774" s="292"/>
      <c r="I774" s="291"/>
      <c r="J774" s="263"/>
      <c r="K774" s="49"/>
      <c r="L774" s="265"/>
      <c r="M774" s="263"/>
      <c r="N774" s="267"/>
      <c r="O774" s="18"/>
      <c r="P774" s="36" t="s">
        <v>521</v>
      </c>
      <c r="Q774" s="259"/>
    </row>
    <row r="775" spans="1:17" s="32" customFormat="1" ht="24.75">
      <c r="A775" s="77"/>
      <c r="B775" s="295"/>
      <c r="C775" s="64"/>
      <c r="D775" s="64"/>
      <c r="E775" s="27" t="s">
        <v>57</v>
      </c>
      <c r="F775" s="17"/>
      <c r="G775" s="296"/>
      <c r="H775" s="296"/>
      <c r="I775" s="297"/>
      <c r="J775" s="298"/>
      <c r="K775" s="299"/>
      <c r="L775" s="17"/>
      <c r="M775" s="300" t="s">
        <v>6</v>
      </c>
      <c r="N775" s="282">
        <f>ROUNDDOWN(N773/H767,-1)</f>
        <v>1490</v>
      </c>
      <c r="O775" s="110" t="s">
        <v>433</v>
      </c>
      <c r="P775" s="36" t="str">
        <f>CONCATENATE("[",Q775,"]")</f>
        <v>[18]</v>
      </c>
      <c r="Q775" s="259">
        <v>18</v>
      </c>
    </row>
    <row r="776" spans="1:17" s="32" customFormat="1" ht="24.75">
      <c r="A776" s="77"/>
      <c r="B776" s="295"/>
      <c r="C776" s="64"/>
      <c r="D776" s="64"/>
      <c r="E776" s="27"/>
      <c r="F776" s="17"/>
      <c r="G776" s="296"/>
      <c r="H776" s="296"/>
      <c r="I776" s="297"/>
      <c r="J776" s="298"/>
      <c r="K776" s="299"/>
      <c r="L776" s="17"/>
      <c r="M776" s="300"/>
      <c r="N776" s="282"/>
      <c r="O776" s="110"/>
      <c r="P776" s="36"/>
      <c r="Q776" s="259"/>
    </row>
    <row r="777" spans="1:17" s="32" customFormat="1" ht="24.75">
      <c r="A777" s="77"/>
      <c r="B777" s="295"/>
      <c r="C777" s="64"/>
      <c r="D777" s="64"/>
      <c r="E777" s="27"/>
      <c r="F777" s="17"/>
      <c r="G777" s="296"/>
      <c r="H777" s="296"/>
      <c r="I777" s="297"/>
      <c r="J777" s="298"/>
      <c r="K777" s="299"/>
      <c r="L777" s="17"/>
      <c r="M777" s="300"/>
      <c r="N777" s="282"/>
      <c r="O777" s="110"/>
      <c r="P777" s="36"/>
      <c r="Q777" s="259"/>
    </row>
    <row r="778" spans="1:17" s="32" customFormat="1" ht="24.75">
      <c r="A778" s="77"/>
      <c r="B778" s="295"/>
      <c r="C778" s="64"/>
      <c r="D778" s="64"/>
      <c r="E778" s="27"/>
      <c r="F778" s="17"/>
      <c r="G778" s="296"/>
      <c r="H778" s="296"/>
      <c r="I778" s="297"/>
      <c r="J778" s="298"/>
      <c r="K778" s="299"/>
      <c r="L778" s="17"/>
      <c r="M778" s="300"/>
      <c r="N778" s="282"/>
      <c r="O778" s="110"/>
      <c r="P778" s="36"/>
      <c r="Q778" s="259"/>
    </row>
    <row r="779" spans="1:17" s="32" customFormat="1" ht="24.75">
      <c r="A779" s="77"/>
      <c r="B779" s="295"/>
      <c r="C779" s="64"/>
      <c r="D779" s="64"/>
      <c r="E779" s="27"/>
      <c r="F779" s="17"/>
      <c r="G779" s="296"/>
      <c r="H779" s="296"/>
      <c r="I779" s="297"/>
      <c r="J779" s="298"/>
      <c r="K779" s="299"/>
      <c r="L779" s="17"/>
      <c r="M779" s="300"/>
      <c r="N779" s="282"/>
      <c r="O779" s="110"/>
      <c r="P779" s="36"/>
      <c r="Q779" s="259"/>
    </row>
    <row r="780" spans="1:17" s="32" customFormat="1" ht="24.75">
      <c r="A780" s="77"/>
      <c r="B780" s="295"/>
      <c r="C780" s="64"/>
      <c r="D780" s="64"/>
      <c r="E780" s="27"/>
      <c r="F780" s="17"/>
      <c r="G780" s="296"/>
      <c r="H780" s="296"/>
      <c r="I780" s="297"/>
      <c r="J780" s="298"/>
      <c r="K780" s="299"/>
      <c r="L780" s="17"/>
      <c r="M780" s="300"/>
      <c r="N780" s="282"/>
      <c r="O780" s="110"/>
      <c r="P780" s="36"/>
      <c r="Q780" s="259"/>
    </row>
    <row r="781" spans="1:17" s="32" customFormat="1" ht="24.75">
      <c r="A781" s="77"/>
      <c r="B781" s="295"/>
      <c r="C781" s="64"/>
      <c r="D781" s="64"/>
      <c r="E781" s="27"/>
      <c r="F781" s="17"/>
      <c r="G781" s="296"/>
      <c r="H781" s="296"/>
      <c r="I781" s="297"/>
      <c r="J781" s="298"/>
      <c r="K781" s="299"/>
      <c r="L781" s="17"/>
      <c r="M781" s="300"/>
      <c r="N781" s="282"/>
      <c r="O781" s="110"/>
      <c r="P781" s="36"/>
      <c r="Q781" s="259"/>
    </row>
    <row r="782" spans="1:17" s="32" customFormat="1" ht="24.75">
      <c r="A782" s="77"/>
      <c r="B782" s="295"/>
      <c r="C782" s="64"/>
      <c r="D782" s="64"/>
      <c r="E782" s="27"/>
      <c r="F782" s="17"/>
      <c r="G782" s="296"/>
      <c r="H782" s="296"/>
      <c r="I782" s="297"/>
      <c r="J782" s="298"/>
      <c r="K782" s="299"/>
      <c r="L782" s="17"/>
      <c r="M782" s="300"/>
      <c r="N782" s="282"/>
      <c r="O782" s="110"/>
      <c r="P782" s="36"/>
      <c r="Q782" s="259"/>
    </row>
    <row r="783" spans="1:17" s="32" customFormat="1" ht="24.75">
      <c r="A783" s="77"/>
      <c r="B783" s="295"/>
      <c r="C783" s="64"/>
      <c r="D783" s="64"/>
      <c r="E783" s="27"/>
      <c r="F783" s="17"/>
      <c r="G783" s="296"/>
      <c r="H783" s="296"/>
      <c r="I783" s="297"/>
      <c r="J783" s="298"/>
      <c r="K783" s="299"/>
      <c r="L783" s="17"/>
      <c r="M783" s="300"/>
      <c r="N783" s="282"/>
      <c r="O783" s="110"/>
      <c r="P783" s="36"/>
      <c r="Q783" s="259"/>
    </row>
    <row r="784" spans="1:17" s="32" customFormat="1" ht="24.75">
      <c r="A784" s="77"/>
      <c r="B784" s="295"/>
      <c r="C784" s="64"/>
      <c r="D784" s="64"/>
      <c r="E784" s="27"/>
      <c r="F784" s="17"/>
      <c r="G784" s="296"/>
      <c r="H784" s="296"/>
      <c r="I784" s="297"/>
      <c r="J784" s="298"/>
      <c r="K784" s="299"/>
      <c r="L784" s="17"/>
      <c r="M784" s="300"/>
      <c r="N784" s="282"/>
      <c r="O784" s="110"/>
      <c r="P784" s="36"/>
      <c r="Q784" s="259"/>
    </row>
    <row r="785" spans="1:17" s="32" customFormat="1" ht="24.75">
      <c r="A785" s="77"/>
      <c r="B785" s="295"/>
      <c r="C785" s="64"/>
      <c r="D785" s="64"/>
      <c r="E785" s="27"/>
      <c r="F785" s="17"/>
      <c r="G785" s="296"/>
      <c r="H785" s="296"/>
      <c r="I785" s="297"/>
      <c r="J785" s="298"/>
      <c r="K785" s="299"/>
      <c r="L785" s="17"/>
      <c r="M785" s="300"/>
      <c r="N785" s="282"/>
      <c r="O785" s="110"/>
      <c r="P785" s="36"/>
      <c r="Q785" s="259"/>
    </row>
    <row r="786" spans="1:17" s="32" customFormat="1" ht="24.75">
      <c r="A786" s="77"/>
      <c r="B786" s="295"/>
      <c r="C786" s="64"/>
      <c r="D786" s="64"/>
      <c r="E786" s="27"/>
      <c r="F786" s="17"/>
      <c r="G786" s="296"/>
      <c r="H786" s="296"/>
      <c r="I786" s="297"/>
      <c r="J786" s="298"/>
      <c r="K786" s="299"/>
      <c r="L786" s="17"/>
      <c r="M786" s="300"/>
      <c r="N786" s="282"/>
      <c r="O786" s="110"/>
      <c r="P786" s="36"/>
      <c r="Q786" s="259"/>
    </row>
    <row r="787" spans="1:17" ht="23.25">
      <c r="A787" s="57"/>
      <c r="B787" s="48"/>
      <c r="C787" s="59"/>
      <c r="D787" s="173"/>
      <c r="E787" s="16" t="s">
        <v>519</v>
      </c>
      <c r="F787" s="34"/>
      <c r="G787" s="285">
        <v>3</v>
      </c>
      <c r="H787" s="285" t="s">
        <v>510</v>
      </c>
      <c r="I787" s="286" t="s">
        <v>508</v>
      </c>
      <c r="J787" s="301">
        <v>0.6</v>
      </c>
      <c r="K787" s="288" t="s">
        <v>171</v>
      </c>
      <c r="L787" s="34"/>
      <c r="M787" s="18"/>
    </row>
    <row r="788" spans="1:17" ht="23.25">
      <c r="A788" s="15"/>
      <c r="B788" s="16"/>
      <c r="C788" s="173"/>
      <c r="D788" s="173"/>
      <c r="E788" s="60" t="s">
        <v>511</v>
      </c>
      <c r="F788" s="34"/>
      <c r="G788" s="285"/>
      <c r="H788" s="290">
        <f>+H755*3</f>
        <v>4.8600000000000003</v>
      </c>
      <c r="I788" s="291" t="s">
        <v>25</v>
      </c>
      <c r="J788" s="263" t="s">
        <v>406</v>
      </c>
      <c r="K788" s="49">
        <f>+[1]ราคาต่อหน่วยงานทั่วไป!R1147</f>
        <v>94</v>
      </c>
      <c r="L788" s="265" t="s">
        <v>134</v>
      </c>
      <c r="M788" s="263" t="s">
        <v>6</v>
      </c>
      <c r="N788" s="267">
        <f t="shared" ref="N788:N794" si="31">+H788*K788</f>
        <v>456.84000000000003</v>
      </c>
      <c r="O788" s="18" t="s">
        <v>134</v>
      </c>
      <c r="P788" s="36" t="str">
        <f>CONCATENATE("[",Q788,"]")</f>
        <v>[19]</v>
      </c>
      <c r="Q788" s="259">
        <v>19</v>
      </c>
    </row>
    <row r="789" spans="1:17" ht="23.25">
      <c r="A789" s="15"/>
      <c r="B789" s="16"/>
      <c r="C789" s="173"/>
      <c r="D789" s="173"/>
      <c r="E789" s="60" t="s">
        <v>512</v>
      </c>
      <c r="F789" s="34"/>
      <c r="G789" s="285"/>
      <c r="H789" s="292">
        <v>3</v>
      </c>
      <c r="I789" s="291" t="s">
        <v>171</v>
      </c>
      <c r="J789" s="263" t="s">
        <v>406</v>
      </c>
      <c r="K789" s="49">
        <f>+[1]คำนวณค่าขนส่ง!G50</f>
        <v>730</v>
      </c>
      <c r="L789" s="265" t="s">
        <v>134</v>
      </c>
      <c r="M789" s="263" t="s">
        <v>6</v>
      </c>
      <c r="N789" s="267">
        <f t="shared" si="31"/>
        <v>2190</v>
      </c>
      <c r="O789" s="18" t="s">
        <v>134</v>
      </c>
      <c r="P789" s="36" t="str">
        <f t="shared" ref="P789:P794" si="32">CONCATENATE("[",Q789,"]")</f>
        <v>[20]</v>
      </c>
      <c r="Q789" s="259">
        <v>20</v>
      </c>
    </row>
    <row r="790" spans="1:17" ht="23.25">
      <c r="A790" s="15"/>
      <c r="B790" s="16"/>
      <c r="C790" s="173"/>
      <c r="D790" s="173"/>
      <c r="E790" s="60" t="s">
        <v>513</v>
      </c>
      <c r="F790" s="34"/>
      <c r="G790" s="285"/>
      <c r="H790" s="292">
        <v>3</v>
      </c>
      <c r="I790" s="291" t="s">
        <v>171</v>
      </c>
      <c r="J790" s="263" t="s">
        <v>406</v>
      </c>
      <c r="K790" s="293">
        <f>+[1]คำนวณค่าขนส่ง!AL50</f>
        <v>5.18</v>
      </c>
      <c r="L790" s="265" t="s">
        <v>134</v>
      </c>
      <c r="M790" s="263" t="s">
        <v>6</v>
      </c>
      <c r="N790" s="267">
        <f t="shared" si="31"/>
        <v>15.54</v>
      </c>
      <c r="O790" s="18" t="s">
        <v>134</v>
      </c>
      <c r="P790" s="36" t="str">
        <f t="shared" si="32"/>
        <v>[21]</v>
      </c>
      <c r="Q790" s="259">
        <v>21</v>
      </c>
    </row>
    <row r="791" spans="1:17" ht="23.25">
      <c r="A791" s="15"/>
      <c r="B791" s="16"/>
      <c r="C791" s="173"/>
      <c r="D791" s="173"/>
      <c r="E791" s="60" t="s">
        <v>514</v>
      </c>
      <c r="F791" s="34"/>
      <c r="G791" s="285"/>
      <c r="H791" s="292">
        <f>+[1]ท่อ3แถววางลอดถนน!K51</f>
        <v>2.2200000000000002</v>
      </c>
      <c r="I791" s="291" t="s">
        <v>25</v>
      </c>
      <c r="J791" s="263" t="s">
        <v>406</v>
      </c>
      <c r="K791" s="293">
        <f>+L84</f>
        <v>254.09</v>
      </c>
      <c r="L791" s="265" t="s">
        <v>134</v>
      </c>
      <c r="M791" s="263" t="s">
        <v>6</v>
      </c>
      <c r="N791" s="267">
        <f t="shared" si="31"/>
        <v>564.07980000000009</v>
      </c>
      <c r="O791" s="18" t="s">
        <v>134</v>
      </c>
      <c r="P791" s="36" t="str">
        <f t="shared" si="32"/>
        <v>[22]</v>
      </c>
      <c r="Q791" s="259">
        <v>22</v>
      </c>
    </row>
    <row r="792" spans="1:17" ht="23.25">
      <c r="A792" s="15"/>
      <c r="B792" s="16"/>
      <c r="C792" s="173"/>
      <c r="D792" s="173"/>
      <c r="E792" s="60" t="s">
        <v>515</v>
      </c>
      <c r="F792" s="34"/>
      <c r="G792" s="285"/>
      <c r="H792" s="292">
        <f>+[1]ท่อ3แถววางลอดถนน!K50</f>
        <v>0.77</v>
      </c>
      <c r="I792" s="291" t="s">
        <v>25</v>
      </c>
      <c r="J792" s="263" t="s">
        <v>406</v>
      </c>
      <c r="K792" s="293">
        <f>+[1]ราคาต่อหน่วยงานทั่วไป!R41</f>
        <v>1491</v>
      </c>
      <c r="L792" s="265" t="s">
        <v>134</v>
      </c>
      <c r="M792" s="263" t="s">
        <v>6</v>
      </c>
      <c r="N792" s="267">
        <f t="shared" si="31"/>
        <v>1148.07</v>
      </c>
      <c r="O792" s="18" t="s">
        <v>134</v>
      </c>
      <c r="P792" s="36" t="str">
        <f t="shared" si="32"/>
        <v>[23]</v>
      </c>
      <c r="Q792" s="259">
        <v>23</v>
      </c>
    </row>
    <row r="793" spans="1:17" ht="23.25">
      <c r="A793" s="15"/>
      <c r="B793" s="16"/>
      <c r="C793" s="173"/>
      <c r="D793" s="173"/>
      <c r="E793" s="60" t="s">
        <v>516</v>
      </c>
      <c r="F793" s="34"/>
      <c r="G793" s="285"/>
      <c r="H793" s="294">
        <f>+[1]ท่อ3แถววางลอดถนน!K52</f>
        <v>3.1E-2</v>
      </c>
      <c r="I793" s="291" t="s">
        <v>25</v>
      </c>
      <c r="J793" s="263" t="s">
        <v>406</v>
      </c>
      <c r="K793" s="293">
        <f>+[1]ราคาต่อหน่วยงานทั่วไป!R90</f>
        <v>1579</v>
      </c>
      <c r="L793" s="265" t="s">
        <v>134</v>
      </c>
      <c r="M793" s="263" t="s">
        <v>6</v>
      </c>
      <c r="N793" s="267">
        <f t="shared" si="31"/>
        <v>48.948999999999998</v>
      </c>
      <c r="O793" s="18" t="s">
        <v>134</v>
      </c>
      <c r="P793" s="36" t="str">
        <f t="shared" si="32"/>
        <v>[24]</v>
      </c>
      <c r="Q793" s="259">
        <v>24</v>
      </c>
    </row>
    <row r="794" spans="1:17" ht="23.25">
      <c r="A794" s="15"/>
      <c r="B794" s="16"/>
      <c r="C794" s="173"/>
      <c r="D794" s="173"/>
      <c r="E794" s="60" t="s">
        <v>517</v>
      </c>
      <c r="F794" s="34"/>
      <c r="G794" s="285"/>
      <c r="H794" s="292">
        <f>+H789</f>
        <v>3</v>
      </c>
      <c r="I794" s="291" t="s">
        <v>171</v>
      </c>
      <c r="J794" s="263" t="s">
        <v>406</v>
      </c>
      <c r="K794" s="49">
        <v>0</v>
      </c>
      <c r="L794" s="265" t="s">
        <v>134</v>
      </c>
      <c r="M794" s="263" t="s">
        <v>6</v>
      </c>
      <c r="N794" s="267">
        <f t="shared" si="31"/>
        <v>0</v>
      </c>
      <c r="O794" s="18" t="s">
        <v>134</v>
      </c>
      <c r="P794" s="36" t="str">
        <f t="shared" si="32"/>
        <v>[25]</v>
      </c>
      <c r="Q794" s="259">
        <v>25</v>
      </c>
    </row>
    <row r="795" spans="1:17" ht="23.25">
      <c r="A795" s="15"/>
      <c r="B795" s="16"/>
      <c r="C795" s="173"/>
      <c r="D795" s="173"/>
      <c r="E795" s="18" t="s">
        <v>101</v>
      </c>
      <c r="F795" s="34"/>
      <c r="G795" s="285"/>
      <c r="H795" s="292"/>
      <c r="I795" s="291"/>
      <c r="J795" s="263"/>
      <c r="K795" s="49"/>
      <c r="L795" s="265"/>
      <c r="M795" s="263" t="s">
        <v>6</v>
      </c>
      <c r="N795" s="267">
        <f>SUM(N788:N794)</f>
        <v>4423.4787999999999</v>
      </c>
      <c r="O795" s="18" t="s">
        <v>134</v>
      </c>
      <c r="P795" s="36" t="s">
        <v>522</v>
      </c>
      <c r="Q795" s="259">
        <v>26</v>
      </c>
    </row>
    <row r="796" spans="1:17" ht="23.25">
      <c r="A796" s="15"/>
      <c r="B796" s="16"/>
      <c r="C796" s="173"/>
      <c r="D796" s="173"/>
      <c r="E796" s="18"/>
      <c r="F796" s="34"/>
      <c r="G796" s="285"/>
      <c r="H796" s="292"/>
      <c r="I796" s="291"/>
      <c r="J796" s="263"/>
      <c r="K796" s="49"/>
      <c r="L796" s="265"/>
      <c r="M796" s="263"/>
      <c r="N796" s="267"/>
      <c r="O796" s="18"/>
      <c r="P796" s="36" t="s">
        <v>523</v>
      </c>
      <c r="Q796" s="259"/>
    </row>
    <row r="797" spans="1:17" s="32" customFormat="1" ht="24.75">
      <c r="A797" s="77"/>
      <c r="B797" s="295"/>
      <c r="C797" s="64"/>
      <c r="D797" s="64"/>
      <c r="E797" s="27" t="s">
        <v>57</v>
      </c>
      <c r="F797" s="17"/>
      <c r="G797" s="296"/>
      <c r="H797" s="296"/>
      <c r="I797" s="297"/>
      <c r="J797" s="298"/>
      <c r="K797" s="299"/>
      <c r="L797" s="17"/>
      <c r="M797" s="300" t="s">
        <v>6</v>
      </c>
      <c r="N797" s="282">
        <f>ROUNDDOWN(N795/H789,-1)</f>
        <v>1470</v>
      </c>
      <c r="O797" s="110" t="s">
        <v>433</v>
      </c>
      <c r="P797" s="36" t="str">
        <f>CONCATENATE("[",Q797,"]")</f>
        <v>[27]</v>
      </c>
      <c r="Q797" s="259">
        <v>27</v>
      </c>
    </row>
    <row r="798" spans="1:17" s="32" customFormat="1" ht="25.5" thickBot="1">
      <c r="A798" s="77"/>
      <c r="B798" s="295"/>
      <c r="C798" s="64"/>
      <c r="D798" s="64"/>
      <c r="E798" s="27" t="s">
        <v>524</v>
      </c>
      <c r="F798" s="17"/>
      <c r="G798" s="296"/>
      <c r="H798" s="296"/>
      <c r="I798" s="297"/>
      <c r="J798" s="298"/>
      <c r="K798" s="299"/>
      <c r="L798" s="17"/>
      <c r="M798" s="300" t="s">
        <v>6</v>
      </c>
      <c r="N798" s="80">
        <f>ROUNDDOWN((N764*1+N775*2+N797*3)/6,-1)</f>
        <v>1470</v>
      </c>
      <c r="O798" s="110" t="s">
        <v>433</v>
      </c>
      <c r="P798" s="36" t="s">
        <v>525</v>
      </c>
      <c r="Q798" s="3"/>
    </row>
    <row r="799" spans="1:17" ht="24" thickTop="1">
      <c r="A799" s="57"/>
      <c r="B799" s="48"/>
      <c r="C799" s="59"/>
      <c r="D799" s="59"/>
      <c r="E799" s="48"/>
      <c r="F799" s="18"/>
      <c r="G799" s="302"/>
      <c r="H799" s="302"/>
      <c r="I799" s="303"/>
      <c r="J799" s="304"/>
      <c r="K799" s="179"/>
      <c r="L799" s="18"/>
      <c r="M799" s="18"/>
      <c r="P799" s="305" t="s">
        <v>526</v>
      </c>
    </row>
    <row r="800" spans="1:17" ht="23.25">
      <c r="A800" s="57"/>
      <c r="B800" s="48"/>
      <c r="C800" s="59"/>
      <c r="D800" s="173" t="s">
        <v>527</v>
      </c>
      <c r="E800" s="16" t="s">
        <v>506</v>
      </c>
      <c r="F800" s="34"/>
      <c r="G800" s="285"/>
      <c r="H800" s="285" t="s">
        <v>507</v>
      </c>
      <c r="I800" s="286" t="s">
        <v>508</v>
      </c>
      <c r="J800" s="287">
        <v>0.8</v>
      </c>
      <c r="K800" s="288" t="s">
        <v>171</v>
      </c>
      <c r="L800" s="18"/>
      <c r="M800" s="18"/>
    </row>
    <row r="801" spans="1:17" ht="23.25">
      <c r="A801" s="57"/>
      <c r="B801" s="48"/>
      <c r="C801" s="59"/>
      <c r="D801" s="173"/>
      <c r="E801" s="16" t="s">
        <v>506</v>
      </c>
      <c r="F801" s="34"/>
      <c r="G801" s="285">
        <v>1</v>
      </c>
      <c r="H801" s="285" t="s">
        <v>510</v>
      </c>
      <c r="I801" s="286" t="s">
        <v>508</v>
      </c>
      <c r="J801" s="287">
        <v>0.8</v>
      </c>
      <c r="K801" s="288" t="s">
        <v>171</v>
      </c>
      <c r="L801" s="18"/>
      <c r="M801" s="18"/>
    </row>
    <row r="802" spans="1:17" ht="23.25">
      <c r="A802" s="15"/>
      <c r="B802" s="16"/>
      <c r="C802" s="173"/>
      <c r="D802" s="173"/>
      <c r="E802" s="60" t="s">
        <v>511</v>
      </c>
      <c r="F802" s="34"/>
      <c r="G802" s="285"/>
      <c r="H802" s="290">
        <v>2.29</v>
      </c>
      <c r="I802" s="291" t="s">
        <v>25</v>
      </c>
      <c r="J802" s="263" t="s">
        <v>406</v>
      </c>
      <c r="K802" s="49">
        <f>+[1]ราคาต่อหน่วยงานทั่วไป!R1147</f>
        <v>94</v>
      </c>
      <c r="L802" s="265" t="s">
        <v>134</v>
      </c>
      <c r="M802" s="263" t="s">
        <v>6</v>
      </c>
      <c r="N802" s="267">
        <f t="shared" ref="N802:N808" si="33">+H802*K802</f>
        <v>215.26</v>
      </c>
      <c r="O802" s="18" t="s">
        <v>134</v>
      </c>
      <c r="P802" s="36" t="str">
        <f>CONCATENATE("[",Q802,"]")</f>
        <v>[1]</v>
      </c>
      <c r="Q802" s="259">
        <v>1</v>
      </c>
    </row>
    <row r="803" spans="1:17" ht="23.25">
      <c r="A803" s="15"/>
      <c r="B803" s="16"/>
      <c r="C803" s="173"/>
      <c r="D803" s="173"/>
      <c r="E803" s="60" t="s">
        <v>512</v>
      </c>
      <c r="F803" s="34"/>
      <c r="G803" s="285"/>
      <c r="H803" s="292">
        <v>1</v>
      </c>
      <c r="I803" s="291" t="s">
        <v>171</v>
      </c>
      <c r="J803" s="263" t="s">
        <v>406</v>
      </c>
      <c r="K803" s="49">
        <f>+[1]คำนวณค่าขนส่ง!G51</f>
        <v>1260</v>
      </c>
      <c r="L803" s="265" t="s">
        <v>134</v>
      </c>
      <c r="M803" s="263" t="s">
        <v>6</v>
      </c>
      <c r="N803" s="267">
        <f t="shared" si="33"/>
        <v>1260</v>
      </c>
      <c r="O803" s="18" t="s">
        <v>134</v>
      </c>
      <c r="P803" s="36" t="str">
        <f t="shared" ref="P803:P808" si="34">CONCATENATE("[",Q803,"]")</f>
        <v>[2]</v>
      </c>
      <c r="Q803" s="259">
        <v>2</v>
      </c>
    </row>
    <row r="804" spans="1:17" ht="23.25">
      <c r="A804" s="15"/>
      <c r="B804" s="16"/>
      <c r="C804" s="173"/>
      <c r="D804" s="173"/>
      <c r="E804" s="60" t="s">
        <v>513</v>
      </c>
      <c r="F804" s="34"/>
      <c r="G804" s="285"/>
      <c r="H804" s="292">
        <v>1</v>
      </c>
      <c r="I804" s="291" t="s">
        <v>171</v>
      </c>
      <c r="J804" s="263" t="s">
        <v>406</v>
      </c>
      <c r="K804" s="293">
        <f>+[1]คำนวณค่าขนส่ง!AL51</f>
        <v>9.14</v>
      </c>
      <c r="L804" s="265" t="s">
        <v>134</v>
      </c>
      <c r="M804" s="263" t="s">
        <v>6</v>
      </c>
      <c r="N804" s="267">
        <f t="shared" si="33"/>
        <v>9.14</v>
      </c>
      <c r="O804" s="18" t="s">
        <v>134</v>
      </c>
      <c r="P804" s="36" t="str">
        <f t="shared" si="34"/>
        <v>[3]</v>
      </c>
      <c r="Q804" s="259">
        <v>3</v>
      </c>
    </row>
    <row r="805" spans="1:17" ht="23.25">
      <c r="A805" s="15"/>
      <c r="B805" s="16"/>
      <c r="C805" s="173"/>
      <c r="D805" s="173"/>
      <c r="E805" s="60" t="s">
        <v>514</v>
      </c>
      <c r="F805" s="34"/>
      <c r="G805" s="285"/>
      <c r="H805" s="292">
        <f>+[1]ท่อ1แถววางลอดถนน!L51</f>
        <v>0.66</v>
      </c>
      <c r="I805" s="291" t="s">
        <v>25</v>
      </c>
      <c r="J805" s="263" t="s">
        <v>406</v>
      </c>
      <c r="K805" s="293">
        <f>+L84</f>
        <v>254.09</v>
      </c>
      <c r="L805" s="265" t="s">
        <v>134</v>
      </c>
      <c r="M805" s="263" t="s">
        <v>6</v>
      </c>
      <c r="N805" s="267">
        <f t="shared" si="33"/>
        <v>167.6994</v>
      </c>
      <c r="O805" s="18" t="s">
        <v>134</v>
      </c>
      <c r="P805" s="36" t="str">
        <f t="shared" si="34"/>
        <v>[4]</v>
      </c>
      <c r="Q805" s="259">
        <v>4</v>
      </c>
    </row>
    <row r="806" spans="1:17" ht="23.25">
      <c r="A806" s="15"/>
      <c r="B806" s="16"/>
      <c r="C806" s="173"/>
      <c r="D806" s="173"/>
      <c r="E806" s="60" t="s">
        <v>515</v>
      </c>
      <c r="F806" s="34"/>
      <c r="G806" s="285"/>
      <c r="H806" s="292">
        <f>+[1]ท่อ1แถววางลอดถนน!L50</f>
        <v>0.44</v>
      </c>
      <c r="I806" s="291" t="s">
        <v>25</v>
      </c>
      <c r="J806" s="263" t="s">
        <v>406</v>
      </c>
      <c r="K806" s="293">
        <f>+[1]ราคาต่อหน่วยงานทั่วไป!R41</f>
        <v>1491</v>
      </c>
      <c r="L806" s="265" t="s">
        <v>134</v>
      </c>
      <c r="M806" s="263" t="s">
        <v>6</v>
      </c>
      <c r="N806" s="267">
        <f t="shared" si="33"/>
        <v>656.04</v>
      </c>
      <c r="O806" s="18" t="s">
        <v>134</v>
      </c>
      <c r="P806" s="36" t="str">
        <f t="shared" si="34"/>
        <v>[5]</v>
      </c>
      <c r="Q806" s="259">
        <v>5</v>
      </c>
    </row>
    <row r="807" spans="1:17" ht="23.25">
      <c r="A807" s="15"/>
      <c r="B807" s="16"/>
      <c r="C807" s="173"/>
      <c r="D807" s="173"/>
      <c r="E807" s="60" t="s">
        <v>516</v>
      </c>
      <c r="F807" s="34"/>
      <c r="G807" s="285"/>
      <c r="H807" s="294">
        <f>+[1]ท่อ1แถววางลอดถนน!L52</f>
        <v>1.2999999999999999E-2</v>
      </c>
      <c r="I807" s="291" t="s">
        <v>25</v>
      </c>
      <c r="J807" s="263" t="s">
        <v>406</v>
      </c>
      <c r="K807" s="293">
        <f>+[1]ราคาต่อหน่วยงานทั่วไป!R90</f>
        <v>1579</v>
      </c>
      <c r="L807" s="265" t="s">
        <v>134</v>
      </c>
      <c r="M807" s="263" t="s">
        <v>6</v>
      </c>
      <c r="N807" s="267">
        <f t="shared" si="33"/>
        <v>20.526999999999997</v>
      </c>
      <c r="O807" s="18" t="s">
        <v>134</v>
      </c>
      <c r="P807" s="36" t="str">
        <f t="shared" si="34"/>
        <v>[6]</v>
      </c>
      <c r="Q807" s="259">
        <v>6</v>
      </c>
    </row>
    <row r="808" spans="1:17" ht="23.25">
      <c r="A808" s="15"/>
      <c r="B808" s="16"/>
      <c r="C808" s="173"/>
      <c r="D808" s="173"/>
      <c r="E808" s="60" t="s">
        <v>517</v>
      </c>
      <c r="F808" s="34"/>
      <c r="G808" s="285"/>
      <c r="H808" s="292">
        <f>+H803</f>
        <v>1</v>
      </c>
      <c r="I808" s="291" t="s">
        <v>171</v>
      </c>
      <c r="J808" s="263" t="s">
        <v>406</v>
      </c>
      <c r="K808" s="49">
        <v>0</v>
      </c>
      <c r="L808" s="265" t="s">
        <v>134</v>
      </c>
      <c r="M808" s="263" t="s">
        <v>6</v>
      </c>
      <c r="N808" s="267">
        <f t="shared" si="33"/>
        <v>0</v>
      </c>
      <c r="O808" s="18" t="s">
        <v>134</v>
      </c>
      <c r="P808" s="36" t="str">
        <f t="shared" si="34"/>
        <v>[7]</v>
      </c>
      <c r="Q808" s="259">
        <v>7</v>
      </c>
    </row>
    <row r="809" spans="1:17" ht="23.25">
      <c r="A809" s="15"/>
      <c r="B809" s="16"/>
      <c r="C809" s="173"/>
      <c r="D809" s="173"/>
      <c r="E809" s="18" t="s">
        <v>101</v>
      </c>
      <c r="F809" s="34"/>
      <c r="G809" s="285"/>
      <c r="H809" s="292"/>
      <c r="I809" s="291"/>
      <c r="J809" s="263"/>
      <c r="K809" s="49"/>
      <c r="L809" s="265"/>
      <c r="M809" s="263" t="s">
        <v>6</v>
      </c>
      <c r="N809" s="267">
        <f>SUM(N802:N808)</f>
        <v>2328.6664000000001</v>
      </c>
      <c r="O809" s="18" t="s">
        <v>134</v>
      </c>
      <c r="P809" s="36" t="s">
        <v>431</v>
      </c>
      <c r="Q809" s="259">
        <v>8</v>
      </c>
    </row>
    <row r="810" spans="1:17" ht="23.25">
      <c r="A810" s="15"/>
      <c r="B810" s="16"/>
      <c r="C810" s="173"/>
      <c r="D810" s="173"/>
      <c r="E810" s="18"/>
      <c r="F810" s="34"/>
      <c r="G810" s="285"/>
      <c r="H810" s="292"/>
      <c r="I810" s="291"/>
      <c r="J810" s="263"/>
      <c r="K810" s="49"/>
      <c r="L810" s="265"/>
      <c r="M810" s="263"/>
      <c r="N810" s="267"/>
      <c r="O810" s="18"/>
      <c r="P810" s="36" t="s">
        <v>432</v>
      </c>
      <c r="Q810" s="259"/>
    </row>
    <row r="811" spans="1:17" s="32" customFormat="1" ht="24.75">
      <c r="A811" s="77"/>
      <c r="B811" s="295"/>
      <c r="C811" s="64"/>
      <c r="D811" s="64"/>
      <c r="E811" s="27" t="s">
        <v>57</v>
      </c>
      <c r="F811" s="17"/>
      <c r="G811" s="296"/>
      <c r="H811" s="296"/>
      <c r="I811" s="297"/>
      <c r="J811" s="298"/>
      <c r="K811" s="299"/>
      <c r="L811" s="17"/>
      <c r="M811" s="300" t="s">
        <v>6</v>
      </c>
      <c r="N811" s="282">
        <f>ROUNDDOWN(N809/H803,-1)</f>
        <v>2320</v>
      </c>
      <c r="O811" s="110" t="s">
        <v>433</v>
      </c>
      <c r="P811" s="36" t="str">
        <f>CONCATENATE("[",Q811,"]")</f>
        <v>[9]</v>
      </c>
      <c r="Q811" s="259">
        <v>9</v>
      </c>
    </row>
    <row r="812" spans="1:17" ht="23.25">
      <c r="A812" s="57"/>
      <c r="B812" s="48"/>
      <c r="C812" s="59"/>
      <c r="D812" s="173"/>
      <c r="E812" s="16" t="s">
        <v>519</v>
      </c>
      <c r="F812" s="34"/>
      <c r="G812" s="285">
        <v>2</v>
      </c>
      <c r="H812" s="285" t="s">
        <v>510</v>
      </c>
      <c r="I812" s="286" t="s">
        <v>508</v>
      </c>
      <c r="J812" s="287">
        <v>0.8</v>
      </c>
      <c r="K812" s="288" t="s">
        <v>171</v>
      </c>
      <c r="L812" s="18"/>
      <c r="M812" s="18"/>
    </row>
    <row r="813" spans="1:17" ht="23.25">
      <c r="A813" s="15"/>
      <c r="B813" s="16"/>
      <c r="C813" s="173"/>
      <c r="D813" s="173"/>
      <c r="E813" s="60" t="s">
        <v>511</v>
      </c>
      <c r="F813" s="34"/>
      <c r="G813" s="285"/>
      <c r="H813" s="290">
        <f>+H802*2</f>
        <v>4.58</v>
      </c>
      <c r="I813" s="291" t="s">
        <v>25</v>
      </c>
      <c r="J813" s="263" t="s">
        <v>406</v>
      </c>
      <c r="K813" s="49">
        <f>+[1]ราคาต่อหน่วยงานทั่วไป!R1147</f>
        <v>94</v>
      </c>
      <c r="L813" s="265" t="s">
        <v>134</v>
      </c>
      <c r="M813" s="263" t="s">
        <v>6</v>
      </c>
      <c r="N813" s="267">
        <f t="shared" ref="N813:N819" si="35">+H813*K813</f>
        <v>430.52</v>
      </c>
      <c r="O813" s="18" t="s">
        <v>134</v>
      </c>
      <c r="P813" s="36" t="str">
        <f>CONCATENATE("[",Q813,"]")</f>
        <v>[10]</v>
      </c>
      <c r="Q813" s="259">
        <v>10</v>
      </c>
    </row>
    <row r="814" spans="1:17" ht="23.25">
      <c r="A814" s="15"/>
      <c r="B814" s="16"/>
      <c r="C814" s="173"/>
      <c r="D814" s="173"/>
      <c r="E814" s="60" t="s">
        <v>512</v>
      </c>
      <c r="F814" s="34"/>
      <c r="G814" s="285"/>
      <c r="H814" s="292">
        <v>2</v>
      </c>
      <c r="I814" s="291" t="s">
        <v>171</v>
      </c>
      <c r="J814" s="263" t="s">
        <v>406</v>
      </c>
      <c r="K814" s="49">
        <f>+[1]คำนวณค่าขนส่ง!G51</f>
        <v>1260</v>
      </c>
      <c r="L814" s="265" t="s">
        <v>134</v>
      </c>
      <c r="M814" s="263" t="s">
        <v>6</v>
      </c>
      <c r="N814" s="267">
        <f t="shared" si="35"/>
        <v>2520</v>
      </c>
      <c r="O814" s="18" t="s">
        <v>134</v>
      </c>
      <c r="P814" s="36" t="str">
        <f t="shared" ref="P814:P819" si="36">CONCATENATE("[",Q814,"]")</f>
        <v>[11]</v>
      </c>
      <c r="Q814" s="259">
        <v>11</v>
      </c>
    </row>
    <row r="815" spans="1:17" ht="23.25">
      <c r="A815" s="15"/>
      <c r="B815" s="16"/>
      <c r="C815" s="173"/>
      <c r="D815" s="173"/>
      <c r="E815" s="60" t="s">
        <v>513</v>
      </c>
      <c r="F815" s="34"/>
      <c r="G815" s="285"/>
      <c r="H815" s="292">
        <v>2</v>
      </c>
      <c r="I815" s="291" t="s">
        <v>171</v>
      </c>
      <c r="J815" s="263" t="s">
        <v>406</v>
      </c>
      <c r="K815" s="293">
        <f>+[1]คำนวณค่าขนส่ง!AL51</f>
        <v>9.14</v>
      </c>
      <c r="L815" s="265" t="s">
        <v>134</v>
      </c>
      <c r="M815" s="263" t="s">
        <v>6</v>
      </c>
      <c r="N815" s="267">
        <f t="shared" si="35"/>
        <v>18.28</v>
      </c>
      <c r="O815" s="18" t="s">
        <v>134</v>
      </c>
      <c r="P815" s="36" t="str">
        <f t="shared" si="36"/>
        <v>[12]</v>
      </c>
      <c r="Q815" s="259">
        <v>12</v>
      </c>
    </row>
    <row r="816" spans="1:17" ht="23.25">
      <c r="A816" s="15"/>
      <c r="B816" s="16"/>
      <c r="C816" s="173"/>
      <c r="D816" s="173"/>
      <c r="E816" s="60" t="s">
        <v>514</v>
      </c>
      <c r="F816" s="34"/>
      <c r="G816" s="285"/>
      <c r="H816" s="292">
        <f>+[1]ท่อ2แถววางลอดถนน!L51</f>
        <v>2.16</v>
      </c>
      <c r="I816" s="291" t="s">
        <v>25</v>
      </c>
      <c r="J816" s="263" t="s">
        <v>406</v>
      </c>
      <c r="K816" s="293">
        <f>+L84</f>
        <v>254.09</v>
      </c>
      <c r="L816" s="265" t="s">
        <v>134</v>
      </c>
      <c r="M816" s="263" t="s">
        <v>6</v>
      </c>
      <c r="N816" s="267">
        <f t="shared" si="35"/>
        <v>548.83440000000007</v>
      </c>
      <c r="O816" s="18" t="s">
        <v>134</v>
      </c>
      <c r="P816" s="36" t="str">
        <f t="shared" si="36"/>
        <v>[13]</v>
      </c>
      <c r="Q816" s="259">
        <v>13</v>
      </c>
    </row>
    <row r="817" spans="1:17" ht="23.25">
      <c r="A817" s="15"/>
      <c r="B817" s="16"/>
      <c r="C817" s="173"/>
      <c r="D817" s="173"/>
      <c r="E817" s="60" t="s">
        <v>515</v>
      </c>
      <c r="F817" s="34"/>
      <c r="G817" s="285"/>
      <c r="H817" s="292">
        <f>+[1]ท่อ2แถววางลอดถนน!L50</f>
        <v>0.87</v>
      </c>
      <c r="I817" s="291" t="s">
        <v>25</v>
      </c>
      <c r="J817" s="263" t="s">
        <v>406</v>
      </c>
      <c r="K817" s="293">
        <f>+[1]ราคาต่อหน่วยงานทั่วไป!R41</f>
        <v>1491</v>
      </c>
      <c r="L817" s="265" t="s">
        <v>134</v>
      </c>
      <c r="M817" s="263" t="s">
        <v>6</v>
      </c>
      <c r="N817" s="267">
        <f t="shared" si="35"/>
        <v>1297.17</v>
      </c>
      <c r="O817" s="18" t="s">
        <v>134</v>
      </c>
      <c r="P817" s="36" t="str">
        <f t="shared" si="36"/>
        <v>[14]</v>
      </c>
      <c r="Q817" s="259">
        <v>14</v>
      </c>
    </row>
    <row r="818" spans="1:17" ht="23.25">
      <c r="A818" s="15"/>
      <c r="B818" s="16"/>
      <c r="C818" s="173"/>
      <c r="D818" s="173"/>
      <c r="E818" s="60" t="s">
        <v>516</v>
      </c>
      <c r="F818" s="34"/>
      <c r="G818" s="285"/>
      <c r="H818" s="294">
        <f>+[1]ท่อ2แถววางลอดถนน!L52</f>
        <v>2.7E-2</v>
      </c>
      <c r="I818" s="291" t="s">
        <v>25</v>
      </c>
      <c r="J818" s="263" t="s">
        <v>406</v>
      </c>
      <c r="K818" s="293">
        <f>+[1]ราคาต่อหน่วยงานทั่วไป!R90</f>
        <v>1579</v>
      </c>
      <c r="L818" s="265" t="s">
        <v>134</v>
      </c>
      <c r="M818" s="263" t="s">
        <v>6</v>
      </c>
      <c r="N818" s="267">
        <f t="shared" si="35"/>
        <v>42.633000000000003</v>
      </c>
      <c r="O818" s="18" t="s">
        <v>134</v>
      </c>
      <c r="P818" s="36" t="str">
        <f t="shared" si="36"/>
        <v>[15]</v>
      </c>
      <c r="Q818" s="259">
        <v>15</v>
      </c>
    </row>
    <row r="819" spans="1:17" ht="23.25">
      <c r="A819" s="15"/>
      <c r="B819" s="16"/>
      <c r="C819" s="173"/>
      <c r="D819" s="173"/>
      <c r="E819" s="60" t="s">
        <v>517</v>
      </c>
      <c r="F819" s="34"/>
      <c r="G819" s="285"/>
      <c r="H819" s="292">
        <f>+H814</f>
        <v>2</v>
      </c>
      <c r="I819" s="291" t="s">
        <v>171</v>
      </c>
      <c r="J819" s="263" t="s">
        <v>406</v>
      </c>
      <c r="K819" s="49">
        <v>0</v>
      </c>
      <c r="L819" s="265" t="s">
        <v>134</v>
      </c>
      <c r="M819" s="263" t="s">
        <v>6</v>
      </c>
      <c r="N819" s="267">
        <f t="shared" si="35"/>
        <v>0</v>
      </c>
      <c r="O819" s="18" t="s">
        <v>134</v>
      </c>
      <c r="P819" s="36" t="str">
        <f t="shared" si="36"/>
        <v>[16]</v>
      </c>
      <c r="Q819" s="259">
        <v>16</v>
      </c>
    </row>
    <row r="820" spans="1:17" ht="23.25">
      <c r="A820" s="15"/>
      <c r="B820" s="16"/>
      <c r="C820" s="173"/>
      <c r="D820" s="173"/>
      <c r="E820" s="18" t="s">
        <v>101</v>
      </c>
      <c r="F820" s="34"/>
      <c r="G820" s="285"/>
      <c r="H820" s="292"/>
      <c r="I820" s="291"/>
      <c r="J820" s="263"/>
      <c r="K820" s="49"/>
      <c r="L820" s="265"/>
      <c r="M820" s="263" t="s">
        <v>6</v>
      </c>
      <c r="N820" s="267">
        <f>SUM(N813:N819)</f>
        <v>4857.4374000000007</v>
      </c>
      <c r="O820" s="18" t="s">
        <v>134</v>
      </c>
      <c r="P820" s="36" t="s">
        <v>520</v>
      </c>
      <c r="Q820" s="259">
        <v>17</v>
      </c>
    </row>
    <row r="821" spans="1:17" ht="23.25">
      <c r="A821" s="15"/>
      <c r="B821" s="16"/>
      <c r="C821" s="173"/>
      <c r="D821" s="173"/>
      <c r="E821" s="18"/>
      <c r="F821" s="34"/>
      <c r="G821" s="285"/>
      <c r="H821" s="292"/>
      <c r="I821" s="291"/>
      <c r="J821" s="263"/>
      <c r="K821" s="49"/>
      <c r="L821" s="265"/>
      <c r="M821" s="263"/>
      <c r="N821" s="267"/>
      <c r="O821" s="18"/>
      <c r="P821" s="36" t="s">
        <v>521</v>
      </c>
      <c r="Q821" s="259"/>
    </row>
    <row r="822" spans="1:17" s="32" customFormat="1" ht="24.75">
      <c r="A822" s="77"/>
      <c r="B822" s="295"/>
      <c r="C822" s="64"/>
      <c r="D822" s="64"/>
      <c r="E822" s="27" t="s">
        <v>57</v>
      </c>
      <c r="F822" s="17"/>
      <c r="G822" s="296"/>
      <c r="H822" s="296"/>
      <c r="I822" s="297"/>
      <c r="J822" s="298"/>
      <c r="K822" s="299"/>
      <c r="L822" s="17"/>
      <c r="M822" s="300" t="s">
        <v>6</v>
      </c>
      <c r="N822" s="282">
        <f>ROUNDDOWN(N820/H814,-1)</f>
        <v>2420</v>
      </c>
      <c r="O822" s="110" t="s">
        <v>433</v>
      </c>
      <c r="P822" s="36" t="str">
        <f>CONCATENATE("[",Q822,"]")</f>
        <v>[18]</v>
      </c>
      <c r="Q822" s="259">
        <v>18</v>
      </c>
    </row>
    <row r="823" spans="1:17" s="283" customFormat="1" ht="22.5">
      <c r="A823" s="15"/>
      <c r="B823" s="16"/>
      <c r="C823" s="173"/>
      <c r="D823" s="173"/>
      <c r="E823" s="16" t="s">
        <v>506</v>
      </c>
      <c r="F823" s="34"/>
      <c r="G823" s="285">
        <v>3</v>
      </c>
      <c r="H823" s="285" t="s">
        <v>510</v>
      </c>
      <c r="I823" s="286" t="s">
        <v>508</v>
      </c>
      <c r="J823" s="287">
        <v>0.8</v>
      </c>
      <c r="K823" s="288" t="s">
        <v>171</v>
      </c>
      <c r="L823" s="34"/>
      <c r="M823" s="34"/>
      <c r="P823"/>
      <c r="Q823" s="3"/>
    </row>
    <row r="824" spans="1:17" ht="23.25">
      <c r="A824" s="15"/>
      <c r="B824" s="16"/>
      <c r="C824" s="173"/>
      <c r="D824" s="173"/>
      <c r="E824" s="60" t="s">
        <v>511</v>
      </c>
      <c r="F824" s="34"/>
      <c r="G824" s="285"/>
      <c r="H824" s="290">
        <f>+H802*3</f>
        <v>6.87</v>
      </c>
      <c r="I824" s="291" t="s">
        <v>25</v>
      </c>
      <c r="J824" s="263" t="s">
        <v>406</v>
      </c>
      <c r="K824" s="49">
        <f>+[1]ราคาต่อหน่วยงานทั่วไป!R1147</f>
        <v>94</v>
      </c>
      <c r="L824" s="265" t="s">
        <v>134</v>
      </c>
      <c r="M824" s="263" t="s">
        <v>6</v>
      </c>
      <c r="N824" s="267">
        <f t="shared" ref="N824:N830" si="37">+H824*K824</f>
        <v>645.78</v>
      </c>
      <c r="O824" s="18" t="s">
        <v>134</v>
      </c>
      <c r="P824" s="36" t="str">
        <f>CONCATENATE("[",Q824,"]")</f>
        <v>[19]</v>
      </c>
      <c r="Q824" s="259">
        <v>19</v>
      </c>
    </row>
    <row r="825" spans="1:17" ht="23.25">
      <c r="A825" s="15"/>
      <c r="B825" s="16"/>
      <c r="C825" s="173"/>
      <c r="D825" s="173"/>
      <c r="E825" s="60" t="s">
        <v>512</v>
      </c>
      <c r="F825" s="34"/>
      <c r="G825" s="285"/>
      <c r="H825" s="292">
        <v>3</v>
      </c>
      <c r="I825" s="291" t="s">
        <v>171</v>
      </c>
      <c r="J825" s="263" t="s">
        <v>406</v>
      </c>
      <c r="K825" s="49">
        <f>+[1]คำนวณค่าขนส่ง!G51</f>
        <v>1260</v>
      </c>
      <c r="L825" s="265" t="s">
        <v>134</v>
      </c>
      <c r="M825" s="263" t="s">
        <v>6</v>
      </c>
      <c r="N825" s="267">
        <f t="shared" si="37"/>
        <v>3780</v>
      </c>
      <c r="O825" s="18" t="s">
        <v>134</v>
      </c>
      <c r="P825" s="36" t="str">
        <f t="shared" ref="P825:P830" si="38">CONCATENATE("[",Q825,"]")</f>
        <v>[20]</v>
      </c>
      <c r="Q825" s="259">
        <v>20</v>
      </c>
    </row>
    <row r="826" spans="1:17" ht="23.25">
      <c r="A826" s="15"/>
      <c r="B826" s="16"/>
      <c r="C826" s="173"/>
      <c r="D826" s="173"/>
      <c r="E826" s="60" t="s">
        <v>513</v>
      </c>
      <c r="F826" s="34"/>
      <c r="G826" s="285"/>
      <c r="H826" s="292">
        <v>3</v>
      </c>
      <c r="I826" s="291" t="s">
        <v>171</v>
      </c>
      <c r="J826" s="263" t="s">
        <v>406</v>
      </c>
      <c r="K826" s="293">
        <f>+[1]คำนวณค่าขนส่ง!AL51</f>
        <v>9.14</v>
      </c>
      <c r="L826" s="265" t="s">
        <v>134</v>
      </c>
      <c r="M826" s="263" t="s">
        <v>6</v>
      </c>
      <c r="N826" s="267">
        <f t="shared" si="37"/>
        <v>27.42</v>
      </c>
      <c r="O826" s="18" t="s">
        <v>134</v>
      </c>
      <c r="P826" s="36" t="str">
        <f t="shared" si="38"/>
        <v>[21]</v>
      </c>
      <c r="Q826" s="259">
        <v>21</v>
      </c>
    </row>
    <row r="827" spans="1:17" ht="23.25">
      <c r="A827" s="15"/>
      <c r="B827" s="16"/>
      <c r="C827" s="173"/>
      <c r="D827" s="173"/>
      <c r="E827" s="60" t="s">
        <v>514</v>
      </c>
      <c r="F827" s="34"/>
      <c r="G827" s="285"/>
      <c r="H827" s="292">
        <f>+[1]ท่อ3แถววางลอดถนน!L51</f>
        <v>3.18</v>
      </c>
      <c r="I827" s="291" t="s">
        <v>25</v>
      </c>
      <c r="J827" s="263" t="s">
        <v>406</v>
      </c>
      <c r="K827" s="293">
        <f>+L84</f>
        <v>254.09</v>
      </c>
      <c r="L827" s="265" t="s">
        <v>134</v>
      </c>
      <c r="M827" s="263" t="s">
        <v>6</v>
      </c>
      <c r="N827" s="267">
        <f t="shared" si="37"/>
        <v>808.00620000000004</v>
      </c>
      <c r="O827" s="18" t="s">
        <v>134</v>
      </c>
      <c r="P827" s="36" t="str">
        <f t="shared" si="38"/>
        <v>[22]</v>
      </c>
      <c r="Q827" s="259">
        <v>22</v>
      </c>
    </row>
    <row r="828" spans="1:17" ht="23.25">
      <c r="A828" s="15"/>
      <c r="B828" s="16"/>
      <c r="C828" s="173"/>
      <c r="D828" s="173"/>
      <c r="E828" s="60" t="s">
        <v>515</v>
      </c>
      <c r="F828" s="34"/>
      <c r="G828" s="285"/>
      <c r="H828" s="292">
        <f>+[1]ท่อ3แถววางลอดถนน!L50</f>
        <v>1.29</v>
      </c>
      <c r="I828" s="291" t="s">
        <v>25</v>
      </c>
      <c r="J828" s="263" t="s">
        <v>406</v>
      </c>
      <c r="K828" s="293">
        <f>+[1]ราคาต่อหน่วยงานทั่วไป!R41</f>
        <v>1491</v>
      </c>
      <c r="L828" s="265" t="s">
        <v>134</v>
      </c>
      <c r="M828" s="263" t="s">
        <v>6</v>
      </c>
      <c r="N828" s="267">
        <f t="shared" si="37"/>
        <v>1923.39</v>
      </c>
      <c r="O828" s="18" t="s">
        <v>134</v>
      </c>
      <c r="P828" s="36" t="str">
        <f t="shared" si="38"/>
        <v>[23]</v>
      </c>
      <c r="Q828" s="259">
        <v>23</v>
      </c>
    </row>
    <row r="829" spans="1:17" ht="23.25">
      <c r="A829" s="15"/>
      <c r="B829" s="16"/>
      <c r="C829" s="173"/>
      <c r="D829" s="173"/>
      <c r="E829" s="60" t="s">
        <v>516</v>
      </c>
      <c r="F829" s="34"/>
      <c r="G829" s="285"/>
      <c r="H829" s="294">
        <f>+[1]ท่อ3แถววางลอดถนน!L52</f>
        <v>4.1000000000000002E-2</v>
      </c>
      <c r="I829" s="291" t="s">
        <v>25</v>
      </c>
      <c r="J829" s="263" t="s">
        <v>406</v>
      </c>
      <c r="K829" s="293">
        <f>+[1]ราคาต่อหน่วยงานทั่วไป!R90</f>
        <v>1579</v>
      </c>
      <c r="L829" s="265" t="s">
        <v>134</v>
      </c>
      <c r="M829" s="263" t="s">
        <v>6</v>
      </c>
      <c r="N829" s="267">
        <f t="shared" si="37"/>
        <v>64.739000000000004</v>
      </c>
      <c r="O829" s="18" t="s">
        <v>134</v>
      </c>
      <c r="P829" s="36" t="str">
        <f t="shared" si="38"/>
        <v>[24]</v>
      </c>
      <c r="Q829" s="259">
        <v>24</v>
      </c>
    </row>
    <row r="830" spans="1:17" ht="23.25">
      <c r="A830" s="15"/>
      <c r="B830" s="16"/>
      <c r="C830" s="173"/>
      <c r="D830" s="173"/>
      <c r="E830" s="60" t="s">
        <v>517</v>
      </c>
      <c r="F830" s="34"/>
      <c r="G830" s="285"/>
      <c r="H830" s="292">
        <f>+H825</f>
        <v>3</v>
      </c>
      <c r="I830" s="291" t="s">
        <v>171</v>
      </c>
      <c r="J830" s="263" t="s">
        <v>406</v>
      </c>
      <c r="K830" s="49">
        <v>0</v>
      </c>
      <c r="L830" s="265" t="s">
        <v>134</v>
      </c>
      <c r="M830" s="263" t="s">
        <v>6</v>
      </c>
      <c r="N830" s="267">
        <f t="shared" si="37"/>
        <v>0</v>
      </c>
      <c r="O830" s="18" t="s">
        <v>134</v>
      </c>
      <c r="P830" s="36" t="str">
        <f t="shared" si="38"/>
        <v>[25]</v>
      </c>
      <c r="Q830" s="259">
        <v>25</v>
      </c>
    </row>
    <row r="831" spans="1:17" ht="23.25">
      <c r="A831" s="15"/>
      <c r="B831" s="16"/>
      <c r="C831" s="173"/>
      <c r="D831" s="173"/>
      <c r="E831" s="18" t="s">
        <v>101</v>
      </c>
      <c r="F831" s="34"/>
      <c r="G831" s="285"/>
      <c r="H831" s="292"/>
      <c r="I831" s="291"/>
      <c r="J831" s="263"/>
      <c r="K831" s="49"/>
      <c r="L831" s="265"/>
      <c r="M831" s="263" t="s">
        <v>6</v>
      </c>
      <c r="N831" s="267">
        <f>SUM(N824:N830)</f>
        <v>7249.3351999999995</v>
      </c>
      <c r="O831" s="18" t="s">
        <v>134</v>
      </c>
      <c r="P831" s="36" t="s">
        <v>522</v>
      </c>
      <c r="Q831" s="259">
        <v>26</v>
      </c>
    </row>
    <row r="832" spans="1:17" ht="23.25">
      <c r="A832" s="15"/>
      <c r="B832" s="16"/>
      <c r="C832" s="173"/>
      <c r="D832" s="173"/>
      <c r="E832" s="18"/>
      <c r="F832" s="34"/>
      <c r="G832" s="285"/>
      <c r="H832" s="292"/>
      <c r="I832" s="291"/>
      <c r="J832" s="263"/>
      <c r="K832" s="49"/>
      <c r="L832" s="265"/>
      <c r="M832" s="263"/>
      <c r="N832" s="267"/>
      <c r="O832" s="18"/>
      <c r="P832" s="36" t="s">
        <v>523</v>
      </c>
      <c r="Q832" s="259"/>
    </row>
    <row r="833" spans="1:17" s="32" customFormat="1" ht="24.75">
      <c r="A833" s="77"/>
      <c r="B833" s="295"/>
      <c r="C833" s="64"/>
      <c r="D833" s="64"/>
      <c r="E833" s="27" t="s">
        <v>57</v>
      </c>
      <c r="F833" s="17"/>
      <c r="G833" s="296"/>
      <c r="H833" s="296"/>
      <c r="I833" s="297"/>
      <c r="J833" s="298"/>
      <c r="K833" s="299"/>
      <c r="L833" s="17"/>
      <c r="M833" s="300" t="s">
        <v>6</v>
      </c>
      <c r="N833" s="282">
        <f>ROUNDDOWN(N831/H825,-1)</f>
        <v>2410</v>
      </c>
      <c r="O833" s="110" t="s">
        <v>433</v>
      </c>
      <c r="P833" s="36" t="str">
        <f>CONCATENATE("[",Q833,"]")</f>
        <v>[27]</v>
      </c>
      <c r="Q833" s="259">
        <v>27</v>
      </c>
    </row>
    <row r="834" spans="1:17" s="32" customFormat="1" ht="25.5" thickBot="1">
      <c r="A834" s="77"/>
      <c r="B834" s="295"/>
      <c r="C834" s="64"/>
      <c r="D834" s="64"/>
      <c r="E834" s="27" t="s">
        <v>524</v>
      </c>
      <c r="F834" s="17"/>
      <c r="G834" s="296"/>
      <c r="H834" s="296"/>
      <c r="I834" s="297"/>
      <c r="J834" s="298"/>
      <c r="K834" s="299"/>
      <c r="L834" s="17"/>
      <c r="M834" s="300" t="s">
        <v>6</v>
      </c>
      <c r="N834" s="80">
        <f>ROUNDDOWN((N811*1+N822*2+N833*3)/6,-1)</f>
        <v>2390</v>
      </c>
      <c r="O834" s="110" t="s">
        <v>433</v>
      </c>
      <c r="P834" s="36" t="s">
        <v>525</v>
      </c>
      <c r="Q834" s="3"/>
    </row>
    <row r="835" spans="1:17" s="32" customFormat="1" ht="25.5" thickTop="1">
      <c r="A835" s="77"/>
      <c r="B835" s="295"/>
      <c r="C835" s="64"/>
      <c r="D835" s="64"/>
      <c r="E835" s="27"/>
      <c r="F835" s="17"/>
      <c r="G835" s="296"/>
      <c r="H835" s="296"/>
      <c r="I835" s="297"/>
      <c r="J835" s="298"/>
      <c r="K835" s="299"/>
      <c r="L835" s="17"/>
      <c r="M835" s="300"/>
      <c r="N835" s="282"/>
      <c r="O835" s="110"/>
      <c r="P835" s="305" t="s">
        <v>526</v>
      </c>
      <c r="Q835" s="3"/>
    </row>
    <row r="836" spans="1:17" s="32" customFormat="1" ht="24.75">
      <c r="A836" s="77"/>
      <c r="B836" s="295"/>
      <c r="C836" s="64"/>
      <c r="D836" s="64"/>
      <c r="E836" s="27"/>
      <c r="F836" s="17"/>
      <c r="G836" s="296"/>
      <c r="H836" s="296"/>
      <c r="I836" s="297"/>
      <c r="J836" s="298"/>
      <c r="K836" s="299"/>
      <c r="L836" s="17"/>
      <c r="M836" s="300"/>
      <c r="N836" s="282"/>
      <c r="O836" s="110"/>
      <c r="P836" s="305"/>
      <c r="Q836" s="3"/>
    </row>
    <row r="837" spans="1:17" s="32" customFormat="1" ht="24">
      <c r="A837" s="77"/>
      <c r="B837" s="295"/>
      <c r="C837" s="64"/>
      <c r="D837" s="173" t="s">
        <v>528</v>
      </c>
      <c r="E837" s="16" t="s">
        <v>506</v>
      </c>
      <c r="F837" s="34"/>
      <c r="G837" s="285"/>
      <c r="H837" s="285" t="s">
        <v>507</v>
      </c>
      <c r="I837" s="286" t="s">
        <v>508</v>
      </c>
      <c r="J837" s="287">
        <v>1</v>
      </c>
      <c r="K837" s="288" t="s">
        <v>171</v>
      </c>
      <c r="L837" s="17"/>
      <c r="M837" s="300"/>
      <c r="N837" s="282"/>
      <c r="O837" s="110"/>
      <c r="P837" s="305"/>
      <c r="Q837" s="3"/>
    </row>
    <row r="838" spans="1:17" ht="23.25">
      <c r="A838" s="57"/>
      <c r="B838" s="48"/>
      <c r="C838" s="59"/>
      <c r="D838" s="173"/>
      <c r="E838" s="16" t="s">
        <v>519</v>
      </c>
      <c r="F838" s="34"/>
      <c r="G838" s="285">
        <v>1</v>
      </c>
      <c r="H838" s="285" t="s">
        <v>510</v>
      </c>
      <c r="I838" s="286" t="s">
        <v>508</v>
      </c>
      <c r="J838" s="287">
        <v>1</v>
      </c>
      <c r="K838" s="288" t="s">
        <v>171</v>
      </c>
      <c r="L838" s="18"/>
      <c r="M838" s="18"/>
    </row>
    <row r="839" spans="1:17" ht="23.25">
      <c r="A839" s="15"/>
      <c r="B839" s="16"/>
      <c r="C839" s="173"/>
      <c r="D839" s="173"/>
      <c r="E839" s="60" t="s">
        <v>511</v>
      </c>
      <c r="F839" s="34"/>
      <c r="G839" s="285"/>
      <c r="H839" s="290">
        <f>(0.15+1+0.22+0.3)*1*(0.6+1.22)</f>
        <v>3.0393999999999997</v>
      </c>
      <c r="I839" s="291" t="s">
        <v>25</v>
      </c>
      <c r="J839" s="263" t="s">
        <v>406</v>
      </c>
      <c r="K839" s="49">
        <f>+[1]ราคาต่อหน่วยงานทั่วไป!R1147</f>
        <v>94</v>
      </c>
      <c r="L839" s="265" t="s">
        <v>134</v>
      </c>
      <c r="M839" s="263" t="s">
        <v>6</v>
      </c>
      <c r="N839" s="267">
        <f t="shared" ref="N839:N845" si="39">+H839*K839</f>
        <v>285.70359999999999</v>
      </c>
      <c r="O839" s="18" t="s">
        <v>134</v>
      </c>
      <c r="P839" s="36" t="str">
        <f>CONCATENATE("[",Q839,"]")</f>
        <v>[1]</v>
      </c>
      <c r="Q839" s="259">
        <v>1</v>
      </c>
    </row>
    <row r="840" spans="1:17" ht="23.25">
      <c r="A840" s="15"/>
      <c r="B840" s="16"/>
      <c r="C840" s="173"/>
      <c r="D840" s="173"/>
      <c r="E840" s="60" t="s">
        <v>512</v>
      </c>
      <c r="F840" s="34"/>
      <c r="G840" s="285"/>
      <c r="H840" s="292">
        <v>1</v>
      </c>
      <c r="I840" s="291" t="s">
        <v>171</v>
      </c>
      <c r="J840" s="263" t="s">
        <v>406</v>
      </c>
      <c r="K840" s="49">
        <f>+[1]คำนวณค่าขนส่ง!G52</f>
        <v>2200</v>
      </c>
      <c r="L840" s="265" t="s">
        <v>134</v>
      </c>
      <c r="M840" s="263" t="s">
        <v>6</v>
      </c>
      <c r="N840" s="267">
        <f t="shared" si="39"/>
        <v>2200</v>
      </c>
      <c r="O840" s="18" t="s">
        <v>134</v>
      </c>
      <c r="P840" s="36" t="str">
        <f t="shared" ref="P840:P845" si="40">CONCATENATE("[",Q840,"]")</f>
        <v>[2]</v>
      </c>
      <c r="Q840" s="259">
        <v>2</v>
      </c>
    </row>
    <row r="841" spans="1:17" ht="23.25">
      <c r="A841" s="15"/>
      <c r="B841" s="16"/>
      <c r="C841" s="173"/>
      <c r="D841" s="173"/>
      <c r="E841" s="60" t="s">
        <v>513</v>
      </c>
      <c r="F841" s="34"/>
      <c r="G841" s="285"/>
      <c r="H841" s="292">
        <v>1</v>
      </c>
      <c r="I841" s="291" t="s">
        <v>171</v>
      </c>
      <c r="J841" s="263" t="s">
        <v>406</v>
      </c>
      <c r="K841" s="293">
        <f>+[1]คำนวณค่าขนส่ง!AL52</f>
        <v>12.55</v>
      </c>
      <c r="L841" s="265" t="s">
        <v>134</v>
      </c>
      <c r="M841" s="263" t="s">
        <v>6</v>
      </c>
      <c r="N841" s="267">
        <f t="shared" si="39"/>
        <v>12.55</v>
      </c>
      <c r="O841" s="18" t="s">
        <v>134</v>
      </c>
      <c r="P841" s="36" t="str">
        <f t="shared" si="40"/>
        <v>[3]</v>
      </c>
      <c r="Q841" s="259">
        <v>3</v>
      </c>
    </row>
    <row r="842" spans="1:17" ht="23.25">
      <c r="A842" s="15"/>
      <c r="B842" s="16"/>
      <c r="C842" s="173"/>
      <c r="D842" s="173"/>
      <c r="E842" s="60" t="s">
        <v>514</v>
      </c>
      <c r="F842" s="34"/>
      <c r="G842" s="285"/>
      <c r="H842" s="292">
        <f>+[1]ท่อ1แถววางลอดถนน!M51</f>
        <v>0.86</v>
      </c>
      <c r="I842" s="291" t="s">
        <v>25</v>
      </c>
      <c r="J842" s="263" t="s">
        <v>406</v>
      </c>
      <c r="K842" s="293">
        <f>+L84</f>
        <v>254.09</v>
      </c>
      <c r="L842" s="265" t="s">
        <v>134</v>
      </c>
      <c r="M842" s="263" t="s">
        <v>6</v>
      </c>
      <c r="N842" s="267">
        <f t="shared" si="39"/>
        <v>218.51740000000001</v>
      </c>
      <c r="O842" s="18" t="s">
        <v>134</v>
      </c>
      <c r="P842" s="36" t="str">
        <f t="shared" si="40"/>
        <v>[4]</v>
      </c>
      <c r="Q842" s="259">
        <v>4</v>
      </c>
    </row>
    <row r="843" spans="1:17" ht="23.25">
      <c r="A843" s="15"/>
      <c r="B843" s="16"/>
      <c r="C843" s="173"/>
      <c r="D843" s="173"/>
      <c r="E843" s="60" t="s">
        <v>515</v>
      </c>
      <c r="F843" s="34"/>
      <c r="G843" s="285"/>
      <c r="H843" s="292">
        <f>+[1]ท่อ1แถววางลอดถนน!M50</f>
        <v>0.64</v>
      </c>
      <c r="I843" s="291" t="s">
        <v>25</v>
      </c>
      <c r="J843" s="263" t="s">
        <v>406</v>
      </c>
      <c r="K843" s="293">
        <f>+[1]ราคาต่อหน่วยงานทั่วไป!R41</f>
        <v>1491</v>
      </c>
      <c r="L843" s="265" t="s">
        <v>134</v>
      </c>
      <c r="M843" s="263" t="s">
        <v>6</v>
      </c>
      <c r="N843" s="267">
        <f t="shared" si="39"/>
        <v>954.24</v>
      </c>
      <c r="O843" s="18" t="s">
        <v>134</v>
      </c>
      <c r="P843" s="36" t="str">
        <f t="shared" si="40"/>
        <v>[5]</v>
      </c>
      <c r="Q843" s="259">
        <v>5</v>
      </c>
    </row>
    <row r="844" spans="1:17" ht="23.25">
      <c r="A844" s="15"/>
      <c r="B844" s="16"/>
      <c r="C844" s="173"/>
      <c r="D844" s="173"/>
      <c r="E844" s="60" t="s">
        <v>516</v>
      </c>
      <c r="F844" s="34"/>
      <c r="G844" s="285"/>
      <c r="H844" s="294">
        <f>+[1]ท่อ1แถววางลอดถนน!M52</f>
        <v>1.7000000000000001E-2</v>
      </c>
      <c r="I844" s="291" t="s">
        <v>25</v>
      </c>
      <c r="J844" s="263" t="s">
        <v>406</v>
      </c>
      <c r="K844" s="293">
        <f>+[1]ราคาต่อหน่วยงานทั่วไป!R90</f>
        <v>1579</v>
      </c>
      <c r="L844" s="265" t="s">
        <v>134</v>
      </c>
      <c r="M844" s="263" t="s">
        <v>6</v>
      </c>
      <c r="N844" s="267">
        <f t="shared" si="39"/>
        <v>26.843000000000004</v>
      </c>
      <c r="O844" s="18" t="s">
        <v>134</v>
      </c>
      <c r="P844" s="36" t="str">
        <f t="shared" si="40"/>
        <v>[6]</v>
      </c>
      <c r="Q844" s="259">
        <v>6</v>
      </c>
    </row>
    <row r="845" spans="1:17" ht="23.25">
      <c r="A845" s="15"/>
      <c r="B845" s="16"/>
      <c r="C845" s="173"/>
      <c r="D845" s="173"/>
      <c r="E845" s="60" t="s">
        <v>517</v>
      </c>
      <c r="F845" s="34"/>
      <c r="G845" s="285"/>
      <c r="H845" s="292">
        <f>+H840</f>
        <v>1</v>
      </c>
      <c r="I845" s="291" t="s">
        <v>171</v>
      </c>
      <c r="J845" s="263" t="s">
        <v>406</v>
      </c>
      <c r="K845" s="49">
        <v>0</v>
      </c>
      <c r="L845" s="265" t="s">
        <v>134</v>
      </c>
      <c r="M845" s="263" t="s">
        <v>6</v>
      </c>
      <c r="N845" s="267">
        <f t="shared" si="39"/>
        <v>0</v>
      </c>
      <c r="O845" s="18" t="s">
        <v>134</v>
      </c>
      <c r="P845" s="36" t="str">
        <f t="shared" si="40"/>
        <v>[7]</v>
      </c>
      <c r="Q845" s="259">
        <v>7</v>
      </c>
    </row>
    <row r="846" spans="1:17" ht="23.25">
      <c r="A846" s="15"/>
      <c r="B846" s="16"/>
      <c r="C846" s="173"/>
      <c r="D846" s="173"/>
      <c r="E846" s="18" t="s">
        <v>101</v>
      </c>
      <c r="F846" s="34"/>
      <c r="G846" s="285"/>
      <c r="H846" s="292"/>
      <c r="I846" s="291"/>
      <c r="J846" s="263"/>
      <c r="K846" s="49"/>
      <c r="L846" s="265"/>
      <c r="M846" s="263" t="s">
        <v>6</v>
      </c>
      <c r="N846" s="267">
        <f>SUM(N839:N845)</f>
        <v>3697.8540000000003</v>
      </c>
      <c r="O846" s="18" t="s">
        <v>134</v>
      </c>
      <c r="P846" s="36" t="s">
        <v>431</v>
      </c>
      <c r="Q846" s="259">
        <v>8</v>
      </c>
    </row>
    <row r="847" spans="1:17" ht="23.25">
      <c r="A847" s="15"/>
      <c r="B847" s="16"/>
      <c r="C847" s="173"/>
      <c r="D847" s="173"/>
      <c r="E847" s="18"/>
      <c r="F847" s="34"/>
      <c r="G847" s="285"/>
      <c r="H847" s="292"/>
      <c r="I847" s="291"/>
      <c r="J847" s="263"/>
      <c r="K847" s="49"/>
      <c r="L847" s="265"/>
      <c r="M847" s="263"/>
      <c r="N847" s="267"/>
      <c r="O847" s="18"/>
      <c r="P847" s="36" t="s">
        <v>432</v>
      </c>
      <c r="Q847" s="259"/>
    </row>
    <row r="848" spans="1:17" s="32" customFormat="1" ht="24.75">
      <c r="A848" s="77"/>
      <c r="B848" s="295"/>
      <c r="C848" s="64"/>
      <c r="D848" s="64"/>
      <c r="E848" s="27" t="s">
        <v>57</v>
      </c>
      <c r="F848" s="17"/>
      <c r="G848" s="296"/>
      <c r="H848" s="296"/>
      <c r="I848" s="297"/>
      <c r="J848" s="298"/>
      <c r="K848" s="299"/>
      <c r="L848" s="17"/>
      <c r="M848" s="300" t="s">
        <v>6</v>
      </c>
      <c r="N848" s="282">
        <f>ROUNDDOWN(N846/H840,-1)</f>
        <v>3690</v>
      </c>
      <c r="O848" s="110" t="s">
        <v>433</v>
      </c>
      <c r="P848" s="36" t="str">
        <f>CONCATENATE("[",Q848,"]")</f>
        <v>[9]</v>
      </c>
      <c r="Q848" s="259">
        <v>9</v>
      </c>
    </row>
    <row r="849" spans="1:17" s="32" customFormat="1" ht="24.75">
      <c r="A849" s="77"/>
      <c r="B849" s="295"/>
      <c r="C849" s="64"/>
      <c r="D849" s="64"/>
      <c r="E849" s="27"/>
      <c r="F849" s="17"/>
      <c r="G849" s="296"/>
      <c r="H849" s="296"/>
      <c r="I849" s="297"/>
      <c r="J849" s="298"/>
      <c r="K849" s="299"/>
      <c r="L849" s="17"/>
      <c r="M849" s="300"/>
      <c r="N849" s="282"/>
      <c r="O849" s="110"/>
      <c r="P849" s="36"/>
      <c r="Q849" s="259"/>
    </row>
    <row r="850" spans="1:17" ht="23.25">
      <c r="A850" s="57"/>
      <c r="B850" s="48"/>
      <c r="C850" s="59"/>
      <c r="D850" s="173"/>
      <c r="E850" s="16" t="s">
        <v>519</v>
      </c>
      <c r="F850" s="34"/>
      <c r="G850" s="285">
        <v>2</v>
      </c>
      <c r="H850" s="285" t="s">
        <v>510</v>
      </c>
      <c r="I850" s="286" t="s">
        <v>508</v>
      </c>
      <c r="J850" s="287">
        <v>1</v>
      </c>
      <c r="K850" s="288" t="s">
        <v>171</v>
      </c>
      <c r="L850" s="18"/>
      <c r="M850" s="18"/>
    </row>
    <row r="851" spans="1:17" ht="23.25">
      <c r="A851" s="15"/>
      <c r="B851" s="16"/>
      <c r="C851" s="173"/>
      <c r="D851" s="173"/>
      <c r="E851" s="60" t="s">
        <v>511</v>
      </c>
      <c r="F851" s="34"/>
      <c r="G851" s="285"/>
      <c r="H851" s="290">
        <f>+H839*2</f>
        <v>6.0787999999999993</v>
      </c>
      <c r="I851" s="291" t="s">
        <v>25</v>
      </c>
      <c r="J851" s="263" t="s">
        <v>406</v>
      </c>
      <c r="K851" s="49">
        <f>+[1]ราคาต่อหน่วยงานทั่วไป!R1147</f>
        <v>94</v>
      </c>
      <c r="L851" s="265" t="s">
        <v>134</v>
      </c>
      <c r="M851" s="263" t="s">
        <v>6</v>
      </c>
      <c r="N851" s="267">
        <f t="shared" ref="N851:N857" si="41">+H851*K851</f>
        <v>571.40719999999999</v>
      </c>
      <c r="O851" s="18" t="s">
        <v>134</v>
      </c>
      <c r="P851" s="36" t="str">
        <f>CONCATENATE("[",Q851,"]")</f>
        <v>[10]</v>
      </c>
      <c r="Q851" s="259">
        <v>10</v>
      </c>
    </row>
    <row r="852" spans="1:17" ht="23.25">
      <c r="A852" s="15"/>
      <c r="B852" s="16"/>
      <c r="C852" s="173"/>
      <c r="D852" s="173"/>
      <c r="E852" s="60" t="s">
        <v>512</v>
      </c>
      <c r="F852" s="34"/>
      <c r="G852" s="285"/>
      <c r="H852" s="292">
        <v>2</v>
      </c>
      <c r="I852" s="291" t="s">
        <v>171</v>
      </c>
      <c r="J852" s="263" t="s">
        <v>406</v>
      </c>
      <c r="K852" s="49">
        <f>+[1]คำนวณค่าขนส่ง!G52</f>
        <v>2200</v>
      </c>
      <c r="L852" s="265" t="s">
        <v>134</v>
      </c>
      <c r="M852" s="263" t="s">
        <v>6</v>
      </c>
      <c r="N852" s="267">
        <f t="shared" si="41"/>
        <v>4400</v>
      </c>
      <c r="O852" s="18" t="s">
        <v>134</v>
      </c>
      <c r="P852" s="36" t="str">
        <f t="shared" ref="P852:P857" si="42">CONCATENATE("[",Q852,"]")</f>
        <v>[11]</v>
      </c>
      <c r="Q852" s="259">
        <v>11</v>
      </c>
    </row>
    <row r="853" spans="1:17" ht="23.25">
      <c r="A853" s="15"/>
      <c r="B853" s="16"/>
      <c r="C853" s="173"/>
      <c r="D853" s="173"/>
      <c r="E853" s="60" t="s">
        <v>513</v>
      </c>
      <c r="F853" s="34"/>
      <c r="G853" s="285"/>
      <c r="H853" s="292">
        <v>2</v>
      </c>
      <c r="I853" s="291" t="s">
        <v>171</v>
      </c>
      <c r="J853" s="263" t="s">
        <v>406</v>
      </c>
      <c r="K853" s="293">
        <f>+[1]คำนวณค่าขนส่ง!AL52</f>
        <v>12.55</v>
      </c>
      <c r="L853" s="265" t="s">
        <v>134</v>
      </c>
      <c r="M853" s="263" t="s">
        <v>6</v>
      </c>
      <c r="N853" s="267">
        <f t="shared" si="41"/>
        <v>25.1</v>
      </c>
      <c r="O853" s="18" t="s">
        <v>134</v>
      </c>
      <c r="P853" s="36" t="str">
        <f t="shared" si="42"/>
        <v>[12]</v>
      </c>
      <c r="Q853" s="259">
        <v>12</v>
      </c>
    </row>
    <row r="854" spans="1:17" ht="23.25">
      <c r="A854" s="15"/>
      <c r="B854" s="16"/>
      <c r="C854" s="173"/>
      <c r="D854" s="173"/>
      <c r="E854" s="60" t="s">
        <v>514</v>
      </c>
      <c r="F854" s="34"/>
      <c r="G854" s="285"/>
      <c r="H854" s="292">
        <f>+[1]ท่อ2แถววางลอดถนน!M51</f>
        <v>2.82</v>
      </c>
      <c r="I854" s="291" t="s">
        <v>25</v>
      </c>
      <c r="J854" s="263" t="s">
        <v>406</v>
      </c>
      <c r="K854" s="293">
        <f>+L84</f>
        <v>254.09</v>
      </c>
      <c r="L854" s="265" t="s">
        <v>134</v>
      </c>
      <c r="M854" s="263" t="s">
        <v>6</v>
      </c>
      <c r="N854" s="267">
        <f t="shared" si="41"/>
        <v>716.53379999999993</v>
      </c>
      <c r="O854" s="18" t="s">
        <v>134</v>
      </c>
      <c r="P854" s="36" t="str">
        <f t="shared" si="42"/>
        <v>[13]</v>
      </c>
      <c r="Q854" s="259">
        <v>13</v>
      </c>
    </row>
    <row r="855" spans="1:17" ht="23.25">
      <c r="A855" s="15"/>
      <c r="B855" s="16"/>
      <c r="C855" s="173"/>
      <c r="D855" s="173"/>
      <c r="E855" s="60" t="s">
        <v>515</v>
      </c>
      <c r="F855" s="34"/>
      <c r="G855" s="285"/>
      <c r="H855" s="292">
        <f>+[1]ท่อ2แถววางลอดถนน!M50</f>
        <v>1.29</v>
      </c>
      <c r="I855" s="291" t="s">
        <v>25</v>
      </c>
      <c r="J855" s="263" t="s">
        <v>406</v>
      </c>
      <c r="K855" s="293">
        <f>+[1]ราคาต่อหน่วยงานทั่วไป!R41</f>
        <v>1491</v>
      </c>
      <c r="L855" s="265" t="s">
        <v>134</v>
      </c>
      <c r="M855" s="263" t="s">
        <v>6</v>
      </c>
      <c r="N855" s="267">
        <f t="shared" si="41"/>
        <v>1923.39</v>
      </c>
      <c r="O855" s="18" t="s">
        <v>134</v>
      </c>
      <c r="P855" s="36" t="str">
        <f t="shared" si="42"/>
        <v>[14]</v>
      </c>
      <c r="Q855" s="259">
        <v>14</v>
      </c>
    </row>
    <row r="856" spans="1:17" ht="23.25">
      <c r="A856" s="15"/>
      <c r="B856" s="16"/>
      <c r="C856" s="173"/>
      <c r="D856" s="173"/>
      <c r="E856" s="60" t="s">
        <v>516</v>
      </c>
      <c r="F856" s="34"/>
      <c r="G856" s="285"/>
      <c r="H856" s="294">
        <f>+[1]ท่อ2แถววางลอดถนน!M52</f>
        <v>3.4000000000000002E-2</v>
      </c>
      <c r="I856" s="291" t="s">
        <v>25</v>
      </c>
      <c r="J856" s="263" t="s">
        <v>406</v>
      </c>
      <c r="K856" s="293">
        <f>+[1]ราคาต่อหน่วยงานทั่วไป!R90</f>
        <v>1579</v>
      </c>
      <c r="L856" s="265" t="s">
        <v>134</v>
      </c>
      <c r="M856" s="263" t="s">
        <v>6</v>
      </c>
      <c r="N856" s="267">
        <f t="shared" si="41"/>
        <v>53.686000000000007</v>
      </c>
      <c r="O856" s="18" t="s">
        <v>134</v>
      </c>
      <c r="P856" s="36" t="str">
        <f t="shared" si="42"/>
        <v>[15]</v>
      </c>
      <c r="Q856" s="259">
        <v>15</v>
      </c>
    </row>
    <row r="857" spans="1:17" ht="23.25">
      <c r="A857" s="15"/>
      <c r="B857" s="16"/>
      <c r="C857" s="173"/>
      <c r="D857" s="173"/>
      <c r="E857" s="60" t="s">
        <v>517</v>
      </c>
      <c r="F857" s="34"/>
      <c r="G857" s="285"/>
      <c r="H857" s="292">
        <f>+H852</f>
        <v>2</v>
      </c>
      <c r="I857" s="291" t="s">
        <v>171</v>
      </c>
      <c r="J857" s="263" t="s">
        <v>406</v>
      </c>
      <c r="K857" s="49">
        <v>0</v>
      </c>
      <c r="L857" s="265" t="s">
        <v>134</v>
      </c>
      <c r="M857" s="263" t="s">
        <v>6</v>
      </c>
      <c r="N857" s="267">
        <f t="shared" si="41"/>
        <v>0</v>
      </c>
      <c r="O857" s="18" t="s">
        <v>134</v>
      </c>
      <c r="P857" s="36" t="str">
        <f t="shared" si="42"/>
        <v>[16]</v>
      </c>
      <c r="Q857" s="259">
        <v>16</v>
      </c>
    </row>
    <row r="858" spans="1:17" ht="23.25">
      <c r="A858" s="15"/>
      <c r="B858" s="16"/>
      <c r="C858" s="173"/>
      <c r="D858" s="173"/>
      <c r="E858" s="18" t="s">
        <v>101</v>
      </c>
      <c r="F858" s="34"/>
      <c r="G858" s="285"/>
      <c r="H858" s="292"/>
      <c r="I858" s="291"/>
      <c r="J858" s="263"/>
      <c r="K858" s="49"/>
      <c r="L858" s="265"/>
      <c r="M858" s="263" t="s">
        <v>6</v>
      </c>
      <c r="N858" s="267">
        <f>SUM(N851:N857)</f>
        <v>7690.1170000000002</v>
      </c>
      <c r="O858" s="18" t="s">
        <v>134</v>
      </c>
      <c r="P858" s="36" t="s">
        <v>520</v>
      </c>
      <c r="Q858" s="259">
        <v>17</v>
      </c>
    </row>
    <row r="859" spans="1:17" ht="23.25">
      <c r="A859" s="15"/>
      <c r="B859" s="16"/>
      <c r="C859" s="173"/>
      <c r="D859" s="173"/>
      <c r="E859" s="18"/>
      <c r="F859" s="34"/>
      <c r="G859" s="285"/>
      <c r="H859" s="292"/>
      <c r="I859" s="291"/>
      <c r="J859" s="263"/>
      <c r="K859" s="49"/>
      <c r="L859" s="265"/>
      <c r="M859" s="263"/>
      <c r="N859" s="267"/>
      <c r="O859" s="18"/>
      <c r="P859" s="36" t="s">
        <v>521</v>
      </c>
      <c r="Q859" s="259"/>
    </row>
    <row r="860" spans="1:17" s="32" customFormat="1" ht="24.75">
      <c r="A860" s="77"/>
      <c r="B860" s="295"/>
      <c r="C860" s="64"/>
      <c r="D860" s="64"/>
      <c r="E860" s="27" t="s">
        <v>57</v>
      </c>
      <c r="F860" s="17"/>
      <c r="G860" s="296"/>
      <c r="H860" s="296"/>
      <c r="I860" s="297"/>
      <c r="J860" s="298"/>
      <c r="K860" s="299"/>
      <c r="L860" s="17"/>
      <c r="M860" s="300" t="s">
        <v>6</v>
      </c>
      <c r="N860" s="282">
        <f>ROUNDDOWN(N858/H852,-1)</f>
        <v>3840</v>
      </c>
      <c r="O860" s="110" t="s">
        <v>433</v>
      </c>
      <c r="P860" s="36" t="str">
        <f>CONCATENATE("[",Q860,"]")</f>
        <v>[18]</v>
      </c>
      <c r="Q860" s="259">
        <v>18</v>
      </c>
    </row>
    <row r="861" spans="1:17" ht="23.25">
      <c r="A861" s="57"/>
      <c r="B861" s="48"/>
      <c r="C861" s="59"/>
      <c r="D861" s="173"/>
      <c r="E861" s="16" t="s">
        <v>519</v>
      </c>
      <c r="F861" s="34"/>
      <c r="G861" s="285">
        <v>3</v>
      </c>
      <c r="H861" s="285" t="s">
        <v>510</v>
      </c>
      <c r="I861" s="286" t="s">
        <v>508</v>
      </c>
      <c r="J861" s="287">
        <v>1</v>
      </c>
      <c r="K861" s="288" t="s">
        <v>171</v>
      </c>
      <c r="L861" s="34"/>
      <c r="M861" s="18"/>
    </row>
    <row r="862" spans="1:17" ht="23.25">
      <c r="A862" s="15"/>
      <c r="B862" s="16"/>
      <c r="C862" s="173"/>
      <c r="D862" s="173"/>
      <c r="E862" s="60" t="s">
        <v>511</v>
      </c>
      <c r="F862" s="34"/>
      <c r="G862" s="285"/>
      <c r="H862" s="290">
        <f>3*H839</f>
        <v>9.1181999999999981</v>
      </c>
      <c r="I862" s="291" t="s">
        <v>25</v>
      </c>
      <c r="J862" s="263" t="s">
        <v>406</v>
      </c>
      <c r="K862" s="49">
        <f>+[1]ราคาต่อหน่วยงานทั่วไป!R1147</f>
        <v>94</v>
      </c>
      <c r="L862" s="265" t="s">
        <v>134</v>
      </c>
      <c r="M862" s="263" t="s">
        <v>6</v>
      </c>
      <c r="N862" s="267">
        <f t="shared" ref="N862:N868" si="43">+H862*K862</f>
        <v>857.11079999999981</v>
      </c>
      <c r="O862" s="18" t="s">
        <v>134</v>
      </c>
      <c r="P862" s="36" t="str">
        <f>CONCATENATE("[",Q862,"]")</f>
        <v>[19]</v>
      </c>
      <c r="Q862" s="259">
        <v>19</v>
      </c>
    </row>
    <row r="863" spans="1:17" ht="23.25">
      <c r="A863" s="15"/>
      <c r="B863" s="16"/>
      <c r="C863" s="173"/>
      <c r="D863" s="173"/>
      <c r="E863" s="60" t="s">
        <v>512</v>
      </c>
      <c r="F863" s="34"/>
      <c r="G863" s="285"/>
      <c r="H863" s="292">
        <v>3</v>
      </c>
      <c r="I863" s="291" t="s">
        <v>171</v>
      </c>
      <c r="J863" s="263" t="s">
        <v>406</v>
      </c>
      <c r="K863" s="49">
        <f>+[1]คำนวณค่าขนส่ง!G52</f>
        <v>2200</v>
      </c>
      <c r="L863" s="265" t="s">
        <v>134</v>
      </c>
      <c r="M863" s="263" t="s">
        <v>6</v>
      </c>
      <c r="N863" s="267">
        <f t="shared" si="43"/>
        <v>6600</v>
      </c>
      <c r="O863" s="18" t="s">
        <v>134</v>
      </c>
      <c r="P863" s="36" t="str">
        <f t="shared" ref="P863:P868" si="44">CONCATENATE("[",Q863,"]")</f>
        <v>[20]</v>
      </c>
      <c r="Q863" s="259">
        <v>20</v>
      </c>
    </row>
    <row r="864" spans="1:17" ht="23.25">
      <c r="A864" s="15"/>
      <c r="B864" s="16"/>
      <c r="C864" s="173"/>
      <c r="D864" s="173"/>
      <c r="E864" s="60" t="s">
        <v>513</v>
      </c>
      <c r="F864" s="34"/>
      <c r="G864" s="285"/>
      <c r="H864" s="292">
        <v>3</v>
      </c>
      <c r="I864" s="291" t="s">
        <v>171</v>
      </c>
      <c r="J864" s="263" t="s">
        <v>406</v>
      </c>
      <c r="K864" s="293">
        <f>+[1]คำนวณค่าขนส่ง!AL52</f>
        <v>12.55</v>
      </c>
      <c r="L864" s="265" t="s">
        <v>134</v>
      </c>
      <c r="M864" s="263" t="s">
        <v>6</v>
      </c>
      <c r="N864" s="267">
        <f t="shared" si="43"/>
        <v>37.650000000000006</v>
      </c>
      <c r="O864" s="18" t="s">
        <v>134</v>
      </c>
      <c r="P864" s="36" t="str">
        <f t="shared" si="44"/>
        <v>[21]</v>
      </c>
      <c r="Q864" s="259">
        <v>21</v>
      </c>
    </row>
    <row r="865" spans="1:17" ht="23.25">
      <c r="A865" s="15"/>
      <c r="B865" s="16"/>
      <c r="C865" s="173"/>
      <c r="D865" s="173"/>
      <c r="E865" s="60" t="s">
        <v>514</v>
      </c>
      <c r="F865" s="34"/>
      <c r="G865" s="285"/>
      <c r="H865" s="292">
        <f>+[1]ท่อ3แถววางลอดถนน!M51</f>
        <v>4.24</v>
      </c>
      <c r="I865" s="291" t="s">
        <v>25</v>
      </c>
      <c r="J865" s="263" t="s">
        <v>406</v>
      </c>
      <c r="K865" s="293">
        <f>+L84</f>
        <v>254.09</v>
      </c>
      <c r="L865" s="265" t="s">
        <v>134</v>
      </c>
      <c r="M865" s="263" t="s">
        <v>6</v>
      </c>
      <c r="N865" s="267">
        <f t="shared" si="43"/>
        <v>1077.3416</v>
      </c>
      <c r="O865" s="18" t="s">
        <v>134</v>
      </c>
      <c r="P865" s="36" t="str">
        <f t="shared" si="44"/>
        <v>[22]</v>
      </c>
      <c r="Q865" s="259">
        <v>22</v>
      </c>
    </row>
    <row r="866" spans="1:17" ht="23.25">
      <c r="A866" s="15"/>
      <c r="B866" s="16"/>
      <c r="C866" s="173"/>
      <c r="D866" s="173"/>
      <c r="E866" s="60" t="s">
        <v>515</v>
      </c>
      <c r="F866" s="34"/>
      <c r="G866" s="285"/>
      <c r="H866" s="292">
        <f>+[1]ท่อ3แถววางลอดถนน!M50</f>
        <v>1.94</v>
      </c>
      <c r="I866" s="291" t="s">
        <v>25</v>
      </c>
      <c r="J866" s="263" t="s">
        <v>406</v>
      </c>
      <c r="K866" s="293">
        <f>+[1]ราคาต่อหน่วยงานทั่วไป!R41</f>
        <v>1491</v>
      </c>
      <c r="L866" s="265" t="s">
        <v>134</v>
      </c>
      <c r="M866" s="263" t="s">
        <v>6</v>
      </c>
      <c r="N866" s="267">
        <f t="shared" si="43"/>
        <v>2892.54</v>
      </c>
      <c r="O866" s="18" t="s">
        <v>134</v>
      </c>
      <c r="P866" s="36" t="str">
        <f t="shared" si="44"/>
        <v>[23]</v>
      </c>
      <c r="Q866" s="259">
        <v>23</v>
      </c>
    </row>
    <row r="867" spans="1:17" ht="23.25">
      <c r="A867" s="15"/>
      <c r="B867" s="16"/>
      <c r="C867" s="173"/>
      <c r="D867" s="173"/>
      <c r="E867" s="60" t="s">
        <v>516</v>
      </c>
      <c r="F867" s="34"/>
      <c r="G867" s="285"/>
      <c r="H867" s="294">
        <f>+[1]ท่อ3แถววางลอดถนน!M52</f>
        <v>5.0999999999999997E-2</v>
      </c>
      <c r="I867" s="291" t="s">
        <v>25</v>
      </c>
      <c r="J867" s="263" t="s">
        <v>406</v>
      </c>
      <c r="K867" s="293">
        <f>+[1]ราคาต่อหน่วยงานทั่วไป!R90</f>
        <v>1579</v>
      </c>
      <c r="L867" s="265" t="s">
        <v>134</v>
      </c>
      <c r="M867" s="263" t="s">
        <v>6</v>
      </c>
      <c r="N867" s="267">
        <f t="shared" si="43"/>
        <v>80.528999999999996</v>
      </c>
      <c r="O867" s="18" t="s">
        <v>134</v>
      </c>
      <c r="P867" s="36" t="str">
        <f t="shared" si="44"/>
        <v>[24]</v>
      </c>
      <c r="Q867" s="259">
        <v>24</v>
      </c>
    </row>
    <row r="868" spans="1:17" ht="23.25">
      <c r="A868" s="15"/>
      <c r="B868" s="16"/>
      <c r="C868" s="173"/>
      <c r="D868" s="173"/>
      <c r="E868" s="60" t="s">
        <v>517</v>
      </c>
      <c r="F868" s="34"/>
      <c r="G868" s="285"/>
      <c r="H868" s="292">
        <f>+H863</f>
        <v>3</v>
      </c>
      <c r="I868" s="291" t="s">
        <v>171</v>
      </c>
      <c r="J868" s="263" t="s">
        <v>406</v>
      </c>
      <c r="K868" s="49">
        <v>0</v>
      </c>
      <c r="L868" s="265" t="s">
        <v>134</v>
      </c>
      <c r="M868" s="263" t="s">
        <v>6</v>
      </c>
      <c r="N868" s="267">
        <f t="shared" si="43"/>
        <v>0</v>
      </c>
      <c r="O868" s="18" t="s">
        <v>134</v>
      </c>
      <c r="P868" s="36" t="str">
        <f t="shared" si="44"/>
        <v>[25]</v>
      </c>
      <c r="Q868" s="259">
        <v>25</v>
      </c>
    </row>
    <row r="869" spans="1:17" ht="23.25">
      <c r="A869" s="15"/>
      <c r="B869" s="16"/>
      <c r="C869" s="173"/>
      <c r="D869" s="173"/>
      <c r="E869" s="18" t="s">
        <v>101</v>
      </c>
      <c r="F869" s="34"/>
      <c r="G869" s="285"/>
      <c r="H869" s="292"/>
      <c r="I869" s="291"/>
      <c r="J869" s="263"/>
      <c r="K869" s="49"/>
      <c r="L869" s="265"/>
      <c r="M869" s="263" t="s">
        <v>6</v>
      </c>
      <c r="N869" s="267">
        <f>SUM(N862:N868)</f>
        <v>11545.171400000001</v>
      </c>
      <c r="O869" s="18" t="s">
        <v>134</v>
      </c>
      <c r="P869" s="36" t="s">
        <v>522</v>
      </c>
      <c r="Q869" s="259">
        <v>26</v>
      </c>
    </row>
    <row r="870" spans="1:17" ht="23.25">
      <c r="A870" s="15"/>
      <c r="B870" s="16"/>
      <c r="C870" s="173"/>
      <c r="D870" s="173"/>
      <c r="E870" s="18"/>
      <c r="F870" s="34"/>
      <c r="G870" s="285"/>
      <c r="H870" s="292"/>
      <c r="I870" s="291"/>
      <c r="J870" s="263"/>
      <c r="K870" s="49"/>
      <c r="L870" s="265"/>
      <c r="M870" s="263"/>
      <c r="N870" s="267"/>
      <c r="O870" s="18"/>
      <c r="P870" s="36" t="s">
        <v>523</v>
      </c>
      <c r="Q870" s="259"/>
    </row>
    <row r="871" spans="1:17" s="32" customFormat="1" ht="24.75">
      <c r="A871" s="77"/>
      <c r="B871" s="295"/>
      <c r="C871" s="64"/>
      <c r="D871" s="64"/>
      <c r="E871" s="27" t="s">
        <v>57</v>
      </c>
      <c r="F871" s="17"/>
      <c r="G871" s="296"/>
      <c r="H871" s="296"/>
      <c r="I871" s="297"/>
      <c r="J871" s="298"/>
      <c r="K871" s="299"/>
      <c r="L871" s="17"/>
      <c r="M871" s="300" t="s">
        <v>6</v>
      </c>
      <c r="N871" s="282">
        <f>ROUNDDOWN(N869/H863,-1)</f>
        <v>3840</v>
      </c>
      <c r="O871" s="110" t="s">
        <v>433</v>
      </c>
      <c r="P871" s="36" t="str">
        <f>CONCATENATE("[",Q871,"]")</f>
        <v>[27]</v>
      </c>
      <c r="Q871" s="259">
        <v>27</v>
      </c>
    </row>
    <row r="872" spans="1:17" s="32" customFormat="1" ht="25.5" thickBot="1">
      <c r="A872" s="77"/>
      <c r="B872" s="295"/>
      <c r="C872" s="64"/>
      <c r="D872" s="64"/>
      <c r="E872" s="27" t="s">
        <v>524</v>
      </c>
      <c r="F872" s="17"/>
      <c r="G872" s="296"/>
      <c r="H872" s="296"/>
      <c r="I872" s="297"/>
      <c r="J872" s="298"/>
      <c r="K872" s="299"/>
      <c r="L872" s="17"/>
      <c r="M872" s="300" t="s">
        <v>6</v>
      </c>
      <c r="N872" s="80">
        <f>ROUNDDOWN((N848*1+N860*2+N871*3)/6,-1)</f>
        <v>3810</v>
      </c>
      <c r="O872" s="110" t="s">
        <v>433</v>
      </c>
      <c r="P872" s="36" t="s">
        <v>525</v>
      </c>
      <c r="Q872" s="3"/>
    </row>
    <row r="873" spans="1:17" ht="24" thickTop="1">
      <c r="A873" s="57"/>
      <c r="B873" s="48"/>
      <c r="C873" s="59"/>
      <c r="D873" s="59"/>
      <c r="E873" s="48"/>
      <c r="F873" s="18"/>
      <c r="G873" s="302"/>
      <c r="H873" s="302"/>
      <c r="I873" s="303"/>
      <c r="J873" s="306"/>
      <c r="K873" s="179"/>
      <c r="L873" s="18"/>
      <c r="M873" s="18"/>
      <c r="P873" s="305" t="s">
        <v>526</v>
      </c>
    </row>
    <row r="874" spans="1:17" ht="23.25">
      <c r="A874" s="57"/>
      <c r="B874" s="48"/>
      <c r="C874" s="59"/>
      <c r="D874" s="173" t="s">
        <v>529</v>
      </c>
      <c r="E874" s="16" t="s">
        <v>506</v>
      </c>
      <c r="F874" s="34"/>
      <c r="G874" s="285"/>
      <c r="H874" s="285" t="s">
        <v>507</v>
      </c>
      <c r="I874" s="286" t="s">
        <v>508</v>
      </c>
      <c r="J874" s="287">
        <v>1.2</v>
      </c>
      <c r="K874" s="288" t="s">
        <v>171</v>
      </c>
      <c r="L874" s="18"/>
      <c r="M874" s="18"/>
    </row>
    <row r="875" spans="1:17" ht="23.25">
      <c r="A875" s="57"/>
      <c r="B875" s="48"/>
      <c r="C875" s="59"/>
      <c r="D875" s="173"/>
      <c r="E875" s="16" t="s">
        <v>519</v>
      </c>
      <c r="F875" s="34"/>
      <c r="G875" s="285">
        <v>1</v>
      </c>
      <c r="H875" s="285" t="s">
        <v>510</v>
      </c>
      <c r="I875" s="286" t="s">
        <v>508</v>
      </c>
      <c r="J875" s="287">
        <v>1.2</v>
      </c>
      <c r="K875" s="288" t="s">
        <v>171</v>
      </c>
      <c r="L875" s="18"/>
      <c r="M875" s="18"/>
    </row>
    <row r="876" spans="1:17" ht="23.25">
      <c r="A876" s="15"/>
      <c r="B876" s="16"/>
      <c r="C876" s="173"/>
      <c r="D876" s="173"/>
      <c r="E876" s="60" t="s">
        <v>511</v>
      </c>
      <c r="F876" s="34"/>
      <c r="G876" s="285"/>
      <c r="H876" s="307">
        <f>(0.15+1.2+0.25+0.3)*1*(0.6+1.45)</f>
        <v>3.8949999999999996</v>
      </c>
      <c r="I876" s="291" t="s">
        <v>25</v>
      </c>
      <c r="J876" s="263" t="s">
        <v>406</v>
      </c>
      <c r="K876" s="49">
        <f>+[1]ราคาต่อหน่วยงานทั่วไป!R1147</f>
        <v>94</v>
      </c>
      <c r="L876" s="265" t="s">
        <v>134</v>
      </c>
      <c r="M876" s="263" t="s">
        <v>6</v>
      </c>
      <c r="N876" s="267">
        <f t="shared" ref="N876:N882" si="45">+H876*K876</f>
        <v>366.12999999999994</v>
      </c>
      <c r="O876" s="18" t="s">
        <v>134</v>
      </c>
      <c r="P876" s="36" t="str">
        <f>CONCATENATE("[",Q876,"]")</f>
        <v>[1]</v>
      </c>
      <c r="Q876" s="259">
        <v>1</v>
      </c>
    </row>
    <row r="877" spans="1:17" ht="23.25">
      <c r="A877" s="15"/>
      <c r="B877" s="16"/>
      <c r="C877" s="173"/>
      <c r="D877" s="173"/>
      <c r="E877" s="60" t="s">
        <v>512</v>
      </c>
      <c r="F877" s="34"/>
      <c r="G877" s="285"/>
      <c r="H877" s="292">
        <v>1</v>
      </c>
      <c r="I877" s="291" t="s">
        <v>171</v>
      </c>
      <c r="J877" s="263" t="s">
        <v>406</v>
      </c>
      <c r="K877" s="49">
        <f>+[1]คำนวณค่าขนส่ง!G53</f>
        <v>3070</v>
      </c>
      <c r="L877" s="265" t="s">
        <v>134</v>
      </c>
      <c r="M877" s="263" t="s">
        <v>6</v>
      </c>
      <c r="N877" s="267">
        <f t="shared" si="45"/>
        <v>3070</v>
      </c>
      <c r="O877" s="18" t="s">
        <v>134</v>
      </c>
      <c r="P877" s="36" t="str">
        <f t="shared" ref="P877:P882" si="46">CONCATENATE("[",Q877,"]")</f>
        <v>[2]</v>
      </c>
      <c r="Q877" s="259">
        <v>2</v>
      </c>
    </row>
    <row r="878" spans="1:17" ht="23.25">
      <c r="A878" s="15"/>
      <c r="B878" s="16"/>
      <c r="C878" s="173"/>
      <c r="D878" s="173"/>
      <c r="E878" s="60" t="s">
        <v>513</v>
      </c>
      <c r="F878" s="34"/>
      <c r="G878" s="285"/>
      <c r="H878" s="292">
        <v>1</v>
      </c>
      <c r="I878" s="291" t="s">
        <v>171</v>
      </c>
      <c r="J878" s="263" t="s">
        <v>406</v>
      </c>
      <c r="K878" s="293">
        <f>+[1]คำนวณค่าขนส่ง!AL53</f>
        <v>16.920000000000002</v>
      </c>
      <c r="L878" s="265" t="s">
        <v>134</v>
      </c>
      <c r="M878" s="263" t="s">
        <v>6</v>
      </c>
      <c r="N878" s="267">
        <f t="shared" si="45"/>
        <v>16.920000000000002</v>
      </c>
      <c r="O878" s="18" t="s">
        <v>134</v>
      </c>
      <c r="P878" s="36" t="str">
        <f t="shared" si="46"/>
        <v>[3]</v>
      </c>
      <c r="Q878" s="259">
        <v>3</v>
      </c>
    </row>
    <row r="879" spans="1:17" ht="23.25">
      <c r="A879" s="15"/>
      <c r="B879" s="16"/>
      <c r="C879" s="173"/>
      <c r="D879" s="173"/>
      <c r="E879" s="60" t="s">
        <v>514</v>
      </c>
      <c r="F879" s="34"/>
      <c r="G879" s="285"/>
      <c r="H879" s="292">
        <f>+[1]ท่อ1แถววางลอดถนน!N51</f>
        <v>1.07</v>
      </c>
      <c r="I879" s="291" t="s">
        <v>25</v>
      </c>
      <c r="J879" s="263" t="s">
        <v>406</v>
      </c>
      <c r="K879" s="293">
        <f>+L84</f>
        <v>254.09</v>
      </c>
      <c r="L879" s="265" t="s">
        <v>134</v>
      </c>
      <c r="M879" s="263" t="s">
        <v>6</v>
      </c>
      <c r="N879" s="267">
        <f t="shared" si="45"/>
        <v>271.87630000000001</v>
      </c>
      <c r="O879" s="18" t="s">
        <v>134</v>
      </c>
      <c r="P879" s="36" t="str">
        <f t="shared" si="46"/>
        <v>[4]</v>
      </c>
      <c r="Q879" s="259">
        <v>4</v>
      </c>
    </row>
    <row r="880" spans="1:17" ht="23.25">
      <c r="A880" s="15"/>
      <c r="B880" s="16"/>
      <c r="C880" s="173"/>
      <c r="D880" s="173"/>
      <c r="E880" s="60" t="s">
        <v>515</v>
      </c>
      <c r="F880" s="34"/>
      <c r="G880" s="285"/>
      <c r="H880" s="292">
        <f>+[1]ท่อ1แถววางลอดถนน!N50</f>
        <v>0.86</v>
      </c>
      <c r="I880" s="291" t="s">
        <v>25</v>
      </c>
      <c r="J880" s="263" t="s">
        <v>406</v>
      </c>
      <c r="K880" s="293">
        <f>+[1]ราคาต่อหน่วยงานทั่วไป!R41</f>
        <v>1491</v>
      </c>
      <c r="L880" s="265" t="s">
        <v>134</v>
      </c>
      <c r="M880" s="263" t="s">
        <v>6</v>
      </c>
      <c r="N880" s="267">
        <f t="shared" si="45"/>
        <v>1282.26</v>
      </c>
      <c r="O880" s="18" t="s">
        <v>134</v>
      </c>
      <c r="P880" s="36" t="str">
        <f t="shared" si="46"/>
        <v>[5]</v>
      </c>
      <c r="Q880" s="259">
        <v>5</v>
      </c>
    </row>
    <row r="881" spans="1:17" ht="23.25">
      <c r="A881" s="15"/>
      <c r="B881" s="16"/>
      <c r="C881" s="173"/>
      <c r="D881" s="173"/>
      <c r="E881" s="60" t="s">
        <v>516</v>
      </c>
      <c r="F881" s="34"/>
      <c r="G881" s="285"/>
      <c r="H881" s="294">
        <f>+[1]ท่อ1แถววางลอดถนน!N52</f>
        <v>0.02</v>
      </c>
      <c r="I881" s="291" t="s">
        <v>25</v>
      </c>
      <c r="J881" s="263" t="s">
        <v>406</v>
      </c>
      <c r="K881" s="293">
        <f>+[1]ราคาต่อหน่วยงานทั่วไป!R90</f>
        <v>1579</v>
      </c>
      <c r="L881" s="265" t="s">
        <v>134</v>
      </c>
      <c r="M881" s="263" t="s">
        <v>6</v>
      </c>
      <c r="N881" s="267">
        <f t="shared" si="45"/>
        <v>31.580000000000002</v>
      </c>
      <c r="O881" s="18" t="s">
        <v>134</v>
      </c>
      <c r="P881" s="36" t="str">
        <f t="shared" si="46"/>
        <v>[6]</v>
      </c>
      <c r="Q881" s="259">
        <v>6</v>
      </c>
    </row>
    <row r="882" spans="1:17" ht="23.25">
      <c r="A882" s="15"/>
      <c r="B882" s="16"/>
      <c r="C882" s="173"/>
      <c r="D882" s="173"/>
      <c r="E882" s="60" t="s">
        <v>517</v>
      </c>
      <c r="F882" s="34"/>
      <c r="G882" s="285"/>
      <c r="H882" s="292">
        <f>+H877</f>
        <v>1</v>
      </c>
      <c r="I882" s="291" t="s">
        <v>171</v>
      </c>
      <c r="J882" s="263" t="s">
        <v>406</v>
      </c>
      <c r="K882" s="49">
        <v>0</v>
      </c>
      <c r="L882" s="265" t="s">
        <v>134</v>
      </c>
      <c r="M882" s="263" t="s">
        <v>6</v>
      </c>
      <c r="N882" s="267">
        <f t="shared" si="45"/>
        <v>0</v>
      </c>
      <c r="O882" s="18" t="s">
        <v>134</v>
      </c>
      <c r="P882" s="36" t="str">
        <f t="shared" si="46"/>
        <v>[7]</v>
      </c>
      <c r="Q882" s="259">
        <v>7</v>
      </c>
    </row>
    <row r="883" spans="1:17" ht="23.25">
      <c r="A883" s="15"/>
      <c r="B883" s="16"/>
      <c r="C883" s="173"/>
      <c r="D883" s="173"/>
      <c r="E883" s="18" t="s">
        <v>101</v>
      </c>
      <c r="F883" s="34"/>
      <c r="G883" s="285"/>
      <c r="H883" s="292"/>
      <c r="I883" s="291"/>
      <c r="J883" s="263"/>
      <c r="K883" s="49"/>
      <c r="L883" s="265"/>
      <c r="M883" s="263" t="s">
        <v>6</v>
      </c>
      <c r="N883" s="267">
        <f>SUM(N876:N882)</f>
        <v>5038.7663000000002</v>
      </c>
      <c r="O883" s="18" t="s">
        <v>134</v>
      </c>
      <c r="P883" s="36" t="s">
        <v>431</v>
      </c>
      <c r="Q883" s="259">
        <v>8</v>
      </c>
    </row>
    <row r="884" spans="1:17" ht="23.25">
      <c r="A884" s="15"/>
      <c r="B884" s="16"/>
      <c r="C884" s="173"/>
      <c r="D884" s="173"/>
      <c r="E884" s="18"/>
      <c r="F884" s="34"/>
      <c r="G884" s="285"/>
      <c r="H884" s="292"/>
      <c r="I884" s="291"/>
      <c r="J884" s="263"/>
      <c r="K884" s="49"/>
      <c r="L884" s="265"/>
      <c r="M884" s="263"/>
      <c r="N884" s="267"/>
      <c r="O884" s="18"/>
      <c r="P884" s="36" t="s">
        <v>432</v>
      </c>
      <c r="Q884" s="259"/>
    </row>
    <row r="885" spans="1:17" s="32" customFormat="1" ht="24.75">
      <c r="A885" s="77"/>
      <c r="B885" s="295"/>
      <c r="C885" s="64"/>
      <c r="D885" s="64"/>
      <c r="E885" s="27" t="s">
        <v>57</v>
      </c>
      <c r="F885" s="17"/>
      <c r="G885" s="296"/>
      <c r="H885" s="296"/>
      <c r="I885" s="297"/>
      <c r="J885" s="298"/>
      <c r="K885" s="299"/>
      <c r="L885" s="17"/>
      <c r="M885" s="300" t="s">
        <v>6</v>
      </c>
      <c r="N885" s="282">
        <f>ROUNDDOWN(N883/H877,-1)</f>
        <v>5030</v>
      </c>
      <c r="O885" s="110" t="s">
        <v>433</v>
      </c>
      <c r="P885" s="36" t="str">
        <f>CONCATENATE("[",Q885,"]")</f>
        <v>[9]</v>
      </c>
      <c r="Q885" s="259">
        <v>9</v>
      </c>
    </row>
    <row r="886" spans="1:17" s="32" customFormat="1" ht="24.75">
      <c r="A886" s="77"/>
      <c r="B886" s="295"/>
      <c r="C886" s="64"/>
      <c r="D886" s="64"/>
      <c r="E886" s="27"/>
      <c r="F886" s="17"/>
      <c r="G886" s="296"/>
      <c r="H886" s="296"/>
      <c r="I886" s="297"/>
      <c r="J886" s="298"/>
      <c r="K886" s="299"/>
      <c r="L886" s="17"/>
      <c r="M886" s="300"/>
      <c r="N886" s="282"/>
      <c r="O886" s="110"/>
      <c r="P886" s="36"/>
      <c r="Q886" s="259"/>
    </row>
    <row r="887" spans="1:17" ht="23.25">
      <c r="A887" s="57"/>
      <c r="B887" s="48"/>
      <c r="C887" s="59"/>
      <c r="D887" s="173"/>
      <c r="E887" s="16" t="s">
        <v>506</v>
      </c>
      <c r="F887" s="34"/>
      <c r="G887" s="285">
        <v>2</v>
      </c>
      <c r="H887" s="285" t="s">
        <v>510</v>
      </c>
      <c r="I887" s="286" t="s">
        <v>508</v>
      </c>
      <c r="J887" s="287">
        <v>1.2</v>
      </c>
      <c r="K887" s="288" t="s">
        <v>171</v>
      </c>
      <c r="L887" s="34"/>
      <c r="M887" s="18"/>
      <c r="P887" s="36"/>
      <c r="Q887" s="259"/>
    </row>
    <row r="888" spans="1:17" ht="23.25">
      <c r="A888" s="15"/>
      <c r="B888" s="16"/>
      <c r="C888" s="173"/>
      <c r="D888" s="173"/>
      <c r="E888" s="60" t="s">
        <v>511</v>
      </c>
      <c r="F888" s="34"/>
      <c r="G888" s="285"/>
      <c r="H888" s="307">
        <f>+H876*2</f>
        <v>7.7899999999999991</v>
      </c>
      <c r="I888" s="291" t="s">
        <v>25</v>
      </c>
      <c r="J888" s="263" t="s">
        <v>406</v>
      </c>
      <c r="K888" s="49">
        <f>+[1]ราคาต่อหน่วยงานทั่วไป!R1147</f>
        <v>94</v>
      </c>
      <c r="L888" s="265" t="s">
        <v>134</v>
      </c>
      <c r="M888" s="263" t="s">
        <v>6</v>
      </c>
      <c r="N888" s="267">
        <f t="shared" ref="N888:N894" si="47">+H888*K888</f>
        <v>732.25999999999988</v>
      </c>
      <c r="O888" s="18" t="s">
        <v>134</v>
      </c>
      <c r="P888" s="36" t="str">
        <f>CONCATENATE("[",Q888,"]")</f>
        <v>[10]</v>
      </c>
      <c r="Q888" s="259">
        <v>10</v>
      </c>
    </row>
    <row r="889" spans="1:17" ht="23.25">
      <c r="A889" s="15"/>
      <c r="B889" s="16"/>
      <c r="C889" s="173"/>
      <c r="D889" s="173"/>
      <c r="E889" s="60" t="s">
        <v>512</v>
      </c>
      <c r="F889" s="34"/>
      <c r="G889" s="285"/>
      <c r="H889" s="292">
        <v>2</v>
      </c>
      <c r="I889" s="291" t="s">
        <v>171</v>
      </c>
      <c r="J889" s="263" t="s">
        <v>406</v>
      </c>
      <c r="K889" s="49">
        <f>+[1]คำนวณค่าขนส่ง!G53</f>
        <v>3070</v>
      </c>
      <c r="L889" s="265" t="s">
        <v>134</v>
      </c>
      <c r="M889" s="263" t="s">
        <v>6</v>
      </c>
      <c r="N889" s="267">
        <f t="shared" si="47"/>
        <v>6140</v>
      </c>
      <c r="O889" s="18" t="s">
        <v>134</v>
      </c>
      <c r="P889" s="36" t="str">
        <f t="shared" ref="P889:P894" si="48">CONCATENATE("[",Q889,"]")</f>
        <v>[11]</v>
      </c>
      <c r="Q889" s="259">
        <v>11</v>
      </c>
    </row>
    <row r="890" spans="1:17" ht="23.25">
      <c r="A890" s="15"/>
      <c r="B890" s="16"/>
      <c r="C890" s="173"/>
      <c r="D890" s="173"/>
      <c r="E890" s="60" t="s">
        <v>513</v>
      </c>
      <c r="F890" s="34"/>
      <c r="G890" s="285"/>
      <c r="H890" s="292">
        <v>2</v>
      </c>
      <c r="I890" s="291" t="s">
        <v>171</v>
      </c>
      <c r="J890" s="263" t="s">
        <v>406</v>
      </c>
      <c r="K890" s="293">
        <f>+[1]คำนวณค่าขนส่ง!AL53</f>
        <v>16.920000000000002</v>
      </c>
      <c r="L890" s="265" t="s">
        <v>134</v>
      </c>
      <c r="M890" s="263" t="s">
        <v>6</v>
      </c>
      <c r="N890" s="267">
        <f t="shared" si="47"/>
        <v>33.840000000000003</v>
      </c>
      <c r="O890" s="18" t="s">
        <v>134</v>
      </c>
      <c r="P890" s="36" t="str">
        <f t="shared" si="48"/>
        <v>[12]</v>
      </c>
      <c r="Q890" s="259">
        <v>12</v>
      </c>
    </row>
    <row r="891" spans="1:17" ht="23.25">
      <c r="A891" s="15"/>
      <c r="B891" s="16"/>
      <c r="C891" s="173"/>
      <c r="D891" s="173"/>
      <c r="E891" s="60" t="s">
        <v>514</v>
      </c>
      <c r="F891" s="34"/>
      <c r="G891" s="285"/>
      <c r="H891" s="292">
        <f>+[1]ท่อ2แถววางลอดถนน!N51</f>
        <v>3.56</v>
      </c>
      <c r="I891" s="291" t="s">
        <v>25</v>
      </c>
      <c r="J891" s="263" t="s">
        <v>406</v>
      </c>
      <c r="K891" s="293">
        <f>+L84</f>
        <v>254.09</v>
      </c>
      <c r="L891" s="265" t="s">
        <v>134</v>
      </c>
      <c r="M891" s="263" t="s">
        <v>6</v>
      </c>
      <c r="N891" s="267">
        <f t="shared" si="47"/>
        <v>904.56040000000007</v>
      </c>
      <c r="O891" s="18" t="s">
        <v>134</v>
      </c>
      <c r="P891" s="36" t="str">
        <f t="shared" si="48"/>
        <v>[13]</v>
      </c>
      <c r="Q891" s="259">
        <v>13</v>
      </c>
    </row>
    <row r="892" spans="1:17" ht="23.25">
      <c r="A892" s="15"/>
      <c r="B892" s="16"/>
      <c r="C892" s="173"/>
      <c r="D892" s="173"/>
      <c r="E892" s="60" t="s">
        <v>515</v>
      </c>
      <c r="F892" s="34"/>
      <c r="G892" s="285"/>
      <c r="H892" s="292">
        <f>+[1]ท่อ2แถววางลอดถนน!N50</f>
        <v>1.78</v>
      </c>
      <c r="I892" s="291" t="s">
        <v>25</v>
      </c>
      <c r="J892" s="263" t="s">
        <v>406</v>
      </c>
      <c r="K892" s="293">
        <f>+[1]ราคาต่อหน่วยงานทั่วไป!R41</f>
        <v>1491</v>
      </c>
      <c r="L892" s="265" t="s">
        <v>134</v>
      </c>
      <c r="M892" s="263" t="s">
        <v>6</v>
      </c>
      <c r="N892" s="267">
        <f t="shared" si="47"/>
        <v>2653.98</v>
      </c>
      <c r="O892" s="18" t="s">
        <v>134</v>
      </c>
      <c r="P892" s="36" t="str">
        <f t="shared" si="48"/>
        <v>[14]</v>
      </c>
      <c r="Q892" s="259">
        <v>14</v>
      </c>
    </row>
    <row r="893" spans="1:17" ht="23.25">
      <c r="A893" s="15"/>
      <c r="B893" s="16"/>
      <c r="C893" s="173"/>
      <c r="D893" s="173"/>
      <c r="E893" s="60" t="s">
        <v>516</v>
      </c>
      <c r="F893" s="34"/>
      <c r="G893" s="285"/>
      <c r="H893" s="294">
        <f>+[1]ท่อ2แถววางลอดถนน!N52</f>
        <v>0.04</v>
      </c>
      <c r="I893" s="291" t="s">
        <v>25</v>
      </c>
      <c r="J893" s="263" t="s">
        <v>406</v>
      </c>
      <c r="K893" s="293">
        <f>+[1]ราคาต่อหน่วยงานทั่วไป!R90</f>
        <v>1579</v>
      </c>
      <c r="L893" s="265" t="s">
        <v>134</v>
      </c>
      <c r="M893" s="263" t="s">
        <v>6</v>
      </c>
      <c r="N893" s="267">
        <f t="shared" si="47"/>
        <v>63.160000000000004</v>
      </c>
      <c r="O893" s="18" t="s">
        <v>134</v>
      </c>
      <c r="P893" s="36" t="str">
        <f t="shared" si="48"/>
        <v>[15]</v>
      </c>
      <c r="Q893" s="259">
        <v>15</v>
      </c>
    </row>
    <row r="894" spans="1:17" ht="23.25">
      <c r="A894" s="15"/>
      <c r="B894" s="16"/>
      <c r="C894" s="173"/>
      <c r="D894" s="173"/>
      <c r="E894" s="60" t="s">
        <v>517</v>
      </c>
      <c r="F894" s="34"/>
      <c r="G894" s="285"/>
      <c r="H894" s="292">
        <f>+H889</f>
        <v>2</v>
      </c>
      <c r="I894" s="291" t="s">
        <v>171</v>
      </c>
      <c r="J894" s="263" t="s">
        <v>406</v>
      </c>
      <c r="K894" s="49">
        <v>0</v>
      </c>
      <c r="L894" s="265" t="s">
        <v>134</v>
      </c>
      <c r="M894" s="263" t="s">
        <v>6</v>
      </c>
      <c r="N894" s="267">
        <f t="shared" si="47"/>
        <v>0</v>
      </c>
      <c r="O894" s="18" t="s">
        <v>134</v>
      </c>
      <c r="P894" s="36" t="str">
        <f t="shared" si="48"/>
        <v>[16]</v>
      </c>
      <c r="Q894" s="259">
        <v>16</v>
      </c>
    </row>
    <row r="895" spans="1:17" ht="23.25">
      <c r="A895" s="15"/>
      <c r="B895" s="16"/>
      <c r="C895" s="173"/>
      <c r="D895" s="173"/>
      <c r="E895" s="18" t="s">
        <v>101</v>
      </c>
      <c r="F895" s="34"/>
      <c r="G895" s="285"/>
      <c r="H895" s="292"/>
      <c r="I895" s="291"/>
      <c r="J895" s="263"/>
      <c r="K895" s="49"/>
      <c r="L895" s="265"/>
      <c r="M895" s="263" t="s">
        <v>6</v>
      </c>
      <c r="N895" s="267">
        <f>SUM(N888:N894)</f>
        <v>10527.8004</v>
      </c>
      <c r="O895" s="18" t="s">
        <v>134</v>
      </c>
      <c r="P895" s="36" t="s">
        <v>520</v>
      </c>
      <c r="Q895" s="259">
        <v>17</v>
      </c>
    </row>
    <row r="896" spans="1:17" ht="23.25">
      <c r="A896" s="15"/>
      <c r="B896" s="16"/>
      <c r="C896" s="173"/>
      <c r="D896" s="173"/>
      <c r="E896" s="18"/>
      <c r="F896" s="34"/>
      <c r="G896" s="285"/>
      <c r="H896" s="292"/>
      <c r="I896" s="291"/>
      <c r="J896" s="263"/>
      <c r="K896" s="49"/>
      <c r="L896" s="265"/>
      <c r="M896" s="263"/>
      <c r="N896" s="267"/>
      <c r="O896" s="18"/>
      <c r="P896" s="36" t="s">
        <v>521</v>
      </c>
      <c r="Q896" s="259"/>
    </row>
    <row r="897" spans="1:17" s="32" customFormat="1" ht="24.75">
      <c r="A897" s="77"/>
      <c r="B897" s="295"/>
      <c r="C897" s="64"/>
      <c r="D897" s="64"/>
      <c r="E897" s="27" t="s">
        <v>57</v>
      </c>
      <c r="F897" s="17"/>
      <c r="G897" s="296"/>
      <c r="H897" s="296"/>
      <c r="I897" s="297"/>
      <c r="J897" s="298"/>
      <c r="K897" s="299"/>
      <c r="L897" s="17"/>
      <c r="M897" s="300" t="s">
        <v>6</v>
      </c>
      <c r="N897" s="282">
        <f>ROUNDDOWN(N895/H889,-1)</f>
        <v>5260</v>
      </c>
      <c r="O897" s="110" t="s">
        <v>433</v>
      </c>
      <c r="P897" s="36" t="str">
        <f>CONCATENATE("[",Q897,"]")</f>
        <v>[18]</v>
      </c>
      <c r="Q897" s="259">
        <v>18</v>
      </c>
    </row>
    <row r="898" spans="1:17" ht="23.25">
      <c r="A898" s="57"/>
      <c r="B898" s="48"/>
      <c r="C898" s="59"/>
      <c r="D898" s="173"/>
      <c r="E898" s="16" t="s">
        <v>506</v>
      </c>
      <c r="F898" s="34"/>
      <c r="G898" s="285">
        <v>3</v>
      </c>
      <c r="H898" s="285" t="s">
        <v>510</v>
      </c>
      <c r="I898" s="286" t="s">
        <v>508</v>
      </c>
      <c r="J898" s="287">
        <v>1.2</v>
      </c>
      <c r="K898" s="288" t="s">
        <v>171</v>
      </c>
      <c r="L898" s="18"/>
      <c r="M898" s="18"/>
    </row>
    <row r="899" spans="1:17" ht="23.25">
      <c r="A899" s="15"/>
      <c r="B899" s="16"/>
      <c r="C899" s="173"/>
      <c r="D899" s="173"/>
      <c r="E899" s="60" t="s">
        <v>511</v>
      </c>
      <c r="F899" s="34"/>
      <c r="G899" s="285"/>
      <c r="H899" s="307">
        <f>+H876*3</f>
        <v>11.684999999999999</v>
      </c>
      <c r="I899" s="291" t="s">
        <v>25</v>
      </c>
      <c r="J899" s="263" t="s">
        <v>406</v>
      </c>
      <c r="K899" s="49">
        <f>+[1]ราคาต่อหน่วยงานทั่วไป!R1147</f>
        <v>94</v>
      </c>
      <c r="L899" s="265" t="s">
        <v>134</v>
      </c>
      <c r="M899" s="263" t="s">
        <v>6</v>
      </c>
      <c r="N899" s="267">
        <f t="shared" ref="N899:N905" si="49">+H899*K899</f>
        <v>1098.3899999999999</v>
      </c>
      <c r="O899" s="18" t="s">
        <v>134</v>
      </c>
      <c r="P899" s="36" t="str">
        <f>CONCATENATE("[",Q899,"]")</f>
        <v>[19]</v>
      </c>
      <c r="Q899" s="259">
        <v>19</v>
      </c>
    </row>
    <row r="900" spans="1:17" ht="23.25">
      <c r="A900" s="15"/>
      <c r="B900" s="16"/>
      <c r="C900" s="173"/>
      <c r="D900" s="173"/>
      <c r="E900" s="60" t="s">
        <v>512</v>
      </c>
      <c r="F900" s="34"/>
      <c r="G900" s="285"/>
      <c r="H900" s="292">
        <v>3</v>
      </c>
      <c r="I900" s="291" t="s">
        <v>171</v>
      </c>
      <c r="J900" s="263" t="s">
        <v>406</v>
      </c>
      <c r="K900" s="49">
        <f>+[1]คำนวณค่าขนส่ง!G53</f>
        <v>3070</v>
      </c>
      <c r="L900" s="265" t="s">
        <v>134</v>
      </c>
      <c r="M900" s="263" t="s">
        <v>6</v>
      </c>
      <c r="N900" s="267">
        <f t="shared" si="49"/>
        <v>9210</v>
      </c>
      <c r="O900" s="18" t="s">
        <v>134</v>
      </c>
      <c r="P900" s="36" t="str">
        <f t="shared" ref="P900:P905" si="50">CONCATENATE("[",Q900,"]")</f>
        <v>[20]</v>
      </c>
      <c r="Q900" s="259">
        <v>20</v>
      </c>
    </row>
    <row r="901" spans="1:17" ht="23.25">
      <c r="A901" s="15"/>
      <c r="B901" s="16"/>
      <c r="C901" s="173"/>
      <c r="D901" s="173"/>
      <c r="E901" s="60" t="s">
        <v>513</v>
      </c>
      <c r="F901" s="34"/>
      <c r="G901" s="285"/>
      <c r="H901" s="292">
        <v>3</v>
      </c>
      <c r="I901" s="291" t="s">
        <v>171</v>
      </c>
      <c r="J901" s="263" t="s">
        <v>406</v>
      </c>
      <c r="K901" s="293">
        <f>+[1]คำนวณค่าขนส่ง!AL53</f>
        <v>16.920000000000002</v>
      </c>
      <c r="L901" s="265" t="s">
        <v>134</v>
      </c>
      <c r="M901" s="263" t="s">
        <v>6</v>
      </c>
      <c r="N901" s="267">
        <f t="shared" si="49"/>
        <v>50.760000000000005</v>
      </c>
      <c r="O901" s="18" t="s">
        <v>134</v>
      </c>
      <c r="P901" s="36" t="str">
        <f t="shared" si="50"/>
        <v>[21]</v>
      </c>
      <c r="Q901" s="259">
        <v>21</v>
      </c>
    </row>
    <row r="902" spans="1:17" ht="23.25">
      <c r="A902" s="15"/>
      <c r="B902" s="16"/>
      <c r="C902" s="173"/>
      <c r="D902" s="173"/>
      <c r="E902" s="60" t="s">
        <v>514</v>
      </c>
      <c r="F902" s="34"/>
      <c r="G902" s="285"/>
      <c r="H902" s="292">
        <f>+[1]ท่อ3แถววางลอดถนน!N51</f>
        <v>5.44</v>
      </c>
      <c r="I902" s="291" t="s">
        <v>25</v>
      </c>
      <c r="J902" s="263" t="s">
        <v>406</v>
      </c>
      <c r="K902" s="293">
        <f>+L84</f>
        <v>254.09</v>
      </c>
      <c r="L902" s="265" t="s">
        <v>134</v>
      </c>
      <c r="M902" s="263" t="s">
        <v>6</v>
      </c>
      <c r="N902" s="267">
        <f t="shared" si="49"/>
        <v>1382.2496000000001</v>
      </c>
      <c r="O902" s="18" t="s">
        <v>134</v>
      </c>
      <c r="P902" s="36" t="str">
        <f t="shared" si="50"/>
        <v>[22]</v>
      </c>
      <c r="Q902" s="259">
        <v>22</v>
      </c>
    </row>
    <row r="903" spans="1:17" ht="23.25">
      <c r="A903" s="15"/>
      <c r="B903" s="16"/>
      <c r="C903" s="173"/>
      <c r="D903" s="173"/>
      <c r="E903" s="60" t="s">
        <v>515</v>
      </c>
      <c r="F903" s="34"/>
      <c r="G903" s="285"/>
      <c r="H903" s="292">
        <f>+[1]ท่อ3แถววางลอดถนน!N50</f>
        <v>2.71</v>
      </c>
      <c r="I903" s="291" t="s">
        <v>25</v>
      </c>
      <c r="J903" s="263" t="s">
        <v>406</v>
      </c>
      <c r="K903" s="293">
        <f>+[1]ราคาต่อหน่วยงานทั่วไป!R41</f>
        <v>1491</v>
      </c>
      <c r="L903" s="265" t="s">
        <v>134</v>
      </c>
      <c r="M903" s="263" t="s">
        <v>6</v>
      </c>
      <c r="N903" s="267">
        <f t="shared" si="49"/>
        <v>4040.61</v>
      </c>
      <c r="O903" s="18" t="s">
        <v>134</v>
      </c>
      <c r="P903" s="36" t="str">
        <f t="shared" si="50"/>
        <v>[23]</v>
      </c>
      <c r="Q903" s="259">
        <v>23</v>
      </c>
    </row>
    <row r="904" spans="1:17" ht="23.25">
      <c r="A904" s="15"/>
      <c r="B904" s="16"/>
      <c r="C904" s="173"/>
      <c r="D904" s="173"/>
      <c r="E904" s="60" t="s">
        <v>516</v>
      </c>
      <c r="F904" s="34"/>
      <c r="G904" s="285"/>
      <c r="H904" s="294">
        <f>+[1]ท่อ3แถววางลอดถนน!N52</f>
        <v>6.0999999999999999E-2</v>
      </c>
      <c r="I904" s="291" t="s">
        <v>25</v>
      </c>
      <c r="J904" s="263" t="s">
        <v>406</v>
      </c>
      <c r="K904" s="293">
        <f>+[1]ราคาต่อหน่วยงานทั่วไป!R90</f>
        <v>1579</v>
      </c>
      <c r="L904" s="265" t="s">
        <v>134</v>
      </c>
      <c r="M904" s="263" t="s">
        <v>6</v>
      </c>
      <c r="N904" s="267">
        <f t="shared" si="49"/>
        <v>96.319000000000003</v>
      </c>
      <c r="O904" s="18" t="s">
        <v>134</v>
      </c>
      <c r="P904" s="36" t="str">
        <f t="shared" si="50"/>
        <v>[24]</v>
      </c>
      <c r="Q904" s="259">
        <v>24</v>
      </c>
    </row>
    <row r="905" spans="1:17" ht="23.25">
      <c r="A905" s="15"/>
      <c r="B905" s="16"/>
      <c r="C905" s="173"/>
      <c r="D905" s="173"/>
      <c r="E905" s="60" t="s">
        <v>517</v>
      </c>
      <c r="F905" s="34"/>
      <c r="G905" s="285"/>
      <c r="H905" s="292">
        <f>+H900</f>
        <v>3</v>
      </c>
      <c r="I905" s="291" t="s">
        <v>171</v>
      </c>
      <c r="J905" s="263" t="s">
        <v>406</v>
      </c>
      <c r="K905" s="49">
        <v>0</v>
      </c>
      <c r="L905" s="265" t="s">
        <v>134</v>
      </c>
      <c r="M905" s="263" t="s">
        <v>6</v>
      </c>
      <c r="N905" s="267">
        <f t="shared" si="49"/>
        <v>0</v>
      </c>
      <c r="O905" s="18" t="s">
        <v>134</v>
      </c>
      <c r="P905" s="36" t="str">
        <f t="shared" si="50"/>
        <v>[25]</v>
      </c>
      <c r="Q905" s="259">
        <v>25</v>
      </c>
    </row>
    <row r="906" spans="1:17" ht="23.25">
      <c r="A906" s="15"/>
      <c r="B906" s="16"/>
      <c r="C906" s="173"/>
      <c r="D906" s="173"/>
      <c r="E906" s="18" t="s">
        <v>101</v>
      </c>
      <c r="F906" s="34"/>
      <c r="G906" s="285"/>
      <c r="H906" s="292"/>
      <c r="I906" s="291"/>
      <c r="J906" s="263"/>
      <c r="K906" s="49"/>
      <c r="L906" s="265"/>
      <c r="M906" s="263" t="s">
        <v>6</v>
      </c>
      <c r="N906" s="267">
        <f>SUM(N899:N905)</f>
        <v>15878.328600000001</v>
      </c>
      <c r="O906" s="18" t="s">
        <v>134</v>
      </c>
      <c r="P906" s="36" t="s">
        <v>522</v>
      </c>
      <c r="Q906" s="259">
        <v>26</v>
      </c>
    </row>
    <row r="907" spans="1:17" ht="23.25">
      <c r="A907" s="15"/>
      <c r="B907" s="16"/>
      <c r="C907" s="173"/>
      <c r="D907" s="173"/>
      <c r="E907" s="18"/>
      <c r="F907" s="34"/>
      <c r="G907" s="285"/>
      <c r="H907" s="292"/>
      <c r="I907" s="291"/>
      <c r="J907" s="263"/>
      <c r="K907" s="49"/>
      <c r="L907" s="265"/>
      <c r="M907" s="263"/>
      <c r="N907" s="267"/>
      <c r="O907" s="18"/>
      <c r="P907" s="36" t="s">
        <v>523</v>
      </c>
      <c r="Q907" s="259"/>
    </row>
    <row r="908" spans="1:17" s="32" customFormat="1" ht="24.75">
      <c r="A908" s="77"/>
      <c r="B908" s="295"/>
      <c r="C908" s="64"/>
      <c r="D908" s="64"/>
      <c r="E908" s="27" t="s">
        <v>57</v>
      </c>
      <c r="F908" s="17"/>
      <c r="G908" s="296"/>
      <c r="H908" s="296"/>
      <c r="I908" s="297"/>
      <c r="J908" s="298"/>
      <c r="K908" s="299"/>
      <c r="L908" s="17"/>
      <c r="M908" s="300" t="s">
        <v>6</v>
      </c>
      <c r="N908" s="282">
        <f>ROUNDDOWN(N906/H900,-1)</f>
        <v>5290</v>
      </c>
      <c r="O908" s="110" t="s">
        <v>433</v>
      </c>
      <c r="P908" s="36" t="str">
        <f>CONCATENATE("[",Q908,"]")</f>
        <v>[27]</v>
      </c>
      <c r="Q908" s="259">
        <v>27</v>
      </c>
    </row>
    <row r="909" spans="1:17" s="32" customFormat="1" ht="25.5" thickBot="1">
      <c r="A909" s="77"/>
      <c r="B909" s="295"/>
      <c r="C909" s="64"/>
      <c r="D909" s="64"/>
      <c r="E909" s="27" t="s">
        <v>524</v>
      </c>
      <c r="F909" s="17"/>
      <c r="G909" s="296"/>
      <c r="H909" s="296"/>
      <c r="I909" s="297"/>
      <c r="J909" s="298"/>
      <c r="K909" s="299"/>
      <c r="L909" s="17"/>
      <c r="M909" s="300" t="s">
        <v>6</v>
      </c>
      <c r="N909" s="80">
        <f>ROUNDDOWN((N885*1+N897*2+N908*3)/6,-1)</f>
        <v>5230</v>
      </c>
      <c r="O909" s="110" t="s">
        <v>433</v>
      </c>
      <c r="P909" s="36" t="s">
        <v>525</v>
      </c>
      <c r="Q909" s="3"/>
    </row>
    <row r="910" spans="1:17" ht="24" thickTop="1">
      <c r="A910" s="57"/>
      <c r="B910" s="48"/>
      <c r="C910" s="59"/>
      <c r="D910" s="59"/>
      <c r="E910" s="48"/>
      <c r="F910" s="18"/>
      <c r="G910" s="302"/>
      <c r="H910" s="302"/>
      <c r="I910" s="303"/>
      <c r="J910" s="306"/>
      <c r="K910" s="179"/>
      <c r="L910" s="18"/>
      <c r="M910" s="18"/>
      <c r="P910" s="305" t="s">
        <v>526</v>
      </c>
    </row>
    <row r="911" spans="1:17" ht="23.25">
      <c r="A911" s="57"/>
      <c r="B911" s="48"/>
      <c r="C911" s="20" t="s">
        <v>530</v>
      </c>
      <c r="D911" s="16" t="s">
        <v>531</v>
      </c>
      <c r="E911" s="34"/>
      <c r="F911" s="34"/>
      <c r="G911" s="34"/>
      <c r="H911" s="34"/>
      <c r="I911" s="34"/>
      <c r="J911" s="34"/>
      <c r="K911" s="34"/>
      <c r="L911" s="34"/>
      <c r="M911" s="18"/>
      <c r="P911" s="36"/>
      <c r="Q911" s="259"/>
    </row>
    <row r="912" spans="1:17" ht="23.25">
      <c r="A912" s="57"/>
      <c r="B912" s="48"/>
      <c r="C912" s="173"/>
      <c r="D912" s="173" t="s">
        <v>532</v>
      </c>
      <c r="E912" s="16" t="s">
        <v>533</v>
      </c>
      <c r="F912" s="34"/>
      <c r="G912" s="285">
        <v>1</v>
      </c>
      <c r="H912" s="285" t="s">
        <v>510</v>
      </c>
      <c r="I912" s="286" t="s">
        <v>508</v>
      </c>
      <c r="J912" s="301">
        <v>0.6</v>
      </c>
      <c r="K912" s="287" t="s">
        <v>534</v>
      </c>
      <c r="L912" s="301"/>
      <c r="M912" s="18"/>
      <c r="P912" s="36"/>
    </row>
    <row r="913" spans="1:17" s="54" customFormat="1" ht="24">
      <c r="A913" s="57"/>
      <c r="B913" s="48"/>
      <c r="C913" s="59"/>
      <c r="D913" s="59"/>
      <c r="E913" s="308" t="s">
        <v>535</v>
      </c>
      <c r="F913" s="61"/>
      <c r="G913" s="22"/>
      <c r="H913" s="22">
        <v>0.40600000000000003</v>
      </c>
      <c r="I913" s="23" t="s">
        <v>25</v>
      </c>
      <c r="J913" s="61" t="s">
        <v>536</v>
      </c>
      <c r="K913" s="39">
        <f>+[1]ราคาต่อหน่วยงานทั่วไป!R1147</f>
        <v>94</v>
      </c>
      <c r="L913" s="22" t="s">
        <v>134</v>
      </c>
      <c r="M913" s="263" t="s">
        <v>6</v>
      </c>
      <c r="N913" s="52">
        <f>+H913*K913</f>
        <v>38.164000000000001</v>
      </c>
      <c r="O913" s="36" t="s">
        <v>537</v>
      </c>
      <c r="P913" s="36" t="str">
        <f>CONCATENATE("[",Q913,"]")</f>
        <v>[1]</v>
      </c>
      <c r="Q913" s="259">
        <v>1</v>
      </c>
    </row>
    <row r="914" spans="1:17" s="54" customFormat="1" ht="24">
      <c r="A914" s="57"/>
      <c r="B914" s="48"/>
      <c r="C914" s="59"/>
      <c r="D914" s="59"/>
      <c r="E914" s="308" t="s">
        <v>538</v>
      </c>
      <c r="F914" s="309"/>
      <c r="G914" s="22"/>
      <c r="H914" s="39">
        <f>+[1]HW1แถว!J162</f>
        <v>2.08</v>
      </c>
      <c r="I914" s="23" t="s">
        <v>25</v>
      </c>
      <c r="J914" s="61" t="s">
        <v>536</v>
      </c>
      <c r="K914" s="39">
        <f>+[1]ราคาต่อหน่วยงานทั่วไป!R61</f>
        <v>1782</v>
      </c>
      <c r="L914" s="22" t="s">
        <v>134</v>
      </c>
      <c r="M914" s="263" t="s">
        <v>6</v>
      </c>
      <c r="N914" s="52">
        <f t="shared" ref="N914:N925" si="51">+H914*K914</f>
        <v>3706.56</v>
      </c>
      <c r="O914" s="36" t="s">
        <v>537</v>
      </c>
      <c r="P914" s="36" t="str">
        <f t="shared" ref="P914:P925" si="52">CONCATENATE("[",Q914,"]")</f>
        <v>[2]</v>
      </c>
      <c r="Q914" s="259">
        <v>2</v>
      </c>
    </row>
    <row r="915" spans="1:17" s="54" customFormat="1" ht="24">
      <c r="A915" s="57"/>
      <c r="B915" s="48"/>
      <c r="C915" s="59"/>
      <c r="D915" s="59"/>
      <c r="E915" s="308" t="s">
        <v>539</v>
      </c>
      <c r="F915" s="309"/>
      <c r="G915" s="22"/>
      <c r="H915" s="39">
        <f>+[1]HW1แถว!J163</f>
        <v>7.2</v>
      </c>
      <c r="I915" s="23" t="s">
        <v>340</v>
      </c>
      <c r="J915" s="61" t="s">
        <v>536</v>
      </c>
      <c r="K915" s="39">
        <f>+[1]ราคาต่อหน่วยงานทั่วไป!R103</f>
        <v>245</v>
      </c>
      <c r="L915" s="22" t="s">
        <v>134</v>
      </c>
      <c r="M915" s="263" t="s">
        <v>6</v>
      </c>
      <c r="N915" s="52">
        <f t="shared" si="51"/>
        <v>1764</v>
      </c>
      <c r="O915" s="36" t="s">
        <v>537</v>
      </c>
      <c r="P915" s="36" t="str">
        <f t="shared" si="52"/>
        <v>[3]</v>
      </c>
      <c r="Q915" s="259">
        <v>3</v>
      </c>
    </row>
    <row r="916" spans="1:17" s="54" customFormat="1" ht="24">
      <c r="A916" s="57"/>
      <c r="B916" s="48"/>
      <c r="C916" s="59"/>
      <c r="D916" s="59"/>
      <c r="E916" s="308" t="s">
        <v>407</v>
      </c>
      <c r="F916" s="309"/>
      <c r="G916" s="22"/>
      <c r="H916" s="39">
        <f>+[1]HW1แถว!J164</f>
        <v>70</v>
      </c>
      <c r="I916" s="23" t="s">
        <v>408</v>
      </c>
      <c r="J916" s="61" t="s">
        <v>536</v>
      </c>
      <c r="K916" s="39">
        <f>+[1]ราคาต่อหน่วยงานทั่วไป!R231</f>
        <v>2.8</v>
      </c>
      <c r="L916" s="22" t="s">
        <v>134</v>
      </c>
      <c r="M916" s="263" t="s">
        <v>6</v>
      </c>
      <c r="N916" s="52">
        <f t="shared" si="51"/>
        <v>196</v>
      </c>
      <c r="O916" s="36" t="s">
        <v>537</v>
      </c>
      <c r="P916" s="36" t="str">
        <f t="shared" si="52"/>
        <v>[4]</v>
      </c>
      <c r="Q916" s="259">
        <v>4</v>
      </c>
    </row>
    <row r="917" spans="1:17" s="54" customFormat="1" ht="24">
      <c r="A917" s="57"/>
      <c r="B917" s="48"/>
      <c r="C917" s="59"/>
      <c r="D917" s="59"/>
      <c r="E917" s="310" t="s">
        <v>243</v>
      </c>
      <c r="F917" s="308" t="s">
        <v>540</v>
      </c>
      <c r="G917" s="22"/>
      <c r="H917" s="39">
        <f>+[1]HW1แถว!J165</f>
        <v>0</v>
      </c>
      <c r="I917" s="23" t="s">
        <v>408</v>
      </c>
      <c r="J917" s="61" t="s">
        <v>536</v>
      </c>
      <c r="K917" s="39">
        <f>+[1]ราคาต่อหน่วยงานทั่วไป!R218</f>
        <v>20.41</v>
      </c>
      <c r="L917" s="22" t="s">
        <v>134</v>
      </c>
      <c r="M917" s="263" t="s">
        <v>6</v>
      </c>
      <c r="N917" s="52">
        <f t="shared" si="51"/>
        <v>0</v>
      </c>
      <c r="O917" s="36" t="s">
        <v>537</v>
      </c>
      <c r="P917" s="36" t="str">
        <f t="shared" si="52"/>
        <v>[5]</v>
      </c>
      <c r="Q917" s="259">
        <v>5</v>
      </c>
    </row>
    <row r="918" spans="1:17" s="54" customFormat="1" ht="24">
      <c r="A918" s="57"/>
      <c r="B918" s="48"/>
      <c r="C918" s="59"/>
      <c r="D918" s="59"/>
      <c r="E918" s="310" t="s">
        <v>243</v>
      </c>
      <c r="F918" s="308" t="s">
        <v>541</v>
      </c>
      <c r="G918" s="22"/>
      <c r="H918" s="39">
        <f>+[1]HW1แถว!J166</f>
        <v>56</v>
      </c>
      <c r="I918" s="23" t="s">
        <v>408</v>
      </c>
      <c r="J918" s="61" t="s">
        <v>536</v>
      </c>
      <c r="K918" s="39">
        <f>+[1]ราคาต่อหน่วยงานทั่วไป!R220</f>
        <v>19.149999999999999</v>
      </c>
      <c r="L918" s="22" t="s">
        <v>134</v>
      </c>
      <c r="M918" s="263" t="s">
        <v>6</v>
      </c>
      <c r="N918" s="52">
        <f t="shared" si="51"/>
        <v>1072.3999999999999</v>
      </c>
      <c r="O918" s="36" t="s">
        <v>537</v>
      </c>
      <c r="P918" s="36" t="str">
        <f t="shared" si="52"/>
        <v>[6]</v>
      </c>
      <c r="Q918" s="259">
        <v>6</v>
      </c>
    </row>
    <row r="919" spans="1:17" s="54" customFormat="1" ht="24">
      <c r="A919" s="57"/>
      <c r="B919" s="48"/>
      <c r="C919" s="59"/>
      <c r="D919" s="59"/>
      <c r="E919" s="310" t="s">
        <v>243</v>
      </c>
      <c r="F919" s="308" t="s">
        <v>542</v>
      </c>
      <c r="G919" s="22"/>
      <c r="H919" s="39">
        <f>+[1]HW1แถว!J167</f>
        <v>14</v>
      </c>
      <c r="I919" s="23" t="s">
        <v>408</v>
      </c>
      <c r="J919" s="61" t="s">
        <v>536</v>
      </c>
      <c r="K919" s="39">
        <f>+[1]ราคาต่อหน่วยงานทั่วไป!R222</f>
        <v>18.600000000000001</v>
      </c>
      <c r="L919" s="22" t="s">
        <v>134</v>
      </c>
      <c r="M919" s="263" t="s">
        <v>6</v>
      </c>
      <c r="N919" s="52">
        <f t="shared" si="51"/>
        <v>260.40000000000003</v>
      </c>
      <c r="O919" s="36" t="s">
        <v>537</v>
      </c>
      <c r="P919" s="36" t="str">
        <f t="shared" si="52"/>
        <v>[7]</v>
      </c>
      <c r="Q919" s="259">
        <v>7</v>
      </c>
    </row>
    <row r="920" spans="1:17" s="54" customFormat="1" ht="24">
      <c r="A920" s="57"/>
      <c r="B920" s="48"/>
      <c r="C920" s="59"/>
      <c r="D920" s="59"/>
      <c r="E920" s="310" t="s">
        <v>243</v>
      </c>
      <c r="F920" s="308" t="s">
        <v>412</v>
      </c>
      <c r="G920" s="22"/>
      <c r="H920" s="39">
        <f>+[1]HW1แถว!J168</f>
        <v>0</v>
      </c>
      <c r="I920" s="23" t="s">
        <v>408</v>
      </c>
      <c r="J920" s="61" t="s">
        <v>536</v>
      </c>
      <c r="K920" s="39">
        <f>+[1]ราคาต่อหน่วยงานทั่วไป!R244</f>
        <v>17.18</v>
      </c>
      <c r="L920" s="22" t="s">
        <v>134</v>
      </c>
      <c r="M920" s="263" t="s">
        <v>6</v>
      </c>
      <c r="N920" s="52">
        <f t="shared" si="51"/>
        <v>0</v>
      </c>
      <c r="O920" s="36" t="s">
        <v>537</v>
      </c>
      <c r="P920" s="36" t="str">
        <f t="shared" si="52"/>
        <v>[8]</v>
      </c>
      <c r="Q920" s="259">
        <v>8</v>
      </c>
    </row>
    <row r="921" spans="1:17" s="54" customFormat="1" ht="24">
      <c r="A921" s="57"/>
      <c r="B921" s="48"/>
      <c r="C921" s="59"/>
      <c r="D921" s="59"/>
      <c r="E921" s="310" t="s">
        <v>243</v>
      </c>
      <c r="F921" s="308" t="s">
        <v>413</v>
      </c>
      <c r="G921" s="22"/>
      <c r="H921" s="39">
        <f>+[1]HW1แถว!J169</f>
        <v>0</v>
      </c>
      <c r="I921" s="23" t="s">
        <v>408</v>
      </c>
      <c r="J921" s="61" t="s">
        <v>536</v>
      </c>
      <c r="K921" s="39">
        <f>+[1]ราคาต่อหน่วยงานทั่วไป!R246</f>
        <v>0</v>
      </c>
      <c r="L921" s="22" t="s">
        <v>134</v>
      </c>
      <c r="M921" s="263" t="s">
        <v>6</v>
      </c>
      <c r="N921" s="52">
        <f t="shared" si="51"/>
        <v>0</v>
      </c>
      <c r="O921" s="36" t="s">
        <v>537</v>
      </c>
      <c r="P921" s="36" t="str">
        <f t="shared" si="52"/>
        <v>[9]</v>
      </c>
      <c r="Q921" s="259">
        <v>9</v>
      </c>
    </row>
    <row r="922" spans="1:17" s="54" customFormat="1" ht="24">
      <c r="A922" s="57"/>
      <c r="B922" s="48"/>
      <c r="C922" s="59"/>
      <c r="D922" s="59"/>
      <c r="E922" s="310" t="s">
        <v>243</v>
      </c>
      <c r="F922" s="308" t="s">
        <v>414</v>
      </c>
      <c r="G922" s="22"/>
      <c r="H922" s="39">
        <f>+[1]HW1แถว!J170</f>
        <v>0</v>
      </c>
      <c r="I922" s="23" t="s">
        <v>408</v>
      </c>
      <c r="J922" s="61" t="s">
        <v>536</v>
      </c>
      <c r="K922" s="39">
        <f>+[1]ราคาต่อหน่วยงานทั่วไป!R248</f>
        <v>0</v>
      </c>
      <c r="L922" s="22" t="s">
        <v>134</v>
      </c>
      <c r="M922" s="263" t="s">
        <v>6</v>
      </c>
      <c r="N922" s="52">
        <f t="shared" si="51"/>
        <v>0</v>
      </c>
      <c r="O922" s="36" t="s">
        <v>537</v>
      </c>
      <c r="P922" s="36" t="str">
        <f t="shared" si="52"/>
        <v>[10]</v>
      </c>
      <c r="Q922" s="259">
        <v>10</v>
      </c>
    </row>
    <row r="923" spans="1:17" s="54" customFormat="1" ht="24">
      <c r="A923" s="57"/>
      <c r="B923" s="48"/>
      <c r="C923" s="59"/>
      <c r="D923" s="59"/>
      <c r="E923" s="310" t="s">
        <v>243</v>
      </c>
      <c r="F923" s="308" t="s">
        <v>415</v>
      </c>
      <c r="G923" s="308"/>
      <c r="H923" s="39">
        <f>+[1]HW1แถว!J171</f>
        <v>1.6</v>
      </c>
      <c r="I923" s="23" t="s">
        <v>408</v>
      </c>
      <c r="J923" s="61" t="s">
        <v>536</v>
      </c>
      <c r="K923" s="39">
        <f>+[1]คำนวณค่าขนส่ง!AM45</f>
        <v>34.43</v>
      </c>
      <c r="L923" s="22" t="s">
        <v>134</v>
      </c>
      <c r="M923" s="263" t="s">
        <v>6</v>
      </c>
      <c r="N923" s="52">
        <f t="shared" si="51"/>
        <v>55.088000000000001</v>
      </c>
      <c r="O923" s="36" t="s">
        <v>537</v>
      </c>
      <c r="P923" s="36" t="str">
        <f t="shared" si="52"/>
        <v>[11]</v>
      </c>
      <c r="Q923" s="259">
        <v>11</v>
      </c>
    </row>
    <row r="924" spans="1:17" s="322" customFormat="1" ht="24">
      <c r="A924" s="311"/>
      <c r="B924" s="312"/>
      <c r="C924" s="257"/>
      <c r="D924" s="257"/>
      <c r="E924" s="313" t="s">
        <v>543</v>
      </c>
      <c r="F924" s="314"/>
      <c r="G924" s="314"/>
      <c r="H924" s="315">
        <f>+[1]HW1แถว!J172</f>
        <v>2.4</v>
      </c>
      <c r="I924" s="316" t="s">
        <v>171</v>
      </c>
      <c r="J924" s="317" t="s">
        <v>536</v>
      </c>
      <c r="K924" s="315">
        <f>+[1]ราคาต่อหน่วยงานทั่วไป!R324</f>
        <v>42</v>
      </c>
      <c r="L924" s="73" t="s">
        <v>134</v>
      </c>
      <c r="M924" s="318" t="s">
        <v>6</v>
      </c>
      <c r="N924" s="319">
        <f t="shared" si="51"/>
        <v>100.8</v>
      </c>
      <c r="O924" s="320" t="s">
        <v>537</v>
      </c>
      <c r="P924" s="320" t="str">
        <f t="shared" si="52"/>
        <v>[12]</v>
      </c>
      <c r="Q924" s="321">
        <v>12</v>
      </c>
    </row>
    <row r="925" spans="1:17" s="322" customFormat="1" ht="24">
      <c r="A925" s="311"/>
      <c r="B925" s="312"/>
      <c r="C925" s="257"/>
      <c r="D925" s="257"/>
      <c r="E925" s="313" t="s">
        <v>544</v>
      </c>
      <c r="F925" s="314"/>
      <c r="G925" s="314"/>
      <c r="H925" s="315">
        <f>+[1]HW1แถว!J173</f>
        <v>0.3</v>
      </c>
      <c r="I925" s="316" t="s">
        <v>340</v>
      </c>
      <c r="J925" s="317" t="s">
        <v>536</v>
      </c>
      <c r="K925" s="315">
        <f>+[1]ราคาต่อหน่วยงานทั่วไป!R278</f>
        <v>800</v>
      </c>
      <c r="L925" s="73" t="s">
        <v>134</v>
      </c>
      <c r="M925" s="318" t="s">
        <v>6</v>
      </c>
      <c r="N925" s="319">
        <f t="shared" si="51"/>
        <v>240</v>
      </c>
      <c r="O925" s="320" t="s">
        <v>537</v>
      </c>
      <c r="P925" s="320" t="str">
        <f t="shared" si="52"/>
        <v>[13]</v>
      </c>
      <c r="Q925" s="321">
        <v>13</v>
      </c>
    </row>
    <row r="926" spans="1:17" s="54" customFormat="1" ht="24">
      <c r="A926" s="57"/>
      <c r="B926" s="48"/>
      <c r="C926" s="59"/>
      <c r="D926" s="59"/>
      <c r="E926" s="18" t="s">
        <v>101</v>
      </c>
      <c r="F926" s="308"/>
      <c r="G926" s="308"/>
      <c r="H926" s="22"/>
      <c r="I926" s="23"/>
      <c r="J926" s="61"/>
      <c r="K926" s="22"/>
      <c r="L926" s="22"/>
      <c r="M926" s="263" t="s">
        <v>6</v>
      </c>
      <c r="N926" s="323">
        <f>SUM(N913:N925)</f>
        <v>7433.4119999999994</v>
      </c>
      <c r="O926" s="36" t="s">
        <v>537</v>
      </c>
      <c r="P926" s="36" t="s">
        <v>545</v>
      </c>
      <c r="Q926" s="259">
        <v>14</v>
      </c>
    </row>
    <row r="927" spans="1:17" s="54" customFormat="1" ht="24">
      <c r="A927" s="57"/>
      <c r="B927" s="48"/>
      <c r="C927" s="59"/>
      <c r="D927" s="59"/>
      <c r="E927" s="18"/>
      <c r="F927" s="308"/>
      <c r="G927" s="308"/>
      <c r="H927" s="22"/>
      <c r="I927" s="23"/>
      <c r="J927" s="61"/>
      <c r="K927" s="22"/>
      <c r="L927" s="22"/>
      <c r="M927" s="263"/>
      <c r="N927" s="323"/>
      <c r="O927" s="36"/>
      <c r="P927" s="36" t="s">
        <v>546</v>
      </c>
      <c r="Q927" s="259"/>
    </row>
    <row r="928" spans="1:17" s="241" customFormat="1" ht="24" thickBot="1">
      <c r="A928" s="78"/>
      <c r="B928" s="79"/>
      <c r="C928" s="171"/>
      <c r="D928" s="171"/>
      <c r="E928" s="44" t="s">
        <v>57</v>
      </c>
      <c r="F928" s="44"/>
      <c r="G928" s="44"/>
      <c r="H928" s="27"/>
      <c r="I928" s="44"/>
      <c r="J928" s="44"/>
      <c r="K928" s="27"/>
      <c r="L928" s="44"/>
      <c r="M928" s="275" t="s">
        <v>6</v>
      </c>
      <c r="N928" s="80">
        <f>ROUNDDOWN(N926/2,-1)</f>
        <v>3710</v>
      </c>
      <c r="O928" s="44" t="s">
        <v>547</v>
      </c>
      <c r="P928" s="27"/>
      <c r="Q928" s="240"/>
    </row>
    <row r="929" spans="1:17" ht="24" thickTop="1">
      <c r="A929" s="57"/>
      <c r="B929" s="48"/>
      <c r="C929" s="59"/>
      <c r="D929" s="59"/>
      <c r="E929" s="48"/>
      <c r="F929" s="18"/>
      <c r="G929" s="302"/>
      <c r="H929" s="302"/>
      <c r="I929" s="303"/>
      <c r="J929" s="304"/>
      <c r="K929" s="306"/>
      <c r="L929" s="304"/>
      <c r="M929" s="18"/>
    </row>
    <row r="930" spans="1:17" ht="23.25">
      <c r="A930" s="57"/>
      <c r="B930" s="48"/>
      <c r="C930" s="59"/>
      <c r="D930" s="173" t="s">
        <v>548</v>
      </c>
      <c r="E930" s="16" t="s">
        <v>549</v>
      </c>
      <c r="F930" s="34"/>
      <c r="G930" s="285">
        <v>2</v>
      </c>
      <c r="H930" s="285" t="s">
        <v>510</v>
      </c>
      <c r="I930" s="286" t="s">
        <v>508</v>
      </c>
      <c r="J930" s="301">
        <v>0.6</v>
      </c>
      <c r="K930" s="287" t="s">
        <v>534</v>
      </c>
      <c r="L930" s="301"/>
      <c r="M930" s="18"/>
    </row>
    <row r="931" spans="1:17" s="54" customFormat="1" ht="24">
      <c r="A931" s="57"/>
      <c r="B931" s="48"/>
      <c r="C931" s="59"/>
      <c r="D931" s="59"/>
      <c r="E931" s="308" t="s">
        <v>535</v>
      </c>
      <c r="F931" s="61"/>
      <c r="G931" s="22"/>
      <c r="H931" s="22">
        <f>0.312*2</f>
        <v>0.624</v>
      </c>
      <c r="I931" s="23" t="s">
        <v>25</v>
      </c>
      <c r="J931" s="61" t="s">
        <v>536</v>
      </c>
      <c r="K931" s="39">
        <f>+K913</f>
        <v>94</v>
      </c>
      <c r="L931" s="22" t="s">
        <v>134</v>
      </c>
      <c r="M931" s="263" t="s">
        <v>6</v>
      </c>
      <c r="N931" s="52">
        <f>+H931*K931</f>
        <v>58.655999999999999</v>
      </c>
      <c r="O931" s="36" t="s">
        <v>537</v>
      </c>
      <c r="P931" s="36" t="str">
        <f>CONCATENATE("[",Q931,"]")</f>
        <v>[1]</v>
      </c>
      <c r="Q931" s="259">
        <v>1</v>
      </c>
    </row>
    <row r="932" spans="1:17" s="54" customFormat="1" ht="24">
      <c r="A932" s="57"/>
      <c r="B932" s="48"/>
      <c r="C932" s="59"/>
      <c r="D932" s="59"/>
      <c r="E932" s="308" t="s">
        <v>538</v>
      </c>
      <c r="F932" s="309"/>
      <c r="G932" s="22"/>
      <c r="H932" s="39">
        <f>+[1]HW2แถว!J162</f>
        <v>3.16</v>
      </c>
      <c r="I932" s="23" t="s">
        <v>25</v>
      </c>
      <c r="J932" s="61" t="s">
        <v>536</v>
      </c>
      <c r="K932" s="39">
        <f t="shared" ref="K932:K943" si="53">+K914</f>
        <v>1782</v>
      </c>
      <c r="L932" s="22" t="s">
        <v>134</v>
      </c>
      <c r="M932" s="263" t="s">
        <v>6</v>
      </c>
      <c r="N932" s="52">
        <f t="shared" ref="N932:N943" si="54">+H932*K932</f>
        <v>5631.12</v>
      </c>
      <c r="O932" s="36" t="s">
        <v>537</v>
      </c>
      <c r="P932" s="36" t="str">
        <f t="shared" ref="P932:P943" si="55">CONCATENATE("[",Q932,"]")</f>
        <v>[2]</v>
      </c>
      <c r="Q932" s="259">
        <v>2</v>
      </c>
    </row>
    <row r="933" spans="1:17" s="54" customFormat="1" ht="24">
      <c r="A933" s="57"/>
      <c r="B933" s="48"/>
      <c r="C933" s="59"/>
      <c r="D933" s="59"/>
      <c r="E933" s="308" t="s">
        <v>539</v>
      </c>
      <c r="F933" s="309"/>
      <c r="G933" s="22"/>
      <c r="H933" s="39">
        <f>+[1]HW2แถว!J163</f>
        <v>10</v>
      </c>
      <c r="I933" s="23" t="s">
        <v>340</v>
      </c>
      <c r="J933" s="61" t="s">
        <v>536</v>
      </c>
      <c r="K933" s="39">
        <f t="shared" si="53"/>
        <v>245</v>
      </c>
      <c r="L933" s="22" t="s">
        <v>134</v>
      </c>
      <c r="M933" s="263" t="s">
        <v>6</v>
      </c>
      <c r="N933" s="52">
        <f t="shared" si="54"/>
        <v>2450</v>
      </c>
      <c r="O933" s="36" t="s">
        <v>537</v>
      </c>
      <c r="P933" s="36" t="str">
        <f t="shared" si="55"/>
        <v>[3]</v>
      </c>
      <c r="Q933" s="259">
        <v>3</v>
      </c>
    </row>
    <row r="934" spans="1:17" s="54" customFormat="1" ht="24">
      <c r="A934" s="57"/>
      <c r="B934" s="48"/>
      <c r="C934" s="59"/>
      <c r="D934" s="59"/>
      <c r="E934" s="308" t="s">
        <v>407</v>
      </c>
      <c r="F934" s="309"/>
      <c r="G934" s="22"/>
      <c r="H934" s="39">
        <f>+[1]HW2แถว!J164</f>
        <v>116</v>
      </c>
      <c r="I934" s="23" t="s">
        <v>408</v>
      </c>
      <c r="J934" s="61" t="s">
        <v>536</v>
      </c>
      <c r="K934" s="39">
        <f t="shared" si="53"/>
        <v>2.8</v>
      </c>
      <c r="L934" s="22" t="s">
        <v>134</v>
      </c>
      <c r="M934" s="263" t="s">
        <v>6</v>
      </c>
      <c r="N934" s="52">
        <f t="shared" si="54"/>
        <v>324.79999999999995</v>
      </c>
      <c r="O934" s="36" t="s">
        <v>537</v>
      </c>
      <c r="P934" s="36" t="str">
        <f t="shared" si="55"/>
        <v>[4]</v>
      </c>
      <c r="Q934" s="259">
        <v>4</v>
      </c>
    </row>
    <row r="935" spans="1:17" s="54" customFormat="1" ht="24">
      <c r="A935" s="57"/>
      <c r="B935" s="48"/>
      <c r="C935" s="59"/>
      <c r="D935" s="59"/>
      <c r="E935" s="310" t="s">
        <v>243</v>
      </c>
      <c r="F935" s="308" t="s">
        <v>540</v>
      </c>
      <c r="G935" s="22"/>
      <c r="H935" s="39">
        <f>+[1]HW2แถว!J165</f>
        <v>0</v>
      </c>
      <c r="I935" s="23" t="s">
        <v>408</v>
      </c>
      <c r="J935" s="61" t="s">
        <v>536</v>
      </c>
      <c r="K935" s="39">
        <f t="shared" si="53"/>
        <v>20.41</v>
      </c>
      <c r="L935" s="22" t="s">
        <v>134</v>
      </c>
      <c r="M935" s="263" t="s">
        <v>6</v>
      </c>
      <c r="N935" s="52">
        <f t="shared" si="54"/>
        <v>0</v>
      </c>
      <c r="O935" s="36" t="s">
        <v>537</v>
      </c>
      <c r="P935" s="36" t="str">
        <f t="shared" si="55"/>
        <v>[5]</v>
      </c>
      <c r="Q935" s="259">
        <v>5</v>
      </c>
    </row>
    <row r="936" spans="1:17" s="54" customFormat="1" ht="24">
      <c r="A936" s="57"/>
      <c r="B936" s="48"/>
      <c r="C936" s="59"/>
      <c r="D936" s="59"/>
      <c r="E936" s="310" t="s">
        <v>243</v>
      </c>
      <c r="F936" s="308" t="s">
        <v>541</v>
      </c>
      <c r="G936" s="22"/>
      <c r="H936" s="39">
        <f>+[1]HW2แถว!J166</f>
        <v>94</v>
      </c>
      <c r="I936" s="23" t="s">
        <v>408</v>
      </c>
      <c r="J936" s="61" t="s">
        <v>536</v>
      </c>
      <c r="K936" s="39">
        <f t="shared" si="53"/>
        <v>19.149999999999999</v>
      </c>
      <c r="L936" s="22" t="s">
        <v>134</v>
      </c>
      <c r="M936" s="263" t="s">
        <v>6</v>
      </c>
      <c r="N936" s="52">
        <f t="shared" si="54"/>
        <v>1800.1</v>
      </c>
      <c r="O936" s="36" t="s">
        <v>537</v>
      </c>
      <c r="P936" s="36" t="str">
        <f t="shared" si="55"/>
        <v>[6]</v>
      </c>
      <c r="Q936" s="259">
        <v>6</v>
      </c>
    </row>
    <row r="937" spans="1:17" s="54" customFormat="1" ht="24">
      <c r="A937" s="57"/>
      <c r="B937" s="48"/>
      <c r="C937" s="59"/>
      <c r="D937" s="59"/>
      <c r="E937" s="310" t="s">
        <v>243</v>
      </c>
      <c r="F937" s="308" t="s">
        <v>542</v>
      </c>
      <c r="G937" s="22"/>
      <c r="H937" s="39">
        <f>+[1]HW2แถว!J167</f>
        <v>22</v>
      </c>
      <c r="I937" s="23" t="s">
        <v>408</v>
      </c>
      <c r="J937" s="61" t="s">
        <v>536</v>
      </c>
      <c r="K937" s="39">
        <f t="shared" si="53"/>
        <v>18.600000000000001</v>
      </c>
      <c r="L937" s="22" t="s">
        <v>134</v>
      </c>
      <c r="M937" s="263" t="s">
        <v>6</v>
      </c>
      <c r="N937" s="52">
        <f t="shared" si="54"/>
        <v>409.20000000000005</v>
      </c>
      <c r="O937" s="36" t="s">
        <v>537</v>
      </c>
      <c r="P937" s="36" t="str">
        <f t="shared" si="55"/>
        <v>[7]</v>
      </c>
      <c r="Q937" s="259">
        <v>7</v>
      </c>
    </row>
    <row r="938" spans="1:17" s="54" customFormat="1" ht="24">
      <c r="A938" s="57"/>
      <c r="B938" s="48"/>
      <c r="C938" s="59"/>
      <c r="D938" s="59"/>
      <c r="E938" s="310" t="s">
        <v>243</v>
      </c>
      <c r="F938" s="308" t="s">
        <v>412</v>
      </c>
      <c r="G938" s="22"/>
      <c r="H938" s="39">
        <f>+[1]HW2แถว!J168</f>
        <v>0</v>
      </c>
      <c r="I938" s="23" t="s">
        <v>408</v>
      </c>
      <c r="J938" s="61" t="s">
        <v>536</v>
      </c>
      <c r="K938" s="39">
        <f t="shared" si="53"/>
        <v>17.18</v>
      </c>
      <c r="L938" s="22" t="s">
        <v>134</v>
      </c>
      <c r="M938" s="263" t="s">
        <v>6</v>
      </c>
      <c r="N938" s="52">
        <f t="shared" si="54"/>
        <v>0</v>
      </c>
      <c r="O938" s="36" t="s">
        <v>537</v>
      </c>
      <c r="P938" s="36" t="str">
        <f t="shared" si="55"/>
        <v>[8]</v>
      </c>
      <c r="Q938" s="259">
        <v>8</v>
      </c>
    </row>
    <row r="939" spans="1:17" s="54" customFormat="1" ht="24">
      <c r="A939" s="57"/>
      <c r="B939" s="48"/>
      <c r="C939" s="59"/>
      <c r="D939" s="59"/>
      <c r="E939" s="310" t="s">
        <v>243</v>
      </c>
      <c r="F939" s="308" t="s">
        <v>413</v>
      </c>
      <c r="G939" s="22"/>
      <c r="H939" s="39">
        <f>+[1]HW2แถว!J169</f>
        <v>0</v>
      </c>
      <c r="I939" s="23" t="s">
        <v>408</v>
      </c>
      <c r="J939" s="61" t="s">
        <v>536</v>
      </c>
      <c r="K939" s="39">
        <f t="shared" si="53"/>
        <v>0</v>
      </c>
      <c r="L939" s="22" t="s">
        <v>134</v>
      </c>
      <c r="M939" s="263" t="s">
        <v>6</v>
      </c>
      <c r="N939" s="52">
        <f t="shared" si="54"/>
        <v>0</v>
      </c>
      <c r="O939" s="36" t="s">
        <v>537</v>
      </c>
      <c r="P939" s="36" t="str">
        <f t="shared" si="55"/>
        <v>[9]</v>
      </c>
      <c r="Q939" s="259">
        <v>9</v>
      </c>
    </row>
    <row r="940" spans="1:17" s="54" customFormat="1" ht="24">
      <c r="A940" s="57"/>
      <c r="B940" s="48"/>
      <c r="C940" s="59"/>
      <c r="D940" s="59"/>
      <c r="E940" s="310" t="s">
        <v>243</v>
      </c>
      <c r="F940" s="308" t="s">
        <v>414</v>
      </c>
      <c r="G940" s="22"/>
      <c r="H940" s="39">
        <f>+[1]HW2แถว!J170</f>
        <v>0</v>
      </c>
      <c r="I940" s="23" t="s">
        <v>408</v>
      </c>
      <c r="J940" s="61" t="s">
        <v>536</v>
      </c>
      <c r="K940" s="39">
        <f t="shared" si="53"/>
        <v>0</v>
      </c>
      <c r="L940" s="22" t="s">
        <v>134</v>
      </c>
      <c r="M940" s="263" t="s">
        <v>6</v>
      </c>
      <c r="N940" s="52">
        <f t="shared" si="54"/>
        <v>0</v>
      </c>
      <c r="O940" s="36" t="s">
        <v>537</v>
      </c>
      <c r="P940" s="36" t="str">
        <f t="shared" si="55"/>
        <v>[10]</v>
      </c>
      <c r="Q940" s="259">
        <v>10</v>
      </c>
    </row>
    <row r="941" spans="1:17" s="54" customFormat="1" ht="24">
      <c r="A941" s="57"/>
      <c r="B941" s="48"/>
      <c r="C941" s="59"/>
      <c r="D941" s="59"/>
      <c r="E941" s="310" t="s">
        <v>243</v>
      </c>
      <c r="F941" s="308" t="s">
        <v>415</v>
      </c>
      <c r="G941" s="308"/>
      <c r="H941" s="39">
        <f>+[1]HW2แถว!J171</f>
        <v>2.8</v>
      </c>
      <c r="I941" s="23" t="s">
        <v>408</v>
      </c>
      <c r="J941" s="61" t="s">
        <v>536</v>
      </c>
      <c r="K941" s="39">
        <f t="shared" si="53"/>
        <v>34.43</v>
      </c>
      <c r="L941" s="22" t="s">
        <v>134</v>
      </c>
      <c r="M941" s="263" t="s">
        <v>6</v>
      </c>
      <c r="N941" s="52">
        <f t="shared" si="54"/>
        <v>96.403999999999996</v>
      </c>
      <c r="O941" s="36" t="s">
        <v>537</v>
      </c>
      <c r="P941" s="36" t="str">
        <f t="shared" si="55"/>
        <v>[11]</v>
      </c>
      <c r="Q941" s="259">
        <v>11</v>
      </c>
    </row>
    <row r="942" spans="1:17" s="322" customFormat="1" ht="24">
      <c r="A942" s="311"/>
      <c r="B942" s="312"/>
      <c r="C942" s="257"/>
      <c r="D942" s="257"/>
      <c r="E942" s="313" t="s">
        <v>543</v>
      </c>
      <c r="F942" s="314"/>
      <c r="G942" s="314"/>
      <c r="H942" s="315">
        <f>+[1]HW2แถว!J172</f>
        <v>3.2</v>
      </c>
      <c r="I942" s="316" t="s">
        <v>171</v>
      </c>
      <c r="J942" s="317" t="s">
        <v>536</v>
      </c>
      <c r="K942" s="315">
        <f t="shared" si="53"/>
        <v>42</v>
      </c>
      <c r="L942" s="73" t="s">
        <v>134</v>
      </c>
      <c r="M942" s="318" t="s">
        <v>6</v>
      </c>
      <c r="N942" s="319">
        <f t="shared" si="54"/>
        <v>134.4</v>
      </c>
      <c r="O942" s="320" t="s">
        <v>537</v>
      </c>
      <c r="P942" s="320" t="str">
        <f t="shared" si="55"/>
        <v>[12]</v>
      </c>
      <c r="Q942" s="321">
        <v>12</v>
      </c>
    </row>
    <row r="943" spans="1:17" s="322" customFormat="1" ht="24">
      <c r="A943" s="311"/>
      <c r="B943" s="312"/>
      <c r="C943" s="257"/>
      <c r="D943" s="257"/>
      <c r="E943" s="313" t="s">
        <v>544</v>
      </c>
      <c r="F943" s="314"/>
      <c r="G943" s="314"/>
      <c r="H943" s="315">
        <f>+[1]HW2แถว!J173</f>
        <v>0.4</v>
      </c>
      <c r="I943" s="316" t="s">
        <v>340</v>
      </c>
      <c r="J943" s="317" t="s">
        <v>536</v>
      </c>
      <c r="K943" s="315">
        <f t="shared" si="53"/>
        <v>800</v>
      </c>
      <c r="L943" s="73" t="s">
        <v>134</v>
      </c>
      <c r="M943" s="318" t="s">
        <v>6</v>
      </c>
      <c r="N943" s="319">
        <f t="shared" si="54"/>
        <v>320</v>
      </c>
      <c r="O943" s="320" t="s">
        <v>537</v>
      </c>
      <c r="P943" s="320" t="str">
        <f t="shared" si="55"/>
        <v>[13]</v>
      </c>
      <c r="Q943" s="321">
        <v>13</v>
      </c>
    </row>
    <row r="944" spans="1:17" s="54" customFormat="1" ht="24">
      <c r="A944" s="57"/>
      <c r="B944" s="48"/>
      <c r="C944" s="59"/>
      <c r="D944" s="59"/>
      <c r="E944" s="18" t="s">
        <v>101</v>
      </c>
      <c r="F944" s="308"/>
      <c r="G944" s="308"/>
      <c r="H944" s="22"/>
      <c r="I944" s="23"/>
      <c r="J944" s="61"/>
      <c r="K944" s="22"/>
      <c r="L944" s="22"/>
      <c r="M944" s="263" t="s">
        <v>6</v>
      </c>
      <c r="N944" s="323">
        <f>SUM(N931:N943)</f>
        <v>11224.68</v>
      </c>
      <c r="O944" s="36" t="s">
        <v>537</v>
      </c>
      <c r="P944" s="36" t="s">
        <v>545</v>
      </c>
      <c r="Q944" s="259">
        <v>14</v>
      </c>
    </row>
    <row r="945" spans="1:17" s="54" customFormat="1" ht="24">
      <c r="A945" s="57"/>
      <c r="B945" s="48"/>
      <c r="C945" s="59"/>
      <c r="D945" s="59"/>
      <c r="E945" s="18"/>
      <c r="F945" s="308"/>
      <c r="G945" s="308"/>
      <c r="H945" s="22"/>
      <c r="I945" s="23"/>
      <c r="J945" s="61"/>
      <c r="K945" s="22"/>
      <c r="L945" s="22"/>
      <c r="M945" s="263"/>
      <c r="N945" s="323"/>
      <c r="O945" s="36"/>
      <c r="P945" s="36" t="s">
        <v>546</v>
      </c>
      <c r="Q945" s="259"/>
    </row>
    <row r="946" spans="1:17" s="241" customFormat="1" ht="24" thickBot="1">
      <c r="A946" s="78"/>
      <c r="B946" s="79"/>
      <c r="C946" s="171"/>
      <c r="D946" s="171"/>
      <c r="E946" s="44" t="s">
        <v>57</v>
      </c>
      <c r="F946" s="44"/>
      <c r="G946" s="44"/>
      <c r="H946" s="27"/>
      <c r="I946" s="44"/>
      <c r="J946" s="44"/>
      <c r="K946" s="27"/>
      <c r="L946" s="44"/>
      <c r="M946" s="275" t="s">
        <v>6</v>
      </c>
      <c r="N946" s="80">
        <f>ROUNDDOWN(N944/2,-1)</f>
        <v>5610</v>
      </c>
      <c r="O946" s="44" t="s">
        <v>547</v>
      </c>
      <c r="P946" s="27"/>
      <c r="Q946" s="240"/>
    </row>
    <row r="947" spans="1:17" s="241" customFormat="1" ht="24" thickTop="1">
      <c r="A947" s="78"/>
      <c r="B947" s="79"/>
      <c r="C947" s="171"/>
      <c r="D947" s="171"/>
      <c r="E947" s="44"/>
      <c r="F947" s="44"/>
      <c r="G947" s="44"/>
      <c r="H947" s="27"/>
      <c r="I947" s="44"/>
      <c r="J947" s="44"/>
      <c r="K947" s="27"/>
      <c r="L947" s="44"/>
      <c r="M947" s="275"/>
      <c r="N947" s="282"/>
      <c r="O947" s="44"/>
      <c r="P947" s="27"/>
      <c r="Q947" s="240"/>
    </row>
    <row r="948" spans="1:17" ht="23.25">
      <c r="A948" s="57"/>
      <c r="B948" s="48"/>
      <c r="C948" s="59"/>
      <c r="D948" s="173" t="s">
        <v>550</v>
      </c>
      <c r="E948" s="16" t="s">
        <v>549</v>
      </c>
      <c r="F948" s="34"/>
      <c r="G948" s="285">
        <v>3</v>
      </c>
      <c r="H948" s="285" t="s">
        <v>510</v>
      </c>
      <c r="I948" s="286" t="s">
        <v>508</v>
      </c>
      <c r="J948" s="301">
        <v>0.6</v>
      </c>
      <c r="K948" s="287" t="s">
        <v>534</v>
      </c>
      <c r="L948" s="301"/>
      <c r="M948" s="18"/>
    </row>
    <row r="949" spans="1:17" s="54" customFormat="1" ht="24">
      <c r="A949" s="57"/>
      <c r="B949" s="48"/>
      <c r="C949" s="59"/>
      <c r="D949" s="59"/>
      <c r="E949" s="308" t="s">
        <v>535</v>
      </c>
      <c r="F949" s="61"/>
      <c r="G949" s="22"/>
      <c r="H949" s="22">
        <f>0.421*2</f>
        <v>0.84199999999999997</v>
      </c>
      <c r="I949" s="23" t="s">
        <v>25</v>
      </c>
      <c r="J949" s="61" t="s">
        <v>536</v>
      </c>
      <c r="K949" s="39">
        <f>+K931</f>
        <v>94</v>
      </c>
      <c r="L949" s="22" t="s">
        <v>134</v>
      </c>
      <c r="M949" s="263" t="s">
        <v>6</v>
      </c>
      <c r="N949" s="52">
        <f>+H949*K949</f>
        <v>79.147999999999996</v>
      </c>
      <c r="O949" s="36" t="s">
        <v>537</v>
      </c>
      <c r="P949" s="36" t="str">
        <f>CONCATENATE("[",Q949,"]")</f>
        <v>[1]</v>
      </c>
      <c r="Q949" s="259">
        <v>1</v>
      </c>
    </row>
    <row r="950" spans="1:17" s="54" customFormat="1" ht="24">
      <c r="A950" s="57"/>
      <c r="B950" s="48"/>
      <c r="C950" s="59"/>
      <c r="D950" s="59"/>
      <c r="E950" s="308" t="s">
        <v>538</v>
      </c>
      <c r="F950" s="309"/>
      <c r="G950" s="22"/>
      <c r="H950" s="39">
        <f>+[1]HW3แถว!J162</f>
        <v>4.24</v>
      </c>
      <c r="I950" s="23" t="s">
        <v>25</v>
      </c>
      <c r="J950" s="61" t="s">
        <v>536</v>
      </c>
      <c r="K950" s="39">
        <f t="shared" ref="K950:K961" si="56">+K932</f>
        <v>1782</v>
      </c>
      <c r="L950" s="22" t="s">
        <v>134</v>
      </c>
      <c r="M950" s="263" t="s">
        <v>6</v>
      </c>
      <c r="N950" s="52">
        <f t="shared" ref="N950:N961" si="57">+H950*K950</f>
        <v>7555.68</v>
      </c>
      <c r="O950" s="36" t="s">
        <v>537</v>
      </c>
      <c r="P950" s="36" t="str">
        <f t="shared" ref="P950:P961" si="58">CONCATENATE("[",Q950,"]")</f>
        <v>[2]</v>
      </c>
      <c r="Q950" s="259">
        <v>2</v>
      </c>
    </row>
    <row r="951" spans="1:17" s="54" customFormat="1" ht="24">
      <c r="A951" s="57"/>
      <c r="B951" s="48"/>
      <c r="C951" s="59"/>
      <c r="D951" s="59"/>
      <c r="E951" s="308" t="s">
        <v>539</v>
      </c>
      <c r="F951" s="309"/>
      <c r="G951" s="22"/>
      <c r="H951" s="39">
        <f>+[1]HW3แถว!J163</f>
        <v>13</v>
      </c>
      <c r="I951" s="23" t="s">
        <v>340</v>
      </c>
      <c r="J951" s="61" t="s">
        <v>536</v>
      </c>
      <c r="K951" s="39">
        <f t="shared" si="56"/>
        <v>245</v>
      </c>
      <c r="L951" s="22" t="s">
        <v>134</v>
      </c>
      <c r="M951" s="263" t="s">
        <v>6</v>
      </c>
      <c r="N951" s="52">
        <f t="shared" si="57"/>
        <v>3185</v>
      </c>
      <c r="O951" s="36" t="s">
        <v>537</v>
      </c>
      <c r="P951" s="36" t="str">
        <f t="shared" si="58"/>
        <v>[3]</v>
      </c>
      <c r="Q951" s="259">
        <v>3</v>
      </c>
    </row>
    <row r="952" spans="1:17" s="54" customFormat="1" ht="24">
      <c r="A952" s="57"/>
      <c r="B952" s="48"/>
      <c r="C952" s="59"/>
      <c r="D952" s="59"/>
      <c r="E952" s="308" t="s">
        <v>407</v>
      </c>
      <c r="F952" s="309"/>
      <c r="G952" s="22"/>
      <c r="H952" s="39">
        <f>+[1]HW3แถว!J164</f>
        <v>160</v>
      </c>
      <c r="I952" s="23" t="s">
        <v>408</v>
      </c>
      <c r="J952" s="61" t="s">
        <v>536</v>
      </c>
      <c r="K952" s="39">
        <f t="shared" si="56"/>
        <v>2.8</v>
      </c>
      <c r="L952" s="22" t="s">
        <v>134</v>
      </c>
      <c r="M952" s="263" t="s">
        <v>6</v>
      </c>
      <c r="N952" s="52">
        <f t="shared" si="57"/>
        <v>448</v>
      </c>
      <c r="O952" s="36" t="s">
        <v>537</v>
      </c>
      <c r="P952" s="36" t="str">
        <f t="shared" si="58"/>
        <v>[4]</v>
      </c>
      <c r="Q952" s="259">
        <v>4</v>
      </c>
    </row>
    <row r="953" spans="1:17" s="54" customFormat="1" ht="24">
      <c r="A953" s="57"/>
      <c r="B953" s="48"/>
      <c r="C953" s="59"/>
      <c r="D953" s="59"/>
      <c r="E953" s="310" t="s">
        <v>243</v>
      </c>
      <c r="F953" s="308" t="s">
        <v>540</v>
      </c>
      <c r="G953" s="22"/>
      <c r="H953" s="39">
        <f>+[1]HW3แถว!J165</f>
        <v>0</v>
      </c>
      <c r="I953" s="23" t="s">
        <v>408</v>
      </c>
      <c r="J953" s="61" t="s">
        <v>536</v>
      </c>
      <c r="K953" s="39">
        <f t="shared" si="56"/>
        <v>20.41</v>
      </c>
      <c r="L953" s="22" t="s">
        <v>134</v>
      </c>
      <c r="M953" s="263" t="s">
        <v>6</v>
      </c>
      <c r="N953" s="52">
        <f t="shared" si="57"/>
        <v>0</v>
      </c>
      <c r="O953" s="36" t="s">
        <v>537</v>
      </c>
      <c r="P953" s="36" t="str">
        <f t="shared" si="58"/>
        <v>[5]</v>
      </c>
      <c r="Q953" s="259">
        <v>5</v>
      </c>
    </row>
    <row r="954" spans="1:17" s="54" customFormat="1" ht="24">
      <c r="A954" s="57"/>
      <c r="B954" s="48"/>
      <c r="C954" s="59"/>
      <c r="D954" s="59"/>
      <c r="E954" s="310" t="s">
        <v>243</v>
      </c>
      <c r="F954" s="308" t="s">
        <v>541</v>
      </c>
      <c r="G954" s="22"/>
      <c r="H954" s="39">
        <f>+[1]HW3แถว!J166</f>
        <v>128</v>
      </c>
      <c r="I954" s="23" t="s">
        <v>408</v>
      </c>
      <c r="J954" s="61" t="s">
        <v>536</v>
      </c>
      <c r="K954" s="39">
        <f t="shared" si="56"/>
        <v>19.149999999999999</v>
      </c>
      <c r="L954" s="22" t="s">
        <v>134</v>
      </c>
      <c r="M954" s="263" t="s">
        <v>6</v>
      </c>
      <c r="N954" s="52">
        <f t="shared" si="57"/>
        <v>2451.1999999999998</v>
      </c>
      <c r="O954" s="36" t="s">
        <v>537</v>
      </c>
      <c r="P954" s="36" t="str">
        <f t="shared" si="58"/>
        <v>[6]</v>
      </c>
      <c r="Q954" s="259">
        <v>6</v>
      </c>
    </row>
    <row r="955" spans="1:17" s="54" customFormat="1" ht="24">
      <c r="A955" s="57"/>
      <c r="B955" s="48"/>
      <c r="C955" s="59"/>
      <c r="D955" s="59"/>
      <c r="E955" s="310" t="s">
        <v>243</v>
      </c>
      <c r="F955" s="308" t="s">
        <v>542</v>
      </c>
      <c r="G955" s="22"/>
      <c r="H955" s="39">
        <f>+[1]HW3แถว!J167</f>
        <v>32</v>
      </c>
      <c r="I955" s="23" t="s">
        <v>408</v>
      </c>
      <c r="J955" s="61" t="s">
        <v>536</v>
      </c>
      <c r="K955" s="39">
        <f t="shared" si="56"/>
        <v>18.600000000000001</v>
      </c>
      <c r="L955" s="22" t="s">
        <v>134</v>
      </c>
      <c r="M955" s="263" t="s">
        <v>6</v>
      </c>
      <c r="N955" s="52">
        <f t="shared" si="57"/>
        <v>595.20000000000005</v>
      </c>
      <c r="O955" s="36" t="s">
        <v>537</v>
      </c>
      <c r="P955" s="36" t="str">
        <f t="shared" si="58"/>
        <v>[7]</v>
      </c>
      <c r="Q955" s="259">
        <v>7</v>
      </c>
    </row>
    <row r="956" spans="1:17" s="54" customFormat="1" ht="24">
      <c r="A956" s="57"/>
      <c r="B956" s="48"/>
      <c r="C956" s="59"/>
      <c r="D956" s="59"/>
      <c r="E956" s="310" t="s">
        <v>243</v>
      </c>
      <c r="F956" s="308" t="s">
        <v>412</v>
      </c>
      <c r="G956" s="22"/>
      <c r="H956" s="39">
        <f>+[1]HW3แถว!J168</f>
        <v>0</v>
      </c>
      <c r="I956" s="23" t="s">
        <v>408</v>
      </c>
      <c r="J956" s="61" t="s">
        <v>536</v>
      </c>
      <c r="K956" s="39">
        <f t="shared" si="56"/>
        <v>17.18</v>
      </c>
      <c r="L956" s="22" t="s">
        <v>134</v>
      </c>
      <c r="M956" s="263" t="s">
        <v>6</v>
      </c>
      <c r="N956" s="52">
        <f t="shared" si="57"/>
        <v>0</v>
      </c>
      <c r="O956" s="36" t="s">
        <v>537</v>
      </c>
      <c r="P956" s="36" t="str">
        <f t="shared" si="58"/>
        <v>[8]</v>
      </c>
      <c r="Q956" s="259">
        <v>8</v>
      </c>
    </row>
    <row r="957" spans="1:17" s="54" customFormat="1" ht="24">
      <c r="A957" s="57"/>
      <c r="B957" s="48"/>
      <c r="C957" s="59"/>
      <c r="D957" s="59"/>
      <c r="E957" s="310" t="s">
        <v>243</v>
      </c>
      <c r="F957" s="308" t="s">
        <v>413</v>
      </c>
      <c r="G957" s="22"/>
      <c r="H957" s="39">
        <f>+[1]HW3แถว!J169</f>
        <v>0</v>
      </c>
      <c r="I957" s="23" t="s">
        <v>408</v>
      </c>
      <c r="J957" s="61" t="s">
        <v>536</v>
      </c>
      <c r="K957" s="39">
        <f t="shared" si="56"/>
        <v>0</v>
      </c>
      <c r="L957" s="22" t="s">
        <v>134</v>
      </c>
      <c r="M957" s="263" t="s">
        <v>6</v>
      </c>
      <c r="N957" s="52">
        <f t="shared" si="57"/>
        <v>0</v>
      </c>
      <c r="O957" s="36" t="s">
        <v>537</v>
      </c>
      <c r="P957" s="36" t="str">
        <f t="shared" si="58"/>
        <v>[9]</v>
      </c>
      <c r="Q957" s="259">
        <v>9</v>
      </c>
    </row>
    <row r="958" spans="1:17" s="54" customFormat="1" ht="24">
      <c r="A958" s="57"/>
      <c r="B958" s="48"/>
      <c r="C958" s="59"/>
      <c r="D958" s="59"/>
      <c r="E958" s="310" t="s">
        <v>243</v>
      </c>
      <c r="F958" s="308" t="s">
        <v>414</v>
      </c>
      <c r="G958" s="22"/>
      <c r="H958" s="39">
        <f>+[1]HW3แถว!J170</f>
        <v>0</v>
      </c>
      <c r="I958" s="23" t="s">
        <v>408</v>
      </c>
      <c r="J958" s="61" t="s">
        <v>536</v>
      </c>
      <c r="K958" s="39">
        <f t="shared" si="56"/>
        <v>0</v>
      </c>
      <c r="L958" s="22" t="s">
        <v>134</v>
      </c>
      <c r="M958" s="263" t="s">
        <v>6</v>
      </c>
      <c r="N958" s="52">
        <f t="shared" si="57"/>
        <v>0</v>
      </c>
      <c r="O958" s="36" t="s">
        <v>537</v>
      </c>
      <c r="P958" s="36" t="str">
        <f t="shared" si="58"/>
        <v>[10]</v>
      </c>
      <c r="Q958" s="259">
        <v>10</v>
      </c>
    </row>
    <row r="959" spans="1:17" s="54" customFormat="1" ht="24">
      <c r="A959" s="57"/>
      <c r="B959" s="48"/>
      <c r="C959" s="59"/>
      <c r="D959" s="59"/>
      <c r="E959" s="310" t="s">
        <v>243</v>
      </c>
      <c r="F959" s="308" t="s">
        <v>415</v>
      </c>
      <c r="G959" s="308"/>
      <c r="H959" s="39">
        <f>+[1]HW3แถว!J171</f>
        <v>4</v>
      </c>
      <c r="I959" s="23" t="s">
        <v>408</v>
      </c>
      <c r="J959" s="61" t="s">
        <v>536</v>
      </c>
      <c r="K959" s="39">
        <f t="shared" si="56"/>
        <v>34.43</v>
      </c>
      <c r="L959" s="22" t="s">
        <v>134</v>
      </c>
      <c r="M959" s="263" t="s">
        <v>6</v>
      </c>
      <c r="N959" s="52">
        <f t="shared" si="57"/>
        <v>137.72</v>
      </c>
      <c r="O959" s="36" t="s">
        <v>537</v>
      </c>
      <c r="P959" s="36" t="str">
        <f t="shared" si="58"/>
        <v>[11]</v>
      </c>
      <c r="Q959" s="259">
        <v>11</v>
      </c>
    </row>
    <row r="960" spans="1:17" s="322" customFormat="1" ht="24">
      <c r="A960" s="311"/>
      <c r="B960" s="312"/>
      <c r="C960" s="257"/>
      <c r="D960" s="257"/>
      <c r="E960" s="313" t="s">
        <v>543</v>
      </c>
      <c r="F960" s="314"/>
      <c r="G960" s="314"/>
      <c r="H960" s="315">
        <f>+[1]HW3แถว!J172</f>
        <v>4.2</v>
      </c>
      <c r="I960" s="316" t="s">
        <v>171</v>
      </c>
      <c r="J960" s="317" t="s">
        <v>536</v>
      </c>
      <c r="K960" s="315">
        <f t="shared" si="56"/>
        <v>42</v>
      </c>
      <c r="L960" s="73" t="s">
        <v>134</v>
      </c>
      <c r="M960" s="318" t="s">
        <v>6</v>
      </c>
      <c r="N960" s="319">
        <f t="shared" si="57"/>
        <v>176.4</v>
      </c>
      <c r="O960" s="320" t="s">
        <v>537</v>
      </c>
      <c r="P960" s="320" t="str">
        <f t="shared" si="58"/>
        <v>[12]</v>
      </c>
      <c r="Q960" s="321">
        <v>12</v>
      </c>
    </row>
    <row r="961" spans="1:17" s="322" customFormat="1" ht="24">
      <c r="A961" s="311"/>
      <c r="B961" s="312"/>
      <c r="C961" s="257"/>
      <c r="D961" s="257"/>
      <c r="E961" s="313" t="s">
        <v>544</v>
      </c>
      <c r="F961" s="314"/>
      <c r="G961" s="314"/>
      <c r="H961" s="315">
        <f>+[1]HW3แถว!J173</f>
        <v>0.54</v>
      </c>
      <c r="I961" s="316" t="s">
        <v>340</v>
      </c>
      <c r="J961" s="317" t="s">
        <v>536</v>
      </c>
      <c r="K961" s="315">
        <f t="shared" si="56"/>
        <v>800</v>
      </c>
      <c r="L961" s="73" t="s">
        <v>134</v>
      </c>
      <c r="M961" s="318" t="s">
        <v>6</v>
      </c>
      <c r="N961" s="319">
        <f t="shared" si="57"/>
        <v>432</v>
      </c>
      <c r="O961" s="320" t="s">
        <v>537</v>
      </c>
      <c r="P961" s="320" t="str">
        <f t="shared" si="58"/>
        <v>[13]</v>
      </c>
      <c r="Q961" s="321">
        <v>13</v>
      </c>
    </row>
    <row r="962" spans="1:17" s="54" customFormat="1" ht="24">
      <c r="A962" s="57"/>
      <c r="B962" s="48"/>
      <c r="C962" s="59"/>
      <c r="D962" s="59"/>
      <c r="E962" s="18" t="s">
        <v>101</v>
      </c>
      <c r="F962" s="308"/>
      <c r="G962" s="308"/>
      <c r="H962" s="22"/>
      <c r="I962" s="23"/>
      <c r="J962" s="61"/>
      <c r="K962" s="22"/>
      <c r="L962" s="22"/>
      <c r="M962" s="263" t="s">
        <v>6</v>
      </c>
      <c r="N962" s="323">
        <f>SUM(N949:N961)</f>
        <v>15060.348000000002</v>
      </c>
      <c r="O962" s="36" t="s">
        <v>537</v>
      </c>
      <c r="P962" s="36" t="s">
        <v>545</v>
      </c>
      <c r="Q962" s="259">
        <v>14</v>
      </c>
    </row>
    <row r="963" spans="1:17" s="54" customFormat="1" ht="24">
      <c r="A963" s="57"/>
      <c r="B963" s="48"/>
      <c r="C963" s="59"/>
      <c r="D963" s="59"/>
      <c r="E963" s="18"/>
      <c r="F963" s="308"/>
      <c r="G963" s="308"/>
      <c r="H963" s="22"/>
      <c r="I963" s="23"/>
      <c r="J963" s="61"/>
      <c r="K963" s="22"/>
      <c r="L963" s="22"/>
      <c r="M963" s="263"/>
      <c r="N963" s="323"/>
      <c r="O963" s="36"/>
      <c r="P963" s="36" t="s">
        <v>546</v>
      </c>
      <c r="Q963" s="259"/>
    </row>
    <row r="964" spans="1:17" s="241" customFormat="1" ht="24" thickBot="1">
      <c r="A964" s="78"/>
      <c r="B964" s="79"/>
      <c r="C964" s="171"/>
      <c r="D964" s="171"/>
      <c r="E964" s="44" t="s">
        <v>57</v>
      </c>
      <c r="F964" s="44"/>
      <c r="G964" s="44"/>
      <c r="H964" s="27"/>
      <c r="I964" s="44"/>
      <c r="J964" s="44"/>
      <c r="K964" s="27"/>
      <c r="L964" s="44"/>
      <c r="M964" s="275" t="s">
        <v>6</v>
      </c>
      <c r="N964" s="80">
        <f>ROUNDDOWN(N962/2,-1)</f>
        <v>7530</v>
      </c>
      <c r="O964" s="44" t="s">
        <v>547</v>
      </c>
      <c r="P964" s="27"/>
      <c r="Q964" s="240"/>
    </row>
    <row r="965" spans="1:17" ht="24" thickTop="1">
      <c r="A965" s="57"/>
      <c r="B965" s="48"/>
      <c r="C965" s="59"/>
      <c r="D965" s="59"/>
      <c r="E965" s="48"/>
      <c r="F965" s="18"/>
      <c r="G965" s="302"/>
      <c r="H965" s="302"/>
      <c r="I965" s="303"/>
      <c r="J965" s="306"/>
      <c r="K965" s="306"/>
      <c r="L965" s="304"/>
      <c r="M965" s="18"/>
    </row>
    <row r="966" spans="1:17" s="283" customFormat="1" ht="22.5">
      <c r="A966" s="15"/>
      <c r="B966" s="16"/>
      <c r="C966" s="173"/>
      <c r="D966" s="173" t="s">
        <v>551</v>
      </c>
      <c r="E966" s="16" t="s">
        <v>549</v>
      </c>
      <c r="F966" s="34"/>
      <c r="G966" s="285">
        <v>1</v>
      </c>
      <c r="H966" s="285" t="s">
        <v>510</v>
      </c>
      <c r="I966" s="286" t="s">
        <v>508</v>
      </c>
      <c r="J966" s="287">
        <v>0.8</v>
      </c>
      <c r="K966" s="287" t="s">
        <v>534</v>
      </c>
      <c r="L966" s="301"/>
      <c r="M966" s="34"/>
      <c r="Q966" s="240"/>
    </row>
    <row r="967" spans="1:17" s="54" customFormat="1" ht="24">
      <c r="A967" s="57"/>
      <c r="B967" s="48"/>
      <c r="C967" s="59"/>
      <c r="D967" s="59"/>
      <c r="E967" s="308" t="s">
        <v>535</v>
      </c>
      <c r="F967" s="61"/>
      <c r="G967" s="22"/>
      <c r="H967" s="22">
        <f>0.228*2</f>
        <v>0.45600000000000002</v>
      </c>
      <c r="I967" s="23" t="s">
        <v>25</v>
      </c>
      <c r="J967" s="61" t="s">
        <v>536</v>
      </c>
      <c r="K967" s="39">
        <f>+K949</f>
        <v>94</v>
      </c>
      <c r="L967" s="22" t="s">
        <v>134</v>
      </c>
      <c r="M967" s="263" t="s">
        <v>6</v>
      </c>
      <c r="N967" s="52">
        <f>+H967*K967</f>
        <v>42.864000000000004</v>
      </c>
      <c r="O967" s="36" t="s">
        <v>537</v>
      </c>
      <c r="P967" s="36" t="str">
        <f>CONCATENATE("[",Q967,"]")</f>
        <v>[1]</v>
      </c>
      <c r="Q967" s="259">
        <v>1</v>
      </c>
    </row>
    <row r="968" spans="1:17" s="54" customFormat="1" ht="24">
      <c r="A968" s="57"/>
      <c r="B968" s="48"/>
      <c r="C968" s="59"/>
      <c r="D968" s="59"/>
      <c r="E968" s="308" t="s">
        <v>538</v>
      </c>
      <c r="F968" s="309"/>
      <c r="G968" s="22"/>
      <c r="H968" s="39">
        <f>+[1]HW1แถว!K162</f>
        <v>2.44</v>
      </c>
      <c r="I968" s="23" t="s">
        <v>25</v>
      </c>
      <c r="J968" s="61" t="s">
        <v>536</v>
      </c>
      <c r="K968" s="39">
        <f t="shared" ref="K968:K979" si="59">+K950</f>
        <v>1782</v>
      </c>
      <c r="L968" s="22" t="s">
        <v>134</v>
      </c>
      <c r="M968" s="263" t="s">
        <v>6</v>
      </c>
      <c r="N968" s="52">
        <f t="shared" ref="N968:N979" si="60">+H968*K968</f>
        <v>4348.08</v>
      </c>
      <c r="O968" s="36" t="s">
        <v>537</v>
      </c>
      <c r="P968" s="36" t="str">
        <f t="shared" ref="P968:P979" si="61">CONCATENATE("[",Q968,"]")</f>
        <v>[2]</v>
      </c>
      <c r="Q968" s="259">
        <v>2</v>
      </c>
    </row>
    <row r="969" spans="1:17" s="54" customFormat="1" ht="24">
      <c r="A969" s="57"/>
      <c r="B969" s="48"/>
      <c r="C969" s="59"/>
      <c r="D969" s="59"/>
      <c r="E969" s="308" t="s">
        <v>539</v>
      </c>
      <c r="F969" s="309"/>
      <c r="G969" s="22"/>
      <c r="H969" s="39">
        <f>+[1]HW1แถว!K163</f>
        <v>8</v>
      </c>
      <c r="I969" s="23" t="s">
        <v>340</v>
      </c>
      <c r="J969" s="61" t="s">
        <v>536</v>
      </c>
      <c r="K969" s="39">
        <f t="shared" si="59"/>
        <v>245</v>
      </c>
      <c r="L969" s="22" t="s">
        <v>134</v>
      </c>
      <c r="M969" s="263" t="s">
        <v>6</v>
      </c>
      <c r="N969" s="52">
        <f t="shared" si="60"/>
        <v>1960</v>
      </c>
      <c r="O969" s="36" t="s">
        <v>537</v>
      </c>
      <c r="P969" s="36" t="str">
        <f t="shared" si="61"/>
        <v>[3]</v>
      </c>
      <c r="Q969" s="259">
        <v>3</v>
      </c>
    </row>
    <row r="970" spans="1:17" s="54" customFormat="1" ht="24">
      <c r="A970" s="57"/>
      <c r="B970" s="48"/>
      <c r="C970" s="59"/>
      <c r="D970" s="59"/>
      <c r="E970" s="308" t="s">
        <v>407</v>
      </c>
      <c r="F970" s="309"/>
      <c r="G970" s="22"/>
      <c r="H970" s="39">
        <f>+[1]HW1แถว!K164</f>
        <v>84</v>
      </c>
      <c r="I970" s="23" t="s">
        <v>408</v>
      </c>
      <c r="J970" s="61" t="s">
        <v>536</v>
      </c>
      <c r="K970" s="39">
        <f t="shared" si="59"/>
        <v>2.8</v>
      </c>
      <c r="L970" s="22" t="s">
        <v>134</v>
      </c>
      <c r="M970" s="263" t="s">
        <v>6</v>
      </c>
      <c r="N970" s="52">
        <f t="shared" si="60"/>
        <v>235.2</v>
      </c>
      <c r="O970" s="36" t="s">
        <v>537</v>
      </c>
      <c r="P970" s="36" t="str">
        <f t="shared" si="61"/>
        <v>[4]</v>
      </c>
      <c r="Q970" s="259">
        <v>4</v>
      </c>
    </row>
    <row r="971" spans="1:17" s="54" customFormat="1" ht="24">
      <c r="A971" s="57"/>
      <c r="B971" s="48"/>
      <c r="C971" s="59"/>
      <c r="D971" s="59"/>
      <c r="E971" s="310" t="s">
        <v>243</v>
      </c>
      <c r="F971" s="308" t="s">
        <v>540</v>
      </c>
      <c r="G971" s="22"/>
      <c r="H971" s="39">
        <f>+[1]HW1แถว!K165</f>
        <v>0</v>
      </c>
      <c r="I971" s="23" t="s">
        <v>408</v>
      </c>
      <c r="J971" s="61" t="s">
        <v>536</v>
      </c>
      <c r="K971" s="39">
        <f t="shared" si="59"/>
        <v>20.41</v>
      </c>
      <c r="L971" s="22" t="s">
        <v>134</v>
      </c>
      <c r="M971" s="263" t="s">
        <v>6</v>
      </c>
      <c r="N971" s="52">
        <f t="shared" si="60"/>
        <v>0</v>
      </c>
      <c r="O971" s="36" t="s">
        <v>537</v>
      </c>
      <c r="P971" s="36" t="str">
        <f t="shared" si="61"/>
        <v>[5]</v>
      </c>
      <c r="Q971" s="259">
        <v>5</v>
      </c>
    </row>
    <row r="972" spans="1:17" s="54" customFormat="1" ht="24">
      <c r="A972" s="57"/>
      <c r="B972" s="48"/>
      <c r="C972" s="59"/>
      <c r="D972" s="59"/>
      <c r="E972" s="310" t="s">
        <v>243</v>
      </c>
      <c r="F972" s="308" t="s">
        <v>541</v>
      </c>
      <c r="G972" s="22"/>
      <c r="H972" s="39">
        <f>+[1]HW1แถว!K166</f>
        <v>68</v>
      </c>
      <c r="I972" s="23" t="s">
        <v>408</v>
      </c>
      <c r="J972" s="61" t="s">
        <v>536</v>
      </c>
      <c r="K972" s="39">
        <f t="shared" si="59"/>
        <v>19.149999999999999</v>
      </c>
      <c r="L972" s="22" t="s">
        <v>134</v>
      </c>
      <c r="M972" s="263" t="s">
        <v>6</v>
      </c>
      <c r="N972" s="52">
        <f t="shared" si="60"/>
        <v>1302.1999999999998</v>
      </c>
      <c r="O972" s="36" t="s">
        <v>537</v>
      </c>
      <c r="P972" s="36" t="str">
        <f t="shared" si="61"/>
        <v>[6]</v>
      </c>
      <c r="Q972" s="259">
        <v>6</v>
      </c>
    </row>
    <row r="973" spans="1:17" s="54" customFormat="1" ht="24">
      <c r="A973" s="57"/>
      <c r="B973" s="48"/>
      <c r="C973" s="59"/>
      <c r="D973" s="59"/>
      <c r="E973" s="310" t="s">
        <v>243</v>
      </c>
      <c r="F973" s="308" t="s">
        <v>542</v>
      </c>
      <c r="G973" s="22"/>
      <c r="H973" s="39">
        <f>+[1]HW1แถว!K167</f>
        <v>16</v>
      </c>
      <c r="I973" s="23" t="s">
        <v>408</v>
      </c>
      <c r="J973" s="61" t="s">
        <v>536</v>
      </c>
      <c r="K973" s="39">
        <f t="shared" si="59"/>
        <v>18.600000000000001</v>
      </c>
      <c r="L973" s="22" t="s">
        <v>134</v>
      </c>
      <c r="M973" s="263" t="s">
        <v>6</v>
      </c>
      <c r="N973" s="52">
        <f t="shared" si="60"/>
        <v>297.60000000000002</v>
      </c>
      <c r="O973" s="36" t="s">
        <v>537</v>
      </c>
      <c r="P973" s="36" t="str">
        <f t="shared" si="61"/>
        <v>[7]</v>
      </c>
      <c r="Q973" s="259">
        <v>7</v>
      </c>
    </row>
    <row r="974" spans="1:17" s="54" customFormat="1" ht="24">
      <c r="A974" s="57"/>
      <c r="B974" s="48"/>
      <c r="C974" s="59"/>
      <c r="D974" s="59"/>
      <c r="E974" s="310" t="s">
        <v>243</v>
      </c>
      <c r="F974" s="308" t="s">
        <v>412</v>
      </c>
      <c r="G974" s="22"/>
      <c r="H974" s="39">
        <f>+[1]HW1แถว!K168</f>
        <v>0</v>
      </c>
      <c r="I974" s="23" t="s">
        <v>408</v>
      </c>
      <c r="J974" s="61" t="s">
        <v>536</v>
      </c>
      <c r="K974" s="39">
        <f t="shared" si="59"/>
        <v>17.18</v>
      </c>
      <c r="L974" s="22" t="s">
        <v>134</v>
      </c>
      <c r="M974" s="263" t="s">
        <v>6</v>
      </c>
      <c r="N974" s="52">
        <f t="shared" si="60"/>
        <v>0</v>
      </c>
      <c r="O974" s="36" t="s">
        <v>537</v>
      </c>
      <c r="P974" s="36" t="str">
        <f t="shared" si="61"/>
        <v>[8]</v>
      </c>
      <c r="Q974" s="259">
        <v>8</v>
      </c>
    </row>
    <row r="975" spans="1:17" s="54" customFormat="1" ht="24">
      <c r="A975" s="57"/>
      <c r="B975" s="48"/>
      <c r="C975" s="59"/>
      <c r="D975" s="59"/>
      <c r="E975" s="310" t="s">
        <v>243</v>
      </c>
      <c r="F975" s="308" t="s">
        <v>413</v>
      </c>
      <c r="G975" s="22"/>
      <c r="H975" s="39">
        <f>+[1]HW1แถว!K169</f>
        <v>0</v>
      </c>
      <c r="I975" s="23" t="s">
        <v>408</v>
      </c>
      <c r="J975" s="61" t="s">
        <v>536</v>
      </c>
      <c r="K975" s="39">
        <f t="shared" si="59"/>
        <v>0</v>
      </c>
      <c r="L975" s="22" t="s">
        <v>134</v>
      </c>
      <c r="M975" s="263" t="s">
        <v>6</v>
      </c>
      <c r="N975" s="52">
        <f t="shared" si="60"/>
        <v>0</v>
      </c>
      <c r="O975" s="36" t="s">
        <v>537</v>
      </c>
      <c r="P975" s="36" t="str">
        <f t="shared" si="61"/>
        <v>[9]</v>
      </c>
      <c r="Q975" s="259">
        <v>9</v>
      </c>
    </row>
    <row r="976" spans="1:17" s="54" customFormat="1" ht="24">
      <c r="A976" s="57"/>
      <c r="B976" s="48"/>
      <c r="C976" s="59"/>
      <c r="D976" s="59"/>
      <c r="E976" s="310" t="s">
        <v>243</v>
      </c>
      <c r="F976" s="308" t="s">
        <v>414</v>
      </c>
      <c r="G976" s="22"/>
      <c r="H976" s="39">
        <f>+[1]HW1แถว!K170</f>
        <v>0</v>
      </c>
      <c r="I976" s="23" t="s">
        <v>408</v>
      </c>
      <c r="J976" s="61" t="s">
        <v>536</v>
      </c>
      <c r="K976" s="39">
        <f t="shared" si="59"/>
        <v>0</v>
      </c>
      <c r="L976" s="22" t="s">
        <v>134</v>
      </c>
      <c r="M976" s="263" t="s">
        <v>6</v>
      </c>
      <c r="N976" s="52">
        <f t="shared" si="60"/>
        <v>0</v>
      </c>
      <c r="O976" s="36" t="s">
        <v>537</v>
      </c>
      <c r="P976" s="36" t="str">
        <f t="shared" si="61"/>
        <v>[10]</v>
      </c>
      <c r="Q976" s="259">
        <v>10</v>
      </c>
    </row>
    <row r="977" spans="1:17" s="54" customFormat="1" ht="24">
      <c r="A977" s="57"/>
      <c r="B977" s="48"/>
      <c r="C977" s="59"/>
      <c r="D977" s="59"/>
      <c r="E977" s="310" t="s">
        <v>243</v>
      </c>
      <c r="F977" s="308" t="s">
        <v>415</v>
      </c>
      <c r="G977" s="308"/>
      <c r="H977" s="39">
        <f>+[1]HW1แถว!K171</f>
        <v>2</v>
      </c>
      <c r="I977" s="23" t="s">
        <v>408</v>
      </c>
      <c r="J977" s="61" t="s">
        <v>536</v>
      </c>
      <c r="K977" s="39">
        <f t="shared" si="59"/>
        <v>34.43</v>
      </c>
      <c r="L977" s="22" t="s">
        <v>134</v>
      </c>
      <c r="M977" s="263" t="s">
        <v>6</v>
      </c>
      <c r="N977" s="52">
        <f t="shared" si="60"/>
        <v>68.86</v>
      </c>
      <c r="O977" s="36" t="s">
        <v>537</v>
      </c>
      <c r="P977" s="36" t="str">
        <f t="shared" si="61"/>
        <v>[11]</v>
      </c>
      <c r="Q977" s="259">
        <v>11</v>
      </c>
    </row>
    <row r="978" spans="1:17" s="322" customFormat="1" ht="24">
      <c r="A978" s="311"/>
      <c r="B978" s="312"/>
      <c r="C978" s="257"/>
      <c r="D978" s="257"/>
      <c r="E978" s="313" t="s">
        <v>543</v>
      </c>
      <c r="F978" s="314"/>
      <c r="G978" s="314"/>
      <c r="H978" s="315">
        <f>+[1]HW1แถว!K172</f>
        <v>2.6</v>
      </c>
      <c r="I978" s="316" t="s">
        <v>171</v>
      </c>
      <c r="J978" s="317" t="s">
        <v>536</v>
      </c>
      <c r="K978" s="315">
        <f t="shared" si="59"/>
        <v>42</v>
      </c>
      <c r="L978" s="73" t="s">
        <v>134</v>
      </c>
      <c r="M978" s="318" t="s">
        <v>6</v>
      </c>
      <c r="N978" s="319">
        <f t="shared" si="60"/>
        <v>109.2</v>
      </c>
      <c r="O978" s="320" t="s">
        <v>537</v>
      </c>
      <c r="P978" s="320" t="str">
        <f t="shared" si="61"/>
        <v>[12]</v>
      </c>
      <c r="Q978" s="321">
        <v>12</v>
      </c>
    </row>
    <row r="979" spans="1:17" s="322" customFormat="1" ht="24">
      <c r="A979" s="311"/>
      <c r="B979" s="312"/>
      <c r="C979" s="257"/>
      <c r="D979" s="257"/>
      <c r="E979" s="313" t="s">
        <v>544</v>
      </c>
      <c r="F979" s="314"/>
      <c r="G979" s="314"/>
      <c r="H979" s="315">
        <f>+[1]HW1แถว!K173</f>
        <v>0.32</v>
      </c>
      <c r="I979" s="316" t="s">
        <v>340</v>
      </c>
      <c r="J979" s="317" t="s">
        <v>536</v>
      </c>
      <c r="K979" s="315">
        <f t="shared" si="59"/>
        <v>800</v>
      </c>
      <c r="L979" s="73" t="s">
        <v>134</v>
      </c>
      <c r="M979" s="318" t="s">
        <v>6</v>
      </c>
      <c r="N979" s="319">
        <f t="shared" si="60"/>
        <v>256</v>
      </c>
      <c r="O979" s="320" t="s">
        <v>537</v>
      </c>
      <c r="P979" s="320" t="str">
        <f t="shared" si="61"/>
        <v>[13]</v>
      </c>
      <c r="Q979" s="321">
        <v>13</v>
      </c>
    </row>
    <row r="980" spans="1:17" s="54" customFormat="1" ht="24">
      <c r="A980" s="57"/>
      <c r="B980" s="48"/>
      <c r="C980" s="59"/>
      <c r="D980" s="59"/>
      <c r="E980" s="18" t="s">
        <v>101</v>
      </c>
      <c r="F980" s="308"/>
      <c r="G980" s="308"/>
      <c r="H980" s="22"/>
      <c r="I980" s="23"/>
      <c r="J980" s="61"/>
      <c r="K980" s="22"/>
      <c r="L980" s="22"/>
      <c r="M980" s="263" t="s">
        <v>6</v>
      </c>
      <c r="N980" s="323">
        <f>SUM(N967:N979)</f>
        <v>8620.0040000000008</v>
      </c>
      <c r="O980" s="36" t="s">
        <v>537</v>
      </c>
      <c r="P980" s="36" t="s">
        <v>545</v>
      </c>
      <c r="Q980" s="259">
        <v>14</v>
      </c>
    </row>
    <row r="981" spans="1:17" s="54" customFormat="1" ht="24">
      <c r="A981" s="57"/>
      <c r="B981" s="48"/>
      <c r="C981" s="59"/>
      <c r="D981" s="59"/>
      <c r="E981" s="18"/>
      <c r="F981" s="308"/>
      <c r="G981" s="308"/>
      <c r="H981" s="22"/>
      <c r="I981" s="23"/>
      <c r="J981" s="61"/>
      <c r="K981" s="22"/>
      <c r="L981" s="22"/>
      <c r="M981" s="263"/>
      <c r="N981" s="323"/>
      <c r="O981" s="36"/>
      <c r="P981" s="36" t="s">
        <v>546</v>
      </c>
      <c r="Q981" s="259"/>
    </row>
    <row r="982" spans="1:17" s="241" customFormat="1" ht="24" thickBot="1">
      <c r="A982" s="78"/>
      <c r="B982" s="79"/>
      <c r="C982" s="171"/>
      <c r="D982" s="171"/>
      <c r="E982" s="44" t="s">
        <v>57</v>
      </c>
      <c r="F982" s="44"/>
      <c r="G982" s="44"/>
      <c r="H982" s="27"/>
      <c r="I982" s="44"/>
      <c r="J982" s="44"/>
      <c r="K982" s="27"/>
      <c r="L982" s="44"/>
      <c r="M982" s="275" t="s">
        <v>6</v>
      </c>
      <c r="N982" s="80">
        <f>ROUNDDOWN(N980/2,-1)</f>
        <v>4310</v>
      </c>
      <c r="O982" s="44" t="s">
        <v>547</v>
      </c>
      <c r="P982" s="27"/>
      <c r="Q982" s="240"/>
    </row>
    <row r="983" spans="1:17" ht="24" thickTop="1">
      <c r="A983" s="57"/>
      <c r="B983" s="48"/>
      <c r="C983" s="59"/>
      <c r="D983" s="59"/>
      <c r="E983" s="48"/>
      <c r="F983" s="18"/>
      <c r="G983" s="302"/>
      <c r="H983" s="302"/>
      <c r="I983" s="303"/>
      <c r="J983" s="306"/>
      <c r="K983" s="306"/>
      <c r="L983" s="304"/>
      <c r="M983" s="18"/>
    </row>
    <row r="984" spans="1:17" ht="23.25">
      <c r="A984" s="57"/>
      <c r="B984" s="48"/>
      <c r="C984" s="59"/>
      <c r="D984" s="59"/>
      <c r="E984" s="48"/>
      <c r="F984" s="18"/>
      <c r="G984" s="302"/>
      <c r="H984" s="302"/>
      <c r="I984" s="303"/>
      <c r="J984" s="306"/>
      <c r="K984" s="306"/>
      <c r="L984" s="304"/>
      <c r="M984" s="18"/>
    </row>
    <row r="985" spans="1:17" ht="23.25">
      <c r="A985" s="57"/>
      <c r="B985" s="48"/>
      <c r="C985" s="59"/>
      <c r="D985" s="59"/>
      <c r="E985" s="48"/>
      <c r="F985" s="18"/>
      <c r="G985" s="302"/>
      <c r="H985" s="302"/>
      <c r="I985" s="303"/>
      <c r="J985" s="306"/>
      <c r="K985" s="306"/>
      <c r="L985" s="304"/>
      <c r="M985" s="18"/>
    </row>
    <row r="986" spans="1:17" ht="23.25">
      <c r="A986" s="57"/>
      <c r="B986" s="48"/>
      <c r="C986" s="59"/>
      <c r="D986" s="59"/>
      <c r="E986" s="48"/>
      <c r="F986" s="18"/>
      <c r="G986" s="302"/>
      <c r="H986" s="302"/>
      <c r="I986" s="303"/>
      <c r="J986" s="306"/>
      <c r="K986" s="306"/>
      <c r="L986" s="304"/>
      <c r="M986" s="18"/>
    </row>
    <row r="987" spans="1:17" s="283" customFormat="1" ht="22.5">
      <c r="A987" s="15"/>
      <c r="B987" s="16"/>
      <c r="C987" s="173"/>
      <c r="D987" s="173" t="s">
        <v>552</v>
      </c>
      <c r="E987" s="16" t="s">
        <v>549</v>
      </c>
      <c r="F987" s="34"/>
      <c r="G987" s="285">
        <v>2</v>
      </c>
      <c r="H987" s="285" t="s">
        <v>510</v>
      </c>
      <c r="I987" s="286" t="s">
        <v>508</v>
      </c>
      <c r="J987" s="287">
        <v>0.8</v>
      </c>
      <c r="K987" s="287" t="s">
        <v>534</v>
      </c>
      <c r="L987" s="301"/>
      <c r="M987" s="34"/>
      <c r="Q987" s="240"/>
    </row>
    <row r="988" spans="1:17" s="54" customFormat="1" ht="24">
      <c r="A988" s="57"/>
      <c r="B988" s="48"/>
      <c r="C988" s="59"/>
      <c r="D988" s="59"/>
      <c r="E988" s="308" t="s">
        <v>535</v>
      </c>
      <c r="F988" s="61"/>
      <c r="G988" s="22"/>
      <c r="H988" s="22">
        <f>0.372*2</f>
        <v>0.74399999999999999</v>
      </c>
      <c r="I988" s="23" t="s">
        <v>25</v>
      </c>
      <c r="J988" s="61" t="s">
        <v>536</v>
      </c>
      <c r="K988" s="39">
        <f>+K967</f>
        <v>94</v>
      </c>
      <c r="L988" s="22" t="s">
        <v>134</v>
      </c>
      <c r="M988" s="263" t="s">
        <v>6</v>
      </c>
      <c r="N988" s="52">
        <f>+H988*K988</f>
        <v>69.935999999999993</v>
      </c>
      <c r="O988" s="36" t="s">
        <v>537</v>
      </c>
      <c r="P988" s="36" t="str">
        <f>CONCATENATE("[",Q988,"]")</f>
        <v>[1]</v>
      </c>
      <c r="Q988" s="259">
        <v>1</v>
      </c>
    </row>
    <row r="989" spans="1:17" s="54" customFormat="1" ht="24">
      <c r="A989" s="57"/>
      <c r="B989" s="48"/>
      <c r="C989" s="59"/>
      <c r="D989" s="59"/>
      <c r="E989" s="308" t="s">
        <v>538</v>
      </c>
      <c r="F989" s="309"/>
      <c r="G989" s="22"/>
      <c r="H989" s="39">
        <f>+[1]HW2แถว!K162</f>
        <v>3.94</v>
      </c>
      <c r="I989" s="23" t="s">
        <v>25</v>
      </c>
      <c r="J989" s="61" t="s">
        <v>536</v>
      </c>
      <c r="K989" s="39">
        <f t="shared" ref="K989:K1000" si="62">+K968</f>
        <v>1782</v>
      </c>
      <c r="L989" s="22" t="s">
        <v>134</v>
      </c>
      <c r="M989" s="263" t="s">
        <v>6</v>
      </c>
      <c r="N989" s="52">
        <f t="shared" ref="N989:N1000" si="63">+H989*K989</f>
        <v>7021.08</v>
      </c>
      <c r="O989" s="36" t="s">
        <v>537</v>
      </c>
      <c r="P989" s="36" t="str">
        <f t="shared" ref="P989:P1000" si="64">CONCATENATE("[",Q989,"]")</f>
        <v>[2]</v>
      </c>
      <c r="Q989" s="259">
        <v>2</v>
      </c>
    </row>
    <row r="990" spans="1:17" s="54" customFormat="1" ht="24">
      <c r="A990" s="57"/>
      <c r="B990" s="48"/>
      <c r="C990" s="59"/>
      <c r="D990" s="59"/>
      <c r="E990" s="308" t="s">
        <v>539</v>
      </c>
      <c r="F990" s="309"/>
      <c r="G990" s="22"/>
      <c r="H990" s="39">
        <f>+[1]HW2แถว!K163</f>
        <v>12</v>
      </c>
      <c r="I990" s="23" t="s">
        <v>340</v>
      </c>
      <c r="J990" s="61" t="s">
        <v>536</v>
      </c>
      <c r="K990" s="39">
        <f t="shared" si="62"/>
        <v>245</v>
      </c>
      <c r="L990" s="22" t="s">
        <v>134</v>
      </c>
      <c r="M990" s="263" t="s">
        <v>6</v>
      </c>
      <c r="N990" s="52">
        <f t="shared" si="63"/>
        <v>2940</v>
      </c>
      <c r="O990" s="36" t="s">
        <v>537</v>
      </c>
      <c r="P990" s="36" t="str">
        <f t="shared" si="64"/>
        <v>[3]</v>
      </c>
      <c r="Q990" s="259">
        <v>3</v>
      </c>
    </row>
    <row r="991" spans="1:17" s="54" customFormat="1" ht="24">
      <c r="A991" s="57"/>
      <c r="B991" s="48"/>
      <c r="C991" s="59"/>
      <c r="D991" s="59"/>
      <c r="E991" s="308" t="s">
        <v>407</v>
      </c>
      <c r="F991" s="309"/>
      <c r="G991" s="22"/>
      <c r="H991" s="39">
        <f>+[1]HW2แถว!K164</f>
        <v>146</v>
      </c>
      <c r="I991" s="23" t="s">
        <v>408</v>
      </c>
      <c r="J991" s="61" t="s">
        <v>536</v>
      </c>
      <c r="K991" s="39">
        <f t="shared" si="62"/>
        <v>2.8</v>
      </c>
      <c r="L991" s="22" t="s">
        <v>134</v>
      </c>
      <c r="M991" s="263" t="s">
        <v>6</v>
      </c>
      <c r="N991" s="52">
        <f t="shared" si="63"/>
        <v>408.79999999999995</v>
      </c>
      <c r="O991" s="36" t="s">
        <v>537</v>
      </c>
      <c r="P991" s="36" t="str">
        <f t="shared" si="64"/>
        <v>[4]</v>
      </c>
      <c r="Q991" s="259">
        <v>4</v>
      </c>
    </row>
    <row r="992" spans="1:17" s="54" customFormat="1" ht="24">
      <c r="A992" s="57"/>
      <c r="B992" s="48"/>
      <c r="C992" s="59"/>
      <c r="D992" s="59"/>
      <c r="E992" s="310" t="s">
        <v>243</v>
      </c>
      <c r="F992" s="308" t="s">
        <v>540</v>
      </c>
      <c r="G992" s="22"/>
      <c r="H992" s="39">
        <f>+[1]HW2แถว!K165</f>
        <v>0</v>
      </c>
      <c r="I992" s="23" t="s">
        <v>408</v>
      </c>
      <c r="J992" s="61" t="s">
        <v>536</v>
      </c>
      <c r="K992" s="39">
        <f t="shared" si="62"/>
        <v>20.41</v>
      </c>
      <c r="L992" s="22" t="s">
        <v>134</v>
      </c>
      <c r="M992" s="263" t="s">
        <v>6</v>
      </c>
      <c r="N992" s="52">
        <f t="shared" si="63"/>
        <v>0</v>
      </c>
      <c r="O992" s="36" t="s">
        <v>537</v>
      </c>
      <c r="P992" s="36" t="str">
        <f t="shared" si="64"/>
        <v>[5]</v>
      </c>
      <c r="Q992" s="259">
        <v>5</v>
      </c>
    </row>
    <row r="993" spans="1:17" s="54" customFormat="1" ht="24">
      <c r="A993" s="57"/>
      <c r="B993" s="48"/>
      <c r="C993" s="59"/>
      <c r="D993" s="59"/>
      <c r="E993" s="310" t="s">
        <v>243</v>
      </c>
      <c r="F993" s="308" t="s">
        <v>541</v>
      </c>
      <c r="G993" s="22"/>
      <c r="H993" s="39">
        <f>+[1]HW2แถว!K166</f>
        <v>120</v>
      </c>
      <c r="I993" s="23" t="s">
        <v>408</v>
      </c>
      <c r="J993" s="61" t="s">
        <v>536</v>
      </c>
      <c r="K993" s="39">
        <f t="shared" si="62"/>
        <v>19.149999999999999</v>
      </c>
      <c r="L993" s="22" t="s">
        <v>134</v>
      </c>
      <c r="M993" s="263" t="s">
        <v>6</v>
      </c>
      <c r="N993" s="52">
        <f t="shared" si="63"/>
        <v>2298</v>
      </c>
      <c r="O993" s="36" t="s">
        <v>537</v>
      </c>
      <c r="P993" s="36" t="str">
        <f t="shared" si="64"/>
        <v>[6]</v>
      </c>
      <c r="Q993" s="259">
        <v>6</v>
      </c>
    </row>
    <row r="994" spans="1:17" s="54" customFormat="1" ht="24">
      <c r="A994" s="57"/>
      <c r="B994" s="48"/>
      <c r="C994" s="59"/>
      <c r="D994" s="59"/>
      <c r="E994" s="310" t="s">
        <v>243</v>
      </c>
      <c r="F994" s="308" t="s">
        <v>542</v>
      </c>
      <c r="G994" s="22"/>
      <c r="H994" s="39">
        <f>+[1]HW2แถว!K167</f>
        <v>26</v>
      </c>
      <c r="I994" s="23" t="s">
        <v>408</v>
      </c>
      <c r="J994" s="61" t="s">
        <v>536</v>
      </c>
      <c r="K994" s="39">
        <f t="shared" si="62"/>
        <v>18.600000000000001</v>
      </c>
      <c r="L994" s="22" t="s">
        <v>134</v>
      </c>
      <c r="M994" s="263" t="s">
        <v>6</v>
      </c>
      <c r="N994" s="52">
        <f t="shared" si="63"/>
        <v>483.6</v>
      </c>
      <c r="O994" s="36" t="s">
        <v>537</v>
      </c>
      <c r="P994" s="36" t="str">
        <f t="shared" si="64"/>
        <v>[7]</v>
      </c>
      <c r="Q994" s="259">
        <v>7</v>
      </c>
    </row>
    <row r="995" spans="1:17" s="54" customFormat="1" ht="24">
      <c r="A995" s="57"/>
      <c r="B995" s="48"/>
      <c r="C995" s="59"/>
      <c r="D995" s="59"/>
      <c r="E995" s="310" t="s">
        <v>243</v>
      </c>
      <c r="F995" s="308" t="s">
        <v>412</v>
      </c>
      <c r="G995" s="22"/>
      <c r="H995" s="39">
        <f>+[1]HW2แถว!K168</f>
        <v>0</v>
      </c>
      <c r="I995" s="23" t="s">
        <v>408</v>
      </c>
      <c r="J995" s="61" t="s">
        <v>536</v>
      </c>
      <c r="K995" s="39">
        <f t="shared" si="62"/>
        <v>17.18</v>
      </c>
      <c r="L995" s="22" t="s">
        <v>134</v>
      </c>
      <c r="M995" s="263" t="s">
        <v>6</v>
      </c>
      <c r="N995" s="52">
        <f t="shared" si="63"/>
        <v>0</v>
      </c>
      <c r="O995" s="36" t="s">
        <v>537</v>
      </c>
      <c r="P995" s="36" t="str">
        <f t="shared" si="64"/>
        <v>[8]</v>
      </c>
      <c r="Q995" s="259">
        <v>8</v>
      </c>
    </row>
    <row r="996" spans="1:17" s="54" customFormat="1" ht="24">
      <c r="A996" s="57"/>
      <c r="B996" s="48"/>
      <c r="C996" s="59"/>
      <c r="D996" s="59"/>
      <c r="E996" s="310" t="s">
        <v>243</v>
      </c>
      <c r="F996" s="308" t="s">
        <v>413</v>
      </c>
      <c r="G996" s="22"/>
      <c r="H996" s="39">
        <f>+[1]HW2แถว!K169</f>
        <v>0</v>
      </c>
      <c r="I996" s="23" t="s">
        <v>408</v>
      </c>
      <c r="J996" s="61" t="s">
        <v>536</v>
      </c>
      <c r="K996" s="39">
        <f t="shared" si="62"/>
        <v>0</v>
      </c>
      <c r="L996" s="22" t="s">
        <v>134</v>
      </c>
      <c r="M996" s="263" t="s">
        <v>6</v>
      </c>
      <c r="N996" s="52">
        <f t="shared" si="63"/>
        <v>0</v>
      </c>
      <c r="O996" s="36" t="s">
        <v>537</v>
      </c>
      <c r="P996" s="36" t="str">
        <f t="shared" si="64"/>
        <v>[9]</v>
      </c>
      <c r="Q996" s="259">
        <v>9</v>
      </c>
    </row>
    <row r="997" spans="1:17" s="54" customFormat="1" ht="24">
      <c r="A997" s="57"/>
      <c r="B997" s="48"/>
      <c r="C997" s="59"/>
      <c r="D997" s="59"/>
      <c r="E997" s="310" t="s">
        <v>243</v>
      </c>
      <c r="F997" s="308" t="s">
        <v>414</v>
      </c>
      <c r="G997" s="22"/>
      <c r="H997" s="39">
        <f>+[1]HW2แถว!K170</f>
        <v>0</v>
      </c>
      <c r="I997" s="23" t="s">
        <v>408</v>
      </c>
      <c r="J997" s="61" t="s">
        <v>536</v>
      </c>
      <c r="K997" s="39">
        <f t="shared" si="62"/>
        <v>0</v>
      </c>
      <c r="L997" s="22" t="s">
        <v>134</v>
      </c>
      <c r="M997" s="263" t="s">
        <v>6</v>
      </c>
      <c r="N997" s="52">
        <f t="shared" si="63"/>
        <v>0</v>
      </c>
      <c r="O997" s="36" t="s">
        <v>537</v>
      </c>
      <c r="P997" s="36" t="str">
        <f t="shared" si="64"/>
        <v>[10]</v>
      </c>
      <c r="Q997" s="259">
        <v>10</v>
      </c>
    </row>
    <row r="998" spans="1:17" s="54" customFormat="1" ht="24">
      <c r="A998" s="57"/>
      <c r="B998" s="48"/>
      <c r="C998" s="59"/>
      <c r="D998" s="59"/>
      <c r="E998" s="310" t="s">
        <v>243</v>
      </c>
      <c r="F998" s="308" t="s">
        <v>415</v>
      </c>
      <c r="G998" s="308"/>
      <c r="H998" s="39">
        <f>+[1]HW2แถว!K171</f>
        <v>3.6</v>
      </c>
      <c r="I998" s="23" t="s">
        <v>408</v>
      </c>
      <c r="J998" s="61" t="s">
        <v>536</v>
      </c>
      <c r="K998" s="39">
        <f t="shared" si="62"/>
        <v>34.43</v>
      </c>
      <c r="L998" s="22" t="s">
        <v>134</v>
      </c>
      <c r="M998" s="263" t="s">
        <v>6</v>
      </c>
      <c r="N998" s="52">
        <f t="shared" si="63"/>
        <v>123.94800000000001</v>
      </c>
      <c r="O998" s="36" t="s">
        <v>537</v>
      </c>
      <c r="P998" s="36" t="str">
        <f t="shared" si="64"/>
        <v>[11]</v>
      </c>
      <c r="Q998" s="259">
        <v>11</v>
      </c>
    </row>
    <row r="999" spans="1:17" s="322" customFormat="1" ht="24">
      <c r="A999" s="311"/>
      <c r="B999" s="312"/>
      <c r="C999" s="257"/>
      <c r="D999" s="257"/>
      <c r="E999" s="313" t="s">
        <v>543</v>
      </c>
      <c r="F999" s="314"/>
      <c r="G999" s="314"/>
      <c r="H999" s="315">
        <f>+[1]HW2แถว!K172</f>
        <v>3.8</v>
      </c>
      <c r="I999" s="316" t="s">
        <v>171</v>
      </c>
      <c r="J999" s="317" t="s">
        <v>536</v>
      </c>
      <c r="K999" s="315">
        <f t="shared" si="62"/>
        <v>42</v>
      </c>
      <c r="L999" s="73" t="s">
        <v>134</v>
      </c>
      <c r="M999" s="318" t="s">
        <v>6</v>
      </c>
      <c r="N999" s="319">
        <f t="shared" si="63"/>
        <v>159.6</v>
      </c>
      <c r="O999" s="320" t="s">
        <v>537</v>
      </c>
      <c r="P999" s="320" t="str">
        <f t="shared" si="64"/>
        <v>[12]</v>
      </c>
      <c r="Q999" s="321">
        <v>12</v>
      </c>
    </row>
    <row r="1000" spans="1:17" s="322" customFormat="1" ht="24">
      <c r="A1000" s="311"/>
      <c r="B1000" s="312"/>
      <c r="C1000" s="257"/>
      <c r="D1000" s="257"/>
      <c r="E1000" s="313" t="s">
        <v>544</v>
      </c>
      <c r="F1000" s="314"/>
      <c r="G1000" s="314"/>
      <c r="H1000" s="315">
        <f>+[1]HW2แถว!K173</f>
        <v>0.48</v>
      </c>
      <c r="I1000" s="316" t="s">
        <v>340</v>
      </c>
      <c r="J1000" s="317" t="s">
        <v>536</v>
      </c>
      <c r="K1000" s="315">
        <f t="shared" si="62"/>
        <v>800</v>
      </c>
      <c r="L1000" s="73" t="s">
        <v>134</v>
      </c>
      <c r="M1000" s="318" t="s">
        <v>6</v>
      </c>
      <c r="N1000" s="319">
        <f t="shared" si="63"/>
        <v>384</v>
      </c>
      <c r="O1000" s="320" t="s">
        <v>537</v>
      </c>
      <c r="P1000" s="320" t="str">
        <f t="shared" si="64"/>
        <v>[13]</v>
      </c>
      <c r="Q1000" s="321">
        <v>13</v>
      </c>
    </row>
    <row r="1001" spans="1:17" s="54" customFormat="1" ht="24">
      <c r="A1001" s="57"/>
      <c r="B1001" s="48"/>
      <c r="C1001" s="59"/>
      <c r="D1001" s="59"/>
      <c r="E1001" s="18" t="s">
        <v>101</v>
      </c>
      <c r="F1001" s="308"/>
      <c r="G1001" s="308"/>
      <c r="H1001" s="22"/>
      <c r="I1001" s="23"/>
      <c r="J1001" s="61"/>
      <c r="K1001" s="22"/>
      <c r="L1001" s="22"/>
      <c r="M1001" s="263" t="s">
        <v>6</v>
      </c>
      <c r="N1001" s="323">
        <f>SUM(N988:N1000)</f>
        <v>13888.964</v>
      </c>
      <c r="O1001" s="36" t="s">
        <v>537</v>
      </c>
      <c r="P1001" s="36" t="s">
        <v>545</v>
      </c>
      <c r="Q1001" s="259">
        <v>14</v>
      </c>
    </row>
    <row r="1002" spans="1:17" s="54" customFormat="1" ht="24">
      <c r="A1002" s="57"/>
      <c r="B1002" s="48"/>
      <c r="C1002" s="59"/>
      <c r="D1002" s="59"/>
      <c r="E1002" s="18"/>
      <c r="F1002" s="308"/>
      <c r="G1002" s="308"/>
      <c r="H1002" s="22"/>
      <c r="I1002" s="23"/>
      <c r="J1002" s="61"/>
      <c r="K1002" s="22"/>
      <c r="L1002" s="22"/>
      <c r="M1002" s="263"/>
      <c r="N1002" s="323"/>
      <c r="O1002" s="36"/>
      <c r="P1002" s="36" t="s">
        <v>546</v>
      </c>
      <c r="Q1002" s="259"/>
    </row>
    <row r="1003" spans="1:17" s="241" customFormat="1" ht="24" thickBot="1">
      <c r="A1003" s="78"/>
      <c r="B1003" s="79"/>
      <c r="C1003" s="171"/>
      <c r="D1003" s="171"/>
      <c r="E1003" s="44" t="s">
        <v>57</v>
      </c>
      <c r="F1003" s="44"/>
      <c r="G1003" s="44"/>
      <c r="H1003" s="27"/>
      <c r="I1003" s="44"/>
      <c r="J1003" s="44"/>
      <c r="K1003" s="27"/>
      <c r="L1003" s="44"/>
      <c r="M1003" s="275" t="s">
        <v>6</v>
      </c>
      <c r="N1003" s="80">
        <f>ROUNDDOWN(N1001/2,-1)</f>
        <v>6940</v>
      </c>
      <c r="O1003" s="44" t="s">
        <v>547</v>
      </c>
      <c r="P1003" s="27"/>
      <c r="Q1003" s="240"/>
    </row>
    <row r="1004" spans="1:17" s="241" customFormat="1" ht="24" thickTop="1">
      <c r="A1004" s="78"/>
      <c r="B1004" s="79"/>
      <c r="C1004" s="171"/>
      <c r="D1004" s="171"/>
      <c r="E1004" s="44"/>
      <c r="F1004" s="44"/>
      <c r="G1004" s="44"/>
      <c r="H1004" s="27"/>
      <c r="I1004" s="44"/>
      <c r="J1004" s="44"/>
      <c r="K1004" s="27"/>
      <c r="L1004" s="44"/>
      <c r="M1004" s="275"/>
      <c r="N1004" s="282"/>
      <c r="O1004" s="44"/>
      <c r="P1004" s="27"/>
      <c r="Q1004" s="240"/>
    </row>
    <row r="1005" spans="1:17" ht="23.25">
      <c r="A1005" s="57"/>
      <c r="B1005" s="48"/>
      <c r="C1005" s="59"/>
      <c r="D1005" s="173" t="s">
        <v>553</v>
      </c>
      <c r="E1005" s="16" t="s">
        <v>549</v>
      </c>
      <c r="F1005" s="34"/>
      <c r="G1005" s="285">
        <v>3</v>
      </c>
      <c r="H1005" s="285" t="s">
        <v>510</v>
      </c>
      <c r="I1005" s="286" t="s">
        <v>508</v>
      </c>
      <c r="J1005" s="287">
        <v>0.8</v>
      </c>
      <c r="K1005" s="287" t="s">
        <v>534</v>
      </c>
      <c r="L1005" s="301"/>
      <c r="M1005" s="18"/>
    </row>
    <row r="1006" spans="1:17" s="54" customFormat="1" ht="24">
      <c r="A1006" s="57"/>
      <c r="B1006" s="48"/>
      <c r="C1006" s="59"/>
      <c r="D1006" s="59"/>
      <c r="E1006" s="308" t="s">
        <v>535</v>
      </c>
      <c r="F1006" s="61"/>
      <c r="G1006" s="22"/>
      <c r="H1006" s="22">
        <f>0.516*2</f>
        <v>1.032</v>
      </c>
      <c r="I1006" s="23" t="s">
        <v>25</v>
      </c>
      <c r="J1006" s="61" t="s">
        <v>536</v>
      </c>
      <c r="K1006" s="39">
        <f>+K988</f>
        <v>94</v>
      </c>
      <c r="L1006" s="22" t="s">
        <v>134</v>
      </c>
      <c r="M1006" s="263" t="s">
        <v>6</v>
      </c>
      <c r="N1006" s="52">
        <f>+H1006*K1006</f>
        <v>97.00800000000001</v>
      </c>
      <c r="O1006" s="36" t="s">
        <v>537</v>
      </c>
      <c r="P1006" s="36" t="str">
        <f>CONCATENATE("[",Q1006,"]")</f>
        <v>[1]</v>
      </c>
      <c r="Q1006" s="259">
        <v>1</v>
      </c>
    </row>
    <row r="1007" spans="1:17" s="54" customFormat="1" ht="24">
      <c r="A1007" s="57"/>
      <c r="B1007" s="48"/>
      <c r="C1007" s="59"/>
      <c r="D1007" s="59"/>
      <c r="E1007" s="308" t="s">
        <v>538</v>
      </c>
      <c r="F1007" s="309"/>
      <c r="G1007" s="22"/>
      <c r="H1007" s="39">
        <f>+[1]HW3แถว!K162</f>
        <v>5.42</v>
      </c>
      <c r="I1007" s="23" t="s">
        <v>25</v>
      </c>
      <c r="J1007" s="61" t="s">
        <v>536</v>
      </c>
      <c r="K1007" s="39">
        <f t="shared" ref="K1007:K1018" si="65">+K989</f>
        <v>1782</v>
      </c>
      <c r="L1007" s="22" t="s">
        <v>134</v>
      </c>
      <c r="M1007" s="263" t="s">
        <v>6</v>
      </c>
      <c r="N1007" s="52">
        <f t="shared" ref="N1007:N1018" si="66">+H1007*K1007</f>
        <v>9658.44</v>
      </c>
      <c r="O1007" s="36" t="s">
        <v>537</v>
      </c>
      <c r="P1007" s="36" t="str">
        <f t="shared" ref="P1007:P1018" si="67">CONCATENATE("[",Q1007,"]")</f>
        <v>[2]</v>
      </c>
      <c r="Q1007" s="259">
        <v>2</v>
      </c>
    </row>
    <row r="1008" spans="1:17" s="54" customFormat="1" ht="24">
      <c r="A1008" s="57"/>
      <c r="B1008" s="48"/>
      <c r="C1008" s="59"/>
      <c r="D1008" s="59"/>
      <c r="E1008" s="308" t="s">
        <v>539</v>
      </c>
      <c r="F1008" s="309"/>
      <c r="G1008" s="22"/>
      <c r="H1008" s="39">
        <f>+[1]HW3แถว!K163</f>
        <v>15.8</v>
      </c>
      <c r="I1008" s="23" t="s">
        <v>340</v>
      </c>
      <c r="J1008" s="61" t="s">
        <v>536</v>
      </c>
      <c r="K1008" s="39">
        <f t="shared" si="65"/>
        <v>245</v>
      </c>
      <c r="L1008" s="22" t="s">
        <v>134</v>
      </c>
      <c r="M1008" s="263" t="s">
        <v>6</v>
      </c>
      <c r="N1008" s="52">
        <f t="shared" si="66"/>
        <v>3871</v>
      </c>
      <c r="O1008" s="36" t="s">
        <v>537</v>
      </c>
      <c r="P1008" s="36" t="str">
        <f t="shared" si="67"/>
        <v>[3]</v>
      </c>
      <c r="Q1008" s="259">
        <v>3</v>
      </c>
    </row>
    <row r="1009" spans="1:17" s="54" customFormat="1" ht="24">
      <c r="A1009" s="57"/>
      <c r="B1009" s="48"/>
      <c r="C1009" s="59"/>
      <c r="D1009" s="59"/>
      <c r="E1009" s="308" t="s">
        <v>407</v>
      </c>
      <c r="F1009" s="309"/>
      <c r="G1009" s="22"/>
      <c r="H1009" s="39">
        <f>+[1]HW3แถว!K164</f>
        <v>212</v>
      </c>
      <c r="I1009" s="23" t="s">
        <v>408</v>
      </c>
      <c r="J1009" s="61" t="s">
        <v>536</v>
      </c>
      <c r="K1009" s="39">
        <f t="shared" si="65"/>
        <v>2.8</v>
      </c>
      <c r="L1009" s="22" t="s">
        <v>134</v>
      </c>
      <c r="M1009" s="263" t="s">
        <v>6</v>
      </c>
      <c r="N1009" s="52">
        <f t="shared" si="66"/>
        <v>593.59999999999991</v>
      </c>
      <c r="O1009" s="36" t="s">
        <v>537</v>
      </c>
      <c r="P1009" s="36" t="str">
        <f t="shared" si="67"/>
        <v>[4]</v>
      </c>
      <c r="Q1009" s="259">
        <v>4</v>
      </c>
    </row>
    <row r="1010" spans="1:17" s="54" customFormat="1" ht="24">
      <c r="A1010" s="57"/>
      <c r="B1010" s="48"/>
      <c r="C1010" s="59"/>
      <c r="D1010" s="59"/>
      <c r="E1010" s="310" t="s">
        <v>243</v>
      </c>
      <c r="F1010" s="308" t="s">
        <v>540</v>
      </c>
      <c r="G1010" s="22"/>
      <c r="H1010" s="39">
        <f>+[1]HW3แถว!K165</f>
        <v>0</v>
      </c>
      <c r="I1010" s="23" t="s">
        <v>408</v>
      </c>
      <c r="J1010" s="61" t="s">
        <v>536</v>
      </c>
      <c r="K1010" s="39">
        <f t="shared" si="65"/>
        <v>20.41</v>
      </c>
      <c r="L1010" s="22" t="s">
        <v>134</v>
      </c>
      <c r="M1010" s="263" t="s">
        <v>6</v>
      </c>
      <c r="N1010" s="52">
        <f t="shared" si="66"/>
        <v>0</v>
      </c>
      <c r="O1010" s="36" t="s">
        <v>537</v>
      </c>
      <c r="P1010" s="36" t="str">
        <f t="shared" si="67"/>
        <v>[5]</v>
      </c>
      <c r="Q1010" s="259">
        <v>5</v>
      </c>
    </row>
    <row r="1011" spans="1:17" s="54" customFormat="1" ht="24">
      <c r="A1011" s="57"/>
      <c r="B1011" s="48"/>
      <c r="C1011" s="59"/>
      <c r="D1011" s="59"/>
      <c r="E1011" s="310" t="s">
        <v>243</v>
      </c>
      <c r="F1011" s="308" t="s">
        <v>541</v>
      </c>
      <c r="G1011" s="22"/>
      <c r="H1011" s="39">
        <f>+[1]HW3แถว!K166</f>
        <v>174</v>
      </c>
      <c r="I1011" s="23" t="s">
        <v>408</v>
      </c>
      <c r="J1011" s="61" t="s">
        <v>536</v>
      </c>
      <c r="K1011" s="39">
        <f t="shared" si="65"/>
        <v>19.149999999999999</v>
      </c>
      <c r="L1011" s="22" t="s">
        <v>134</v>
      </c>
      <c r="M1011" s="263" t="s">
        <v>6</v>
      </c>
      <c r="N1011" s="52">
        <f t="shared" si="66"/>
        <v>3332.1</v>
      </c>
      <c r="O1011" s="36" t="s">
        <v>537</v>
      </c>
      <c r="P1011" s="36" t="str">
        <f t="shared" si="67"/>
        <v>[6]</v>
      </c>
      <c r="Q1011" s="259">
        <v>6</v>
      </c>
    </row>
    <row r="1012" spans="1:17" s="54" customFormat="1" ht="24">
      <c r="A1012" s="57"/>
      <c r="B1012" s="48"/>
      <c r="C1012" s="59"/>
      <c r="D1012" s="59"/>
      <c r="E1012" s="310" t="s">
        <v>243</v>
      </c>
      <c r="F1012" s="308" t="s">
        <v>542</v>
      </c>
      <c r="G1012" s="22"/>
      <c r="H1012" s="39">
        <f>+[1]HW3แถว!K167</f>
        <v>38</v>
      </c>
      <c r="I1012" s="23" t="s">
        <v>408</v>
      </c>
      <c r="J1012" s="61" t="s">
        <v>536</v>
      </c>
      <c r="K1012" s="39">
        <f t="shared" si="65"/>
        <v>18.600000000000001</v>
      </c>
      <c r="L1012" s="22" t="s">
        <v>134</v>
      </c>
      <c r="M1012" s="263" t="s">
        <v>6</v>
      </c>
      <c r="N1012" s="52">
        <f t="shared" si="66"/>
        <v>706.80000000000007</v>
      </c>
      <c r="O1012" s="36" t="s">
        <v>537</v>
      </c>
      <c r="P1012" s="36" t="str">
        <f t="shared" si="67"/>
        <v>[7]</v>
      </c>
      <c r="Q1012" s="259">
        <v>7</v>
      </c>
    </row>
    <row r="1013" spans="1:17" s="54" customFormat="1" ht="24">
      <c r="A1013" s="57"/>
      <c r="B1013" s="48"/>
      <c r="C1013" s="59"/>
      <c r="D1013" s="59"/>
      <c r="E1013" s="310" t="s">
        <v>243</v>
      </c>
      <c r="F1013" s="308" t="s">
        <v>412</v>
      </c>
      <c r="G1013" s="22"/>
      <c r="H1013" s="39">
        <f>+[1]HW3แถว!K168</f>
        <v>0</v>
      </c>
      <c r="I1013" s="23" t="s">
        <v>408</v>
      </c>
      <c r="J1013" s="61" t="s">
        <v>536</v>
      </c>
      <c r="K1013" s="39">
        <f t="shared" si="65"/>
        <v>17.18</v>
      </c>
      <c r="L1013" s="22" t="s">
        <v>134</v>
      </c>
      <c r="M1013" s="263" t="s">
        <v>6</v>
      </c>
      <c r="N1013" s="52">
        <f t="shared" si="66"/>
        <v>0</v>
      </c>
      <c r="O1013" s="36" t="s">
        <v>537</v>
      </c>
      <c r="P1013" s="36" t="str">
        <f t="shared" si="67"/>
        <v>[8]</v>
      </c>
      <c r="Q1013" s="259">
        <v>8</v>
      </c>
    </row>
    <row r="1014" spans="1:17" s="54" customFormat="1" ht="24">
      <c r="A1014" s="57"/>
      <c r="B1014" s="48"/>
      <c r="C1014" s="59"/>
      <c r="D1014" s="59"/>
      <c r="E1014" s="310" t="s">
        <v>243</v>
      </c>
      <c r="F1014" s="308" t="s">
        <v>413</v>
      </c>
      <c r="G1014" s="22"/>
      <c r="H1014" s="39">
        <f>+[1]HW3แถว!K169</f>
        <v>0</v>
      </c>
      <c r="I1014" s="23" t="s">
        <v>408</v>
      </c>
      <c r="J1014" s="61" t="s">
        <v>536</v>
      </c>
      <c r="K1014" s="39">
        <f t="shared" si="65"/>
        <v>0</v>
      </c>
      <c r="L1014" s="22" t="s">
        <v>134</v>
      </c>
      <c r="M1014" s="263" t="s">
        <v>6</v>
      </c>
      <c r="N1014" s="52">
        <f t="shared" si="66"/>
        <v>0</v>
      </c>
      <c r="O1014" s="36" t="s">
        <v>537</v>
      </c>
      <c r="P1014" s="36" t="str">
        <f t="shared" si="67"/>
        <v>[9]</v>
      </c>
      <c r="Q1014" s="259">
        <v>9</v>
      </c>
    </row>
    <row r="1015" spans="1:17" s="54" customFormat="1" ht="24">
      <c r="A1015" s="57"/>
      <c r="B1015" s="48"/>
      <c r="C1015" s="59"/>
      <c r="D1015" s="59"/>
      <c r="E1015" s="310" t="s">
        <v>243</v>
      </c>
      <c r="F1015" s="308" t="s">
        <v>414</v>
      </c>
      <c r="G1015" s="22"/>
      <c r="H1015" s="39">
        <f>+[1]HW3แถว!K170</f>
        <v>0</v>
      </c>
      <c r="I1015" s="23" t="s">
        <v>408</v>
      </c>
      <c r="J1015" s="61" t="s">
        <v>536</v>
      </c>
      <c r="K1015" s="39">
        <f t="shared" si="65"/>
        <v>0</v>
      </c>
      <c r="L1015" s="22" t="s">
        <v>134</v>
      </c>
      <c r="M1015" s="263" t="s">
        <v>6</v>
      </c>
      <c r="N1015" s="52">
        <f t="shared" si="66"/>
        <v>0</v>
      </c>
      <c r="O1015" s="36" t="s">
        <v>537</v>
      </c>
      <c r="P1015" s="36" t="str">
        <f t="shared" si="67"/>
        <v>[10]</v>
      </c>
      <c r="Q1015" s="259">
        <v>10</v>
      </c>
    </row>
    <row r="1016" spans="1:17" s="54" customFormat="1" ht="24">
      <c r="A1016" s="57"/>
      <c r="B1016" s="48"/>
      <c r="C1016" s="59"/>
      <c r="D1016" s="59"/>
      <c r="E1016" s="310" t="s">
        <v>243</v>
      </c>
      <c r="F1016" s="308" t="s">
        <v>415</v>
      </c>
      <c r="G1016" s="308"/>
      <c r="H1016" s="39">
        <f>+[1]HW3แถว!K171</f>
        <v>5.2</v>
      </c>
      <c r="I1016" s="23" t="s">
        <v>408</v>
      </c>
      <c r="J1016" s="61" t="s">
        <v>536</v>
      </c>
      <c r="K1016" s="39">
        <f t="shared" si="65"/>
        <v>34.43</v>
      </c>
      <c r="L1016" s="22" t="s">
        <v>134</v>
      </c>
      <c r="M1016" s="263" t="s">
        <v>6</v>
      </c>
      <c r="N1016" s="52">
        <f t="shared" si="66"/>
        <v>179.036</v>
      </c>
      <c r="O1016" s="36" t="s">
        <v>537</v>
      </c>
      <c r="P1016" s="36" t="str">
        <f t="shared" si="67"/>
        <v>[11]</v>
      </c>
      <c r="Q1016" s="259">
        <v>11</v>
      </c>
    </row>
    <row r="1017" spans="1:17" s="322" customFormat="1" ht="24">
      <c r="A1017" s="311"/>
      <c r="B1017" s="312"/>
      <c r="C1017" s="257"/>
      <c r="D1017" s="257"/>
      <c r="E1017" s="313" t="s">
        <v>543</v>
      </c>
      <c r="F1017" s="314"/>
      <c r="G1017" s="314"/>
      <c r="H1017" s="315">
        <f>+[1]HW3แถว!K172</f>
        <v>5</v>
      </c>
      <c r="I1017" s="316" t="s">
        <v>171</v>
      </c>
      <c r="J1017" s="317" t="s">
        <v>536</v>
      </c>
      <c r="K1017" s="315">
        <f t="shared" si="65"/>
        <v>42</v>
      </c>
      <c r="L1017" s="73" t="s">
        <v>134</v>
      </c>
      <c r="M1017" s="318" t="s">
        <v>6</v>
      </c>
      <c r="N1017" s="319">
        <f t="shared" si="66"/>
        <v>210</v>
      </c>
      <c r="O1017" s="320" t="s">
        <v>537</v>
      </c>
      <c r="P1017" s="320" t="str">
        <f t="shared" si="67"/>
        <v>[12]</v>
      </c>
      <c r="Q1017" s="321">
        <v>12</v>
      </c>
    </row>
    <row r="1018" spans="1:17" s="322" customFormat="1" ht="24">
      <c r="A1018" s="311"/>
      <c r="B1018" s="312"/>
      <c r="C1018" s="257"/>
      <c r="D1018" s="257"/>
      <c r="E1018" s="313" t="s">
        <v>544</v>
      </c>
      <c r="F1018" s="314"/>
      <c r="G1018" s="314"/>
      <c r="H1018" s="315">
        <f>+[1]HW3แถว!K173</f>
        <v>0.64</v>
      </c>
      <c r="I1018" s="316" t="s">
        <v>340</v>
      </c>
      <c r="J1018" s="317" t="s">
        <v>536</v>
      </c>
      <c r="K1018" s="315">
        <f t="shared" si="65"/>
        <v>800</v>
      </c>
      <c r="L1018" s="73" t="s">
        <v>134</v>
      </c>
      <c r="M1018" s="318" t="s">
        <v>6</v>
      </c>
      <c r="N1018" s="319">
        <f t="shared" si="66"/>
        <v>512</v>
      </c>
      <c r="O1018" s="320" t="s">
        <v>537</v>
      </c>
      <c r="P1018" s="320" t="str">
        <f t="shared" si="67"/>
        <v>[13]</v>
      </c>
      <c r="Q1018" s="321">
        <v>13</v>
      </c>
    </row>
    <row r="1019" spans="1:17" s="54" customFormat="1" ht="24">
      <c r="A1019" s="57"/>
      <c r="B1019" s="48"/>
      <c r="C1019" s="59"/>
      <c r="D1019" s="59"/>
      <c r="E1019" s="18" t="s">
        <v>101</v>
      </c>
      <c r="F1019" s="308"/>
      <c r="G1019" s="308"/>
      <c r="H1019" s="22"/>
      <c r="I1019" s="23"/>
      <c r="J1019" s="61"/>
      <c r="K1019" s="22"/>
      <c r="L1019" s="22"/>
      <c r="M1019" s="263" t="s">
        <v>6</v>
      </c>
      <c r="N1019" s="323">
        <f>SUM(N1006:N1018)</f>
        <v>19159.984</v>
      </c>
      <c r="O1019" s="36" t="s">
        <v>537</v>
      </c>
      <c r="P1019" s="36" t="s">
        <v>545</v>
      </c>
      <c r="Q1019" s="259">
        <v>14</v>
      </c>
    </row>
    <row r="1020" spans="1:17" s="54" customFormat="1" ht="24">
      <c r="A1020" s="57"/>
      <c r="B1020" s="48"/>
      <c r="C1020" s="59"/>
      <c r="D1020" s="59"/>
      <c r="E1020" s="18"/>
      <c r="F1020" s="308"/>
      <c r="G1020" s="308"/>
      <c r="H1020" s="22"/>
      <c r="I1020" s="23"/>
      <c r="J1020" s="61"/>
      <c r="K1020" s="22"/>
      <c r="L1020" s="22"/>
      <c r="M1020" s="263"/>
      <c r="N1020" s="323"/>
      <c r="O1020" s="36"/>
      <c r="P1020" s="36" t="s">
        <v>546</v>
      </c>
      <c r="Q1020" s="259"/>
    </row>
    <row r="1021" spans="1:17" s="241" customFormat="1" ht="24" thickBot="1">
      <c r="A1021" s="78"/>
      <c r="B1021" s="79"/>
      <c r="C1021" s="171"/>
      <c r="D1021" s="171"/>
      <c r="E1021" s="44" t="s">
        <v>57</v>
      </c>
      <c r="F1021" s="44"/>
      <c r="G1021" s="44"/>
      <c r="H1021" s="27"/>
      <c r="I1021" s="44"/>
      <c r="J1021" s="44"/>
      <c r="K1021" s="27"/>
      <c r="L1021" s="44"/>
      <c r="M1021" s="275" t="s">
        <v>6</v>
      </c>
      <c r="N1021" s="80">
        <f>ROUNDDOWN(N1019/2,-1)</f>
        <v>9570</v>
      </c>
      <c r="O1021" s="44" t="s">
        <v>547</v>
      </c>
      <c r="P1021" s="27"/>
      <c r="Q1021" s="240"/>
    </row>
    <row r="1022" spans="1:17" ht="24" thickTop="1">
      <c r="A1022" s="57"/>
      <c r="B1022" s="48"/>
      <c r="C1022" s="59"/>
      <c r="D1022" s="173"/>
      <c r="E1022" s="16"/>
      <c r="F1022" s="34"/>
      <c r="G1022" s="285"/>
      <c r="H1022" s="285"/>
      <c r="I1022" s="286"/>
      <c r="J1022" s="287"/>
      <c r="K1022" s="287"/>
      <c r="L1022" s="301"/>
      <c r="M1022" s="18"/>
    </row>
    <row r="1023" spans="1:17" ht="23.25">
      <c r="A1023" s="57"/>
      <c r="B1023" s="48"/>
      <c r="C1023" s="59"/>
      <c r="D1023" s="173" t="s">
        <v>554</v>
      </c>
      <c r="E1023" s="16" t="s">
        <v>549</v>
      </c>
      <c r="F1023" s="34"/>
      <c r="G1023" s="285">
        <v>1</v>
      </c>
      <c r="H1023" s="285" t="s">
        <v>510</v>
      </c>
      <c r="I1023" s="286" t="s">
        <v>508</v>
      </c>
      <c r="J1023" s="287">
        <v>1</v>
      </c>
      <c r="K1023" s="287" t="s">
        <v>534</v>
      </c>
      <c r="L1023" s="301"/>
      <c r="M1023" s="18"/>
    </row>
    <row r="1024" spans="1:17" s="54" customFormat="1" ht="24">
      <c r="A1024" s="57"/>
      <c r="B1024" s="48"/>
      <c r="C1024" s="59"/>
      <c r="D1024" s="59"/>
      <c r="E1024" s="308" t="s">
        <v>535</v>
      </c>
      <c r="F1024" s="61"/>
      <c r="G1024" s="22"/>
      <c r="H1024" s="22">
        <f>0.252*2</f>
        <v>0.504</v>
      </c>
      <c r="I1024" s="23" t="s">
        <v>25</v>
      </c>
      <c r="J1024" s="61" t="s">
        <v>536</v>
      </c>
      <c r="K1024" s="39">
        <f>+K1006</f>
        <v>94</v>
      </c>
      <c r="L1024" s="22" t="s">
        <v>134</v>
      </c>
      <c r="M1024" s="263" t="s">
        <v>6</v>
      </c>
      <c r="N1024" s="52">
        <f>+H1024*K1024</f>
        <v>47.375999999999998</v>
      </c>
      <c r="O1024" s="36" t="s">
        <v>537</v>
      </c>
      <c r="P1024" s="36" t="str">
        <f>CONCATENATE("[",Q1024,"]")</f>
        <v>[1]</v>
      </c>
      <c r="Q1024" s="259">
        <v>1</v>
      </c>
    </row>
    <row r="1025" spans="1:17" s="54" customFormat="1" ht="24">
      <c r="A1025" s="57"/>
      <c r="B1025" s="48"/>
      <c r="C1025" s="59"/>
      <c r="D1025" s="59"/>
      <c r="E1025" s="308" t="s">
        <v>538</v>
      </c>
      <c r="F1025" s="309"/>
      <c r="G1025" s="22"/>
      <c r="H1025" s="39">
        <f>+[1]HW1แถว!L162</f>
        <v>2.8</v>
      </c>
      <c r="I1025" s="23" t="s">
        <v>25</v>
      </c>
      <c r="J1025" s="61" t="s">
        <v>536</v>
      </c>
      <c r="K1025" s="39">
        <f>+K1007</f>
        <v>1782</v>
      </c>
      <c r="L1025" s="22" t="s">
        <v>134</v>
      </c>
      <c r="M1025" s="263" t="s">
        <v>6</v>
      </c>
      <c r="N1025" s="52">
        <f t="shared" ref="N1025:N1036" si="68">+H1025*K1025</f>
        <v>4989.5999999999995</v>
      </c>
      <c r="O1025" s="36" t="s">
        <v>537</v>
      </c>
      <c r="P1025" s="36" t="str">
        <f t="shared" ref="P1025:P1036" si="69">CONCATENATE("[",Q1025,"]")</f>
        <v>[2]</v>
      </c>
      <c r="Q1025" s="259">
        <v>2</v>
      </c>
    </row>
    <row r="1026" spans="1:17" s="54" customFormat="1" ht="24">
      <c r="A1026" s="57"/>
      <c r="B1026" s="48"/>
      <c r="C1026" s="59"/>
      <c r="D1026" s="59"/>
      <c r="E1026" s="308" t="s">
        <v>539</v>
      </c>
      <c r="F1026" s="309"/>
      <c r="G1026" s="22"/>
      <c r="H1026" s="39">
        <f>+[1]HW1แถว!L163</f>
        <v>9</v>
      </c>
      <c r="I1026" s="23" t="s">
        <v>340</v>
      </c>
      <c r="J1026" s="61" t="s">
        <v>536</v>
      </c>
      <c r="K1026" s="39">
        <f t="shared" ref="K1026:K1036" si="70">+K1008</f>
        <v>245</v>
      </c>
      <c r="L1026" s="22" t="s">
        <v>134</v>
      </c>
      <c r="M1026" s="263" t="s">
        <v>6</v>
      </c>
      <c r="N1026" s="52">
        <f t="shared" si="68"/>
        <v>2205</v>
      </c>
      <c r="O1026" s="36" t="s">
        <v>537</v>
      </c>
      <c r="P1026" s="36" t="str">
        <f t="shared" si="69"/>
        <v>[3]</v>
      </c>
      <c r="Q1026" s="259">
        <v>3</v>
      </c>
    </row>
    <row r="1027" spans="1:17" s="54" customFormat="1" ht="24">
      <c r="A1027" s="57"/>
      <c r="B1027" s="48"/>
      <c r="C1027" s="59"/>
      <c r="D1027" s="59"/>
      <c r="E1027" s="308" t="s">
        <v>407</v>
      </c>
      <c r="F1027" s="309"/>
      <c r="G1027" s="22"/>
      <c r="H1027" s="39">
        <f>+[1]HW1แถว!L164</f>
        <v>96</v>
      </c>
      <c r="I1027" s="23" t="s">
        <v>408</v>
      </c>
      <c r="J1027" s="61" t="s">
        <v>536</v>
      </c>
      <c r="K1027" s="39">
        <f t="shared" si="70"/>
        <v>2.8</v>
      </c>
      <c r="L1027" s="22" t="s">
        <v>134</v>
      </c>
      <c r="M1027" s="263" t="s">
        <v>6</v>
      </c>
      <c r="N1027" s="52">
        <f t="shared" si="68"/>
        <v>268.79999999999995</v>
      </c>
      <c r="O1027" s="36" t="s">
        <v>537</v>
      </c>
      <c r="P1027" s="36" t="str">
        <f t="shared" si="69"/>
        <v>[4]</v>
      </c>
      <c r="Q1027" s="259">
        <v>4</v>
      </c>
    </row>
    <row r="1028" spans="1:17" s="54" customFormat="1" ht="24">
      <c r="A1028" s="57"/>
      <c r="B1028" s="48"/>
      <c r="C1028" s="59"/>
      <c r="D1028" s="59"/>
      <c r="E1028" s="310" t="s">
        <v>243</v>
      </c>
      <c r="F1028" s="308" t="s">
        <v>540</v>
      </c>
      <c r="G1028" s="22"/>
      <c r="H1028" s="39">
        <f>+[1]HW1แถว!L165</f>
        <v>0</v>
      </c>
      <c r="I1028" s="23" t="s">
        <v>408</v>
      </c>
      <c r="J1028" s="61" t="s">
        <v>536</v>
      </c>
      <c r="K1028" s="39">
        <f t="shared" si="70"/>
        <v>20.41</v>
      </c>
      <c r="L1028" s="22" t="s">
        <v>134</v>
      </c>
      <c r="M1028" s="263" t="s">
        <v>6</v>
      </c>
      <c r="N1028" s="52">
        <f t="shared" si="68"/>
        <v>0</v>
      </c>
      <c r="O1028" s="36" t="s">
        <v>537</v>
      </c>
      <c r="P1028" s="36" t="str">
        <f t="shared" si="69"/>
        <v>[5]</v>
      </c>
      <c r="Q1028" s="259">
        <v>5</v>
      </c>
    </row>
    <row r="1029" spans="1:17" s="54" customFormat="1" ht="24">
      <c r="A1029" s="57"/>
      <c r="B1029" s="48"/>
      <c r="C1029" s="59"/>
      <c r="D1029" s="59"/>
      <c r="E1029" s="310" t="s">
        <v>243</v>
      </c>
      <c r="F1029" s="308" t="s">
        <v>541</v>
      </c>
      <c r="G1029" s="22"/>
      <c r="H1029" s="39">
        <f>+[1]HW1แถว!L166</f>
        <v>80</v>
      </c>
      <c r="I1029" s="23" t="s">
        <v>408</v>
      </c>
      <c r="J1029" s="61" t="s">
        <v>536</v>
      </c>
      <c r="K1029" s="39">
        <f t="shared" si="70"/>
        <v>19.149999999999999</v>
      </c>
      <c r="L1029" s="22" t="s">
        <v>134</v>
      </c>
      <c r="M1029" s="263" t="s">
        <v>6</v>
      </c>
      <c r="N1029" s="52">
        <f t="shared" si="68"/>
        <v>1532</v>
      </c>
      <c r="O1029" s="36" t="s">
        <v>537</v>
      </c>
      <c r="P1029" s="36" t="str">
        <f t="shared" si="69"/>
        <v>[6]</v>
      </c>
      <c r="Q1029" s="259">
        <v>6</v>
      </c>
    </row>
    <row r="1030" spans="1:17" s="54" customFormat="1" ht="24">
      <c r="A1030" s="57"/>
      <c r="B1030" s="48"/>
      <c r="C1030" s="59"/>
      <c r="D1030" s="59"/>
      <c r="E1030" s="310" t="s">
        <v>243</v>
      </c>
      <c r="F1030" s="308" t="s">
        <v>542</v>
      </c>
      <c r="G1030" s="22"/>
      <c r="H1030" s="39">
        <f>+[1]HW1แถว!L167</f>
        <v>16</v>
      </c>
      <c r="I1030" s="23" t="s">
        <v>408</v>
      </c>
      <c r="J1030" s="61" t="s">
        <v>536</v>
      </c>
      <c r="K1030" s="39">
        <f t="shared" si="70"/>
        <v>18.600000000000001</v>
      </c>
      <c r="L1030" s="22" t="s">
        <v>134</v>
      </c>
      <c r="M1030" s="263" t="s">
        <v>6</v>
      </c>
      <c r="N1030" s="52">
        <f t="shared" si="68"/>
        <v>297.60000000000002</v>
      </c>
      <c r="O1030" s="36" t="s">
        <v>537</v>
      </c>
      <c r="P1030" s="36" t="str">
        <f t="shared" si="69"/>
        <v>[7]</v>
      </c>
      <c r="Q1030" s="259">
        <v>7</v>
      </c>
    </row>
    <row r="1031" spans="1:17" s="54" customFormat="1" ht="24">
      <c r="A1031" s="57"/>
      <c r="B1031" s="48"/>
      <c r="C1031" s="59"/>
      <c r="D1031" s="59"/>
      <c r="E1031" s="310" t="s">
        <v>243</v>
      </c>
      <c r="F1031" s="308" t="s">
        <v>412</v>
      </c>
      <c r="G1031" s="22"/>
      <c r="H1031" s="39">
        <f>+[1]HW1แถว!L168</f>
        <v>0</v>
      </c>
      <c r="I1031" s="23" t="s">
        <v>408</v>
      </c>
      <c r="J1031" s="61" t="s">
        <v>536</v>
      </c>
      <c r="K1031" s="39">
        <f t="shared" si="70"/>
        <v>17.18</v>
      </c>
      <c r="L1031" s="22" t="s">
        <v>134</v>
      </c>
      <c r="M1031" s="263" t="s">
        <v>6</v>
      </c>
      <c r="N1031" s="52">
        <f t="shared" si="68"/>
        <v>0</v>
      </c>
      <c r="O1031" s="36" t="s">
        <v>537</v>
      </c>
      <c r="P1031" s="36" t="str">
        <f t="shared" si="69"/>
        <v>[8]</v>
      </c>
      <c r="Q1031" s="259">
        <v>8</v>
      </c>
    </row>
    <row r="1032" spans="1:17" s="54" customFormat="1" ht="24">
      <c r="A1032" s="57"/>
      <c r="B1032" s="48"/>
      <c r="C1032" s="59"/>
      <c r="D1032" s="59"/>
      <c r="E1032" s="310" t="s">
        <v>243</v>
      </c>
      <c r="F1032" s="308" t="s">
        <v>413</v>
      </c>
      <c r="G1032" s="22"/>
      <c r="H1032" s="39">
        <f>+[1]HW1แถว!L169</f>
        <v>0</v>
      </c>
      <c r="I1032" s="23" t="s">
        <v>408</v>
      </c>
      <c r="J1032" s="61" t="s">
        <v>536</v>
      </c>
      <c r="K1032" s="39">
        <f t="shared" si="70"/>
        <v>0</v>
      </c>
      <c r="L1032" s="22" t="s">
        <v>134</v>
      </c>
      <c r="M1032" s="263" t="s">
        <v>6</v>
      </c>
      <c r="N1032" s="52">
        <f t="shared" si="68"/>
        <v>0</v>
      </c>
      <c r="O1032" s="36" t="s">
        <v>537</v>
      </c>
      <c r="P1032" s="36" t="str">
        <f t="shared" si="69"/>
        <v>[9]</v>
      </c>
      <c r="Q1032" s="259">
        <v>9</v>
      </c>
    </row>
    <row r="1033" spans="1:17" s="54" customFormat="1" ht="24">
      <c r="A1033" s="57"/>
      <c r="B1033" s="48"/>
      <c r="C1033" s="59"/>
      <c r="D1033" s="59"/>
      <c r="E1033" s="310" t="s">
        <v>243</v>
      </c>
      <c r="F1033" s="308" t="s">
        <v>414</v>
      </c>
      <c r="G1033" s="22"/>
      <c r="H1033" s="39">
        <f>+[1]HW1แถว!L170</f>
        <v>0</v>
      </c>
      <c r="I1033" s="23" t="s">
        <v>408</v>
      </c>
      <c r="J1033" s="61" t="s">
        <v>536</v>
      </c>
      <c r="K1033" s="39">
        <f t="shared" si="70"/>
        <v>0</v>
      </c>
      <c r="L1033" s="22" t="s">
        <v>134</v>
      </c>
      <c r="M1033" s="263" t="s">
        <v>6</v>
      </c>
      <c r="N1033" s="52">
        <f t="shared" si="68"/>
        <v>0</v>
      </c>
      <c r="O1033" s="36" t="s">
        <v>537</v>
      </c>
      <c r="P1033" s="36" t="str">
        <f t="shared" si="69"/>
        <v>[10]</v>
      </c>
      <c r="Q1033" s="259">
        <v>10</v>
      </c>
    </row>
    <row r="1034" spans="1:17" s="54" customFormat="1" ht="24">
      <c r="A1034" s="57"/>
      <c r="B1034" s="48"/>
      <c r="C1034" s="59"/>
      <c r="D1034" s="59"/>
      <c r="E1034" s="310" t="s">
        <v>243</v>
      </c>
      <c r="F1034" s="308" t="s">
        <v>415</v>
      </c>
      <c r="G1034" s="308"/>
      <c r="H1034" s="39">
        <f>+[1]HW1แถว!L171</f>
        <v>2.4</v>
      </c>
      <c r="I1034" s="23" t="s">
        <v>408</v>
      </c>
      <c r="J1034" s="61" t="s">
        <v>536</v>
      </c>
      <c r="K1034" s="39">
        <f t="shared" si="70"/>
        <v>34.43</v>
      </c>
      <c r="L1034" s="22" t="s">
        <v>134</v>
      </c>
      <c r="M1034" s="263" t="s">
        <v>6</v>
      </c>
      <c r="N1034" s="52">
        <f t="shared" si="68"/>
        <v>82.631999999999991</v>
      </c>
      <c r="O1034" s="36" t="s">
        <v>537</v>
      </c>
      <c r="P1034" s="36" t="str">
        <f t="shared" si="69"/>
        <v>[11]</v>
      </c>
      <c r="Q1034" s="259">
        <v>11</v>
      </c>
    </row>
    <row r="1035" spans="1:17" s="322" customFormat="1" ht="24">
      <c r="A1035" s="311"/>
      <c r="B1035" s="312"/>
      <c r="C1035" s="257"/>
      <c r="D1035" s="257"/>
      <c r="E1035" s="313" t="s">
        <v>543</v>
      </c>
      <c r="F1035" s="314"/>
      <c r="G1035" s="314"/>
      <c r="H1035" s="315">
        <f>+[1]HW1แถว!L172</f>
        <v>2.8</v>
      </c>
      <c r="I1035" s="316" t="s">
        <v>171</v>
      </c>
      <c r="J1035" s="317" t="s">
        <v>536</v>
      </c>
      <c r="K1035" s="315">
        <f t="shared" si="70"/>
        <v>42</v>
      </c>
      <c r="L1035" s="73" t="s">
        <v>134</v>
      </c>
      <c r="M1035" s="318" t="s">
        <v>6</v>
      </c>
      <c r="N1035" s="319">
        <f t="shared" si="68"/>
        <v>117.6</v>
      </c>
      <c r="O1035" s="320" t="s">
        <v>537</v>
      </c>
      <c r="P1035" s="320" t="str">
        <f t="shared" si="69"/>
        <v>[12]</v>
      </c>
      <c r="Q1035" s="321">
        <v>12</v>
      </c>
    </row>
    <row r="1036" spans="1:17" s="322" customFormat="1" ht="24">
      <c r="A1036" s="311"/>
      <c r="B1036" s="312"/>
      <c r="C1036" s="257"/>
      <c r="D1036" s="257"/>
      <c r="E1036" s="313" t="s">
        <v>544</v>
      </c>
      <c r="F1036" s="314"/>
      <c r="G1036" s="314"/>
      <c r="H1036" s="315">
        <f>+[1]HW1แถว!L173</f>
        <v>0.36</v>
      </c>
      <c r="I1036" s="316" t="s">
        <v>340</v>
      </c>
      <c r="J1036" s="317" t="s">
        <v>536</v>
      </c>
      <c r="K1036" s="315">
        <f t="shared" si="70"/>
        <v>800</v>
      </c>
      <c r="L1036" s="73" t="s">
        <v>134</v>
      </c>
      <c r="M1036" s="318" t="s">
        <v>6</v>
      </c>
      <c r="N1036" s="319">
        <f t="shared" si="68"/>
        <v>288</v>
      </c>
      <c r="O1036" s="320" t="s">
        <v>537</v>
      </c>
      <c r="P1036" s="320" t="str">
        <f t="shared" si="69"/>
        <v>[13]</v>
      </c>
      <c r="Q1036" s="321">
        <v>13</v>
      </c>
    </row>
    <row r="1037" spans="1:17" s="54" customFormat="1" ht="24">
      <c r="A1037" s="57"/>
      <c r="B1037" s="48"/>
      <c r="C1037" s="59"/>
      <c r="D1037" s="59"/>
      <c r="E1037" s="18" t="s">
        <v>101</v>
      </c>
      <c r="F1037" s="308"/>
      <c r="G1037" s="308"/>
      <c r="H1037" s="22"/>
      <c r="I1037" s="23"/>
      <c r="J1037" s="61"/>
      <c r="K1037" s="22"/>
      <c r="L1037" s="22"/>
      <c r="M1037" s="263" t="s">
        <v>6</v>
      </c>
      <c r="N1037" s="323">
        <f>SUM(N1024:N1036)</f>
        <v>9828.6080000000002</v>
      </c>
      <c r="O1037" s="36" t="s">
        <v>537</v>
      </c>
      <c r="P1037" s="36" t="s">
        <v>545</v>
      </c>
      <c r="Q1037" s="259">
        <v>14</v>
      </c>
    </row>
    <row r="1038" spans="1:17" s="54" customFormat="1" ht="24">
      <c r="A1038" s="57"/>
      <c r="B1038" s="48"/>
      <c r="C1038" s="59"/>
      <c r="D1038" s="59"/>
      <c r="E1038" s="18"/>
      <c r="F1038" s="308"/>
      <c r="G1038" s="308"/>
      <c r="H1038" s="22"/>
      <c r="I1038" s="23"/>
      <c r="J1038" s="61"/>
      <c r="K1038" s="22"/>
      <c r="L1038" s="22"/>
      <c r="M1038" s="263"/>
      <c r="N1038" s="323"/>
      <c r="O1038" s="36"/>
      <c r="P1038" s="36" t="s">
        <v>546</v>
      </c>
      <c r="Q1038" s="259"/>
    </row>
    <row r="1039" spans="1:17" s="241" customFormat="1" ht="24" thickBot="1">
      <c r="A1039" s="78"/>
      <c r="B1039" s="79"/>
      <c r="C1039" s="171"/>
      <c r="D1039" s="171"/>
      <c r="E1039" s="44" t="s">
        <v>57</v>
      </c>
      <c r="F1039" s="44"/>
      <c r="G1039" s="44"/>
      <c r="H1039" s="27"/>
      <c r="I1039" s="44"/>
      <c r="J1039" s="44"/>
      <c r="K1039" s="27"/>
      <c r="L1039" s="44"/>
      <c r="M1039" s="275" t="s">
        <v>6</v>
      </c>
      <c r="N1039" s="80">
        <f>ROUNDDOWN(N1037/2,-1)</f>
        <v>4910</v>
      </c>
      <c r="O1039" s="44" t="s">
        <v>547</v>
      </c>
      <c r="P1039" s="27"/>
      <c r="Q1039" s="240"/>
    </row>
    <row r="1040" spans="1:17" ht="24" thickTop="1">
      <c r="A1040" s="57"/>
      <c r="B1040" s="48"/>
      <c r="C1040" s="59"/>
      <c r="D1040" s="59"/>
      <c r="E1040" s="48"/>
      <c r="F1040" s="18"/>
      <c r="G1040" s="302"/>
      <c r="H1040" s="302"/>
      <c r="I1040" s="303"/>
      <c r="J1040" s="306"/>
      <c r="K1040" s="306"/>
      <c r="L1040" s="304"/>
      <c r="M1040" s="18"/>
    </row>
    <row r="1041" spans="1:17" s="283" customFormat="1" ht="22.5">
      <c r="A1041" s="15"/>
      <c r="B1041" s="16"/>
      <c r="C1041" s="173"/>
      <c r="D1041" s="173" t="s">
        <v>555</v>
      </c>
      <c r="E1041" s="16" t="s">
        <v>549</v>
      </c>
      <c r="F1041" s="34"/>
      <c r="G1041" s="285">
        <v>2</v>
      </c>
      <c r="H1041" s="285" t="s">
        <v>510</v>
      </c>
      <c r="I1041" s="286" t="s">
        <v>508</v>
      </c>
      <c r="J1041" s="287">
        <v>1</v>
      </c>
      <c r="K1041" s="287" t="s">
        <v>534</v>
      </c>
      <c r="L1041" s="301"/>
      <c r="M1041" s="34"/>
      <c r="Q1041" s="240"/>
    </row>
    <row r="1042" spans="1:17" s="54" customFormat="1" ht="24">
      <c r="A1042" s="57"/>
      <c r="B1042" s="48"/>
      <c r="C1042" s="59"/>
      <c r="D1042" s="59"/>
      <c r="E1042" s="308" t="s">
        <v>535</v>
      </c>
      <c r="F1042" s="61"/>
      <c r="G1042" s="22"/>
      <c r="H1042" s="22">
        <f>0.43*2</f>
        <v>0.86</v>
      </c>
      <c r="I1042" s="23" t="s">
        <v>25</v>
      </c>
      <c r="J1042" s="61" t="s">
        <v>536</v>
      </c>
      <c r="K1042" s="39">
        <f>+K1024</f>
        <v>94</v>
      </c>
      <c r="L1042" s="22" t="s">
        <v>134</v>
      </c>
      <c r="M1042" s="263" t="s">
        <v>6</v>
      </c>
      <c r="N1042" s="52">
        <f>+H1042*K1042</f>
        <v>80.84</v>
      </c>
      <c r="O1042" s="36" t="s">
        <v>537</v>
      </c>
      <c r="P1042" s="36" t="str">
        <f>CONCATENATE("[",Q1042,"]")</f>
        <v>[1]</v>
      </c>
      <c r="Q1042" s="259">
        <v>1</v>
      </c>
    </row>
    <row r="1043" spans="1:17" s="54" customFormat="1" ht="24">
      <c r="A1043" s="57"/>
      <c r="B1043" s="48"/>
      <c r="C1043" s="59"/>
      <c r="D1043" s="59"/>
      <c r="E1043" s="308" t="s">
        <v>538</v>
      </c>
      <c r="F1043" s="309"/>
      <c r="G1043" s="22"/>
      <c r="H1043" s="39">
        <f>+[1]HW2แถว!L162</f>
        <v>4.72</v>
      </c>
      <c r="I1043" s="23" t="s">
        <v>25</v>
      </c>
      <c r="J1043" s="61" t="s">
        <v>536</v>
      </c>
      <c r="K1043" s="39">
        <f t="shared" ref="K1043:K1054" si="71">+K1025</f>
        <v>1782</v>
      </c>
      <c r="L1043" s="22" t="s">
        <v>134</v>
      </c>
      <c r="M1043" s="263" t="s">
        <v>6</v>
      </c>
      <c r="N1043" s="52">
        <f t="shared" ref="N1043:N1054" si="72">+H1043*K1043</f>
        <v>8411.0399999999991</v>
      </c>
      <c r="O1043" s="36" t="s">
        <v>537</v>
      </c>
      <c r="P1043" s="36" t="str">
        <f t="shared" ref="P1043:P1054" si="73">CONCATENATE("[",Q1043,"]")</f>
        <v>[2]</v>
      </c>
      <c r="Q1043" s="259">
        <v>2</v>
      </c>
    </row>
    <row r="1044" spans="1:17" s="54" customFormat="1" ht="24">
      <c r="A1044" s="57"/>
      <c r="B1044" s="48"/>
      <c r="C1044" s="59"/>
      <c r="D1044" s="59"/>
      <c r="E1044" s="308" t="s">
        <v>539</v>
      </c>
      <c r="F1044" s="309"/>
      <c r="G1044" s="22"/>
      <c r="H1044" s="39">
        <f>+[1]HW2แถว!L163</f>
        <v>13.6</v>
      </c>
      <c r="I1044" s="23" t="s">
        <v>340</v>
      </c>
      <c r="J1044" s="61" t="s">
        <v>536</v>
      </c>
      <c r="K1044" s="39">
        <f t="shared" si="71"/>
        <v>245</v>
      </c>
      <c r="L1044" s="22" t="s">
        <v>134</v>
      </c>
      <c r="M1044" s="263" t="s">
        <v>6</v>
      </c>
      <c r="N1044" s="52">
        <f t="shared" si="72"/>
        <v>3332</v>
      </c>
      <c r="O1044" s="36" t="s">
        <v>537</v>
      </c>
      <c r="P1044" s="36" t="str">
        <f t="shared" si="73"/>
        <v>[3]</v>
      </c>
      <c r="Q1044" s="259">
        <v>3</v>
      </c>
    </row>
    <row r="1045" spans="1:17" s="54" customFormat="1" ht="24">
      <c r="A1045" s="57"/>
      <c r="B1045" s="48"/>
      <c r="C1045" s="59"/>
      <c r="D1045" s="59"/>
      <c r="E1045" s="308" t="s">
        <v>407</v>
      </c>
      <c r="F1045" s="309"/>
      <c r="G1045" s="22"/>
      <c r="H1045" s="39">
        <f>+[1]HW2แถว!L164</f>
        <v>180</v>
      </c>
      <c r="I1045" s="23" t="s">
        <v>408</v>
      </c>
      <c r="J1045" s="61" t="s">
        <v>536</v>
      </c>
      <c r="K1045" s="39">
        <f t="shared" si="71"/>
        <v>2.8</v>
      </c>
      <c r="L1045" s="22" t="s">
        <v>134</v>
      </c>
      <c r="M1045" s="263" t="s">
        <v>6</v>
      </c>
      <c r="N1045" s="52">
        <f t="shared" si="72"/>
        <v>503.99999999999994</v>
      </c>
      <c r="O1045" s="36" t="s">
        <v>537</v>
      </c>
      <c r="P1045" s="36" t="str">
        <f t="shared" si="73"/>
        <v>[4]</v>
      </c>
      <c r="Q1045" s="259">
        <v>4</v>
      </c>
    </row>
    <row r="1046" spans="1:17" s="54" customFormat="1" ht="24">
      <c r="A1046" s="57"/>
      <c r="B1046" s="48"/>
      <c r="C1046" s="59"/>
      <c r="D1046" s="59"/>
      <c r="E1046" s="310" t="s">
        <v>243</v>
      </c>
      <c r="F1046" s="308" t="s">
        <v>540</v>
      </c>
      <c r="G1046" s="22"/>
      <c r="H1046" s="39">
        <f>+[1]HW2แถว!L165</f>
        <v>0</v>
      </c>
      <c r="I1046" s="23" t="s">
        <v>408</v>
      </c>
      <c r="J1046" s="61" t="s">
        <v>536</v>
      </c>
      <c r="K1046" s="39">
        <f t="shared" si="71"/>
        <v>20.41</v>
      </c>
      <c r="L1046" s="22" t="s">
        <v>134</v>
      </c>
      <c r="M1046" s="263" t="s">
        <v>6</v>
      </c>
      <c r="N1046" s="52">
        <f t="shared" si="72"/>
        <v>0</v>
      </c>
      <c r="O1046" s="36" t="s">
        <v>537</v>
      </c>
      <c r="P1046" s="36" t="str">
        <f t="shared" si="73"/>
        <v>[5]</v>
      </c>
      <c r="Q1046" s="259">
        <v>5</v>
      </c>
    </row>
    <row r="1047" spans="1:17" s="54" customFormat="1" ht="24">
      <c r="A1047" s="57"/>
      <c r="B1047" s="48"/>
      <c r="C1047" s="59"/>
      <c r="D1047" s="59"/>
      <c r="E1047" s="310" t="s">
        <v>243</v>
      </c>
      <c r="F1047" s="308" t="s">
        <v>541</v>
      </c>
      <c r="G1047" s="22"/>
      <c r="H1047" s="39">
        <f>+[1]HW2แถว!L166</f>
        <v>150</v>
      </c>
      <c r="I1047" s="23" t="s">
        <v>408</v>
      </c>
      <c r="J1047" s="61" t="s">
        <v>536</v>
      </c>
      <c r="K1047" s="39">
        <f t="shared" si="71"/>
        <v>19.149999999999999</v>
      </c>
      <c r="L1047" s="22" t="s">
        <v>134</v>
      </c>
      <c r="M1047" s="263" t="s">
        <v>6</v>
      </c>
      <c r="N1047" s="52">
        <f t="shared" si="72"/>
        <v>2872.5</v>
      </c>
      <c r="O1047" s="36" t="s">
        <v>537</v>
      </c>
      <c r="P1047" s="36" t="str">
        <f t="shared" si="73"/>
        <v>[6]</v>
      </c>
      <c r="Q1047" s="259">
        <v>6</v>
      </c>
    </row>
    <row r="1048" spans="1:17" s="54" customFormat="1" ht="24">
      <c r="A1048" s="57"/>
      <c r="B1048" s="48"/>
      <c r="C1048" s="59"/>
      <c r="D1048" s="59"/>
      <c r="E1048" s="310" t="s">
        <v>243</v>
      </c>
      <c r="F1048" s="308" t="s">
        <v>542</v>
      </c>
      <c r="G1048" s="22"/>
      <c r="H1048" s="39">
        <f>+[1]HW2แถว!L167</f>
        <v>30</v>
      </c>
      <c r="I1048" s="23" t="s">
        <v>408</v>
      </c>
      <c r="J1048" s="61" t="s">
        <v>536</v>
      </c>
      <c r="K1048" s="39">
        <f t="shared" si="71"/>
        <v>18.600000000000001</v>
      </c>
      <c r="L1048" s="22" t="s">
        <v>134</v>
      </c>
      <c r="M1048" s="263" t="s">
        <v>6</v>
      </c>
      <c r="N1048" s="52">
        <f t="shared" si="72"/>
        <v>558</v>
      </c>
      <c r="O1048" s="36" t="s">
        <v>537</v>
      </c>
      <c r="P1048" s="36" t="str">
        <f t="shared" si="73"/>
        <v>[7]</v>
      </c>
      <c r="Q1048" s="259">
        <v>7</v>
      </c>
    </row>
    <row r="1049" spans="1:17" s="54" customFormat="1" ht="24">
      <c r="A1049" s="57"/>
      <c r="B1049" s="48"/>
      <c r="C1049" s="59"/>
      <c r="D1049" s="59"/>
      <c r="E1049" s="310" t="s">
        <v>243</v>
      </c>
      <c r="F1049" s="308" t="s">
        <v>412</v>
      </c>
      <c r="G1049" s="22"/>
      <c r="H1049" s="39">
        <f>+[1]HW2แถว!L168</f>
        <v>0</v>
      </c>
      <c r="I1049" s="23" t="s">
        <v>408</v>
      </c>
      <c r="J1049" s="61" t="s">
        <v>536</v>
      </c>
      <c r="K1049" s="39">
        <f t="shared" si="71"/>
        <v>17.18</v>
      </c>
      <c r="L1049" s="22" t="s">
        <v>134</v>
      </c>
      <c r="M1049" s="263" t="s">
        <v>6</v>
      </c>
      <c r="N1049" s="52">
        <f t="shared" si="72"/>
        <v>0</v>
      </c>
      <c r="O1049" s="36" t="s">
        <v>537</v>
      </c>
      <c r="P1049" s="36" t="str">
        <f t="shared" si="73"/>
        <v>[8]</v>
      </c>
      <c r="Q1049" s="259">
        <v>8</v>
      </c>
    </row>
    <row r="1050" spans="1:17" s="54" customFormat="1" ht="24">
      <c r="A1050" s="57"/>
      <c r="B1050" s="48"/>
      <c r="C1050" s="59"/>
      <c r="D1050" s="59"/>
      <c r="E1050" s="310" t="s">
        <v>243</v>
      </c>
      <c r="F1050" s="308" t="s">
        <v>413</v>
      </c>
      <c r="G1050" s="22"/>
      <c r="H1050" s="39">
        <f>+[1]HW2แถว!L169</f>
        <v>0</v>
      </c>
      <c r="I1050" s="23" t="s">
        <v>408</v>
      </c>
      <c r="J1050" s="61" t="s">
        <v>536</v>
      </c>
      <c r="K1050" s="39">
        <f t="shared" si="71"/>
        <v>0</v>
      </c>
      <c r="L1050" s="22" t="s">
        <v>134</v>
      </c>
      <c r="M1050" s="263" t="s">
        <v>6</v>
      </c>
      <c r="N1050" s="52">
        <f t="shared" si="72"/>
        <v>0</v>
      </c>
      <c r="O1050" s="36" t="s">
        <v>537</v>
      </c>
      <c r="P1050" s="36" t="str">
        <f t="shared" si="73"/>
        <v>[9]</v>
      </c>
      <c r="Q1050" s="259">
        <v>9</v>
      </c>
    </row>
    <row r="1051" spans="1:17" s="54" customFormat="1" ht="24">
      <c r="A1051" s="57"/>
      <c r="B1051" s="48"/>
      <c r="C1051" s="59"/>
      <c r="D1051" s="59"/>
      <c r="E1051" s="310" t="s">
        <v>243</v>
      </c>
      <c r="F1051" s="308" t="s">
        <v>414</v>
      </c>
      <c r="G1051" s="22"/>
      <c r="H1051" s="39">
        <f>+[1]HW2แถว!L170</f>
        <v>0</v>
      </c>
      <c r="I1051" s="23" t="s">
        <v>408</v>
      </c>
      <c r="J1051" s="61" t="s">
        <v>536</v>
      </c>
      <c r="K1051" s="39">
        <f t="shared" si="71"/>
        <v>0</v>
      </c>
      <c r="L1051" s="22" t="s">
        <v>134</v>
      </c>
      <c r="M1051" s="263" t="s">
        <v>6</v>
      </c>
      <c r="N1051" s="52">
        <f t="shared" si="72"/>
        <v>0</v>
      </c>
      <c r="O1051" s="36" t="s">
        <v>537</v>
      </c>
      <c r="P1051" s="36" t="str">
        <f t="shared" si="73"/>
        <v>[10]</v>
      </c>
      <c r="Q1051" s="259">
        <v>10</v>
      </c>
    </row>
    <row r="1052" spans="1:17" s="54" customFormat="1" ht="24">
      <c r="A1052" s="57"/>
      <c r="B1052" s="48"/>
      <c r="C1052" s="59"/>
      <c r="D1052" s="59"/>
      <c r="E1052" s="310" t="s">
        <v>243</v>
      </c>
      <c r="F1052" s="308" t="s">
        <v>415</v>
      </c>
      <c r="G1052" s="308"/>
      <c r="H1052" s="39">
        <f>+[1]HW2แถว!L171</f>
        <v>4.4000000000000004</v>
      </c>
      <c r="I1052" s="23" t="s">
        <v>408</v>
      </c>
      <c r="J1052" s="61" t="s">
        <v>536</v>
      </c>
      <c r="K1052" s="39">
        <f t="shared" si="71"/>
        <v>34.43</v>
      </c>
      <c r="L1052" s="22" t="s">
        <v>134</v>
      </c>
      <c r="M1052" s="263" t="s">
        <v>6</v>
      </c>
      <c r="N1052" s="52">
        <f t="shared" si="72"/>
        <v>151.49200000000002</v>
      </c>
      <c r="O1052" s="36" t="s">
        <v>537</v>
      </c>
      <c r="P1052" s="36" t="str">
        <f t="shared" si="73"/>
        <v>[11]</v>
      </c>
      <c r="Q1052" s="259">
        <v>11</v>
      </c>
    </row>
    <row r="1053" spans="1:17" s="322" customFormat="1" ht="24">
      <c r="A1053" s="311"/>
      <c r="B1053" s="312"/>
      <c r="C1053" s="257"/>
      <c r="D1053" s="257"/>
      <c r="E1053" s="313" t="s">
        <v>543</v>
      </c>
      <c r="F1053" s="314"/>
      <c r="G1053" s="314"/>
      <c r="H1053" s="315">
        <f>+[1]HW2แถว!L172</f>
        <v>4.4000000000000004</v>
      </c>
      <c r="I1053" s="316" t="s">
        <v>171</v>
      </c>
      <c r="J1053" s="317" t="s">
        <v>536</v>
      </c>
      <c r="K1053" s="315">
        <f t="shared" si="71"/>
        <v>42</v>
      </c>
      <c r="L1053" s="73" t="s">
        <v>134</v>
      </c>
      <c r="M1053" s="318" t="s">
        <v>6</v>
      </c>
      <c r="N1053" s="319">
        <f t="shared" si="72"/>
        <v>184.8</v>
      </c>
      <c r="O1053" s="320" t="s">
        <v>537</v>
      </c>
      <c r="P1053" s="320" t="str">
        <f t="shared" si="73"/>
        <v>[12]</v>
      </c>
      <c r="Q1053" s="321">
        <v>12</v>
      </c>
    </row>
    <row r="1054" spans="1:17" s="322" customFormat="1" ht="24">
      <c r="A1054" s="311"/>
      <c r="B1054" s="312"/>
      <c r="C1054" s="257"/>
      <c r="D1054" s="257"/>
      <c r="E1054" s="313" t="s">
        <v>544</v>
      </c>
      <c r="F1054" s="314"/>
      <c r="G1054" s="314"/>
      <c r="H1054" s="315">
        <f>+[1]HW2แถว!L173</f>
        <v>0.56000000000000005</v>
      </c>
      <c r="I1054" s="316" t="s">
        <v>340</v>
      </c>
      <c r="J1054" s="317" t="s">
        <v>536</v>
      </c>
      <c r="K1054" s="315">
        <f t="shared" si="71"/>
        <v>800</v>
      </c>
      <c r="L1054" s="73" t="s">
        <v>134</v>
      </c>
      <c r="M1054" s="318" t="s">
        <v>6</v>
      </c>
      <c r="N1054" s="319">
        <f t="shared" si="72"/>
        <v>448.00000000000006</v>
      </c>
      <c r="O1054" s="320" t="s">
        <v>537</v>
      </c>
      <c r="P1054" s="320" t="str">
        <f t="shared" si="73"/>
        <v>[13]</v>
      </c>
      <c r="Q1054" s="321">
        <v>13</v>
      </c>
    </row>
    <row r="1055" spans="1:17" s="54" customFormat="1" ht="24">
      <c r="A1055" s="57"/>
      <c r="B1055" s="48"/>
      <c r="C1055" s="59"/>
      <c r="D1055" s="59"/>
      <c r="E1055" s="18" t="s">
        <v>101</v>
      </c>
      <c r="F1055" s="308"/>
      <c r="G1055" s="308"/>
      <c r="H1055" s="22"/>
      <c r="I1055" s="23"/>
      <c r="J1055" s="61"/>
      <c r="K1055" s="22"/>
      <c r="L1055" s="22"/>
      <c r="M1055" s="263" t="s">
        <v>6</v>
      </c>
      <c r="N1055" s="323">
        <f>SUM(N1042:N1054)</f>
        <v>16542.671999999999</v>
      </c>
      <c r="O1055" s="36" t="s">
        <v>537</v>
      </c>
      <c r="P1055" s="36" t="s">
        <v>545</v>
      </c>
      <c r="Q1055" s="259">
        <v>14</v>
      </c>
    </row>
    <row r="1056" spans="1:17" s="54" customFormat="1" ht="24">
      <c r="A1056" s="57"/>
      <c r="B1056" s="48"/>
      <c r="C1056" s="59"/>
      <c r="D1056" s="59"/>
      <c r="E1056" s="18"/>
      <c r="F1056" s="308"/>
      <c r="G1056" s="308"/>
      <c r="H1056" s="22"/>
      <c r="I1056" s="23"/>
      <c r="J1056" s="61"/>
      <c r="K1056" s="22"/>
      <c r="L1056" s="22"/>
      <c r="M1056" s="263"/>
      <c r="N1056" s="323"/>
      <c r="O1056" s="36"/>
      <c r="P1056" s="36" t="s">
        <v>546</v>
      </c>
      <c r="Q1056" s="259"/>
    </row>
    <row r="1057" spans="1:17" s="241" customFormat="1" ht="24" thickBot="1">
      <c r="A1057" s="78"/>
      <c r="B1057" s="79"/>
      <c r="C1057" s="171"/>
      <c r="D1057" s="171"/>
      <c r="E1057" s="44" t="s">
        <v>57</v>
      </c>
      <c r="F1057" s="44"/>
      <c r="G1057" s="44"/>
      <c r="H1057" s="27"/>
      <c r="I1057" s="44"/>
      <c r="J1057" s="44"/>
      <c r="K1057" s="27"/>
      <c r="L1057" s="44"/>
      <c r="M1057" s="275" t="s">
        <v>6</v>
      </c>
      <c r="N1057" s="80">
        <f>ROUNDDOWN(N1055/2,-1)</f>
        <v>8270</v>
      </c>
      <c r="O1057" s="44" t="s">
        <v>547</v>
      </c>
      <c r="P1057" s="27"/>
      <c r="Q1057" s="240"/>
    </row>
    <row r="1058" spans="1:17" ht="24" thickTop="1">
      <c r="A1058" s="57"/>
      <c r="B1058" s="48"/>
      <c r="C1058" s="59"/>
      <c r="D1058" s="59"/>
      <c r="E1058" s="48"/>
      <c r="F1058" s="18"/>
      <c r="G1058" s="302"/>
      <c r="H1058" s="302"/>
      <c r="I1058" s="303"/>
      <c r="J1058" s="306"/>
      <c r="K1058" s="306"/>
      <c r="L1058" s="304"/>
      <c r="M1058" s="18"/>
    </row>
    <row r="1059" spans="1:17" ht="23.25">
      <c r="A1059" s="57"/>
      <c r="B1059" s="48"/>
      <c r="C1059" s="59"/>
      <c r="D1059" s="173" t="s">
        <v>556</v>
      </c>
      <c r="E1059" s="16" t="s">
        <v>549</v>
      </c>
      <c r="F1059" s="34"/>
      <c r="G1059" s="285">
        <v>3</v>
      </c>
      <c r="H1059" s="285" t="s">
        <v>510</v>
      </c>
      <c r="I1059" s="286" t="s">
        <v>508</v>
      </c>
      <c r="J1059" s="287">
        <v>1</v>
      </c>
      <c r="K1059" s="287" t="s">
        <v>534</v>
      </c>
      <c r="L1059" s="301"/>
      <c r="M1059" s="34"/>
    </row>
    <row r="1060" spans="1:17" s="54" customFormat="1" ht="24">
      <c r="A1060" s="57"/>
      <c r="B1060" s="48"/>
      <c r="C1060" s="59"/>
      <c r="D1060" s="59"/>
      <c r="E1060" s="308" t="s">
        <v>535</v>
      </c>
      <c r="F1060" s="61"/>
      <c r="G1060" s="22"/>
      <c r="H1060" s="22">
        <f>2*0.609</f>
        <v>1.218</v>
      </c>
      <c r="I1060" s="23" t="s">
        <v>25</v>
      </c>
      <c r="J1060" s="61" t="s">
        <v>536</v>
      </c>
      <c r="K1060" s="39">
        <f>+K1042</f>
        <v>94</v>
      </c>
      <c r="L1060" s="22" t="s">
        <v>134</v>
      </c>
      <c r="M1060" s="263" t="s">
        <v>6</v>
      </c>
      <c r="N1060" s="52">
        <f>+H1060*K1060</f>
        <v>114.49199999999999</v>
      </c>
      <c r="O1060" s="36" t="s">
        <v>537</v>
      </c>
      <c r="P1060" s="36" t="str">
        <f>CONCATENATE("[",Q1060,"]")</f>
        <v>[1]</v>
      </c>
      <c r="Q1060" s="259">
        <v>1</v>
      </c>
    </row>
    <row r="1061" spans="1:17" s="54" customFormat="1" ht="24">
      <c r="A1061" s="57"/>
      <c r="B1061" s="48"/>
      <c r="C1061" s="59"/>
      <c r="D1061" s="59"/>
      <c r="E1061" s="308" t="s">
        <v>538</v>
      </c>
      <c r="F1061" s="309"/>
      <c r="G1061" s="22"/>
      <c r="H1061" s="39">
        <f>+[1]HW3แถว!L162</f>
        <v>6.64</v>
      </c>
      <c r="I1061" s="23" t="s">
        <v>25</v>
      </c>
      <c r="J1061" s="61" t="s">
        <v>536</v>
      </c>
      <c r="K1061" s="39">
        <f t="shared" ref="K1061:K1072" si="74">+K1043</f>
        <v>1782</v>
      </c>
      <c r="L1061" s="22" t="s">
        <v>134</v>
      </c>
      <c r="M1061" s="263" t="s">
        <v>6</v>
      </c>
      <c r="N1061" s="52">
        <f t="shared" ref="N1061:N1072" si="75">+H1061*K1061</f>
        <v>11832.48</v>
      </c>
      <c r="O1061" s="36" t="s">
        <v>537</v>
      </c>
      <c r="P1061" s="36" t="str">
        <f t="shared" ref="P1061:P1072" si="76">CONCATENATE("[",Q1061,"]")</f>
        <v>[2]</v>
      </c>
      <c r="Q1061" s="259">
        <v>2</v>
      </c>
    </row>
    <row r="1062" spans="1:17" s="54" customFormat="1" ht="24">
      <c r="A1062" s="57"/>
      <c r="B1062" s="48"/>
      <c r="C1062" s="59"/>
      <c r="D1062" s="59"/>
      <c r="E1062" s="308" t="s">
        <v>539</v>
      </c>
      <c r="F1062" s="309"/>
      <c r="G1062" s="22"/>
      <c r="H1062" s="39">
        <f>+[1]HW3แถว!L163</f>
        <v>18.399999999999999</v>
      </c>
      <c r="I1062" s="23" t="s">
        <v>340</v>
      </c>
      <c r="J1062" s="61" t="s">
        <v>536</v>
      </c>
      <c r="K1062" s="39">
        <f t="shared" si="74"/>
        <v>245</v>
      </c>
      <c r="L1062" s="22" t="s">
        <v>134</v>
      </c>
      <c r="M1062" s="263" t="s">
        <v>6</v>
      </c>
      <c r="N1062" s="52">
        <f t="shared" si="75"/>
        <v>4508</v>
      </c>
      <c r="O1062" s="36" t="s">
        <v>537</v>
      </c>
      <c r="P1062" s="36" t="str">
        <f t="shared" si="76"/>
        <v>[3]</v>
      </c>
      <c r="Q1062" s="259">
        <v>3</v>
      </c>
    </row>
    <row r="1063" spans="1:17" s="54" customFormat="1" ht="24">
      <c r="A1063" s="57"/>
      <c r="B1063" s="48"/>
      <c r="C1063" s="59"/>
      <c r="D1063" s="59"/>
      <c r="E1063" s="308" t="s">
        <v>407</v>
      </c>
      <c r="F1063" s="309"/>
      <c r="G1063" s="22"/>
      <c r="H1063" s="39">
        <f>+[1]HW3แถว!L164</f>
        <v>272</v>
      </c>
      <c r="I1063" s="23" t="s">
        <v>408</v>
      </c>
      <c r="J1063" s="61" t="s">
        <v>536</v>
      </c>
      <c r="K1063" s="39">
        <f t="shared" si="74"/>
        <v>2.8</v>
      </c>
      <c r="L1063" s="22" t="s">
        <v>134</v>
      </c>
      <c r="M1063" s="263" t="s">
        <v>6</v>
      </c>
      <c r="N1063" s="52">
        <f t="shared" si="75"/>
        <v>761.59999999999991</v>
      </c>
      <c r="O1063" s="36" t="s">
        <v>537</v>
      </c>
      <c r="P1063" s="36" t="str">
        <f t="shared" si="76"/>
        <v>[4]</v>
      </c>
      <c r="Q1063" s="259">
        <v>4</v>
      </c>
    </row>
    <row r="1064" spans="1:17" s="54" customFormat="1" ht="24">
      <c r="A1064" s="57"/>
      <c r="B1064" s="48"/>
      <c r="C1064" s="59"/>
      <c r="D1064" s="59"/>
      <c r="E1064" s="310" t="s">
        <v>243</v>
      </c>
      <c r="F1064" s="308" t="s">
        <v>540</v>
      </c>
      <c r="G1064" s="22"/>
      <c r="H1064" s="39">
        <f>+[1]HW3แถว!L165</f>
        <v>0</v>
      </c>
      <c r="I1064" s="23" t="s">
        <v>408</v>
      </c>
      <c r="J1064" s="61" t="s">
        <v>536</v>
      </c>
      <c r="K1064" s="39">
        <f t="shared" si="74"/>
        <v>20.41</v>
      </c>
      <c r="L1064" s="22" t="s">
        <v>134</v>
      </c>
      <c r="M1064" s="263" t="s">
        <v>6</v>
      </c>
      <c r="N1064" s="52">
        <f t="shared" si="75"/>
        <v>0</v>
      </c>
      <c r="O1064" s="36" t="s">
        <v>537</v>
      </c>
      <c r="P1064" s="36" t="str">
        <f t="shared" si="76"/>
        <v>[5]</v>
      </c>
      <c r="Q1064" s="259">
        <v>5</v>
      </c>
    </row>
    <row r="1065" spans="1:17" s="54" customFormat="1" ht="24">
      <c r="A1065" s="57"/>
      <c r="B1065" s="48"/>
      <c r="C1065" s="59"/>
      <c r="D1065" s="59"/>
      <c r="E1065" s="310" t="s">
        <v>243</v>
      </c>
      <c r="F1065" s="308" t="s">
        <v>541</v>
      </c>
      <c r="G1065" s="22"/>
      <c r="H1065" s="39">
        <f>+[1]HW3แถว!L166</f>
        <v>226</v>
      </c>
      <c r="I1065" s="23" t="s">
        <v>408</v>
      </c>
      <c r="J1065" s="61" t="s">
        <v>536</v>
      </c>
      <c r="K1065" s="39">
        <f t="shared" si="74"/>
        <v>19.149999999999999</v>
      </c>
      <c r="L1065" s="22" t="s">
        <v>134</v>
      </c>
      <c r="M1065" s="263" t="s">
        <v>6</v>
      </c>
      <c r="N1065" s="52">
        <f t="shared" si="75"/>
        <v>4327.8999999999996</v>
      </c>
      <c r="O1065" s="36" t="s">
        <v>537</v>
      </c>
      <c r="P1065" s="36" t="str">
        <f t="shared" si="76"/>
        <v>[6]</v>
      </c>
      <c r="Q1065" s="259">
        <v>6</v>
      </c>
    </row>
    <row r="1066" spans="1:17" s="54" customFormat="1" ht="24">
      <c r="A1066" s="57"/>
      <c r="B1066" s="48"/>
      <c r="C1066" s="59"/>
      <c r="D1066" s="59"/>
      <c r="E1066" s="310" t="s">
        <v>243</v>
      </c>
      <c r="F1066" s="308" t="s">
        <v>542</v>
      </c>
      <c r="G1066" s="22"/>
      <c r="H1066" s="39">
        <f>+[1]HW3แถว!L167</f>
        <v>46</v>
      </c>
      <c r="I1066" s="23" t="s">
        <v>408</v>
      </c>
      <c r="J1066" s="61" t="s">
        <v>536</v>
      </c>
      <c r="K1066" s="39">
        <f t="shared" si="74"/>
        <v>18.600000000000001</v>
      </c>
      <c r="L1066" s="22" t="s">
        <v>134</v>
      </c>
      <c r="M1066" s="263" t="s">
        <v>6</v>
      </c>
      <c r="N1066" s="52">
        <f t="shared" si="75"/>
        <v>855.6</v>
      </c>
      <c r="O1066" s="36" t="s">
        <v>537</v>
      </c>
      <c r="P1066" s="36" t="str">
        <f t="shared" si="76"/>
        <v>[7]</v>
      </c>
      <c r="Q1066" s="259">
        <v>7</v>
      </c>
    </row>
    <row r="1067" spans="1:17" s="54" customFormat="1" ht="24">
      <c r="A1067" s="57"/>
      <c r="B1067" s="48"/>
      <c r="C1067" s="59"/>
      <c r="D1067" s="59"/>
      <c r="E1067" s="310" t="s">
        <v>243</v>
      </c>
      <c r="F1067" s="308" t="s">
        <v>412</v>
      </c>
      <c r="G1067" s="22"/>
      <c r="H1067" s="39">
        <f>+[1]HW3แถว!L168</f>
        <v>0</v>
      </c>
      <c r="I1067" s="23" t="s">
        <v>408</v>
      </c>
      <c r="J1067" s="61" t="s">
        <v>536</v>
      </c>
      <c r="K1067" s="39">
        <f t="shared" si="74"/>
        <v>17.18</v>
      </c>
      <c r="L1067" s="22" t="s">
        <v>134</v>
      </c>
      <c r="M1067" s="263" t="s">
        <v>6</v>
      </c>
      <c r="N1067" s="52">
        <f t="shared" si="75"/>
        <v>0</v>
      </c>
      <c r="O1067" s="36" t="s">
        <v>537</v>
      </c>
      <c r="P1067" s="36" t="str">
        <f t="shared" si="76"/>
        <v>[8]</v>
      </c>
      <c r="Q1067" s="259">
        <v>8</v>
      </c>
    </row>
    <row r="1068" spans="1:17" s="54" customFormat="1" ht="24">
      <c r="A1068" s="57"/>
      <c r="B1068" s="48"/>
      <c r="C1068" s="59"/>
      <c r="D1068" s="59"/>
      <c r="E1068" s="310" t="s">
        <v>243</v>
      </c>
      <c r="F1068" s="308" t="s">
        <v>413</v>
      </c>
      <c r="G1068" s="22"/>
      <c r="H1068" s="39">
        <f>+[1]HW3แถว!L169</f>
        <v>0</v>
      </c>
      <c r="I1068" s="23" t="s">
        <v>408</v>
      </c>
      <c r="J1068" s="61" t="s">
        <v>536</v>
      </c>
      <c r="K1068" s="39">
        <f t="shared" si="74"/>
        <v>0</v>
      </c>
      <c r="L1068" s="22" t="s">
        <v>134</v>
      </c>
      <c r="M1068" s="263" t="s">
        <v>6</v>
      </c>
      <c r="N1068" s="52">
        <f t="shared" si="75"/>
        <v>0</v>
      </c>
      <c r="O1068" s="36" t="s">
        <v>537</v>
      </c>
      <c r="P1068" s="36" t="str">
        <f t="shared" si="76"/>
        <v>[9]</v>
      </c>
      <c r="Q1068" s="259">
        <v>9</v>
      </c>
    </row>
    <row r="1069" spans="1:17" s="54" customFormat="1" ht="24">
      <c r="A1069" s="57"/>
      <c r="B1069" s="48"/>
      <c r="C1069" s="59"/>
      <c r="D1069" s="59"/>
      <c r="E1069" s="310" t="s">
        <v>243</v>
      </c>
      <c r="F1069" s="308" t="s">
        <v>414</v>
      </c>
      <c r="G1069" s="22"/>
      <c r="H1069" s="39">
        <f>+[1]HW3แถว!L170</f>
        <v>0</v>
      </c>
      <c r="I1069" s="23" t="s">
        <v>408</v>
      </c>
      <c r="J1069" s="61" t="s">
        <v>536</v>
      </c>
      <c r="K1069" s="39">
        <f t="shared" si="74"/>
        <v>0</v>
      </c>
      <c r="L1069" s="22" t="s">
        <v>134</v>
      </c>
      <c r="M1069" s="263" t="s">
        <v>6</v>
      </c>
      <c r="N1069" s="52">
        <f t="shared" si="75"/>
        <v>0</v>
      </c>
      <c r="O1069" s="36" t="s">
        <v>537</v>
      </c>
      <c r="P1069" s="36" t="str">
        <f t="shared" si="76"/>
        <v>[10]</v>
      </c>
      <c r="Q1069" s="259">
        <v>10</v>
      </c>
    </row>
    <row r="1070" spans="1:17" s="54" customFormat="1" ht="24">
      <c r="A1070" s="57"/>
      <c r="B1070" s="48"/>
      <c r="C1070" s="59"/>
      <c r="D1070" s="59"/>
      <c r="E1070" s="310" t="s">
        <v>243</v>
      </c>
      <c r="F1070" s="308" t="s">
        <v>415</v>
      </c>
      <c r="G1070" s="308"/>
      <c r="H1070" s="39">
        <f>+[1]HW3แถว!L171</f>
        <v>6.8</v>
      </c>
      <c r="I1070" s="23" t="s">
        <v>408</v>
      </c>
      <c r="J1070" s="61" t="s">
        <v>536</v>
      </c>
      <c r="K1070" s="39">
        <f t="shared" si="74"/>
        <v>34.43</v>
      </c>
      <c r="L1070" s="22" t="s">
        <v>134</v>
      </c>
      <c r="M1070" s="263" t="s">
        <v>6</v>
      </c>
      <c r="N1070" s="52">
        <f t="shared" si="75"/>
        <v>234.124</v>
      </c>
      <c r="O1070" s="36" t="s">
        <v>537</v>
      </c>
      <c r="P1070" s="36" t="str">
        <f t="shared" si="76"/>
        <v>[11]</v>
      </c>
      <c r="Q1070" s="259">
        <v>11</v>
      </c>
    </row>
    <row r="1071" spans="1:17" s="322" customFormat="1" ht="24">
      <c r="A1071" s="311"/>
      <c r="B1071" s="312"/>
      <c r="C1071" s="257"/>
      <c r="D1071" s="257"/>
      <c r="E1071" s="313" t="s">
        <v>543</v>
      </c>
      <c r="F1071" s="314"/>
      <c r="G1071" s="314"/>
      <c r="H1071" s="315">
        <f>+[1]HW3แถว!L172</f>
        <v>6</v>
      </c>
      <c r="I1071" s="316" t="s">
        <v>171</v>
      </c>
      <c r="J1071" s="317" t="s">
        <v>536</v>
      </c>
      <c r="K1071" s="315">
        <f t="shared" si="74"/>
        <v>42</v>
      </c>
      <c r="L1071" s="73" t="s">
        <v>134</v>
      </c>
      <c r="M1071" s="318" t="s">
        <v>6</v>
      </c>
      <c r="N1071" s="319">
        <f t="shared" si="75"/>
        <v>252</v>
      </c>
      <c r="O1071" s="320" t="s">
        <v>537</v>
      </c>
      <c r="P1071" s="320" t="str">
        <f t="shared" si="76"/>
        <v>[12]</v>
      </c>
      <c r="Q1071" s="321">
        <v>12</v>
      </c>
    </row>
    <row r="1072" spans="1:17" s="322" customFormat="1" ht="24">
      <c r="A1072" s="311"/>
      <c r="B1072" s="312"/>
      <c r="C1072" s="257"/>
      <c r="D1072" s="257"/>
      <c r="E1072" s="313" t="s">
        <v>544</v>
      </c>
      <c r="F1072" s="314"/>
      <c r="G1072" s="314"/>
      <c r="H1072" s="315">
        <f>+[1]HW3แถว!L173</f>
        <v>0.78</v>
      </c>
      <c r="I1072" s="316" t="s">
        <v>340</v>
      </c>
      <c r="J1072" s="317" t="s">
        <v>536</v>
      </c>
      <c r="K1072" s="315">
        <f t="shared" si="74"/>
        <v>800</v>
      </c>
      <c r="L1072" s="73" t="s">
        <v>134</v>
      </c>
      <c r="M1072" s="318" t="s">
        <v>6</v>
      </c>
      <c r="N1072" s="319">
        <f t="shared" si="75"/>
        <v>624</v>
      </c>
      <c r="O1072" s="320" t="s">
        <v>537</v>
      </c>
      <c r="P1072" s="320" t="str">
        <f t="shared" si="76"/>
        <v>[13]</v>
      </c>
      <c r="Q1072" s="321">
        <v>13</v>
      </c>
    </row>
    <row r="1073" spans="1:17" s="54" customFormat="1" ht="24">
      <c r="A1073" s="57"/>
      <c r="B1073" s="48"/>
      <c r="C1073" s="59"/>
      <c r="D1073" s="59"/>
      <c r="E1073" s="18" t="s">
        <v>101</v>
      </c>
      <c r="F1073" s="308"/>
      <c r="G1073" s="308"/>
      <c r="H1073" s="22"/>
      <c r="I1073" s="23"/>
      <c r="J1073" s="61"/>
      <c r="K1073" s="22"/>
      <c r="L1073" s="22"/>
      <c r="M1073" s="263" t="s">
        <v>6</v>
      </c>
      <c r="N1073" s="323">
        <f>SUM(N1060:N1072)</f>
        <v>23510.196</v>
      </c>
      <c r="O1073" s="36" t="s">
        <v>537</v>
      </c>
      <c r="P1073" s="36" t="s">
        <v>545</v>
      </c>
      <c r="Q1073" s="259">
        <v>14</v>
      </c>
    </row>
    <row r="1074" spans="1:17" s="54" customFormat="1" ht="24">
      <c r="A1074" s="57"/>
      <c r="B1074" s="48"/>
      <c r="C1074" s="59"/>
      <c r="D1074" s="59"/>
      <c r="E1074" s="18"/>
      <c r="F1074" s="308"/>
      <c r="G1074" s="308"/>
      <c r="H1074" s="22"/>
      <c r="I1074" s="23"/>
      <c r="J1074" s="61"/>
      <c r="K1074" s="22"/>
      <c r="L1074" s="22"/>
      <c r="M1074" s="263"/>
      <c r="N1074" s="323"/>
      <c r="O1074" s="36"/>
      <c r="P1074" s="36" t="s">
        <v>546</v>
      </c>
      <c r="Q1074" s="259"/>
    </row>
    <row r="1075" spans="1:17" s="241" customFormat="1" ht="24" thickBot="1">
      <c r="A1075" s="78"/>
      <c r="B1075" s="79"/>
      <c r="C1075" s="171"/>
      <c r="D1075" s="171"/>
      <c r="E1075" s="44" t="s">
        <v>57</v>
      </c>
      <c r="F1075" s="44"/>
      <c r="G1075" s="44"/>
      <c r="H1075" s="27"/>
      <c r="I1075" s="44"/>
      <c r="J1075" s="44"/>
      <c r="K1075" s="27"/>
      <c r="L1075" s="44"/>
      <c r="M1075" s="275" t="s">
        <v>6</v>
      </c>
      <c r="N1075" s="80">
        <f>ROUNDDOWN(N1073/2,-1)</f>
        <v>11750</v>
      </c>
      <c r="O1075" s="44" t="s">
        <v>547</v>
      </c>
      <c r="P1075" s="27"/>
      <c r="Q1075" s="240"/>
    </row>
    <row r="1076" spans="1:17" ht="24" thickTop="1">
      <c r="A1076" s="57"/>
      <c r="B1076" s="48"/>
      <c r="C1076" s="59"/>
      <c r="D1076" s="59"/>
      <c r="E1076" s="48"/>
      <c r="F1076" s="18"/>
      <c r="G1076" s="302"/>
      <c r="H1076" s="302"/>
      <c r="I1076" s="303"/>
      <c r="J1076" s="306"/>
      <c r="K1076" s="306"/>
      <c r="L1076" s="304"/>
      <c r="M1076" s="18"/>
    </row>
    <row r="1077" spans="1:17" s="283" customFormat="1" ht="22.5">
      <c r="A1077" s="15"/>
      <c r="B1077" s="16"/>
      <c r="C1077" s="173"/>
      <c r="D1077" s="173" t="s">
        <v>557</v>
      </c>
      <c r="E1077" s="16" t="s">
        <v>549</v>
      </c>
      <c r="F1077" s="34"/>
      <c r="G1077" s="285">
        <v>1</v>
      </c>
      <c r="H1077" s="285" t="s">
        <v>510</v>
      </c>
      <c r="I1077" s="286" t="s">
        <v>508</v>
      </c>
      <c r="J1077" s="287">
        <v>1.2</v>
      </c>
      <c r="K1077" s="287" t="s">
        <v>534</v>
      </c>
      <c r="L1077" s="301"/>
      <c r="M1077" s="34"/>
      <c r="Q1077" s="240"/>
    </row>
    <row r="1078" spans="1:17" s="54" customFormat="1" ht="24">
      <c r="A1078" s="57"/>
      <c r="B1078" s="48"/>
      <c r="C1078" s="59"/>
      <c r="D1078" s="59"/>
      <c r="E1078" s="308" t="s">
        <v>535</v>
      </c>
      <c r="F1078" s="61"/>
      <c r="G1078" s="22"/>
      <c r="H1078" s="22">
        <f>0.275*2</f>
        <v>0.55000000000000004</v>
      </c>
      <c r="I1078" s="23" t="s">
        <v>25</v>
      </c>
      <c r="J1078" s="61" t="s">
        <v>536</v>
      </c>
      <c r="K1078" s="39">
        <f>+K1060</f>
        <v>94</v>
      </c>
      <c r="L1078" s="22" t="s">
        <v>134</v>
      </c>
      <c r="M1078" s="263" t="s">
        <v>6</v>
      </c>
      <c r="N1078" s="52">
        <f>+H1078*K1078</f>
        <v>51.7</v>
      </c>
      <c r="O1078" s="36" t="s">
        <v>537</v>
      </c>
      <c r="P1078" s="36" t="str">
        <f>CONCATENATE("[",Q1078,"]")</f>
        <v>[1]</v>
      </c>
      <c r="Q1078" s="259">
        <v>1</v>
      </c>
    </row>
    <row r="1079" spans="1:17" s="54" customFormat="1" ht="24">
      <c r="A1079" s="57"/>
      <c r="B1079" s="48"/>
      <c r="C1079" s="59"/>
      <c r="D1079" s="59"/>
      <c r="E1079" s="308" t="s">
        <v>538</v>
      </c>
      <c r="F1079" s="309"/>
      <c r="G1079" s="22"/>
      <c r="H1079" s="39">
        <f>+[1]HW1แถว!M162</f>
        <v>3.14</v>
      </c>
      <c r="I1079" s="23" t="s">
        <v>25</v>
      </c>
      <c r="J1079" s="61" t="s">
        <v>536</v>
      </c>
      <c r="K1079" s="39">
        <f t="shared" ref="K1079:K1090" si="77">+K1061</f>
        <v>1782</v>
      </c>
      <c r="L1079" s="22" t="s">
        <v>134</v>
      </c>
      <c r="M1079" s="263" t="s">
        <v>6</v>
      </c>
      <c r="N1079" s="52">
        <f t="shared" ref="N1079:N1090" si="78">+H1079*K1079</f>
        <v>5595.4800000000005</v>
      </c>
      <c r="O1079" s="36" t="s">
        <v>537</v>
      </c>
      <c r="P1079" s="36" t="str">
        <f t="shared" ref="P1079:P1090" si="79">CONCATENATE("[",Q1079,"]")</f>
        <v>[2]</v>
      </c>
      <c r="Q1079" s="259">
        <v>2</v>
      </c>
    </row>
    <row r="1080" spans="1:17" s="54" customFormat="1" ht="24">
      <c r="A1080" s="57"/>
      <c r="B1080" s="48"/>
      <c r="C1080" s="59"/>
      <c r="D1080" s="59"/>
      <c r="E1080" s="308" t="s">
        <v>539</v>
      </c>
      <c r="F1080" s="309"/>
      <c r="G1080" s="22"/>
      <c r="H1080" s="39">
        <f>+[1]HW1แถว!M163</f>
        <v>9.8000000000000007</v>
      </c>
      <c r="I1080" s="23" t="s">
        <v>340</v>
      </c>
      <c r="J1080" s="61" t="s">
        <v>536</v>
      </c>
      <c r="K1080" s="39">
        <f t="shared" si="77"/>
        <v>245</v>
      </c>
      <c r="L1080" s="22" t="s">
        <v>134</v>
      </c>
      <c r="M1080" s="263" t="s">
        <v>6</v>
      </c>
      <c r="N1080" s="52">
        <f t="shared" si="78"/>
        <v>2401</v>
      </c>
      <c r="O1080" s="36" t="s">
        <v>537</v>
      </c>
      <c r="P1080" s="36" t="str">
        <f t="shared" si="79"/>
        <v>[3]</v>
      </c>
      <c r="Q1080" s="259">
        <v>3</v>
      </c>
    </row>
    <row r="1081" spans="1:17" s="54" customFormat="1" ht="24">
      <c r="A1081" s="57"/>
      <c r="B1081" s="48"/>
      <c r="C1081" s="59"/>
      <c r="D1081" s="59"/>
      <c r="E1081" s="308" t="s">
        <v>407</v>
      </c>
      <c r="F1081" s="309"/>
      <c r="G1081" s="22"/>
      <c r="H1081" s="39">
        <f>+[1]HW1แถว!M164</f>
        <v>106</v>
      </c>
      <c r="I1081" s="23" t="s">
        <v>408</v>
      </c>
      <c r="J1081" s="61" t="s">
        <v>536</v>
      </c>
      <c r="K1081" s="39">
        <f t="shared" si="77"/>
        <v>2.8</v>
      </c>
      <c r="L1081" s="22" t="s">
        <v>134</v>
      </c>
      <c r="M1081" s="263" t="s">
        <v>6</v>
      </c>
      <c r="N1081" s="52">
        <f t="shared" si="78"/>
        <v>296.79999999999995</v>
      </c>
      <c r="O1081" s="36" t="s">
        <v>537</v>
      </c>
      <c r="P1081" s="36" t="str">
        <f t="shared" si="79"/>
        <v>[4]</v>
      </c>
      <c r="Q1081" s="259">
        <v>4</v>
      </c>
    </row>
    <row r="1082" spans="1:17" s="54" customFormat="1" ht="24">
      <c r="A1082" s="57"/>
      <c r="B1082" s="48"/>
      <c r="C1082" s="59"/>
      <c r="D1082" s="59"/>
      <c r="E1082" s="310" t="s">
        <v>243</v>
      </c>
      <c r="F1082" s="308" t="s">
        <v>540</v>
      </c>
      <c r="G1082" s="22"/>
      <c r="H1082" s="39">
        <f>+[1]HW1แถว!M165</f>
        <v>0</v>
      </c>
      <c r="I1082" s="23" t="s">
        <v>408</v>
      </c>
      <c r="J1082" s="61" t="s">
        <v>536</v>
      </c>
      <c r="K1082" s="39">
        <f t="shared" si="77"/>
        <v>20.41</v>
      </c>
      <c r="L1082" s="22" t="s">
        <v>134</v>
      </c>
      <c r="M1082" s="263" t="s">
        <v>6</v>
      </c>
      <c r="N1082" s="52">
        <f t="shared" si="78"/>
        <v>0</v>
      </c>
      <c r="O1082" s="36" t="s">
        <v>537</v>
      </c>
      <c r="P1082" s="36" t="str">
        <f t="shared" si="79"/>
        <v>[5]</v>
      </c>
      <c r="Q1082" s="259">
        <v>5</v>
      </c>
    </row>
    <row r="1083" spans="1:17" s="54" customFormat="1" ht="24">
      <c r="A1083" s="57"/>
      <c r="B1083" s="48"/>
      <c r="C1083" s="59"/>
      <c r="D1083" s="59"/>
      <c r="E1083" s="310" t="s">
        <v>243</v>
      </c>
      <c r="F1083" s="308" t="s">
        <v>541</v>
      </c>
      <c r="G1083" s="22"/>
      <c r="H1083" s="39">
        <f>+[1]HW1แถว!M166</f>
        <v>88</v>
      </c>
      <c r="I1083" s="23" t="s">
        <v>408</v>
      </c>
      <c r="J1083" s="61" t="s">
        <v>536</v>
      </c>
      <c r="K1083" s="39">
        <f t="shared" si="77"/>
        <v>19.149999999999999</v>
      </c>
      <c r="L1083" s="22" t="s">
        <v>134</v>
      </c>
      <c r="M1083" s="263" t="s">
        <v>6</v>
      </c>
      <c r="N1083" s="52">
        <f t="shared" si="78"/>
        <v>1685.1999999999998</v>
      </c>
      <c r="O1083" s="36" t="s">
        <v>537</v>
      </c>
      <c r="P1083" s="36" t="str">
        <f t="shared" si="79"/>
        <v>[6]</v>
      </c>
      <c r="Q1083" s="259">
        <v>6</v>
      </c>
    </row>
    <row r="1084" spans="1:17" s="54" customFormat="1" ht="24">
      <c r="A1084" s="57"/>
      <c r="B1084" s="48"/>
      <c r="C1084" s="59"/>
      <c r="D1084" s="59"/>
      <c r="E1084" s="310" t="s">
        <v>243</v>
      </c>
      <c r="F1084" s="308" t="s">
        <v>542</v>
      </c>
      <c r="G1084" s="22"/>
      <c r="H1084" s="39">
        <f>+[1]HW1แถว!M167</f>
        <v>18</v>
      </c>
      <c r="I1084" s="23" t="s">
        <v>408</v>
      </c>
      <c r="J1084" s="61" t="s">
        <v>536</v>
      </c>
      <c r="K1084" s="39">
        <f t="shared" si="77"/>
        <v>18.600000000000001</v>
      </c>
      <c r="L1084" s="22" t="s">
        <v>134</v>
      </c>
      <c r="M1084" s="263" t="s">
        <v>6</v>
      </c>
      <c r="N1084" s="52">
        <f t="shared" si="78"/>
        <v>334.8</v>
      </c>
      <c r="O1084" s="36" t="s">
        <v>537</v>
      </c>
      <c r="P1084" s="36" t="str">
        <f t="shared" si="79"/>
        <v>[7]</v>
      </c>
      <c r="Q1084" s="259">
        <v>7</v>
      </c>
    </row>
    <row r="1085" spans="1:17" s="54" customFormat="1" ht="24">
      <c r="A1085" s="57"/>
      <c r="B1085" s="48"/>
      <c r="C1085" s="59"/>
      <c r="D1085" s="59"/>
      <c r="E1085" s="310" t="s">
        <v>243</v>
      </c>
      <c r="F1085" s="308" t="s">
        <v>412</v>
      </c>
      <c r="G1085" s="22"/>
      <c r="H1085" s="39">
        <f>+[1]HW1แถว!M168</f>
        <v>0</v>
      </c>
      <c r="I1085" s="23" t="s">
        <v>408</v>
      </c>
      <c r="J1085" s="61" t="s">
        <v>536</v>
      </c>
      <c r="K1085" s="39">
        <f t="shared" si="77"/>
        <v>17.18</v>
      </c>
      <c r="L1085" s="22" t="s">
        <v>134</v>
      </c>
      <c r="M1085" s="263" t="s">
        <v>6</v>
      </c>
      <c r="N1085" s="52">
        <f t="shared" si="78"/>
        <v>0</v>
      </c>
      <c r="O1085" s="36" t="s">
        <v>537</v>
      </c>
      <c r="P1085" s="36" t="str">
        <f t="shared" si="79"/>
        <v>[8]</v>
      </c>
      <c r="Q1085" s="259">
        <v>8</v>
      </c>
    </row>
    <row r="1086" spans="1:17" s="54" customFormat="1" ht="24">
      <c r="A1086" s="57"/>
      <c r="B1086" s="48"/>
      <c r="C1086" s="59"/>
      <c r="D1086" s="59"/>
      <c r="E1086" s="310" t="s">
        <v>243</v>
      </c>
      <c r="F1086" s="308" t="s">
        <v>413</v>
      </c>
      <c r="G1086" s="22"/>
      <c r="H1086" s="39">
        <f>+[1]HW1แถว!M169</f>
        <v>0</v>
      </c>
      <c r="I1086" s="23" t="s">
        <v>408</v>
      </c>
      <c r="J1086" s="61" t="s">
        <v>536</v>
      </c>
      <c r="K1086" s="39">
        <f t="shared" si="77"/>
        <v>0</v>
      </c>
      <c r="L1086" s="22" t="s">
        <v>134</v>
      </c>
      <c r="M1086" s="263" t="s">
        <v>6</v>
      </c>
      <c r="N1086" s="52">
        <f t="shared" si="78"/>
        <v>0</v>
      </c>
      <c r="O1086" s="36" t="s">
        <v>537</v>
      </c>
      <c r="P1086" s="36" t="str">
        <f t="shared" si="79"/>
        <v>[9]</v>
      </c>
      <c r="Q1086" s="259">
        <v>9</v>
      </c>
    </row>
    <row r="1087" spans="1:17" s="54" customFormat="1" ht="24">
      <c r="A1087" s="57"/>
      <c r="B1087" s="48"/>
      <c r="C1087" s="59"/>
      <c r="D1087" s="59"/>
      <c r="E1087" s="310" t="s">
        <v>243</v>
      </c>
      <c r="F1087" s="308" t="s">
        <v>414</v>
      </c>
      <c r="G1087" s="22"/>
      <c r="H1087" s="39">
        <f>+[1]HW1แถว!M170</f>
        <v>0</v>
      </c>
      <c r="I1087" s="23" t="s">
        <v>408</v>
      </c>
      <c r="J1087" s="61" t="s">
        <v>536</v>
      </c>
      <c r="K1087" s="39">
        <f t="shared" si="77"/>
        <v>0</v>
      </c>
      <c r="L1087" s="22" t="s">
        <v>134</v>
      </c>
      <c r="M1087" s="263" t="s">
        <v>6</v>
      </c>
      <c r="N1087" s="52">
        <f t="shared" si="78"/>
        <v>0</v>
      </c>
      <c r="O1087" s="36" t="s">
        <v>537</v>
      </c>
      <c r="P1087" s="36" t="str">
        <f t="shared" si="79"/>
        <v>[10]</v>
      </c>
      <c r="Q1087" s="259">
        <v>10</v>
      </c>
    </row>
    <row r="1088" spans="1:17" s="54" customFormat="1" ht="24">
      <c r="A1088" s="57"/>
      <c r="B1088" s="48"/>
      <c r="C1088" s="59"/>
      <c r="D1088" s="59"/>
      <c r="E1088" s="310" t="s">
        <v>243</v>
      </c>
      <c r="F1088" s="308" t="s">
        <v>415</v>
      </c>
      <c r="G1088" s="308"/>
      <c r="H1088" s="39">
        <f>+[1]HW1แถว!M171</f>
        <v>2.6</v>
      </c>
      <c r="I1088" s="23" t="s">
        <v>408</v>
      </c>
      <c r="J1088" s="61" t="s">
        <v>536</v>
      </c>
      <c r="K1088" s="39">
        <f t="shared" si="77"/>
        <v>34.43</v>
      </c>
      <c r="L1088" s="22" t="s">
        <v>134</v>
      </c>
      <c r="M1088" s="263" t="s">
        <v>6</v>
      </c>
      <c r="N1088" s="52">
        <f t="shared" si="78"/>
        <v>89.518000000000001</v>
      </c>
      <c r="O1088" s="36" t="s">
        <v>537</v>
      </c>
      <c r="P1088" s="36" t="str">
        <f t="shared" si="79"/>
        <v>[11]</v>
      </c>
      <c r="Q1088" s="259">
        <v>11</v>
      </c>
    </row>
    <row r="1089" spans="1:17" s="322" customFormat="1" ht="24">
      <c r="A1089" s="311"/>
      <c r="B1089" s="312"/>
      <c r="C1089" s="257"/>
      <c r="D1089" s="257"/>
      <c r="E1089" s="313" t="s">
        <v>543</v>
      </c>
      <c r="F1089" s="314"/>
      <c r="G1089" s="314"/>
      <c r="H1089" s="315">
        <f>+[1]HW1แถว!M172</f>
        <v>2.8</v>
      </c>
      <c r="I1089" s="316" t="s">
        <v>171</v>
      </c>
      <c r="J1089" s="317" t="s">
        <v>536</v>
      </c>
      <c r="K1089" s="315">
        <f t="shared" si="77"/>
        <v>42</v>
      </c>
      <c r="L1089" s="73" t="s">
        <v>134</v>
      </c>
      <c r="M1089" s="318" t="s">
        <v>6</v>
      </c>
      <c r="N1089" s="319">
        <f t="shared" si="78"/>
        <v>117.6</v>
      </c>
      <c r="O1089" s="320" t="s">
        <v>537</v>
      </c>
      <c r="P1089" s="320" t="str">
        <f t="shared" si="79"/>
        <v>[12]</v>
      </c>
      <c r="Q1089" s="321">
        <v>12</v>
      </c>
    </row>
    <row r="1090" spans="1:17" s="322" customFormat="1" ht="24">
      <c r="A1090" s="311"/>
      <c r="B1090" s="312"/>
      <c r="C1090" s="257"/>
      <c r="D1090" s="257"/>
      <c r="E1090" s="313" t="s">
        <v>544</v>
      </c>
      <c r="F1090" s="314"/>
      <c r="G1090" s="314"/>
      <c r="H1090" s="315">
        <f>+[1]HW1แถว!M173</f>
        <v>0.36</v>
      </c>
      <c r="I1090" s="316" t="s">
        <v>340</v>
      </c>
      <c r="J1090" s="317" t="s">
        <v>536</v>
      </c>
      <c r="K1090" s="315">
        <f t="shared" si="77"/>
        <v>800</v>
      </c>
      <c r="L1090" s="73" t="s">
        <v>134</v>
      </c>
      <c r="M1090" s="318" t="s">
        <v>6</v>
      </c>
      <c r="N1090" s="319">
        <f t="shared" si="78"/>
        <v>288</v>
      </c>
      <c r="O1090" s="320" t="s">
        <v>537</v>
      </c>
      <c r="P1090" s="320" t="str">
        <f t="shared" si="79"/>
        <v>[13]</v>
      </c>
      <c r="Q1090" s="321">
        <v>13</v>
      </c>
    </row>
    <row r="1091" spans="1:17" s="54" customFormat="1" ht="24">
      <c r="A1091" s="57"/>
      <c r="B1091" s="48"/>
      <c r="C1091" s="59"/>
      <c r="D1091" s="59"/>
      <c r="E1091" s="18" t="s">
        <v>101</v>
      </c>
      <c r="F1091" s="308"/>
      <c r="G1091" s="308"/>
      <c r="H1091" s="22"/>
      <c r="I1091" s="23"/>
      <c r="J1091" s="61"/>
      <c r="K1091" s="22"/>
      <c r="L1091" s="22"/>
      <c r="M1091" s="263" t="s">
        <v>6</v>
      </c>
      <c r="N1091" s="323">
        <f>SUM(N1078:N1090)</f>
        <v>10860.098</v>
      </c>
      <c r="O1091" s="36" t="s">
        <v>537</v>
      </c>
      <c r="P1091" s="36" t="s">
        <v>545</v>
      </c>
      <c r="Q1091" s="259">
        <v>14</v>
      </c>
    </row>
    <row r="1092" spans="1:17" s="54" customFormat="1" ht="24">
      <c r="A1092" s="57"/>
      <c r="B1092" s="48"/>
      <c r="C1092" s="59"/>
      <c r="D1092" s="59"/>
      <c r="E1092" s="18"/>
      <c r="F1092" s="308"/>
      <c r="G1092" s="308"/>
      <c r="H1092" s="22"/>
      <c r="I1092" s="23"/>
      <c r="J1092" s="61"/>
      <c r="K1092" s="22"/>
      <c r="L1092" s="22"/>
      <c r="M1092" s="263"/>
      <c r="N1092" s="323"/>
      <c r="O1092" s="36"/>
      <c r="P1092" s="36" t="s">
        <v>546</v>
      </c>
      <c r="Q1092" s="259"/>
    </row>
    <row r="1093" spans="1:17" s="241" customFormat="1" ht="24" thickBot="1">
      <c r="A1093" s="78"/>
      <c r="B1093" s="79"/>
      <c r="C1093" s="171"/>
      <c r="D1093" s="171"/>
      <c r="E1093" s="44" t="s">
        <v>57</v>
      </c>
      <c r="F1093" s="44"/>
      <c r="G1093" s="44"/>
      <c r="H1093" s="27"/>
      <c r="I1093" s="44"/>
      <c r="J1093" s="44"/>
      <c r="K1093" s="27"/>
      <c r="L1093" s="44"/>
      <c r="M1093" s="275" t="s">
        <v>6</v>
      </c>
      <c r="N1093" s="80">
        <f>ROUNDDOWN(N1091/2,-1)</f>
        <v>5430</v>
      </c>
      <c r="O1093" s="44" t="s">
        <v>547</v>
      </c>
      <c r="P1093" s="27"/>
      <c r="Q1093" s="240"/>
    </row>
    <row r="1094" spans="1:17" ht="24" thickTop="1">
      <c r="A1094" s="57"/>
      <c r="B1094" s="48"/>
      <c r="C1094" s="59"/>
      <c r="D1094" s="59"/>
      <c r="E1094" s="48"/>
      <c r="F1094" s="18"/>
      <c r="G1094" s="302"/>
      <c r="H1094" s="302"/>
      <c r="I1094" s="303"/>
      <c r="J1094" s="306"/>
      <c r="K1094" s="306"/>
      <c r="L1094" s="304"/>
      <c r="M1094" s="18"/>
    </row>
    <row r="1095" spans="1:17" ht="23.25">
      <c r="A1095" s="57"/>
      <c r="B1095" s="48"/>
      <c r="C1095" s="59"/>
      <c r="D1095" s="173" t="s">
        <v>558</v>
      </c>
      <c r="E1095" s="16" t="s">
        <v>549</v>
      </c>
      <c r="F1095" s="34"/>
      <c r="G1095" s="285">
        <v>2</v>
      </c>
      <c r="H1095" s="285" t="s">
        <v>510</v>
      </c>
      <c r="I1095" s="286" t="s">
        <v>508</v>
      </c>
      <c r="J1095" s="287">
        <v>1.2</v>
      </c>
      <c r="K1095" s="287" t="s">
        <v>534</v>
      </c>
      <c r="L1095" s="301"/>
      <c r="M1095" s="18"/>
    </row>
    <row r="1096" spans="1:17" s="54" customFormat="1" ht="24">
      <c r="A1096" s="57"/>
      <c r="B1096" s="48"/>
      <c r="C1096" s="59"/>
      <c r="D1096" s="59"/>
      <c r="E1096" s="308" t="s">
        <v>535</v>
      </c>
      <c r="F1096" s="61"/>
      <c r="G1096" s="22"/>
      <c r="H1096" s="22">
        <f>0.489*2</f>
        <v>0.97799999999999998</v>
      </c>
      <c r="I1096" s="23" t="s">
        <v>25</v>
      </c>
      <c r="J1096" s="61" t="s">
        <v>536</v>
      </c>
      <c r="K1096" s="39">
        <f>+K1078</f>
        <v>94</v>
      </c>
      <c r="L1096" s="22" t="s">
        <v>134</v>
      </c>
      <c r="M1096" s="263" t="s">
        <v>6</v>
      </c>
      <c r="N1096" s="52">
        <f>+H1096*K1096</f>
        <v>91.932000000000002</v>
      </c>
      <c r="O1096" s="36" t="s">
        <v>537</v>
      </c>
      <c r="P1096" s="36" t="str">
        <f>CONCATENATE("[",Q1096,"]")</f>
        <v>[1]</v>
      </c>
      <c r="Q1096" s="259">
        <v>1</v>
      </c>
    </row>
    <row r="1097" spans="1:17" s="54" customFormat="1" ht="24">
      <c r="A1097" s="57"/>
      <c r="B1097" s="48"/>
      <c r="C1097" s="59"/>
      <c r="D1097" s="59"/>
      <c r="E1097" s="308" t="s">
        <v>538</v>
      </c>
      <c r="F1097" s="309"/>
      <c r="G1097" s="22"/>
      <c r="H1097" s="39">
        <f>+[1]HW2แถว!M162</f>
        <v>5.52</v>
      </c>
      <c r="I1097" s="23" t="s">
        <v>25</v>
      </c>
      <c r="J1097" s="61" t="s">
        <v>536</v>
      </c>
      <c r="K1097" s="39">
        <f t="shared" ref="K1097:K1108" si="80">+K1079</f>
        <v>1782</v>
      </c>
      <c r="L1097" s="22" t="s">
        <v>134</v>
      </c>
      <c r="M1097" s="263" t="s">
        <v>6</v>
      </c>
      <c r="N1097" s="52">
        <f t="shared" ref="N1097:N1108" si="81">+H1097*K1097</f>
        <v>9836.64</v>
      </c>
      <c r="O1097" s="36" t="s">
        <v>537</v>
      </c>
      <c r="P1097" s="36" t="str">
        <f t="shared" ref="P1097:P1108" si="82">CONCATENATE("[",Q1097,"]")</f>
        <v>[2]</v>
      </c>
      <c r="Q1097" s="259">
        <v>2</v>
      </c>
    </row>
    <row r="1098" spans="1:17" s="54" customFormat="1" ht="24">
      <c r="A1098" s="57"/>
      <c r="B1098" s="48"/>
      <c r="C1098" s="59"/>
      <c r="D1098" s="59"/>
      <c r="E1098" s="308" t="s">
        <v>539</v>
      </c>
      <c r="F1098" s="309"/>
      <c r="G1098" s="22"/>
      <c r="H1098" s="39">
        <f>+[1]HW2แถว!M163</f>
        <v>15.4</v>
      </c>
      <c r="I1098" s="23" t="s">
        <v>340</v>
      </c>
      <c r="J1098" s="61" t="s">
        <v>536</v>
      </c>
      <c r="K1098" s="39">
        <f t="shared" si="80"/>
        <v>245</v>
      </c>
      <c r="L1098" s="22" t="s">
        <v>134</v>
      </c>
      <c r="M1098" s="263" t="s">
        <v>6</v>
      </c>
      <c r="N1098" s="52">
        <f t="shared" si="81"/>
        <v>3773</v>
      </c>
      <c r="O1098" s="36" t="s">
        <v>537</v>
      </c>
      <c r="P1098" s="36" t="str">
        <f t="shared" si="82"/>
        <v>[3]</v>
      </c>
      <c r="Q1098" s="259">
        <v>3</v>
      </c>
    </row>
    <row r="1099" spans="1:17" s="54" customFormat="1" ht="24">
      <c r="A1099" s="57"/>
      <c r="B1099" s="48"/>
      <c r="C1099" s="59"/>
      <c r="D1099" s="59"/>
      <c r="E1099" s="308" t="s">
        <v>407</v>
      </c>
      <c r="F1099" s="309"/>
      <c r="G1099" s="22"/>
      <c r="H1099" s="39">
        <f>+[1]HW2แถว!M164</f>
        <v>218</v>
      </c>
      <c r="I1099" s="23" t="s">
        <v>408</v>
      </c>
      <c r="J1099" s="61" t="s">
        <v>536</v>
      </c>
      <c r="K1099" s="39">
        <f t="shared" si="80"/>
        <v>2.8</v>
      </c>
      <c r="L1099" s="22" t="s">
        <v>134</v>
      </c>
      <c r="M1099" s="263" t="s">
        <v>6</v>
      </c>
      <c r="N1099" s="52">
        <f t="shared" si="81"/>
        <v>610.4</v>
      </c>
      <c r="O1099" s="36" t="s">
        <v>537</v>
      </c>
      <c r="P1099" s="36" t="str">
        <f t="shared" si="82"/>
        <v>[4]</v>
      </c>
      <c r="Q1099" s="259">
        <v>4</v>
      </c>
    </row>
    <row r="1100" spans="1:17" s="54" customFormat="1" ht="24">
      <c r="A1100" s="57"/>
      <c r="B1100" s="48"/>
      <c r="C1100" s="59"/>
      <c r="D1100" s="59"/>
      <c r="E1100" s="310" t="s">
        <v>243</v>
      </c>
      <c r="F1100" s="308" t="s">
        <v>540</v>
      </c>
      <c r="G1100" s="22"/>
      <c r="H1100" s="39">
        <f>+[1]HW2แถว!M165</f>
        <v>0</v>
      </c>
      <c r="I1100" s="23" t="s">
        <v>408</v>
      </c>
      <c r="J1100" s="61" t="s">
        <v>536</v>
      </c>
      <c r="K1100" s="39">
        <f t="shared" si="80"/>
        <v>20.41</v>
      </c>
      <c r="L1100" s="22" t="s">
        <v>134</v>
      </c>
      <c r="M1100" s="263" t="s">
        <v>6</v>
      </c>
      <c r="N1100" s="52">
        <f t="shared" si="81"/>
        <v>0</v>
      </c>
      <c r="O1100" s="36" t="s">
        <v>537</v>
      </c>
      <c r="P1100" s="36" t="str">
        <f t="shared" si="82"/>
        <v>[5]</v>
      </c>
      <c r="Q1100" s="259">
        <v>5</v>
      </c>
    </row>
    <row r="1101" spans="1:17" s="54" customFormat="1" ht="24">
      <c r="A1101" s="57"/>
      <c r="B1101" s="48"/>
      <c r="C1101" s="59"/>
      <c r="D1101" s="59"/>
      <c r="E1101" s="310" t="s">
        <v>243</v>
      </c>
      <c r="F1101" s="308" t="s">
        <v>541</v>
      </c>
      <c r="G1101" s="22"/>
      <c r="H1101" s="39">
        <f>+[1]HW2แถว!M166</f>
        <v>184</v>
      </c>
      <c r="I1101" s="23" t="s">
        <v>408</v>
      </c>
      <c r="J1101" s="61" t="s">
        <v>536</v>
      </c>
      <c r="K1101" s="39">
        <f t="shared" si="80"/>
        <v>19.149999999999999</v>
      </c>
      <c r="L1101" s="22" t="s">
        <v>134</v>
      </c>
      <c r="M1101" s="263" t="s">
        <v>6</v>
      </c>
      <c r="N1101" s="52">
        <f t="shared" si="81"/>
        <v>3523.6</v>
      </c>
      <c r="O1101" s="36" t="s">
        <v>537</v>
      </c>
      <c r="P1101" s="36" t="str">
        <f t="shared" si="82"/>
        <v>[6]</v>
      </c>
      <c r="Q1101" s="259">
        <v>6</v>
      </c>
    </row>
    <row r="1102" spans="1:17" s="54" customFormat="1" ht="24">
      <c r="A1102" s="57"/>
      <c r="B1102" s="48"/>
      <c r="C1102" s="59"/>
      <c r="D1102" s="59"/>
      <c r="E1102" s="310" t="s">
        <v>243</v>
      </c>
      <c r="F1102" s="308" t="s">
        <v>542</v>
      </c>
      <c r="G1102" s="22"/>
      <c r="H1102" s="39">
        <f>+[1]HW2แถว!M167</f>
        <v>34</v>
      </c>
      <c r="I1102" s="23" t="s">
        <v>408</v>
      </c>
      <c r="J1102" s="61" t="s">
        <v>536</v>
      </c>
      <c r="K1102" s="39">
        <f t="shared" si="80"/>
        <v>18.600000000000001</v>
      </c>
      <c r="L1102" s="22" t="s">
        <v>134</v>
      </c>
      <c r="M1102" s="263" t="s">
        <v>6</v>
      </c>
      <c r="N1102" s="52">
        <f t="shared" si="81"/>
        <v>632.40000000000009</v>
      </c>
      <c r="O1102" s="36" t="s">
        <v>537</v>
      </c>
      <c r="P1102" s="36" t="str">
        <f t="shared" si="82"/>
        <v>[7]</v>
      </c>
      <c r="Q1102" s="259">
        <v>7</v>
      </c>
    </row>
    <row r="1103" spans="1:17" s="54" customFormat="1" ht="24">
      <c r="A1103" s="57"/>
      <c r="B1103" s="48"/>
      <c r="C1103" s="59"/>
      <c r="D1103" s="59"/>
      <c r="E1103" s="310" t="s">
        <v>243</v>
      </c>
      <c r="F1103" s="308" t="s">
        <v>412</v>
      </c>
      <c r="G1103" s="22"/>
      <c r="H1103" s="39">
        <f>+[1]HW2แถว!M168</f>
        <v>0</v>
      </c>
      <c r="I1103" s="23" t="s">
        <v>408</v>
      </c>
      <c r="J1103" s="61" t="s">
        <v>536</v>
      </c>
      <c r="K1103" s="39">
        <f t="shared" si="80"/>
        <v>17.18</v>
      </c>
      <c r="L1103" s="22" t="s">
        <v>134</v>
      </c>
      <c r="M1103" s="263" t="s">
        <v>6</v>
      </c>
      <c r="N1103" s="52">
        <f t="shared" si="81"/>
        <v>0</v>
      </c>
      <c r="O1103" s="36" t="s">
        <v>537</v>
      </c>
      <c r="P1103" s="36" t="str">
        <f t="shared" si="82"/>
        <v>[8]</v>
      </c>
      <c r="Q1103" s="259">
        <v>8</v>
      </c>
    </row>
    <row r="1104" spans="1:17" s="54" customFormat="1" ht="24">
      <c r="A1104" s="57"/>
      <c r="B1104" s="48"/>
      <c r="C1104" s="59"/>
      <c r="D1104" s="59"/>
      <c r="E1104" s="310" t="s">
        <v>243</v>
      </c>
      <c r="F1104" s="308" t="s">
        <v>413</v>
      </c>
      <c r="G1104" s="22"/>
      <c r="H1104" s="39">
        <f>+[1]HW2แถว!M169</f>
        <v>0</v>
      </c>
      <c r="I1104" s="23" t="s">
        <v>408</v>
      </c>
      <c r="J1104" s="61" t="s">
        <v>536</v>
      </c>
      <c r="K1104" s="39">
        <f t="shared" si="80"/>
        <v>0</v>
      </c>
      <c r="L1104" s="22" t="s">
        <v>134</v>
      </c>
      <c r="M1104" s="263" t="s">
        <v>6</v>
      </c>
      <c r="N1104" s="52">
        <f t="shared" si="81"/>
        <v>0</v>
      </c>
      <c r="O1104" s="36" t="s">
        <v>537</v>
      </c>
      <c r="P1104" s="36" t="str">
        <f t="shared" si="82"/>
        <v>[9]</v>
      </c>
      <c r="Q1104" s="259">
        <v>9</v>
      </c>
    </row>
    <row r="1105" spans="1:17" s="54" customFormat="1" ht="24">
      <c r="A1105" s="57"/>
      <c r="B1105" s="48"/>
      <c r="C1105" s="59"/>
      <c r="D1105" s="59"/>
      <c r="E1105" s="310" t="s">
        <v>243</v>
      </c>
      <c r="F1105" s="308" t="s">
        <v>414</v>
      </c>
      <c r="G1105" s="22"/>
      <c r="H1105" s="39">
        <f>+[1]HW2แถว!M170</f>
        <v>0</v>
      </c>
      <c r="I1105" s="23" t="s">
        <v>408</v>
      </c>
      <c r="J1105" s="61" t="s">
        <v>536</v>
      </c>
      <c r="K1105" s="39">
        <f t="shared" si="80"/>
        <v>0</v>
      </c>
      <c r="L1105" s="22" t="s">
        <v>134</v>
      </c>
      <c r="M1105" s="263" t="s">
        <v>6</v>
      </c>
      <c r="N1105" s="52">
        <f t="shared" si="81"/>
        <v>0</v>
      </c>
      <c r="O1105" s="36" t="s">
        <v>537</v>
      </c>
      <c r="P1105" s="36" t="str">
        <f t="shared" si="82"/>
        <v>[10]</v>
      </c>
      <c r="Q1105" s="259">
        <v>10</v>
      </c>
    </row>
    <row r="1106" spans="1:17" s="54" customFormat="1" ht="24">
      <c r="A1106" s="57"/>
      <c r="B1106" s="48"/>
      <c r="C1106" s="59"/>
      <c r="D1106" s="59"/>
      <c r="E1106" s="310" t="s">
        <v>243</v>
      </c>
      <c r="F1106" s="308" t="s">
        <v>415</v>
      </c>
      <c r="G1106" s="308"/>
      <c r="H1106" s="39">
        <f>+[1]HW2แถว!M171</f>
        <v>5.4</v>
      </c>
      <c r="I1106" s="23" t="s">
        <v>408</v>
      </c>
      <c r="J1106" s="61" t="s">
        <v>536</v>
      </c>
      <c r="K1106" s="39">
        <f t="shared" si="80"/>
        <v>34.43</v>
      </c>
      <c r="L1106" s="22" t="s">
        <v>134</v>
      </c>
      <c r="M1106" s="263" t="s">
        <v>6</v>
      </c>
      <c r="N1106" s="52">
        <f t="shared" si="81"/>
        <v>185.922</v>
      </c>
      <c r="O1106" s="36" t="s">
        <v>537</v>
      </c>
      <c r="P1106" s="36" t="str">
        <f t="shared" si="82"/>
        <v>[11]</v>
      </c>
      <c r="Q1106" s="259">
        <v>11</v>
      </c>
    </row>
    <row r="1107" spans="1:17" s="322" customFormat="1" ht="24">
      <c r="A1107" s="311"/>
      <c r="B1107" s="312"/>
      <c r="C1107" s="257"/>
      <c r="D1107" s="257"/>
      <c r="E1107" s="313" t="s">
        <v>543</v>
      </c>
      <c r="F1107" s="314"/>
      <c r="G1107" s="314"/>
      <c r="H1107" s="315">
        <f>+[1]HW2แถว!M172</f>
        <v>5</v>
      </c>
      <c r="I1107" s="316" t="s">
        <v>171</v>
      </c>
      <c r="J1107" s="317" t="s">
        <v>536</v>
      </c>
      <c r="K1107" s="315">
        <f t="shared" si="80"/>
        <v>42</v>
      </c>
      <c r="L1107" s="73" t="s">
        <v>134</v>
      </c>
      <c r="M1107" s="318" t="s">
        <v>6</v>
      </c>
      <c r="N1107" s="319">
        <f t="shared" si="81"/>
        <v>210</v>
      </c>
      <c r="O1107" s="320" t="s">
        <v>537</v>
      </c>
      <c r="P1107" s="320" t="str">
        <f t="shared" si="82"/>
        <v>[12]</v>
      </c>
      <c r="Q1107" s="321">
        <v>12</v>
      </c>
    </row>
    <row r="1108" spans="1:17" s="322" customFormat="1" ht="24">
      <c r="A1108" s="311"/>
      <c r="B1108" s="312"/>
      <c r="C1108" s="257"/>
      <c r="D1108" s="257"/>
      <c r="E1108" s="313" t="s">
        <v>544</v>
      </c>
      <c r="F1108" s="314"/>
      <c r="G1108" s="314"/>
      <c r="H1108" s="315">
        <f>+[1]HW2แถว!M173</f>
        <v>0.64</v>
      </c>
      <c r="I1108" s="316" t="s">
        <v>340</v>
      </c>
      <c r="J1108" s="317" t="s">
        <v>536</v>
      </c>
      <c r="K1108" s="315">
        <f t="shared" si="80"/>
        <v>800</v>
      </c>
      <c r="L1108" s="73" t="s">
        <v>134</v>
      </c>
      <c r="M1108" s="318" t="s">
        <v>6</v>
      </c>
      <c r="N1108" s="319">
        <f t="shared" si="81"/>
        <v>512</v>
      </c>
      <c r="O1108" s="320" t="s">
        <v>537</v>
      </c>
      <c r="P1108" s="320" t="str">
        <f t="shared" si="82"/>
        <v>[13]</v>
      </c>
      <c r="Q1108" s="321">
        <v>13</v>
      </c>
    </row>
    <row r="1109" spans="1:17" s="54" customFormat="1" ht="24">
      <c r="A1109" s="57"/>
      <c r="B1109" s="48"/>
      <c r="C1109" s="59"/>
      <c r="D1109" s="59"/>
      <c r="E1109" s="18" t="s">
        <v>101</v>
      </c>
      <c r="F1109" s="308"/>
      <c r="G1109" s="308"/>
      <c r="H1109" s="22"/>
      <c r="I1109" s="23"/>
      <c r="J1109" s="61"/>
      <c r="K1109" s="22"/>
      <c r="L1109" s="22"/>
      <c r="M1109" s="263" t="s">
        <v>6</v>
      </c>
      <c r="N1109" s="323">
        <f>SUM(N1096:N1108)</f>
        <v>19375.894</v>
      </c>
      <c r="O1109" s="36" t="s">
        <v>537</v>
      </c>
      <c r="P1109" s="36" t="s">
        <v>545</v>
      </c>
      <c r="Q1109" s="259">
        <v>14</v>
      </c>
    </row>
    <row r="1110" spans="1:17" s="54" customFormat="1" ht="24">
      <c r="A1110" s="57"/>
      <c r="B1110" s="48"/>
      <c r="C1110" s="59"/>
      <c r="D1110" s="59"/>
      <c r="E1110" s="18"/>
      <c r="F1110" s="308"/>
      <c r="G1110" s="308"/>
      <c r="H1110" s="22"/>
      <c r="I1110" s="23"/>
      <c r="J1110" s="61"/>
      <c r="K1110" s="22"/>
      <c r="L1110" s="22"/>
      <c r="M1110" s="263"/>
      <c r="N1110" s="323"/>
      <c r="O1110" s="36"/>
      <c r="P1110" s="36" t="s">
        <v>546</v>
      </c>
      <c r="Q1110" s="259"/>
    </row>
    <row r="1111" spans="1:17" s="241" customFormat="1" ht="24" thickBot="1">
      <c r="A1111" s="78"/>
      <c r="B1111" s="79"/>
      <c r="C1111" s="171"/>
      <c r="D1111" s="171"/>
      <c r="E1111" s="44" t="s">
        <v>57</v>
      </c>
      <c r="F1111" s="44"/>
      <c r="G1111" s="44"/>
      <c r="H1111" s="27"/>
      <c r="I1111" s="44"/>
      <c r="J1111" s="44"/>
      <c r="K1111" s="27"/>
      <c r="L1111" s="44"/>
      <c r="M1111" s="275" t="s">
        <v>6</v>
      </c>
      <c r="N1111" s="80">
        <f>ROUNDDOWN(N1109/2,-1)</f>
        <v>9680</v>
      </c>
      <c r="O1111" s="44" t="s">
        <v>547</v>
      </c>
      <c r="P1111" s="27"/>
      <c r="Q1111" s="240"/>
    </row>
    <row r="1112" spans="1:17" ht="24" thickTop="1">
      <c r="A1112" s="57"/>
      <c r="B1112" s="48"/>
      <c r="C1112" s="59"/>
      <c r="D1112" s="59"/>
      <c r="E1112" s="48"/>
      <c r="F1112" s="18"/>
      <c r="G1112" s="302"/>
      <c r="H1112" s="302"/>
      <c r="I1112" s="303"/>
      <c r="J1112" s="306"/>
      <c r="K1112" s="306"/>
      <c r="L1112" s="304"/>
      <c r="M1112" s="18"/>
    </row>
    <row r="1113" spans="1:17" s="283" customFormat="1" ht="22.5">
      <c r="A1113" s="15"/>
      <c r="B1113" s="16"/>
      <c r="C1113" s="173"/>
      <c r="D1113" s="173" t="s">
        <v>559</v>
      </c>
      <c r="E1113" s="16" t="s">
        <v>549</v>
      </c>
      <c r="F1113" s="34"/>
      <c r="G1113" s="285">
        <v>3</v>
      </c>
      <c r="H1113" s="285" t="s">
        <v>510</v>
      </c>
      <c r="I1113" s="286" t="s">
        <v>508</v>
      </c>
      <c r="J1113" s="287">
        <v>1.2</v>
      </c>
      <c r="K1113" s="287" t="s">
        <v>534</v>
      </c>
      <c r="L1113" s="301"/>
      <c r="M1113" s="34"/>
      <c r="Q1113" s="240"/>
    </row>
    <row r="1114" spans="1:17" s="54" customFormat="1" ht="24">
      <c r="A1114" s="57"/>
      <c r="B1114" s="48"/>
      <c r="C1114" s="59"/>
      <c r="D1114" s="59"/>
      <c r="E1114" s="308" t="s">
        <v>535</v>
      </c>
      <c r="F1114" s="61"/>
      <c r="G1114" s="22"/>
      <c r="H1114" s="22">
        <f>2*0.702</f>
        <v>1.4039999999999999</v>
      </c>
      <c r="I1114" s="23" t="s">
        <v>25</v>
      </c>
      <c r="J1114" s="61" t="s">
        <v>536</v>
      </c>
      <c r="K1114" s="39">
        <f>+K1096</f>
        <v>94</v>
      </c>
      <c r="L1114" s="22" t="s">
        <v>134</v>
      </c>
      <c r="M1114" s="263" t="s">
        <v>6</v>
      </c>
      <c r="N1114" s="52">
        <f>+H1114*K1114</f>
        <v>131.976</v>
      </c>
      <c r="O1114" s="36" t="s">
        <v>537</v>
      </c>
      <c r="P1114" s="36" t="str">
        <f>CONCATENATE("[",Q1114,"]")</f>
        <v>[1]</v>
      </c>
      <c r="Q1114" s="259">
        <v>1</v>
      </c>
    </row>
    <row r="1115" spans="1:17" s="54" customFormat="1" ht="24">
      <c r="A1115" s="57"/>
      <c r="B1115" s="48"/>
      <c r="C1115" s="59"/>
      <c r="D1115" s="59"/>
      <c r="E1115" s="308" t="s">
        <v>538</v>
      </c>
      <c r="F1115" s="309"/>
      <c r="G1115" s="22"/>
      <c r="H1115" s="39">
        <f>+[1]HW3แถว!M162</f>
        <v>7.92</v>
      </c>
      <c r="I1115" s="23" t="s">
        <v>25</v>
      </c>
      <c r="J1115" s="61" t="s">
        <v>536</v>
      </c>
      <c r="K1115" s="39">
        <f t="shared" ref="K1115:K1126" si="83">+K1097</f>
        <v>1782</v>
      </c>
      <c r="L1115" s="22" t="s">
        <v>134</v>
      </c>
      <c r="M1115" s="263" t="s">
        <v>6</v>
      </c>
      <c r="N1115" s="52">
        <f t="shared" ref="N1115:N1126" si="84">+H1115*K1115</f>
        <v>14113.44</v>
      </c>
      <c r="O1115" s="36" t="s">
        <v>537</v>
      </c>
      <c r="P1115" s="36" t="str">
        <f t="shared" ref="P1115:P1126" si="85">CONCATENATE("[",Q1115,"]")</f>
        <v>[2]</v>
      </c>
      <c r="Q1115" s="259">
        <v>2</v>
      </c>
    </row>
    <row r="1116" spans="1:17" s="54" customFormat="1" ht="24">
      <c r="A1116" s="57"/>
      <c r="B1116" s="48"/>
      <c r="C1116" s="59"/>
      <c r="D1116" s="59"/>
      <c r="E1116" s="308" t="s">
        <v>539</v>
      </c>
      <c r="F1116" s="309"/>
      <c r="G1116" s="22"/>
      <c r="H1116" s="39">
        <f>+[1]HW3แถว!M163</f>
        <v>21</v>
      </c>
      <c r="I1116" s="23" t="s">
        <v>340</v>
      </c>
      <c r="J1116" s="61" t="s">
        <v>536</v>
      </c>
      <c r="K1116" s="39">
        <f t="shared" si="83"/>
        <v>245</v>
      </c>
      <c r="L1116" s="22" t="s">
        <v>134</v>
      </c>
      <c r="M1116" s="263" t="s">
        <v>6</v>
      </c>
      <c r="N1116" s="52">
        <f t="shared" si="84"/>
        <v>5145</v>
      </c>
      <c r="O1116" s="36" t="s">
        <v>537</v>
      </c>
      <c r="P1116" s="36" t="str">
        <f t="shared" si="85"/>
        <v>[3]</v>
      </c>
      <c r="Q1116" s="259">
        <v>3</v>
      </c>
    </row>
    <row r="1117" spans="1:17" s="54" customFormat="1" ht="24">
      <c r="A1117" s="57"/>
      <c r="B1117" s="48"/>
      <c r="C1117" s="59"/>
      <c r="D1117" s="59"/>
      <c r="E1117" s="308" t="s">
        <v>407</v>
      </c>
      <c r="F1117" s="309"/>
      <c r="G1117" s="22"/>
      <c r="H1117" s="39">
        <f>+[1]HW3แถว!M164</f>
        <v>324</v>
      </c>
      <c r="I1117" s="23" t="s">
        <v>408</v>
      </c>
      <c r="J1117" s="61" t="s">
        <v>536</v>
      </c>
      <c r="K1117" s="39">
        <f t="shared" si="83"/>
        <v>2.8</v>
      </c>
      <c r="L1117" s="22" t="s">
        <v>134</v>
      </c>
      <c r="M1117" s="263" t="s">
        <v>6</v>
      </c>
      <c r="N1117" s="52">
        <f t="shared" si="84"/>
        <v>907.19999999999993</v>
      </c>
      <c r="O1117" s="36" t="s">
        <v>537</v>
      </c>
      <c r="P1117" s="36" t="str">
        <f t="shared" si="85"/>
        <v>[4]</v>
      </c>
      <c r="Q1117" s="259">
        <v>4</v>
      </c>
    </row>
    <row r="1118" spans="1:17" s="54" customFormat="1" ht="24">
      <c r="A1118" s="57"/>
      <c r="B1118" s="48"/>
      <c r="C1118" s="59"/>
      <c r="D1118" s="59"/>
      <c r="E1118" s="310" t="s">
        <v>243</v>
      </c>
      <c r="F1118" s="308" t="s">
        <v>540</v>
      </c>
      <c r="G1118" s="22"/>
      <c r="H1118" s="39">
        <f>+[1]HW3แถว!M165</f>
        <v>0</v>
      </c>
      <c r="I1118" s="23" t="s">
        <v>408</v>
      </c>
      <c r="J1118" s="61" t="s">
        <v>536</v>
      </c>
      <c r="K1118" s="39">
        <f t="shared" si="83"/>
        <v>20.41</v>
      </c>
      <c r="L1118" s="22" t="s">
        <v>134</v>
      </c>
      <c r="M1118" s="263" t="s">
        <v>6</v>
      </c>
      <c r="N1118" s="52">
        <f t="shared" si="84"/>
        <v>0</v>
      </c>
      <c r="O1118" s="36" t="s">
        <v>537</v>
      </c>
      <c r="P1118" s="36" t="str">
        <f t="shared" si="85"/>
        <v>[5]</v>
      </c>
      <c r="Q1118" s="259">
        <v>5</v>
      </c>
    </row>
    <row r="1119" spans="1:17" s="54" customFormat="1" ht="24">
      <c r="A1119" s="57"/>
      <c r="B1119" s="48"/>
      <c r="C1119" s="59"/>
      <c r="D1119" s="59"/>
      <c r="E1119" s="310" t="s">
        <v>243</v>
      </c>
      <c r="F1119" s="308" t="s">
        <v>541</v>
      </c>
      <c r="G1119" s="22"/>
      <c r="H1119" s="39">
        <f>+[1]HW3แถว!M166</f>
        <v>272</v>
      </c>
      <c r="I1119" s="23" t="s">
        <v>408</v>
      </c>
      <c r="J1119" s="61" t="s">
        <v>536</v>
      </c>
      <c r="K1119" s="39">
        <f t="shared" si="83"/>
        <v>19.149999999999999</v>
      </c>
      <c r="L1119" s="22" t="s">
        <v>134</v>
      </c>
      <c r="M1119" s="263" t="s">
        <v>6</v>
      </c>
      <c r="N1119" s="52">
        <f t="shared" si="84"/>
        <v>5208.7999999999993</v>
      </c>
      <c r="O1119" s="36" t="s">
        <v>537</v>
      </c>
      <c r="P1119" s="36" t="str">
        <f t="shared" si="85"/>
        <v>[6]</v>
      </c>
      <c r="Q1119" s="259">
        <v>6</v>
      </c>
    </row>
    <row r="1120" spans="1:17" s="54" customFormat="1" ht="24">
      <c r="A1120" s="57"/>
      <c r="B1120" s="48"/>
      <c r="C1120" s="59"/>
      <c r="D1120" s="59"/>
      <c r="E1120" s="310" t="s">
        <v>243</v>
      </c>
      <c r="F1120" s="308" t="s">
        <v>542</v>
      </c>
      <c r="G1120" s="22"/>
      <c r="H1120" s="39">
        <f>+[1]HW3แถว!M167</f>
        <v>52</v>
      </c>
      <c r="I1120" s="23" t="s">
        <v>408</v>
      </c>
      <c r="J1120" s="61" t="s">
        <v>536</v>
      </c>
      <c r="K1120" s="39">
        <f t="shared" si="83"/>
        <v>18.600000000000001</v>
      </c>
      <c r="L1120" s="22" t="s">
        <v>134</v>
      </c>
      <c r="M1120" s="263" t="s">
        <v>6</v>
      </c>
      <c r="N1120" s="52">
        <f t="shared" si="84"/>
        <v>967.2</v>
      </c>
      <c r="O1120" s="36" t="s">
        <v>537</v>
      </c>
      <c r="P1120" s="36" t="str">
        <f t="shared" si="85"/>
        <v>[7]</v>
      </c>
      <c r="Q1120" s="259">
        <v>7</v>
      </c>
    </row>
    <row r="1121" spans="1:17" s="54" customFormat="1" ht="24">
      <c r="A1121" s="57"/>
      <c r="B1121" s="48"/>
      <c r="C1121" s="59"/>
      <c r="D1121" s="59"/>
      <c r="E1121" s="310" t="s">
        <v>243</v>
      </c>
      <c r="F1121" s="308" t="s">
        <v>412</v>
      </c>
      <c r="G1121" s="22"/>
      <c r="H1121" s="39">
        <f>+[1]HW3แถว!M168</f>
        <v>0</v>
      </c>
      <c r="I1121" s="23" t="s">
        <v>408</v>
      </c>
      <c r="J1121" s="61" t="s">
        <v>536</v>
      </c>
      <c r="K1121" s="39">
        <f t="shared" si="83"/>
        <v>17.18</v>
      </c>
      <c r="L1121" s="22" t="s">
        <v>134</v>
      </c>
      <c r="M1121" s="263" t="s">
        <v>6</v>
      </c>
      <c r="N1121" s="52">
        <f t="shared" si="84"/>
        <v>0</v>
      </c>
      <c r="O1121" s="36" t="s">
        <v>537</v>
      </c>
      <c r="P1121" s="36" t="str">
        <f t="shared" si="85"/>
        <v>[8]</v>
      </c>
      <c r="Q1121" s="259">
        <v>8</v>
      </c>
    </row>
    <row r="1122" spans="1:17" s="54" customFormat="1" ht="24">
      <c r="A1122" s="57"/>
      <c r="B1122" s="48"/>
      <c r="C1122" s="59"/>
      <c r="D1122" s="59"/>
      <c r="E1122" s="310" t="s">
        <v>243</v>
      </c>
      <c r="F1122" s="308" t="s">
        <v>413</v>
      </c>
      <c r="G1122" s="22"/>
      <c r="H1122" s="39">
        <f>+[1]HW3แถว!M169</f>
        <v>0</v>
      </c>
      <c r="I1122" s="23" t="s">
        <v>408</v>
      </c>
      <c r="J1122" s="61" t="s">
        <v>536</v>
      </c>
      <c r="K1122" s="39">
        <f t="shared" si="83"/>
        <v>0</v>
      </c>
      <c r="L1122" s="22" t="s">
        <v>134</v>
      </c>
      <c r="M1122" s="263" t="s">
        <v>6</v>
      </c>
      <c r="N1122" s="52">
        <f t="shared" si="84"/>
        <v>0</v>
      </c>
      <c r="O1122" s="36" t="s">
        <v>537</v>
      </c>
      <c r="P1122" s="36" t="str">
        <f t="shared" si="85"/>
        <v>[9]</v>
      </c>
      <c r="Q1122" s="259">
        <v>9</v>
      </c>
    </row>
    <row r="1123" spans="1:17" s="54" customFormat="1" ht="24">
      <c r="A1123" s="57"/>
      <c r="B1123" s="48"/>
      <c r="C1123" s="59"/>
      <c r="D1123" s="59"/>
      <c r="E1123" s="310" t="s">
        <v>243</v>
      </c>
      <c r="F1123" s="308" t="s">
        <v>414</v>
      </c>
      <c r="G1123" s="22"/>
      <c r="H1123" s="39">
        <f>+[1]HW3แถว!M170</f>
        <v>0</v>
      </c>
      <c r="I1123" s="23" t="s">
        <v>408</v>
      </c>
      <c r="J1123" s="61" t="s">
        <v>536</v>
      </c>
      <c r="K1123" s="39">
        <f t="shared" si="83"/>
        <v>0</v>
      </c>
      <c r="L1123" s="22" t="s">
        <v>134</v>
      </c>
      <c r="M1123" s="263" t="s">
        <v>6</v>
      </c>
      <c r="N1123" s="52">
        <f t="shared" si="84"/>
        <v>0</v>
      </c>
      <c r="O1123" s="36" t="s">
        <v>537</v>
      </c>
      <c r="P1123" s="36" t="str">
        <f t="shared" si="85"/>
        <v>[10]</v>
      </c>
      <c r="Q1123" s="259">
        <v>10</v>
      </c>
    </row>
    <row r="1124" spans="1:17" s="54" customFormat="1" ht="24">
      <c r="A1124" s="57"/>
      <c r="B1124" s="48"/>
      <c r="C1124" s="59"/>
      <c r="D1124" s="59"/>
      <c r="E1124" s="310" t="s">
        <v>243</v>
      </c>
      <c r="F1124" s="308" t="s">
        <v>415</v>
      </c>
      <c r="G1124" s="308"/>
      <c r="H1124" s="39">
        <f>+[1]HW3แถว!M171</f>
        <v>8</v>
      </c>
      <c r="I1124" s="23" t="s">
        <v>408</v>
      </c>
      <c r="J1124" s="61" t="s">
        <v>536</v>
      </c>
      <c r="K1124" s="39">
        <f t="shared" si="83"/>
        <v>34.43</v>
      </c>
      <c r="L1124" s="22" t="s">
        <v>134</v>
      </c>
      <c r="M1124" s="263" t="s">
        <v>6</v>
      </c>
      <c r="N1124" s="52">
        <f t="shared" si="84"/>
        <v>275.44</v>
      </c>
      <c r="O1124" s="36" t="s">
        <v>537</v>
      </c>
      <c r="P1124" s="36" t="str">
        <f t="shared" si="85"/>
        <v>[11]</v>
      </c>
      <c r="Q1124" s="259">
        <v>11</v>
      </c>
    </row>
    <row r="1125" spans="1:17" s="322" customFormat="1" ht="24">
      <c r="A1125" s="311"/>
      <c r="B1125" s="312"/>
      <c r="C1125" s="257"/>
      <c r="D1125" s="257"/>
      <c r="E1125" s="313" t="s">
        <v>543</v>
      </c>
      <c r="F1125" s="314"/>
      <c r="G1125" s="314"/>
      <c r="H1125" s="315">
        <f>+[1]HW3แถว!M172</f>
        <v>7</v>
      </c>
      <c r="I1125" s="316" t="s">
        <v>171</v>
      </c>
      <c r="J1125" s="317" t="s">
        <v>536</v>
      </c>
      <c r="K1125" s="315">
        <f t="shared" si="83"/>
        <v>42</v>
      </c>
      <c r="L1125" s="73" t="s">
        <v>134</v>
      </c>
      <c r="M1125" s="318" t="s">
        <v>6</v>
      </c>
      <c r="N1125" s="319">
        <f t="shared" si="84"/>
        <v>294</v>
      </c>
      <c r="O1125" s="320" t="s">
        <v>537</v>
      </c>
      <c r="P1125" s="320" t="str">
        <f t="shared" si="85"/>
        <v>[12]</v>
      </c>
      <c r="Q1125" s="321">
        <v>12</v>
      </c>
    </row>
    <row r="1126" spans="1:17" s="322" customFormat="1" ht="24">
      <c r="A1126" s="311"/>
      <c r="B1126" s="312"/>
      <c r="C1126" s="257"/>
      <c r="D1126" s="257"/>
      <c r="E1126" s="313" t="s">
        <v>544</v>
      </c>
      <c r="F1126" s="314"/>
      <c r="G1126" s="314"/>
      <c r="H1126" s="315">
        <f>+[1]HW3แถว!M173</f>
        <v>0.9</v>
      </c>
      <c r="I1126" s="316" t="s">
        <v>340</v>
      </c>
      <c r="J1126" s="317" t="s">
        <v>536</v>
      </c>
      <c r="K1126" s="315">
        <f t="shared" si="83"/>
        <v>800</v>
      </c>
      <c r="L1126" s="73" t="s">
        <v>134</v>
      </c>
      <c r="M1126" s="318" t="s">
        <v>6</v>
      </c>
      <c r="N1126" s="319">
        <f t="shared" si="84"/>
        <v>720</v>
      </c>
      <c r="O1126" s="320" t="s">
        <v>537</v>
      </c>
      <c r="P1126" s="320" t="str">
        <f t="shared" si="85"/>
        <v>[13]</v>
      </c>
      <c r="Q1126" s="321">
        <v>13</v>
      </c>
    </row>
    <row r="1127" spans="1:17" s="54" customFormat="1" ht="24">
      <c r="A1127" s="57"/>
      <c r="B1127" s="48"/>
      <c r="C1127" s="59"/>
      <c r="D1127" s="59"/>
      <c r="E1127" s="18" t="s">
        <v>101</v>
      </c>
      <c r="F1127" s="308"/>
      <c r="G1127" s="308"/>
      <c r="H1127" s="22"/>
      <c r="I1127" s="23"/>
      <c r="J1127" s="61"/>
      <c r="K1127" s="22"/>
      <c r="L1127" s="22"/>
      <c r="M1127" s="263" t="s">
        <v>6</v>
      </c>
      <c r="N1127" s="323">
        <f>SUM(N1114:N1126)</f>
        <v>27763.056</v>
      </c>
      <c r="O1127" s="36" t="s">
        <v>537</v>
      </c>
      <c r="P1127" s="36" t="s">
        <v>545</v>
      </c>
      <c r="Q1127" s="259">
        <v>14</v>
      </c>
    </row>
    <row r="1128" spans="1:17" s="54" customFormat="1" ht="24">
      <c r="A1128" s="57"/>
      <c r="B1128" s="48"/>
      <c r="C1128" s="59"/>
      <c r="D1128" s="59"/>
      <c r="E1128" s="18"/>
      <c r="F1128" s="308"/>
      <c r="G1128" s="308"/>
      <c r="H1128" s="22"/>
      <c r="I1128" s="23"/>
      <c r="J1128" s="61"/>
      <c r="K1128" s="22"/>
      <c r="L1128" s="22"/>
      <c r="M1128" s="263"/>
      <c r="N1128" s="323"/>
      <c r="O1128" s="36"/>
      <c r="P1128" s="36" t="s">
        <v>546</v>
      </c>
      <c r="Q1128" s="259"/>
    </row>
    <row r="1129" spans="1:17" s="241" customFormat="1" ht="24" thickBot="1">
      <c r="A1129" s="78"/>
      <c r="B1129" s="79"/>
      <c r="C1129" s="171"/>
      <c r="D1129" s="171"/>
      <c r="E1129" s="44" t="s">
        <v>57</v>
      </c>
      <c r="F1129" s="44"/>
      <c r="G1129" s="44"/>
      <c r="H1129" s="27"/>
      <c r="I1129" s="44"/>
      <c r="J1129" s="44"/>
      <c r="K1129" s="27"/>
      <c r="L1129" s="44"/>
      <c r="M1129" s="275" t="s">
        <v>6</v>
      </c>
      <c r="N1129" s="80">
        <f>ROUNDDOWN(N1127/2,-1)</f>
        <v>13880</v>
      </c>
      <c r="O1129" s="44" t="s">
        <v>547</v>
      </c>
      <c r="P1129" s="27"/>
      <c r="Q1129" s="240"/>
    </row>
    <row r="1130" spans="1:17" ht="24" thickTop="1">
      <c r="A1130" s="57"/>
      <c r="B1130" s="48"/>
      <c r="C1130" s="59"/>
      <c r="D1130" s="59"/>
      <c r="E1130" s="48"/>
      <c r="F1130" s="18"/>
      <c r="G1130" s="302"/>
      <c r="H1130" s="302"/>
      <c r="I1130" s="303"/>
      <c r="J1130" s="306"/>
      <c r="K1130" s="306"/>
      <c r="L1130" s="304"/>
      <c r="M1130" s="18"/>
    </row>
    <row r="1131" spans="1:17" ht="23.25">
      <c r="A1131" s="57"/>
      <c r="B1131" s="48"/>
      <c r="C1131" s="20" t="s">
        <v>560</v>
      </c>
      <c r="D1131" s="16" t="s">
        <v>561</v>
      </c>
      <c r="E1131" s="34"/>
      <c r="F1131" s="34"/>
      <c r="G1131" s="34"/>
      <c r="H1131" s="18"/>
      <c r="I1131" s="18"/>
      <c r="J1131" s="18"/>
      <c r="K1131" s="18"/>
      <c r="L1131" s="18"/>
      <c r="M1131" s="18"/>
    </row>
    <row r="1132" spans="1:17" ht="23.25">
      <c r="A1132" s="57"/>
      <c r="B1132" s="48"/>
      <c r="C1132" s="20"/>
      <c r="D1132" s="173" t="s">
        <v>325</v>
      </c>
      <c r="E1132" s="16" t="s">
        <v>562</v>
      </c>
      <c r="F1132" s="34"/>
      <c r="G1132" s="34"/>
      <c r="H1132" s="18"/>
      <c r="I1132" s="18"/>
      <c r="J1132" s="18"/>
      <c r="K1132" s="18"/>
      <c r="L1132" s="18"/>
      <c r="M1132" s="18"/>
    </row>
    <row r="1133" spans="1:17" ht="23.25">
      <c r="A1133" s="57"/>
      <c r="B1133" s="48"/>
      <c r="C1133" s="173"/>
      <c r="D1133" s="173" t="s">
        <v>563</v>
      </c>
      <c r="E1133" s="16" t="s">
        <v>564</v>
      </c>
      <c r="F1133" s="34"/>
      <c r="G1133" s="34"/>
      <c r="H1133" s="18"/>
      <c r="I1133" s="18"/>
      <c r="J1133" s="18"/>
      <c r="K1133" s="18"/>
      <c r="L1133" s="18"/>
      <c r="M1133" s="18"/>
    </row>
    <row r="1134" spans="1:17" ht="23.25">
      <c r="A1134" s="57"/>
      <c r="B1134" s="48"/>
      <c r="C1134" s="173"/>
      <c r="D1134" s="173"/>
      <c r="E1134" s="48" t="s">
        <v>403</v>
      </c>
      <c r="F1134" s="267">
        <f>+[1]รางตื้นRC.GUTTER!F54</f>
        <v>0</v>
      </c>
      <c r="G1134" s="18" t="s">
        <v>404</v>
      </c>
      <c r="H1134" s="18"/>
      <c r="I1134" s="18"/>
      <c r="J1134" s="18"/>
      <c r="K1134" s="18"/>
      <c r="L1134" s="18"/>
      <c r="M1134" s="18"/>
    </row>
    <row r="1135" spans="1:17" ht="23.25">
      <c r="A1135" s="57"/>
      <c r="B1135" s="48"/>
      <c r="C1135" s="59"/>
      <c r="D1135" s="59"/>
      <c r="E1135" s="324" t="s">
        <v>565</v>
      </c>
      <c r="F1135" s="324"/>
      <c r="G1135" s="325"/>
      <c r="H1135" s="267">
        <f>+[1]รางตื้นRC.GUTTER!I60</f>
        <v>0</v>
      </c>
      <c r="I1135" s="23" t="s">
        <v>25</v>
      </c>
      <c r="J1135" s="61" t="s">
        <v>536</v>
      </c>
      <c r="K1135" s="55">
        <f>+K1115</f>
        <v>1782</v>
      </c>
      <c r="L1135" s="22" t="s">
        <v>134</v>
      </c>
      <c r="M1135" s="263" t="s">
        <v>6</v>
      </c>
      <c r="N1135" s="52">
        <f t="shared" ref="N1135:N1144" si="86">+H1135*K1135</f>
        <v>0</v>
      </c>
      <c r="O1135" s="36" t="s">
        <v>134</v>
      </c>
      <c r="P1135" s="36" t="str">
        <f>CONCATENATE("[",Q1135,"]")</f>
        <v>[1]</v>
      </c>
      <c r="Q1135" s="259">
        <v>1</v>
      </c>
    </row>
    <row r="1136" spans="1:17" ht="23.25">
      <c r="A1136" s="57"/>
      <c r="B1136" s="48"/>
      <c r="C1136" s="59"/>
      <c r="D1136" s="59"/>
      <c r="E1136" s="326" t="s">
        <v>566</v>
      </c>
      <c r="F1136" s="324"/>
      <c r="G1136" s="325"/>
      <c r="H1136" s="267">
        <f>+[1]รางตื้นRC.GUTTER!I61</f>
        <v>0</v>
      </c>
      <c r="I1136" s="23" t="s">
        <v>340</v>
      </c>
      <c r="J1136" s="61" t="s">
        <v>536</v>
      </c>
      <c r="K1136" s="55">
        <f>+[1]ราคาต่อหน่วยงานทั่วไป!R116</f>
        <v>217</v>
      </c>
      <c r="L1136" s="22" t="s">
        <v>134</v>
      </c>
      <c r="M1136" s="263" t="s">
        <v>6</v>
      </c>
      <c r="N1136" s="52">
        <f t="shared" si="86"/>
        <v>0</v>
      </c>
      <c r="O1136" s="36" t="s">
        <v>134</v>
      </c>
      <c r="P1136" s="36" t="str">
        <f t="shared" ref="P1136:P1145" si="87">CONCATENATE("[",Q1136,"]")</f>
        <v>[2]</v>
      </c>
      <c r="Q1136" s="259">
        <v>2</v>
      </c>
    </row>
    <row r="1137" spans="1:17" ht="23.25">
      <c r="A1137" s="57"/>
      <c r="B1137" s="48"/>
      <c r="C1137" s="59"/>
      <c r="D1137" s="59"/>
      <c r="E1137" s="326" t="s">
        <v>407</v>
      </c>
      <c r="F1137" s="324"/>
      <c r="G1137" s="325"/>
      <c r="H1137" s="267">
        <f>+[1]รางตื้นRC.GUTTER!I62</f>
        <v>0</v>
      </c>
      <c r="I1137" s="23" t="s">
        <v>408</v>
      </c>
      <c r="J1137" s="61" t="s">
        <v>536</v>
      </c>
      <c r="K1137" s="55">
        <f t="shared" ref="K1137:K1144" si="88">+K1117</f>
        <v>2.8</v>
      </c>
      <c r="L1137" s="22" t="s">
        <v>134</v>
      </c>
      <c r="M1137" s="263" t="s">
        <v>6</v>
      </c>
      <c r="N1137" s="52">
        <f t="shared" si="86"/>
        <v>0</v>
      </c>
      <c r="O1137" s="36" t="s">
        <v>134</v>
      </c>
      <c r="P1137" s="36" t="str">
        <f t="shared" si="87"/>
        <v>[3]</v>
      </c>
      <c r="Q1137" s="259">
        <v>3</v>
      </c>
    </row>
    <row r="1138" spans="1:17" ht="23.25">
      <c r="A1138" s="57"/>
      <c r="B1138" s="48"/>
      <c r="C1138" s="59"/>
      <c r="D1138" s="59"/>
      <c r="E1138" s="327" t="s">
        <v>243</v>
      </c>
      <c r="F1138" s="324" t="s">
        <v>409</v>
      </c>
      <c r="G1138" s="325"/>
      <c r="H1138" s="267">
        <f>+[1]รางตื้นRC.GUTTER!I63</f>
        <v>0</v>
      </c>
      <c r="I1138" s="23" t="s">
        <v>408</v>
      </c>
      <c r="J1138" s="61" t="s">
        <v>536</v>
      </c>
      <c r="K1138" s="55">
        <f t="shared" si="88"/>
        <v>20.41</v>
      </c>
      <c r="L1138" s="22" t="s">
        <v>134</v>
      </c>
      <c r="M1138" s="263" t="s">
        <v>6</v>
      </c>
      <c r="N1138" s="52">
        <f t="shared" si="86"/>
        <v>0</v>
      </c>
      <c r="O1138" s="36" t="s">
        <v>134</v>
      </c>
      <c r="P1138" s="36" t="str">
        <f t="shared" si="87"/>
        <v>[4]</v>
      </c>
      <c r="Q1138" s="259">
        <v>4</v>
      </c>
    </row>
    <row r="1139" spans="1:17" ht="23.25">
      <c r="A1139" s="57"/>
      <c r="B1139" s="48"/>
      <c r="C1139" s="59"/>
      <c r="D1139" s="59"/>
      <c r="E1139" s="327" t="s">
        <v>243</v>
      </c>
      <c r="F1139" s="324" t="s">
        <v>410</v>
      </c>
      <c r="G1139" s="325"/>
      <c r="H1139" s="267">
        <f>+[1]รางตื้นRC.GUTTER!I64</f>
        <v>0</v>
      </c>
      <c r="I1139" s="23" t="s">
        <v>408</v>
      </c>
      <c r="J1139" s="61" t="s">
        <v>536</v>
      </c>
      <c r="K1139" s="55">
        <f t="shared" si="88"/>
        <v>19.149999999999999</v>
      </c>
      <c r="L1139" s="22" t="s">
        <v>134</v>
      </c>
      <c r="M1139" s="263" t="s">
        <v>6</v>
      </c>
      <c r="N1139" s="52">
        <f t="shared" si="86"/>
        <v>0</v>
      </c>
      <c r="O1139" s="36" t="s">
        <v>134</v>
      </c>
      <c r="P1139" s="36" t="str">
        <f t="shared" si="87"/>
        <v>[5]</v>
      </c>
      <c r="Q1139" s="259">
        <v>5</v>
      </c>
    </row>
    <row r="1140" spans="1:17" ht="23.25">
      <c r="A1140" s="57"/>
      <c r="B1140" s="48"/>
      <c r="C1140" s="59"/>
      <c r="D1140" s="59"/>
      <c r="E1140" s="327" t="s">
        <v>243</v>
      </c>
      <c r="F1140" s="326" t="s">
        <v>567</v>
      </c>
      <c r="G1140" s="325"/>
      <c r="H1140" s="267">
        <f>+[1]รางตื้นRC.GUTTER!I65</f>
        <v>0</v>
      </c>
      <c r="I1140" s="23" t="s">
        <v>408</v>
      </c>
      <c r="J1140" s="61" t="s">
        <v>536</v>
      </c>
      <c r="K1140" s="55">
        <f t="shared" si="88"/>
        <v>18.600000000000001</v>
      </c>
      <c r="L1140" s="22" t="s">
        <v>134</v>
      </c>
      <c r="M1140" s="263" t="s">
        <v>6</v>
      </c>
      <c r="N1140" s="52">
        <f t="shared" si="86"/>
        <v>0</v>
      </c>
      <c r="O1140" s="36" t="s">
        <v>134</v>
      </c>
      <c r="P1140" s="36" t="str">
        <f t="shared" si="87"/>
        <v>[6]</v>
      </c>
      <c r="Q1140" s="259">
        <v>6</v>
      </c>
    </row>
    <row r="1141" spans="1:17" ht="23.25">
      <c r="A1141" s="57"/>
      <c r="B1141" s="48"/>
      <c r="C1141" s="59"/>
      <c r="D1141" s="59"/>
      <c r="E1141" s="327" t="s">
        <v>243</v>
      </c>
      <c r="F1141" s="324" t="s">
        <v>412</v>
      </c>
      <c r="G1141" s="325"/>
      <c r="H1141" s="267">
        <f>+[1]รางตื้นRC.GUTTER!I66</f>
        <v>0</v>
      </c>
      <c r="I1141" s="23" t="s">
        <v>408</v>
      </c>
      <c r="J1141" s="61" t="s">
        <v>536</v>
      </c>
      <c r="K1141" s="55">
        <f t="shared" si="88"/>
        <v>17.18</v>
      </c>
      <c r="L1141" s="22" t="s">
        <v>134</v>
      </c>
      <c r="M1141" s="263" t="s">
        <v>6</v>
      </c>
      <c r="N1141" s="52">
        <f t="shared" si="86"/>
        <v>0</v>
      </c>
      <c r="O1141" s="36" t="s">
        <v>134</v>
      </c>
      <c r="P1141" s="36" t="str">
        <f t="shared" si="87"/>
        <v>[7]</v>
      </c>
      <c r="Q1141" s="259">
        <v>7</v>
      </c>
    </row>
    <row r="1142" spans="1:17" ht="23.25">
      <c r="A1142" s="57"/>
      <c r="B1142" s="48"/>
      <c r="C1142" s="59"/>
      <c r="D1142" s="59"/>
      <c r="E1142" s="327" t="s">
        <v>243</v>
      </c>
      <c r="F1142" s="324" t="s">
        <v>413</v>
      </c>
      <c r="G1142" s="325"/>
      <c r="H1142" s="267">
        <f>+[1]รางตื้นRC.GUTTER!I67</f>
        <v>0</v>
      </c>
      <c r="I1142" s="23" t="s">
        <v>408</v>
      </c>
      <c r="J1142" s="61" t="s">
        <v>536</v>
      </c>
      <c r="K1142" s="55">
        <f t="shared" si="88"/>
        <v>0</v>
      </c>
      <c r="L1142" s="22" t="s">
        <v>134</v>
      </c>
      <c r="M1142" s="263" t="s">
        <v>6</v>
      </c>
      <c r="N1142" s="52">
        <f t="shared" si="86"/>
        <v>0</v>
      </c>
      <c r="O1142" s="36" t="s">
        <v>134</v>
      </c>
      <c r="P1142" s="36" t="str">
        <f t="shared" si="87"/>
        <v>[8]</v>
      </c>
      <c r="Q1142" s="259">
        <v>8</v>
      </c>
    </row>
    <row r="1143" spans="1:17" ht="23.25">
      <c r="A1143" s="57"/>
      <c r="B1143" s="48"/>
      <c r="C1143" s="59"/>
      <c r="D1143" s="59"/>
      <c r="E1143" s="327" t="s">
        <v>243</v>
      </c>
      <c r="F1143" s="324" t="s">
        <v>414</v>
      </c>
      <c r="G1143" s="325"/>
      <c r="H1143" s="267">
        <f>+[1]รางตื้นRC.GUTTER!I68</f>
        <v>0</v>
      </c>
      <c r="I1143" s="23" t="s">
        <v>408</v>
      </c>
      <c r="J1143" s="61" t="s">
        <v>536</v>
      </c>
      <c r="K1143" s="55">
        <f t="shared" si="88"/>
        <v>0</v>
      </c>
      <c r="L1143" s="22" t="s">
        <v>134</v>
      </c>
      <c r="M1143" s="263" t="s">
        <v>6</v>
      </c>
      <c r="N1143" s="52">
        <f t="shared" si="86"/>
        <v>0</v>
      </c>
      <c r="O1143" s="36" t="s">
        <v>134</v>
      </c>
      <c r="P1143" s="36" t="str">
        <f t="shared" si="87"/>
        <v>[9]</v>
      </c>
      <c r="Q1143" s="259">
        <v>9</v>
      </c>
    </row>
    <row r="1144" spans="1:17" ht="23.25">
      <c r="A1144" s="57"/>
      <c r="B1144" s="48"/>
      <c r="C1144" s="59"/>
      <c r="D1144" s="59"/>
      <c r="E1144" s="327" t="s">
        <v>243</v>
      </c>
      <c r="F1144" s="326" t="s">
        <v>415</v>
      </c>
      <c r="G1144" s="325"/>
      <c r="H1144" s="267">
        <f>+[1]รางตื้นRC.GUTTER!I69</f>
        <v>0</v>
      </c>
      <c r="I1144" s="23" t="s">
        <v>408</v>
      </c>
      <c r="J1144" s="61" t="s">
        <v>536</v>
      </c>
      <c r="K1144" s="55">
        <f t="shared" si="88"/>
        <v>34.43</v>
      </c>
      <c r="L1144" s="22" t="s">
        <v>134</v>
      </c>
      <c r="M1144" s="263" t="s">
        <v>6</v>
      </c>
      <c r="N1144" s="52">
        <f t="shared" si="86"/>
        <v>0</v>
      </c>
      <c r="O1144" s="36" t="s">
        <v>134</v>
      </c>
      <c r="P1144" s="36" t="str">
        <f t="shared" si="87"/>
        <v>[10]</v>
      </c>
      <c r="Q1144" s="259">
        <v>10</v>
      </c>
    </row>
    <row r="1145" spans="1:17" ht="23.25">
      <c r="A1145" s="57"/>
      <c r="B1145" s="48"/>
      <c r="C1145" s="59"/>
      <c r="D1145" s="59"/>
      <c r="E1145" s="328" t="s">
        <v>568</v>
      </c>
      <c r="F1145" s="329"/>
      <c r="G1145" s="325"/>
      <c r="H1145" s="267">
        <f>+[1]รางตื้นRC.GUTTER!I70</f>
        <v>0</v>
      </c>
      <c r="I1145" s="23" t="s">
        <v>408</v>
      </c>
      <c r="J1145" s="61" t="s">
        <v>536</v>
      </c>
      <c r="K1145" s="267">
        <f>+[1]ราคาต่อหน่วยงานทั่วไป!R31</f>
        <v>433</v>
      </c>
      <c r="L1145" s="22" t="s">
        <v>134</v>
      </c>
      <c r="M1145" s="263" t="s">
        <v>6</v>
      </c>
      <c r="N1145" s="52">
        <f>+H1145*K1145</f>
        <v>0</v>
      </c>
      <c r="O1145" s="36" t="s">
        <v>134</v>
      </c>
      <c r="P1145" s="36" t="str">
        <f t="shared" si="87"/>
        <v>[11]</v>
      </c>
      <c r="Q1145" s="259">
        <v>11</v>
      </c>
    </row>
    <row r="1146" spans="1:17" ht="24">
      <c r="A1146" s="57"/>
      <c r="B1146" s="48"/>
      <c r="C1146" s="59"/>
      <c r="D1146" s="59"/>
      <c r="E1146" s="18" t="s">
        <v>101</v>
      </c>
      <c r="F1146" s="329"/>
      <c r="G1146" s="325"/>
      <c r="H1146" s="18"/>
      <c r="I1146" s="18"/>
      <c r="J1146" s="18"/>
      <c r="K1146" s="18"/>
      <c r="L1146" s="18"/>
      <c r="M1146" s="263" t="s">
        <v>6</v>
      </c>
      <c r="N1146" s="330">
        <f>SUM(N1135:N1145)</f>
        <v>0</v>
      </c>
      <c r="O1146" s="36" t="s">
        <v>134</v>
      </c>
      <c r="P1146" s="36" t="s">
        <v>569</v>
      </c>
      <c r="Q1146" s="259">
        <v>12</v>
      </c>
    </row>
    <row r="1147" spans="1:17" ht="24">
      <c r="A1147" s="57"/>
      <c r="B1147" s="48"/>
      <c r="C1147" s="59"/>
      <c r="D1147" s="59"/>
      <c r="E1147" s="18"/>
      <c r="F1147" s="329"/>
      <c r="G1147" s="325"/>
      <c r="H1147" s="18"/>
      <c r="I1147" s="18"/>
      <c r="J1147" s="18"/>
      <c r="K1147" s="18"/>
      <c r="L1147" s="18"/>
      <c r="M1147" s="263"/>
      <c r="N1147" s="330"/>
      <c r="O1147" s="36"/>
      <c r="P1147" s="36" t="s">
        <v>570</v>
      </c>
    </row>
    <row r="1148" spans="1:17" s="283" customFormat="1" ht="24" thickBot="1">
      <c r="A1148" s="78"/>
      <c r="B1148" s="79"/>
      <c r="C1148" s="171"/>
      <c r="D1148" s="171"/>
      <c r="E1148" s="44" t="s">
        <v>57</v>
      </c>
      <c r="F1148" s="331"/>
      <c r="G1148" s="332"/>
      <c r="H1148" s="110"/>
      <c r="I1148" s="110"/>
      <c r="J1148" s="110"/>
      <c r="K1148" s="110"/>
      <c r="L1148" s="110"/>
      <c r="M1148" s="275" t="s">
        <v>6</v>
      </c>
      <c r="N1148" s="80">
        <f>IF(F1134=0,0,ROUNDDOWN(N1146/F1134,-1))</f>
        <v>0</v>
      </c>
      <c r="O1148" s="44" t="s">
        <v>433</v>
      </c>
      <c r="Q1148" s="240"/>
    </row>
    <row r="1149" spans="1:17" ht="24" thickTop="1">
      <c r="A1149" s="57"/>
      <c r="B1149" s="48"/>
      <c r="C1149" s="59"/>
      <c r="D1149" s="59"/>
      <c r="E1149" s="328"/>
      <c r="F1149" s="329"/>
      <c r="G1149" s="325"/>
      <c r="H1149" s="18"/>
      <c r="I1149" s="18"/>
      <c r="J1149" s="18"/>
      <c r="K1149" s="18"/>
      <c r="L1149" s="18"/>
      <c r="M1149" s="18"/>
    </row>
    <row r="1150" spans="1:17" ht="23.25">
      <c r="A1150" s="57"/>
      <c r="B1150" s="48"/>
      <c r="C1150" s="59"/>
      <c r="D1150" s="59"/>
      <c r="E1150" s="328"/>
      <c r="F1150" s="329"/>
      <c r="G1150" s="325"/>
      <c r="H1150" s="18"/>
      <c r="I1150" s="18"/>
      <c r="J1150" s="18"/>
      <c r="K1150" s="18"/>
      <c r="L1150" s="18"/>
      <c r="M1150" s="18"/>
    </row>
    <row r="1151" spans="1:17" ht="23.25">
      <c r="A1151" s="57"/>
      <c r="B1151" s="48"/>
      <c r="C1151" s="59"/>
      <c r="D1151" s="59"/>
      <c r="E1151" s="328"/>
      <c r="F1151" s="329"/>
      <c r="G1151" s="325"/>
      <c r="H1151" s="18"/>
      <c r="I1151" s="18"/>
      <c r="J1151" s="18"/>
      <c r="K1151" s="18"/>
      <c r="L1151" s="18"/>
      <c r="M1151" s="18"/>
    </row>
    <row r="1152" spans="1:17" ht="23.25">
      <c r="A1152" s="57"/>
      <c r="B1152" s="48"/>
      <c r="C1152" s="59"/>
      <c r="D1152" s="59"/>
      <c r="E1152" s="328"/>
      <c r="F1152" s="329"/>
      <c r="G1152" s="325"/>
      <c r="H1152" s="18"/>
      <c r="I1152" s="18"/>
      <c r="J1152" s="18"/>
      <c r="K1152" s="18"/>
      <c r="L1152" s="18"/>
      <c r="M1152" s="18"/>
    </row>
    <row r="1153" spans="1:17" ht="23.25">
      <c r="A1153" s="57"/>
      <c r="B1153" s="48"/>
      <c r="C1153" s="59"/>
      <c r="D1153" s="173" t="s">
        <v>571</v>
      </c>
      <c r="E1153" s="16" t="s">
        <v>572</v>
      </c>
      <c r="F1153" s="34"/>
      <c r="G1153" s="34"/>
      <c r="H1153" s="34"/>
      <c r="I1153" s="34"/>
      <c r="J1153" s="34"/>
      <c r="K1153" s="34"/>
      <c r="L1153" s="34"/>
      <c r="M1153" s="18"/>
    </row>
    <row r="1154" spans="1:17" ht="23.25">
      <c r="A1154" s="57"/>
      <c r="B1154" s="48"/>
      <c r="C1154" s="59"/>
      <c r="D1154" s="173"/>
      <c r="E1154" s="173" t="s">
        <v>573</v>
      </c>
      <c r="F1154" s="333" t="s">
        <v>574</v>
      </c>
      <c r="G1154" s="301" t="s">
        <v>575</v>
      </c>
      <c r="H1154" s="334">
        <f>+'[1]กรอกข้อมูลราง-บ่อพัก'!O11</f>
        <v>0</v>
      </c>
      <c r="I1154" s="301" t="s">
        <v>171</v>
      </c>
      <c r="J1154" s="89" t="s">
        <v>576</v>
      </c>
      <c r="K1154" s="334"/>
      <c r="L1154" s="301"/>
      <c r="M1154" s="84"/>
    </row>
    <row r="1155" spans="1:17" ht="23.25">
      <c r="A1155" s="57"/>
      <c r="B1155" s="48"/>
      <c r="C1155" s="59"/>
      <c r="D1155" s="59"/>
      <c r="E1155" s="59"/>
      <c r="F1155" s="48" t="s">
        <v>403</v>
      </c>
      <c r="G1155" s="267">
        <f>+'[1]กรอกข้อมูลราง-บ่อพัก'!O10</f>
        <v>0</v>
      </c>
      <c r="H1155" s="18" t="s">
        <v>404</v>
      </c>
      <c r="I1155" s="304"/>
      <c r="J1155" s="84"/>
      <c r="K1155" s="335"/>
      <c r="L1155" s="304"/>
      <c r="M1155" s="84"/>
    </row>
    <row r="1156" spans="1:17" ht="23.25">
      <c r="A1156" s="57"/>
      <c r="B1156" s="48"/>
      <c r="C1156" s="59"/>
      <c r="D1156" s="59"/>
      <c r="E1156" s="59"/>
      <c r="F1156" s="336" t="s">
        <v>565</v>
      </c>
      <c r="G1156" s="336"/>
      <c r="H1156" s="335">
        <f>+'[1]รางระบายน้ำ คสล.รูปตัวยู'!J220</f>
        <v>0</v>
      </c>
      <c r="I1156" s="337" t="s">
        <v>25</v>
      </c>
      <c r="J1156" s="61" t="s">
        <v>536</v>
      </c>
      <c r="K1156" s="335">
        <f t="shared" ref="K1156:K1165" si="89">+K1135</f>
        <v>1782</v>
      </c>
      <c r="L1156" s="22" t="s">
        <v>134</v>
      </c>
      <c r="M1156" s="263" t="s">
        <v>6</v>
      </c>
      <c r="N1156" s="52">
        <f>+H1156*K1156</f>
        <v>0</v>
      </c>
      <c r="O1156" s="36" t="s">
        <v>134</v>
      </c>
      <c r="P1156" s="36" t="str">
        <f>CONCATENATE("[",Q1156,"]")</f>
        <v>[1]</v>
      </c>
      <c r="Q1156" s="259">
        <v>1</v>
      </c>
    </row>
    <row r="1157" spans="1:17" ht="23.25">
      <c r="A1157" s="57"/>
      <c r="B1157" s="48"/>
      <c r="C1157" s="59"/>
      <c r="D1157" s="59"/>
      <c r="E1157" s="59"/>
      <c r="F1157" s="336" t="s">
        <v>566</v>
      </c>
      <c r="G1157" s="336"/>
      <c r="H1157" s="335">
        <f>+'[1]รางระบายน้ำ คสล.รูปตัวยู'!J221</f>
        <v>0</v>
      </c>
      <c r="I1157" s="337" t="s">
        <v>340</v>
      </c>
      <c r="J1157" s="61" t="s">
        <v>536</v>
      </c>
      <c r="K1157" s="335">
        <f t="shared" si="89"/>
        <v>217</v>
      </c>
      <c r="L1157" s="22" t="s">
        <v>134</v>
      </c>
      <c r="M1157" s="263" t="s">
        <v>6</v>
      </c>
      <c r="N1157" s="52">
        <f t="shared" ref="N1157:N1171" si="90">+H1157*K1157</f>
        <v>0</v>
      </c>
      <c r="O1157" s="36" t="s">
        <v>134</v>
      </c>
      <c r="P1157" s="36" t="str">
        <f t="shared" ref="P1157:P1171" si="91">CONCATENATE("[",Q1157,"]")</f>
        <v>[2]</v>
      </c>
      <c r="Q1157" s="259">
        <v>2</v>
      </c>
    </row>
    <row r="1158" spans="1:17" ht="23.25">
      <c r="A1158" s="57"/>
      <c r="B1158" s="48"/>
      <c r="C1158" s="59"/>
      <c r="D1158" s="59"/>
      <c r="E1158" s="59"/>
      <c r="F1158" s="336" t="s">
        <v>407</v>
      </c>
      <c r="G1158" s="336"/>
      <c r="H1158" s="335">
        <f>+'[1]รางระบายน้ำ คสล.รูปตัวยู'!J222</f>
        <v>0</v>
      </c>
      <c r="I1158" s="337" t="s">
        <v>408</v>
      </c>
      <c r="J1158" s="61" t="s">
        <v>536</v>
      </c>
      <c r="K1158" s="335">
        <f t="shared" si="89"/>
        <v>2.8</v>
      </c>
      <c r="L1158" s="22" t="s">
        <v>134</v>
      </c>
      <c r="M1158" s="263" t="s">
        <v>6</v>
      </c>
      <c r="N1158" s="52">
        <f t="shared" si="90"/>
        <v>0</v>
      </c>
      <c r="O1158" s="36" t="s">
        <v>134</v>
      </c>
      <c r="P1158" s="36" t="str">
        <f t="shared" si="91"/>
        <v>[3]</v>
      </c>
      <c r="Q1158" s="259">
        <v>3</v>
      </c>
    </row>
    <row r="1159" spans="1:17" ht="23.25">
      <c r="A1159" s="57"/>
      <c r="B1159" s="48"/>
      <c r="C1159" s="59"/>
      <c r="D1159" s="59"/>
      <c r="E1159" s="59"/>
      <c r="F1159" s="338" t="s">
        <v>243</v>
      </c>
      <c r="G1159" s="336" t="s">
        <v>409</v>
      </c>
      <c r="H1159" s="335">
        <f>+'[1]รางระบายน้ำ คสล.รูปตัวยู'!J223</f>
        <v>0</v>
      </c>
      <c r="I1159" s="337" t="s">
        <v>408</v>
      </c>
      <c r="J1159" s="61" t="s">
        <v>536</v>
      </c>
      <c r="K1159" s="335">
        <f t="shared" si="89"/>
        <v>20.41</v>
      </c>
      <c r="L1159" s="22" t="s">
        <v>134</v>
      </c>
      <c r="M1159" s="263" t="s">
        <v>6</v>
      </c>
      <c r="N1159" s="52">
        <f t="shared" si="90"/>
        <v>0</v>
      </c>
      <c r="O1159" s="36" t="s">
        <v>134</v>
      </c>
      <c r="P1159" s="36" t="str">
        <f t="shared" si="91"/>
        <v>[4]</v>
      </c>
      <c r="Q1159" s="259">
        <v>4</v>
      </c>
    </row>
    <row r="1160" spans="1:17" ht="23.25">
      <c r="A1160" s="57"/>
      <c r="B1160" s="48"/>
      <c r="C1160" s="59"/>
      <c r="D1160" s="59"/>
      <c r="E1160" s="59"/>
      <c r="F1160" s="338" t="s">
        <v>243</v>
      </c>
      <c r="G1160" s="336" t="s">
        <v>410</v>
      </c>
      <c r="H1160" s="335">
        <f>+'[1]รางระบายน้ำ คสล.รูปตัวยู'!J224</f>
        <v>0</v>
      </c>
      <c r="I1160" s="337" t="s">
        <v>408</v>
      </c>
      <c r="J1160" s="61" t="s">
        <v>536</v>
      </c>
      <c r="K1160" s="335">
        <f t="shared" si="89"/>
        <v>19.149999999999999</v>
      </c>
      <c r="L1160" s="22" t="s">
        <v>134</v>
      </c>
      <c r="M1160" s="263" t="s">
        <v>6</v>
      </c>
      <c r="N1160" s="52">
        <f t="shared" si="90"/>
        <v>0</v>
      </c>
      <c r="O1160" s="36" t="s">
        <v>134</v>
      </c>
      <c r="P1160" s="36" t="str">
        <f t="shared" si="91"/>
        <v>[5]</v>
      </c>
      <c r="Q1160" s="259">
        <v>5</v>
      </c>
    </row>
    <row r="1161" spans="1:17" ht="23.25">
      <c r="A1161" s="57"/>
      <c r="B1161" s="48"/>
      <c r="C1161" s="59"/>
      <c r="D1161" s="59"/>
      <c r="E1161" s="59"/>
      <c r="F1161" s="338" t="s">
        <v>243</v>
      </c>
      <c r="G1161" s="336" t="s">
        <v>567</v>
      </c>
      <c r="H1161" s="335">
        <f>+'[1]รางระบายน้ำ คสล.รูปตัวยู'!J225</f>
        <v>0</v>
      </c>
      <c r="I1161" s="337" t="s">
        <v>408</v>
      </c>
      <c r="J1161" s="61" t="s">
        <v>536</v>
      </c>
      <c r="K1161" s="335">
        <f t="shared" si="89"/>
        <v>18.600000000000001</v>
      </c>
      <c r="L1161" s="22" t="s">
        <v>134</v>
      </c>
      <c r="M1161" s="263" t="s">
        <v>6</v>
      </c>
      <c r="N1161" s="52">
        <f t="shared" si="90"/>
        <v>0</v>
      </c>
      <c r="O1161" s="36" t="s">
        <v>134</v>
      </c>
      <c r="P1161" s="36" t="str">
        <f t="shared" si="91"/>
        <v>[6]</v>
      </c>
      <c r="Q1161" s="259">
        <v>6</v>
      </c>
    </row>
    <row r="1162" spans="1:17" ht="23.25">
      <c r="A1162" s="57"/>
      <c r="B1162" s="48"/>
      <c r="C1162" s="59"/>
      <c r="D1162" s="59"/>
      <c r="E1162" s="59"/>
      <c r="F1162" s="338" t="s">
        <v>243</v>
      </c>
      <c r="G1162" s="336" t="s">
        <v>412</v>
      </c>
      <c r="H1162" s="335">
        <f>+'[1]รางระบายน้ำ คสล.รูปตัวยู'!J226</f>
        <v>0</v>
      </c>
      <c r="I1162" s="337" t="s">
        <v>408</v>
      </c>
      <c r="J1162" s="61" t="s">
        <v>536</v>
      </c>
      <c r="K1162" s="335">
        <f t="shared" si="89"/>
        <v>17.18</v>
      </c>
      <c r="L1162" s="22" t="s">
        <v>134</v>
      </c>
      <c r="M1162" s="263" t="s">
        <v>6</v>
      </c>
      <c r="N1162" s="52">
        <f t="shared" si="90"/>
        <v>0</v>
      </c>
      <c r="O1162" s="36" t="s">
        <v>134</v>
      </c>
      <c r="P1162" s="36" t="str">
        <f t="shared" si="91"/>
        <v>[7]</v>
      </c>
      <c r="Q1162" s="259">
        <v>7</v>
      </c>
    </row>
    <row r="1163" spans="1:17" ht="23.25">
      <c r="A1163" s="57"/>
      <c r="B1163" s="48"/>
      <c r="C1163" s="59"/>
      <c r="D1163" s="59"/>
      <c r="E1163" s="59"/>
      <c r="F1163" s="338" t="s">
        <v>243</v>
      </c>
      <c r="G1163" s="336" t="s">
        <v>413</v>
      </c>
      <c r="H1163" s="335">
        <f>+'[1]รางระบายน้ำ คสล.รูปตัวยู'!J227</f>
        <v>0</v>
      </c>
      <c r="I1163" s="337" t="s">
        <v>408</v>
      </c>
      <c r="J1163" s="61" t="s">
        <v>536</v>
      </c>
      <c r="K1163" s="335">
        <f t="shared" si="89"/>
        <v>0</v>
      </c>
      <c r="L1163" s="22" t="s">
        <v>134</v>
      </c>
      <c r="M1163" s="263" t="s">
        <v>6</v>
      </c>
      <c r="N1163" s="52">
        <f t="shared" si="90"/>
        <v>0</v>
      </c>
      <c r="O1163" s="36" t="s">
        <v>134</v>
      </c>
      <c r="P1163" s="36" t="str">
        <f t="shared" si="91"/>
        <v>[8]</v>
      </c>
      <c r="Q1163" s="259">
        <v>8</v>
      </c>
    </row>
    <row r="1164" spans="1:17" ht="23.25">
      <c r="A1164" s="57"/>
      <c r="B1164" s="48"/>
      <c r="C1164" s="59"/>
      <c r="D1164" s="59"/>
      <c r="E1164" s="59"/>
      <c r="F1164" s="338" t="s">
        <v>243</v>
      </c>
      <c r="G1164" s="336" t="s">
        <v>414</v>
      </c>
      <c r="H1164" s="335">
        <f>+'[1]รางระบายน้ำ คสล.รูปตัวยู'!J228</f>
        <v>0</v>
      </c>
      <c r="I1164" s="337" t="s">
        <v>408</v>
      </c>
      <c r="J1164" s="61" t="s">
        <v>536</v>
      </c>
      <c r="K1164" s="335">
        <f t="shared" si="89"/>
        <v>0</v>
      </c>
      <c r="L1164" s="22" t="s">
        <v>134</v>
      </c>
      <c r="M1164" s="263" t="s">
        <v>6</v>
      </c>
      <c r="N1164" s="52">
        <f t="shared" si="90"/>
        <v>0</v>
      </c>
      <c r="O1164" s="36" t="s">
        <v>134</v>
      </c>
      <c r="P1164" s="36" t="str">
        <f t="shared" si="91"/>
        <v>[9]</v>
      </c>
      <c r="Q1164" s="259">
        <v>9</v>
      </c>
    </row>
    <row r="1165" spans="1:17" ht="23.25">
      <c r="A1165" s="57"/>
      <c r="B1165" s="48"/>
      <c r="C1165" s="59"/>
      <c r="D1165" s="59"/>
      <c r="E1165" s="59"/>
      <c r="F1165" s="338" t="s">
        <v>243</v>
      </c>
      <c r="G1165" s="336" t="s">
        <v>415</v>
      </c>
      <c r="H1165" s="335">
        <f>+'[1]รางระบายน้ำ คสล.รูปตัวยู'!J229</f>
        <v>0</v>
      </c>
      <c r="I1165" s="337" t="s">
        <v>408</v>
      </c>
      <c r="J1165" s="61" t="s">
        <v>536</v>
      </c>
      <c r="K1165" s="335">
        <f t="shared" si="89"/>
        <v>34.43</v>
      </c>
      <c r="L1165" s="22" t="s">
        <v>134</v>
      </c>
      <c r="M1165" s="263" t="s">
        <v>6</v>
      </c>
      <c r="N1165" s="52">
        <f t="shared" si="90"/>
        <v>0</v>
      </c>
      <c r="O1165" s="36" t="s">
        <v>134</v>
      </c>
      <c r="P1165" s="36" t="str">
        <f t="shared" si="91"/>
        <v>[10]</v>
      </c>
      <c r="Q1165" s="259">
        <v>10</v>
      </c>
    </row>
    <row r="1166" spans="1:17" ht="23.25">
      <c r="A1166" s="57"/>
      <c r="B1166" s="48"/>
      <c r="C1166" s="59"/>
      <c r="D1166" s="59"/>
      <c r="E1166" s="59"/>
      <c r="F1166" s="336" t="s">
        <v>577</v>
      </c>
      <c r="G1166" s="336"/>
      <c r="H1166" s="335">
        <f>+'[1]รางระบายน้ำ คสล.รูปตัวยู'!J230</f>
        <v>0</v>
      </c>
      <c r="I1166" s="291" t="s">
        <v>25</v>
      </c>
      <c r="J1166" s="61" t="s">
        <v>536</v>
      </c>
      <c r="K1166" s="335">
        <f>+K903</f>
        <v>1491</v>
      </c>
      <c r="L1166" s="22" t="s">
        <v>134</v>
      </c>
      <c r="M1166" s="263" t="s">
        <v>6</v>
      </c>
      <c r="N1166" s="52">
        <f t="shared" si="90"/>
        <v>0</v>
      </c>
      <c r="O1166" s="36" t="s">
        <v>134</v>
      </c>
      <c r="P1166" s="36" t="str">
        <f t="shared" si="91"/>
        <v>[11]</v>
      </c>
      <c r="Q1166" s="259">
        <v>11</v>
      </c>
    </row>
    <row r="1167" spans="1:17" ht="23.25">
      <c r="A1167" s="57"/>
      <c r="B1167" s="48"/>
      <c r="C1167" s="59"/>
      <c r="D1167" s="59"/>
      <c r="E1167" s="59"/>
      <c r="F1167" s="339" t="s">
        <v>578</v>
      </c>
      <c r="G1167" s="340"/>
      <c r="H1167" s="335">
        <f>+'[1]รางระบายน้ำ คสล.รูปตัวยู'!J231</f>
        <v>0</v>
      </c>
      <c r="I1167" s="291" t="s">
        <v>25</v>
      </c>
      <c r="J1167" s="61" t="s">
        <v>536</v>
      </c>
      <c r="K1167" s="335">
        <f>+K1145</f>
        <v>433</v>
      </c>
      <c r="L1167" s="22" t="s">
        <v>134</v>
      </c>
      <c r="M1167" s="263" t="s">
        <v>6</v>
      </c>
      <c r="N1167" s="52">
        <f t="shared" si="90"/>
        <v>0</v>
      </c>
      <c r="O1167" s="36" t="s">
        <v>134</v>
      </c>
      <c r="P1167" s="36" t="str">
        <f t="shared" si="91"/>
        <v>[12]</v>
      </c>
      <c r="Q1167" s="259">
        <v>12</v>
      </c>
    </row>
    <row r="1168" spans="1:17" s="103" customFormat="1" ht="23.25">
      <c r="A1168" s="311"/>
      <c r="B1168" s="312"/>
      <c r="C1168" s="257"/>
      <c r="D1168" s="257"/>
      <c r="E1168" s="257"/>
      <c r="F1168" s="341" t="s">
        <v>579</v>
      </c>
      <c r="G1168" s="342"/>
      <c r="H1168" s="343">
        <f>+'[1]รางระบายน้ำ คสล.รูปตัวยู'!J232</f>
        <v>0</v>
      </c>
      <c r="I1168" s="344" t="s">
        <v>25</v>
      </c>
      <c r="J1168" s="317" t="s">
        <v>536</v>
      </c>
      <c r="K1168" s="343">
        <f>+K1042</f>
        <v>94</v>
      </c>
      <c r="L1168" s="73" t="s">
        <v>134</v>
      </c>
      <c r="M1168" s="318" t="s">
        <v>6</v>
      </c>
      <c r="N1168" s="319">
        <f t="shared" si="90"/>
        <v>0</v>
      </c>
      <c r="O1168" s="320" t="s">
        <v>134</v>
      </c>
      <c r="P1168" s="320" t="str">
        <f t="shared" si="91"/>
        <v>[13]</v>
      </c>
      <c r="Q1168" s="321">
        <v>13</v>
      </c>
    </row>
    <row r="1169" spans="1:17" s="103" customFormat="1" ht="23.25">
      <c r="A1169" s="311"/>
      <c r="B1169" s="312"/>
      <c r="C1169" s="257"/>
      <c r="D1169" s="257"/>
      <c r="E1169" s="257"/>
      <c r="F1169" s="341" t="s">
        <v>580</v>
      </c>
      <c r="G1169" s="342"/>
      <c r="H1169" s="343">
        <f>+'[1]รางระบายน้ำ คสล.รูปตัวยู'!J233</f>
        <v>0</v>
      </c>
      <c r="I1169" s="344" t="s">
        <v>25</v>
      </c>
      <c r="J1169" s="317" t="s">
        <v>536</v>
      </c>
      <c r="K1169" s="343">
        <f>+L64</f>
        <v>41.43</v>
      </c>
      <c r="L1169" s="73" t="s">
        <v>134</v>
      </c>
      <c r="M1169" s="318" t="s">
        <v>6</v>
      </c>
      <c r="N1169" s="319">
        <f t="shared" si="90"/>
        <v>0</v>
      </c>
      <c r="O1169" s="320" t="s">
        <v>134</v>
      </c>
      <c r="P1169" s="320" t="str">
        <f t="shared" si="91"/>
        <v>[14]</v>
      </c>
      <c r="Q1169" s="321">
        <v>14</v>
      </c>
    </row>
    <row r="1170" spans="1:17" s="103" customFormat="1" ht="23.25">
      <c r="A1170" s="311"/>
      <c r="B1170" s="312"/>
      <c r="C1170" s="257"/>
      <c r="D1170" s="257"/>
      <c r="E1170" s="257"/>
      <c r="F1170" s="341" t="s">
        <v>581</v>
      </c>
      <c r="G1170" s="342"/>
      <c r="H1170" s="343">
        <f>+'[1]รางระบายน้ำ คสล.รูปตัวยู'!J234</f>
        <v>0</v>
      </c>
      <c r="I1170" s="344" t="s">
        <v>25</v>
      </c>
      <c r="J1170" s="317" t="s">
        <v>536</v>
      </c>
      <c r="K1170" s="343">
        <f>+K1156</f>
        <v>1782</v>
      </c>
      <c r="L1170" s="73" t="s">
        <v>134</v>
      </c>
      <c r="M1170" s="318" t="s">
        <v>6</v>
      </c>
      <c r="N1170" s="319">
        <f t="shared" si="90"/>
        <v>0</v>
      </c>
      <c r="O1170" s="320" t="s">
        <v>134</v>
      </c>
      <c r="P1170" s="320" t="str">
        <f t="shared" si="91"/>
        <v>[15]</v>
      </c>
      <c r="Q1170" s="321">
        <v>15</v>
      </c>
    </row>
    <row r="1171" spans="1:17" ht="23.25">
      <c r="A1171" s="57"/>
      <c r="B1171" s="48"/>
      <c r="C1171" s="59"/>
      <c r="D1171" s="59"/>
      <c r="E1171" s="59"/>
      <c r="F1171" s="339" t="s">
        <v>582</v>
      </c>
      <c r="G1171" s="345"/>
      <c r="H1171" s="335">
        <f>+'[1]รางระบายน้ำ คสล.รูปตัวยู'!J235</f>
        <v>0</v>
      </c>
      <c r="I1171" s="346" t="s">
        <v>171</v>
      </c>
      <c r="J1171" s="61" t="s">
        <v>536</v>
      </c>
      <c r="K1171" s="335">
        <f>+[1]ราคาต่อหน่วยงานทั่วไป!R362</f>
        <v>4382</v>
      </c>
      <c r="L1171" s="22" t="s">
        <v>134</v>
      </c>
      <c r="M1171" s="263" t="s">
        <v>6</v>
      </c>
      <c r="N1171" s="52">
        <f t="shared" si="90"/>
        <v>0</v>
      </c>
      <c r="O1171" s="36" t="s">
        <v>134</v>
      </c>
      <c r="P1171" s="36" t="str">
        <f t="shared" si="91"/>
        <v>[16]</v>
      </c>
      <c r="Q1171" s="259">
        <v>16</v>
      </c>
    </row>
    <row r="1172" spans="1:17" ht="23.25">
      <c r="A1172" s="57"/>
      <c r="B1172" s="48"/>
      <c r="C1172" s="59"/>
      <c r="D1172" s="59"/>
      <c r="E1172" s="59"/>
      <c r="F1172" s="18" t="s">
        <v>101</v>
      </c>
      <c r="G1172" s="329"/>
      <c r="H1172" s="325"/>
      <c r="I1172" s="18"/>
      <c r="J1172" s="18"/>
      <c r="K1172" s="18"/>
      <c r="L1172" s="18"/>
      <c r="M1172" s="263" t="s">
        <v>6</v>
      </c>
      <c r="N1172" s="278">
        <f>SUM(N1156:N1171)</f>
        <v>0</v>
      </c>
      <c r="O1172" s="36" t="s">
        <v>134</v>
      </c>
      <c r="P1172" s="36" t="s">
        <v>583</v>
      </c>
      <c r="Q1172" s="259">
        <v>17</v>
      </c>
    </row>
    <row r="1173" spans="1:17" ht="23.25">
      <c r="A1173" s="57"/>
      <c r="B1173" s="48"/>
      <c r="C1173" s="59"/>
      <c r="D1173" s="59"/>
      <c r="E1173" s="59"/>
      <c r="F1173" s="18"/>
      <c r="G1173" s="329"/>
      <c r="H1173" s="325"/>
      <c r="I1173" s="18"/>
      <c r="J1173" s="18"/>
      <c r="K1173" s="18"/>
      <c r="L1173" s="18"/>
      <c r="M1173" s="263"/>
      <c r="N1173" s="278"/>
      <c r="O1173" s="36"/>
      <c r="P1173" s="36" t="s">
        <v>521</v>
      </c>
      <c r="Q1173" s="259"/>
    </row>
    <row r="1174" spans="1:17" s="32" customFormat="1" ht="24.75" thickBot="1">
      <c r="A1174" s="77"/>
      <c r="B1174" s="295"/>
      <c r="C1174" s="64"/>
      <c r="D1174" s="64"/>
      <c r="E1174" s="64"/>
      <c r="F1174" s="44" t="s">
        <v>57</v>
      </c>
      <c r="G1174" s="347"/>
      <c r="H1174" s="348"/>
      <c r="I1174" s="347"/>
      <c r="J1174" s="119"/>
      <c r="K1174" s="348"/>
      <c r="L1174" s="347"/>
      <c r="M1174" s="275" t="s">
        <v>6</v>
      </c>
      <c r="N1174" s="80">
        <f>IF(G1155=0,0,ROUNDDOWN(N1172/G1155,-1))</f>
        <v>0</v>
      </c>
      <c r="O1174" s="44" t="s">
        <v>433</v>
      </c>
      <c r="Q1174" s="3"/>
    </row>
    <row r="1175" spans="1:17" ht="24" thickTop="1">
      <c r="A1175" s="57"/>
      <c r="B1175" s="48"/>
      <c r="C1175" s="59"/>
      <c r="D1175" s="59"/>
      <c r="E1175" s="59"/>
      <c r="F1175" s="349"/>
      <c r="G1175" s="304"/>
      <c r="H1175" s="335"/>
      <c r="I1175" s="304"/>
      <c r="J1175" s="84"/>
      <c r="K1175" s="335"/>
      <c r="L1175" s="304"/>
      <c r="M1175" s="84"/>
    </row>
    <row r="1176" spans="1:17" ht="23.25">
      <c r="A1176" s="57"/>
      <c r="B1176" s="48"/>
      <c r="C1176" s="59"/>
      <c r="D1176" s="59"/>
      <c r="E1176" s="173" t="s">
        <v>584</v>
      </c>
      <c r="F1176" s="333" t="s">
        <v>574</v>
      </c>
      <c r="G1176" s="301" t="s">
        <v>575</v>
      </c>
      <c r="H1176" s="334">
        <f>+'[1]กรอกข้อมูลราง-บ่อพัก'!O17</f>
        <v>0</v>
      </c>
      <c r="I1176" s="301" t="s">
        <v>171</v>
      </c>
      <c r="J1176" s="89" t="s">
        <v>585</v>
      </c>
      <c r="K1176" s="334"/>
      <c r="L1176" s="301"/>
      <c r="M1176" s="84"/>
    </row>
    <row r="1177" spans="1:17" ht="23.25">
      <c r="A1177" s="57"/>
      <c r="B1177" s="48"/>
      <c r="C1177" s="59"/>
      <c r="D1177" s="59"/>
      <c r="E1177" s="173"/>
      <c r="F1177" s="48" t="s">
        <v>403</v>
      </c>
      <c r="G1177" s="267">
        <f>+'[1]กรอกข้อมูลราง-บ่อพัก'!O16</f>
        <v>0</v>
      </c>
      <c r="H1177" s="18" t="s">
        <v>404</v>
      </c>
      <c r="I1177" s="301"/>
      <c r="J1177" s="89"/>
      <c r="K1177" s="334"/>
      <c r="L1177" s="301"/>
      <c r="M1177" s="84"/>
    </row>
    <row r="1178" spans="1:17" ht="23.25">
      <c r="A1178" s="57"/>
      <c r="B1178" s="48"/>
      <c r="C1178" s="59"/>
      <c r="D1178" s="59"/>
      <c r="E1178" s="59"/>
      <c r="F1178" s="336" t="s">
        <v>565</v>
      </c>
      <c r="G1178" s="336"/>
      <c r="H1178" s="335">
        <f>+'[1]รางระบายน้ำ คสล.รูปตัวยู'!K220</f>
        <v>0</v>
      </c>
      <c r="I1178" s="337" t="s">
        <v>25</v>
      </c>
      <c r="J1178" s="61" t="s">
        <v>536</v>
      </c>
      <c r="K1178" s="335">
        <f>+K1156</f>
        <v>1782</v>
      </c>
      <c r="L1178" s="22" t="s">
        <v>134</v>
      </c>
      <c r="M1178" s="263" t="s">
        <v>6</v>
      </c>
      <c r="N1178" s="52">
        <f t="shared" ref="N1178:N1193" si="92">+H1178*K1178</f>
        <v>0</v>
      </c>
      <c r="O1178" s="36" t="s">
        <v>134</v>
      </c>
      <c r="P1178" s="36" t="str">
        <f>CONCATENATE("[",Q1178,"]")</f>
        <v>[1]</v>
      </c>
      <c r="Q1178" s="259">
        <v>1</v>
      </c>
    </row>
    <row r="1179" spans="1:17" ht="23.25">
      <c r="A1179" s="57"/>
      <c r="B1179" s="48"/>
      <c r="C1179" s="59"/>
      <c r="D1179" s="59"/>
      <c r="E1179" s="59"/>
      <c r="F1179" s="336" t="s">
        <v>566</v>
      </c>
      <c r="G1179" s="336"/>
      <c r="H1179" s="335">
        <f>+'[1]รางระบายน้ำ คสล.รูปตัวยู'!K221</f>
        <v>0</v>
      </c>
      <c r="I1179" s="337" t="s">
        <v>340</v>
      </c>
      <c r="J1179" s="61" t="s">
        <v>536</v>
      </c>
      <c r="K1179" s="335">
        <f t="shared" ref="K1179:K1193" si="93">+K1157</f>
        <v>217</v>
      </c>
      <c r="L1179" s="22" t="s">
        <v>134</v>
      </c>
      <c r="M1179" s="263" t="s">
        <v>6</v>
      </c>
      <c r="N1179" s="52">
        <f t="shared" si="92"/>
        <v>0</v>
      </c>
      <c r="O1179" s="36" t="s">
        <v>134</v>
      </c>
      <c r="P1179" s="36" t="str">
        <f t="shared" ref="P1179:P1193" si="94">CONCATENATE("[",Q1179,"]")</f>
        <v>[2]</v>
      </c>
      <c r="Q1179" s="259">
        <v>2</v>
      </c>
    </row>
    <row r="1180" spans="1:17" ht="23.25">
      <c r="A1180" s="57"/>
      <c r="B1180" s="48"/>
      <c r="C1180" s="59"/>
      <c r="D1180" s="59"/>
      <c r="E1180" s="59"/>
      <c r="F1180" s="336" t="s">
        <v>407</v>
      </c>
      <c r="G1180" s="336"/>
      <c r="H1180" s="335">
        <f>+'[1]รางระบายน้ำ คสล.รูปตัวยู'!K222</f>
        <v>0</v>
      </c>
      <c r="I1180" s="337" t="s">
        <v>408</v>
      </c>
      <c r="J1180" s="61" t="s">
        <v>536</v>
      </c>
      <c r="K1180" s="335">
        <f t="shared" si="93"/>
        <v>2.8</v>
      </c>
      <c r="L1180" s="22" t="s">
        <v>134</v>
      </c>
      <c r="M1180" s="263" t="s">
        <v>6</v>
      </c>
      <c r="N1180" s="52">
        <f t="shared" si="92"/>
        <v>0</v>
      </c>
      <c r="O1180" s="36" t="s">
        <v>134</v>
      </c>
      <c r="P1180" s="36" t="str">
        <f t="shared" si="94"/>
        <v>[3]</v>
      </c>
      <c r="Q1180" s="259">
        <v>3</v>
      </c>
    </row>
    <row r="1181" spans="1:17" ht="23.25">
      <c r="A1181" s="57"/>
      <c r="B1181" s="48"/>
      <c r="C1181" s="59"/>
      <c r="D1181" s="59"/>
      <c r="E1181" s="59"/>
      <c r="F1181" s="338" t="s">
        <v>243</v>
      </c>
      <c r="G1181" s="336" t="s">
        <v>409</v>
      </c>
      <c r="H1181" s="335">
        <f>+'[1]รางระบายน้ำ คสล.รูปตัวยู'!K223</f>
        <v>0</v>
      </c>
      <c r="I1181" s="337" t="s">
        <v>408</v>
      </c>
      <c r="J1181" s="61" t="s">
        <v>536</v>
      </c>
      <c r="K1181" s="335">
        <f t="shared" si="93"/>
        <v>20.41</v>
      </c>
      <c r="L1181" s="22" t="s">
        <v>134</v>
      </c>
      <c r="M1181" s="263" t="s">
        <v>6</v>
      </c>
      <c r="N1181" s="52">
        <f t="shared" si="92"/>
        <v>0</v>
      </c>
      <c r="O1181" s="36" t="s">
        <v>134</v>
      </c>
      <c r="P1181" s="36" t="str">
        <f t="shared" si="94"/>
        <v>[4]</v>
      </c>
      <c r="Q1181" s="259">
        <v>4</v>
      </c>
    </row>
    <row r="1182" spans="1:17" ht="23.25">
      <c r="A1182" s="57"/>
      <c r="B1182" s="48"/>
      <c r="C1182" s="59"/>
      <c r="D1182" s="59"/>
      <c r="E1182" s="59"/>
      <c r="F1182" s="338" t="s">
        <v>243</v>
      </c>
      <c r="G1182" s="336" t="s">
        <v>410</v>
      </c>
      <c r="H1182" s="335">
        <f>+'[1]รางระบายน้ำ คสล.รูปตัวยู'!K224</f>
        <v>0</v>
      </c>
      <c r="I1182" s="337" t="s">
        <v>408</v>
      </c>
      <c r="J1182" s="61" t="s">
        <v>536</v>
      </c>
      <c r="K1182" s="335">
        <f t="shared" si="93"/>
        <v>19.149999999999999</v>
      </c>
      <c r="L1182" s="22" t="s">
        <v>134</v>
      </c>
      <c r="M1182" s="263" t="s">
        <v>6</v>
      </c>
      <c r="N1182" s="52">
        <f t="shared" si="92"/>
        <v>0</v>
      </c>
      <c r="O1182" s="36" t="s">
        <v>134</v>
      </c>
      <c r="P1182" s="36" t="str">
        <f t="shared" si="94"/>
        <v>[5]</v>
      </c>
      <c r="Q1182" s="259">
        <v>5</v>
      </c>
    </row>
    <row r="1183" spans="1:17" ht="23.25">
      <c r="A1183" s="57"/>
      <c r="B1183" s="48"/>
      <c r="C1183" s="59"/>
      <c r="D1183" s="59"/>
      <c r="E1183" s="59"/>
      <c r="F1183" s="338" t="s">
        <v>243</v>
      </c>
      <c r="G1183" s="336" t="s">
        <v>567</v>
      </c>
      <c r="H1183" s="335">
        <f>+'[1]รางระบายน้ำ คสล.รูปตัวยู'!K225</f>
        <v>0</v>
      </c>
      <c r="I1183" s="337" t="s">
        <v>408</v>
      </c>
      <c r="J1183" s="61" t="s">
        <v>536</v>
      </c>
      <c r="K1183" s="335">
        <f t="shared" si="93"/>
        <v>18.600000000000001</v>
      </c>
      <c r="L1183" s="22" t="s">
        <v>134</v>
      </c>
      <c r="M1183" s="263" t="s">
        <v>6</v>
      </c>
      <c r="N1183" s="52">
        <f t="shared" si="92"/>
        <v>0</v>
      </c>
      <c r="O1183" s="36" t="s">
        <v>134</v>
      </c>
      <c r="P1183" s="36" t="str">
        <f t="shared" si="94"/>
        <v>[6]</v>
      </c>
      <c r="Q1183" s="259">
        <v>6</v>
      </c>
    </row>
    <row r="1184" spans="1:17" ht="23.25">
      <c r="A1184" s="57"/>
      <c r="B1184" s="48"/>
      <c r="C1184" s="59"/>
      <c r="D1184" s="59"/>
      <c r="E1184" s="59"/>
      <c r="F1184" s="338" t="s">
        <v>243</v>
      </c>
      <c r="G1184" s="336" t="s">
        <v>412</v>
      </c>
      <c r="H1184" s="335">
        <f>+'[1]รางระบายน้ำ คสล.รูปตัวยู'!K226</f>
        <v>0</v>
      </c>
      <c r="I1184" s="337" t="s">
        <v>408</v>
      </c>
      <c r="J1184" s="61" t="s">
        <v>536</v>
      </c>
      <c r="K1184" s="335">
        <f t="shared" si="93"/>
        <v>17.18</v>
      </c>
      <c r="L1184" s="22" t="s">
        <v>134</v>
      </c>
      <c r="M1184" s="263" t="s">
        <v>6</v>
      </c>
      <c r="N1184" s="52">
        <f t="shared" si="92"/>
        <v>0</v>
      </c>
      <c r="O1184" s="36" t="s">
        <v>134</v>
      </c>
      <c r="P1184" s="36" t="str">
        <f t="shared" si="94"/>
        <v>[7]</v>
      </c>
      <c r="Q1184" s="259">
        <v>7</v>
      </c>
    </row>
    <row r="1185" spans="1:17" ht="23.25">
      <c r="A1185" s="57"/>
      <c r="B1185" s="48"/>
      <c r="C1185" s="59"/>
      <c r="D1185" s="59"/>
      <c r="E1185" s="59"/>
      <c r="F1185" s="338" t="s">
        <v>243</v>
      </c>
      <c r="G1185" s="336" t="s">
        <v>413</v>
      </c>
      <c r="H1185" s="335">
        <f>+'[1]รางระบายน้ำ คสล.รูปตัวยู'!K227</f>
        <v>0</v>
      </c>
      <c r="I1185" s="337" t="s">
        <v>408</v>
      </c>
      <c r="J1185" s="61" t="s">
        <v>536</v>
      </c>
      <c r="K1185" s="335">
        <f t="shared" si="93"/>
        <v>0</v>
      </c>
      <c r="L1185" s="22" t="s">
        <v>134</v>
      </c>
      <c r="M1185" s="263" t="s">
        <v>6</v>
      </c>
      <c r="N1185" s="52">
        <f t="shared" si="92"/>
        <v>0</v>
      </c>
      <c r="O1185" s="36" t="s">
        <v>134</v>
      </c>
      <c r="P1185" s="36" t="str">
        <f t="shared" si="94"/>
        <v>[8]</v>
      </c>
      <c r="Q1185" s="259">
        <v>8</v>
      </c>
    </row>
    <row r="1186" spans="1:17" ht="23.25">
      <c r="A1186" s="57"/>
      <c r="B1186" s="48"/>
      <c r="C1186" s="59"/>
      <c r="D1186" s="59"/>
      <c r="E1186" s="59"/>
      <c r="F1186" s="338" t="s">
        <v>243</v>
      </c>
      <c r="G1186" s="336" t="s">
        <v>414</v>
      </c>
      <c r="H1186" s="335">
        <f>+'[1]รางระบายน้ำ คสล.รูปตัวยู'!K228</f>
        <v>0</v>
      </c>
      <c r="I1186" s="337" t="s">
        <v>408</v>
      </c>
      <c r="J1186" s="61" t="s">
        <v>536</v>
      </c>
      <c r="K1186" s="335">
        <f t="shared" si="93"/>
        <v>0</v>
      </c>
      <c r="L1186" s="22" t="s">
        <v>134</v>
      </c>
      <c r="M1186" s="263" t="s">
        <v>6</v>
      </c>
      <c r="N1186" s="52">
        <f t="shared" si="92"/>
        <v>0</v>
      </c>
      <c r="O1186" s="36" t="s">
        <v>134</v>
      </c>
      <c r="P1186" s="36" t="str">
        <f t="shared" si="94"/>
        <v>[9]</v>
      </c>
      <c r="Q1186" s="259">
        <v>9</v>
      </c>
    </row>
    <row r="1187" spans="1:17" ht="23.25">
      <c r="A1187" s="57"/>
      <c r="B1187" s="48"/>
      <c r="C1187" s="59"/>
      <c r="D1187" s="59"/>
      <c r="E1187" s="59"/>
      <c r="F1187" s="338" t="s">
        <v>243</v>
      </c>
      <c r="G1187" s="336" t="s">
        <v>415</v>
      </c>
      <c r="H1187" s="335">
        <f>+'[1]รางระบายน้ำ คสล.รูปตัวยู'!K229</f>
        <v>0</v>
      </c>
      <c r="I1187" s="337" t="s">
        <v>408</v>
      </c>
      <c r="J1187" s="61" t="s">
        <v>536</v>
      </c>
      <c r="K1187" s="335">
        <f t="shared" si="93"/>
        <v>34.43</v>
      </c>
      <c r="L1187" s="22" t="s">
        <v>134</v>
      </c>
      <c r="M1187" s="263" t="s">
        <v>6</v>
      </c>
      <c r="N1187" s="52">
        <f t="shared" si="92"/>
        <v>0</v>
      </c>
      <c r="O1187" s="36" t="s">
        <v>134</v>
      </c>
      <c r="P1187" s="36" t="str">
        <f t="shared" si="94"/>
        <v>[10]</v>
      </c>
      <c r="Q1187" s="259">
        <v>10</v>
      </c>
    </row>
    <row r="1188" spans="1:17" ht="23.25">
      <c r="A1188" s="57"/>
      <c r="B1188" s="48"/>
      <c r="C1188" s="59"/>
      <c r="D1188" s="59"/>
      <c r="E1188" s="59"/>
      <c r="F1188" s="336" t="s">
        <v>577</v>
      </c>
      <c r="G1188" s="336"/>
      <c r="H1188" s="335">
        <f>+'[1]รางระบายน้ำ คสล.รูปตัวยู'!K230</f>
        <v>0</v>
      </c>
      <c r="I1188" s="291" t="s">
        <v>25</v>
      </c>
      <c r="J1188" s="61" t="s">
        <v>536</v>
      </c>
      <c r="K1188" s="335">
        <f t="shared" si="93"/>
        <v>1491</v>
      </c>
      <c r="L1188" s="22" t="s">
        <v>134</v>
      </c>
      <c r="M1188" s="263" t="s">
        <v>6</v>
      </c>
      <c r="N1188" s="52">
        <f t="shared" si="92"/>
        <v>0</v>
      </c>
      <c r="O1188" s="36" t="s">
        <v>134</v>
      </c>
      <c r="P1188" s="36" t="str">
        <f t="shared" si="94"/>
        <v>[11]</v>
      </c>
      <c r="Q1188" s="259">
        <v>11</v>
      </c>
    </row>
    <row r="1189" spans="1:17" ht="23.25">
      <c r="A1189" s="57"/>
      <c r="B1189" s="48"/>
      <c r="C1189" s="59"/>
      <c r="D1189" s="59"/>
      <c r="E1189" s="59"/>
      <c r="F1189" s="339" t="s">
        <v>578</v>
      </c>
      <c r="G1189" s="340"/>
      <c r="H1189" s="335">
        <f>+'[1]รางระบายน้ำ คสล.รูปตัวยู'!K231</f>
        <v>0</v>
      </c>
      <c r="I1189" s="291" t="s">
        <v>25</v>
      </c>
      <c r="J1189" s="61" t="s">
        <v>536</v>
      </c>
      <c r="K1189" s="335">
        <f t="shared" si="93"/>
        <v>433</v>
      </c>
      <c r="L1189" s="22" t="s">
        <v>134</v>
      </c>
      <c r="M1189" s="263" t="s">
        <v>6</v>
      </c>
      <c r="N1189" s="52">
        <f t="shared" si="92"/>
        <v>0</v>
      </c>
      <c r="O1189" s="36" t="s">
        <v>134</v>
      </c>
      <c r="P1189" s="36" t="str">
        <f t="shared" si="94"/>
        <v>[12]</v>
      </c>
      <c r="Q1189" s="259">
        <v>12</v>
      </c>
    </row>
    <row r="1190" spans="1:17" s="103" customFormat="1" ht="23.25">
      <c r="A1190" s="311"/>
      <c r="B1190" s="312"/>
      <c r="C1190" s="257"/>
      <c r="D1190" s="257"/>
      <c r="E1190" s="257"/>
      <c r="F1190" s="341" t="s">
        <v>579</v>
      </c>
      <c r="G1190" s="342"/>
      <c r="H1190" s="343">
        <f>+'[1]รางระบายน้ำ คสล.รูปตัวยู'!K232</f>
        <v>0</v>
      </c>
      <c r="I1190" s="344" t="s">
        <v>25</v>
      </c>
      <c r="J1190" s="317" t="s">
        <v>536</v>
      </c>
      <c r="K1190" s="343">
        <f t="shared" si="93"/>
        <v>94</v>
      </c>
      <c r="L1190" s="73" t="s">
        <v>134</v>
      </c>
      <c r="M1190" s="318" t="s">
        <v>6</v>
      </c>
      <c r="N1190" s="319">
        <f t="shared" si="92"/>
        <v>0</v>
      </c>
      <c r="O1190" s="320" t="s">
        <v>134</v>
      </c>
      <c r="P1190" s="320" t="str">
        <f t="shared" si="94"/>
        <v>[13]</v>
      </c>
      <c r="Q1190" s="321">
        <v>13</v>
      </c>
    </row>
    <row r="1191" spans="1:17" s="103" customFormat="1" ht="23.25">
      <c r="A1191" s="311"/>
      <c r="B1191" s="312"/>
      <c r="C1191" s="257"/>
      <c r="D1191" s="257"/>
      <c r="E1191" s="257"/>
      <c r="F1191" s="341" t="s">
        <v>580</v>
      </c>
      <c r="G1191" s="342"/>
      <c r="H1191" s="343">
        <f>+'[1]รางระบายน้ำ คสล.รูปตัวยู'!K233</f>
        <v>0</v>
      </c>
      <c r="I1191" s="344" t="s">
        <v>25</v>
      </c>
      <c r="J1191" s="317" t="s">
        <v>536</v>
      </c>
      <c r="K1191" s="343">
        <f t="shared" si="93"/>
        <v>41.43</v>
      </c>
      <c r="L1191" s="73" t="s">
        <v>134</v>
      </c>
      <c r="M1191" s="318" t="s">
        <v>6</v>
      </c>
      <c r="N1191" s="319">
        <f t="shared" si="92"/>
        <v>0</v>
      </c>
      <c r="O1191" s="320" t="s">
        <v>134</v>
      </c>
      <c r="P1191" s="320" t="str">
        <f t="shared" si="94"/>
        <v>[14]</v>
      </c>
      <c r="Q1191" s="321">
        <v>14</v>
      </c>
    </row>
    <row r="1192" spans="1:17" s="103" customFormat="1" ht="23.25">
      <c r="A1192" s="311"/>
      <c r="B1192" s="312"/>
      <c r="C1192" s="257"/>
      <c r="D1192" s="257"/>
      <c r="E1192" s="257"/>
      <c r="F1192" s="341" t="s">
        <v>581</v>
      </c>
      <c r="G1192" s="342"/>
      <c r="H1192" s="343">
        <f>+'[1]รางระบายน้ำ คสล.รูปตัวยู'!K234</f>
        <v>0</v>
      </c>
      <c r="I1192" s="344" t="s">
        <v>25</v>
      </c>
      <c r="J1192" s="317" t="s">
        <v>536</v>
      </c>
      <c r="K1192" s="343">
        <f t="shared" si="93"/>
        <v>1782</v>
      </c>
      <c r="L1192" s="73" t="s">
        <v>134</v>
      </c>
      <c r="M1192" s="318" t="s">
        <v>6</v>
      </c>
      <c r="N1192" s="319">
        <f t="shared" si="92"/>
        <v>0</v>
      </c>
      <c r="O1192" s="320" t="s">
        <v>134</v>
      </c>
      <c r="P1192" s="320" t="str">
        <f t="shared" si="94"/>
        <v>[15]</v>
      </c>
      <c r="Q1192" s="321">
        <v>15</v>
      </c>
    </row>
    <row r="1193" spans="1:17" ht="23.25">
      <c r="A1193" s="57"/>
      <c r="B1193" s="48"/>
      <c r="C1193" s="59"/>
      <c r="D1193" s="59"/>
      <c r="E1193" s="59"/>
      <c r="F1193" s="339" t="s">
        <v>582</v>
      </c>
      <c r="G1193" s="345"/>
      <c r="H1193" s="335">
        <f>+'[1]รางระบายน้ำ คสล.รูปตัวยู'!K235</f>
        <v>0</v>
      </c>
      <c r="I1193" s="346" t="s">
        <v>171</v>
      </c>
      <c r="J1193" s="61" t="s">
        <v>536</v>
      </c>
      <c r="K1193" s="335">
        <f t="shared" si="93"/>
        <v>4382</v>
      </c>
      <c r="L1193" s="22" t="s">
        <v>134</v>
      </c>
      <c r="M1193" s="263" t="s">
        <v>6</v>
      </c>
      <c r="N1193" s="52">
        <f t="shared" si="92"/>
        <v>0</v>
      </c>
      <c r="O1193" s="36" t="s">
        <v>134</v>
      </c>
      <c r="P1193" s="36" t="str">
        <f t="shared" si="94"/>
        <v>[16]</v>
      </c>
      <c r="Q1193" s="259">
        <v>16</v>
      </c>
    </row>
    <row r="1194" spans="1:17" ht="23.25">
      <c r="A1194" s="57"/>
      <c r="B1194" s="48"/>
      <c r="C1194" s="59"/>
      <c r="D1194" s="59"/>
      <c r="E1194" s="59"/>
      <c r="F1194" s="18" t="s">
        <v>101</v>
      </c>
      <c r="G1194" s="329"/>
      <c r="H1194" s="325"/>
      <c r="I1194" s="18"/>
      <c r="J1194" s="18"/>
      <c r="K1194" s="18"/>
      <c r="L1194" s="18"/>
      <c r="M1194" s="263" t="s">
        <v>6</v>
      </c>
      <c r="N1194" s="278">
        <f>SUM(N1178:N1193)</f>
        <v>0</v>
      </c>
      <c r="O1194" s="36" t="s">
        <v>134</v>
      </c>
      <c r="P1194" s="36" t="s">
        <v>583</v>
      </c>
      <c r="Q1194" s="259">
        <v>17</v>
      </c>
    </row>
    <row r="1195" spans="1:17" ht="23.25">
      <c r="A1195" s="57"/>
      <c r="B1195" s="48"/>
      <c r="C1195" s="59"/>
      <c r="D1195" s="59"/>
      <c r="E1195" s="59"/>
      <c r="F1195" s="18"/>
      <c r="G1195" s="329"/>
      <c r="H1195" s="325"/>
      <c r="I1195" s="18"/>
      <c r="J1195" s="18"/>
      <c r="K1195" s="18"/>
      <c r="L1195" s="18"/>
      <c r="M1195" s="263"/>
      <c r="N1195" s="278"/>
      <c r="O1195" s="36"/>
      <c r="P1195" s="36" t="s">
        <v>521</v>
      </c>
      <c r="Q1195" s="259"/>
    </row>
    <row r="1196" spans="1:17" ht="24" thickBot="1">
      <c r="A1196" s="57"/>
      <c r="B1196" s="48"/>
      <c r="C1196" s="59"/>
      <c r="D1196" s="59"/>
      <c r="E1196" s="59"/>
      <c r="F1196" s="44" t="s">
        <v>57</v>
      </c>
      <c r="G1196" s="304"/>
      <c r="H1196" s="335"/>
      <c r="I1196" s="304"/>
      <c r="J1196" s="84"/>
      <c r="K1196" s="335"/>
      <c r="L1196" s="304"/>
      <c r="M1196" s="275" t="s">
        <v>6</v>
      </c>
      <c r="N1196" s="80">
        <f>IF(G1177=0,0,ROUNDDOWN(N1194/G1177,-1))</f>
        <v>0</v>
      </c>
      <c r="O1196" s="44" t="s">
        <v>433</v>
      </c>
    </row>
    <row r="1197" spans="1:17" ht="24" thickTop="1">
      <c r="A1197" s="57"/>
      <c r="B1197" s="48"/>
      <c r="C1197" s="59"/>
      <c r="D1197" s="59"/>
      <c r="E1197" s="59"/>
      <c r="F1197" s="349"/>
      <c r="G1197" s="304"/>
      <c r="H1197" s="335"/>
      <c r="I1197" s="304"/>
      <c r="J1197" s="84"/>
      <c r="K1197" s="335"/>
      <c r="L1197" s="304"/>
      <c r="M1197" s="84"/>
    </row>
    <row r="1198" spans="1:17" ht="23.25">
      <c r="A1198" s="57"/>
      <c r="B1198" s="48"/>
      <c r="C1198" s="59"/>
      <c r="D1198" s="59"/>
      <c r="E1198" s="173" t="s">
        <v>586</v>
      </c>
      <c r="F1198" s="333" t="s">
        <v>574</v>
      </c>
      <c r="G1198" s="301" t="s">
        <v>575</v>
      </c>
      <c r="H1198" s="334">
        <f>+'[1]กรอกข้อมูลราง-บ่อพัก'!O23</f>
        <v>0</v>
      </c>
      <c r="I1198" s="301" t="s">
        <v>171</v>
      </c>
      <c r="J1198" s="89" t="s">
        <v>587</v>
      </c>
      <c r="K1198" s="334"/>
      <c r="L1198" s="301"/>
      <c r="M1198" s="84"/>
    </row>
    <row r="1199" spans="1:17" ht="23.25">
      <c r="A1199" s="57"/>
      <c r="B1199" s="48"/>
      <c r="C1199" s="59"/>
      <c r="D1199" s="59"/>
      <c r="E1199" s="173"/>
      <c r="F1199" s="48" t="s">
        <v>403</v>
      </c>
      <c r="G1199" s="267">
        <f>+'[1]กรอกข้อมูลราง-บ่อพัก'!O22</f>
        <v>0</v>
      </c>
      <c r="H1199" s="18" t="s">
        <v>404</v>
      </c>
      <c r="I1199" s="301"/>
      <c r="J1199" s="89"/>
      <c r="K1199" s="334"/>
      <c r="L1199" s="301"/>
      <c r="M1199" s="84"/>
    </row>
    <row r="1200" spans="1:17" ht="23.25">
      <c r="A1200" s="57"/>
      <c r="B1200" s="48"/>
      <c r="C1200" s="59"/>
      <c r="D1200" s="59"/>
      <c r="E1200" s="59"/>
      <c r="F1200" s="336" t="s">
        <v>565</v>
      </c>
      <c r="G1200" s="336"/>
      <c r="H1200" s="335">
        <f>+'[1]รางระบายน้ำ คสล.รูปตัวยู'!L220</f>
        <v>0</v>
      </c>
      <c r="I1200" s="337" t="s">
        <v>25</v>
      </c>
      <c r="J1200" s="61" t="s">
        <v>536</v>
      </c>
      <c r="K1200" s="335">
        <f>+K1178</f>
        <v>1782</v>
      </c>
      <c r="L1200" s="22" t="s">
        <v>134</v>
      </c>
      <c r="M1200" s="263" t="s">
        <v>6</v>
      </c>
      <c r="N1200" s="52">
        <f t="shared" ref="N1200:N1215" si="95">+H1200*K1200</f>
        <v>0</v>
      </c>
      <c r="O1200" s="36" t="s">
        <v>134</v>
      </c>
      <c r="P1200" s="36" t="str">
        <f>CONCATENATE("[",Q1200,"]")</f>
        <v>[1]</v>
      </c>
      <c r="Q1200" s="259">
        <v>1</v>
      </c>
    </row>
    <row r="1201" spans="1:17" ht="23.25">
      <c r="A1201" s="57"/>
      <c r="B1201" s="48"/>
      <c r="C1201" s="59"/>
      <c r="D1201" s="59"/>
      <c r="E1201" s="59"/>
      <c r="F1201" s="336" t="s">
        <v>566</v>
      </c>
      <c r="G1201" s="336"/>
      <c r="H1201" s="335">
        <f>+'[1]รางระบายน้ำ คสล.รูปตัวยู'!L221</f>
        <v>0</v>
      </c>
      <c r="I1201" s="337" t="s">
        <v>340</v>
      </c>
      <c r="J1201" s="61" t="s">
        <v>536</v>
      </c>
      <c r="K1201" s="335">
        <f t="shared" ref="K1201:K1215" si="96">+K1179</f>
        <v>217</v>
      </c>
      <c r="L1201" s="22" t="s">
        <v>134</v>
      </c>
      <c r="M1201" s="263" t="s">
        <v>6</v>
      </c>
      <c r="N1201" s="52">
        <f t="shared" si="95"/>
        <v>0</v>
      </c>
      <c r="O1201" s="36" t="s">
        <v>134</v>
      </c>
      <c r="P1201" s="36" t="str">
        <f t="shared" ref="P1201:P1215" si="97">CONCATENATE("[",Q1201,"]")</f>
        <v>[2]</v>
      </c>
      <c r="Q1201" s="259">
        <v>2</v>
      </c>
    </row>
    <row r="1202" spans="1:17" ht="23.25">
      <c r="A1202" s="57"/>
      <c r="B1202" s="48"/>
      <c r="C1202" s="59"/>
      <c r="D1202" s="59"/>
      <c r="E1202" s="59"/>
      <c r="F1202" s="336" t="s">
        <v>407</v>
      </c>
      <c r="G1202" s="336"/>
      <c r="H1202" s="335">
        <f>+'[1]รางระบายน้ำ คสล.รูปตัวยู'!L222</f>
        <v>0</v>
      </c>
      <c r="I1202" s="337" t="s">
        <v>408</v>
      </c>
      <c r="J1202" s="61" t="s">
        <v>536</v>
      </c>
      <c r="K1202" s="335">
        <f t="shared" si="96"/>
        <v>2.8</v>
      </c>
      <c r="L1202" s="22" t="s">
        <v>134</v>
      </c>
      <c r="M1202" s="263" t="s">
        <v>6</v>
      </c>
      <c r="N1202" s="52">
        <f t="shared" si="95"/>
        <v>0</v>
      </c>
      <c r="O1202" s="36" t="s">
        <v>134</v>
      </c>
      <c r="P1202" s="36" t="str">
        <f t="shared" si="97"/>
        <v>[3]</v>
      </c>
      <c r="Q1202" s="259">
        <v>3</v>
      </c>
    </row>
    <row r="1203" spans="1:17" ht="23.25">
      <c r="A1203" s="57"/>
      <c r="B1203" s="48"/>
      <c r="C1203" s="59"/>
      <c r="D1203" s="59"/>
      <c r="E1203" s="59"/>
      <c r="F1203" s="338" t="s">
        <v>243</v>
      </c>
      <c r="G1203" s="336" t="s">
        <v>409</v>
      </c>
      <c r="H1203" s="335">
        <f>+'[1]รางระบายน้ำ คสล.รูปตัวยู'!L223</f>
        <v>0</v>
      </c>
      <c r="I1203" s="337" t="s">
        <v>408</v>
      </c>
      <c r="J1203" s="61" t="s">
        <v>536</v>
      </c>
      <c r="K1203" s="335">
        <f t="shared" si="96"/>
        <v>20.41</v>
      </c>
      <c r="L1203" s="22" t="s">
        <v>134</v>
      </c>
      <c r="M1203" s="263" t="s">
        <v>6</v>
      </c>
      <c r="N1203" s="52">
        <f t="shared" si="95"/>
        <v>0</v>
      </c>
      <c r="O1203" s="36" t="s">
        <v>134</v>
      </c>
      <c r="P1203" s="36" t="str">
        <f t="shared" si="97"/>
        <v>[4]</v>
      </c>
      <c r="Q1203" s="259">
        <v>4</v>
      </c>
    </row>
    <row r="1204" spans="1:17" ht="23.25">
      <c r="A1204" s="57"/>
      <c r="B1204" s="48"/>
      <c r="C1204" s="59"/>
      <c r="D1204" s="59"/>
      <c r="E1204" s="59"/>
      <c r="F1204" s="338" t="s">
        <v>243</v>
      </c>
      <c r="G1204" s="336" t="s">
        <v>410</v>
      </c>
      <c r="H1204" s="335">
        <f>+'[1]รางระบายน้ำ คสล.รูปตัวยู'!L224</f>
        <v>0</v>
      </c>
      <c r="I1204" s="337" t="s">
        <v>408</v>
      </c>
      <c r="J1204" s="61" t="s">
        <v>536</v>
      </c>
      <c r="K1204" s="335">
        <f t="shared" si="96"/>
        <v>19.149999999999999</v>
      </c>
      <c r="L1204" s="22" t="s">
        <v>134</v>
      </c>
      <c r="M1204" s="263" t="s">
        <v>6</v>
      </c>
      <c r="N1204" s="52">
        <f t="shared" si="95"/>
        <v>0</v>
      </c>
      <c r="O1204" s="36" t="s">
        <v>134</v>
      </c>
      <c r="P1204" s="36" t="str">
        <f t="shared" si="97"/>
        <v>[5]</v>
      </c>
      <c r="Q1204" s="259">
        <v>5</v>
      </c>
    </row>
    <row r="1205" spans="1:17" ht="23.25">
      <c r="A1205" s="57"/>
      <c r="B1205" s="48"/>
      <c r="C1205" s="59"/>
      <c r="D1205" s="59"/>
      <c r="E1205" s="59"/>
      <c r="F1205" s="338" t="s">
        <v>243</v>
      </c>
      <c r="G1205" s="336" t="s">
        <v>567</v>
      </c>
      <c r="H1205" s="335">
        <f>+'[1]รางระบายน้ำ คสล.รูปตัวยู'!L225</f>
        <v>0</v>
      </c>
      <c r="I1205" s="337" t="s">
        <v>408</v>
      </c>
      <c r="J1205" s="61" t="s">
        <v>536</v>
      </c>
      <c r="K1205" s="335">
        <f t="shared" si="96"/>
        <v>18.600000000000001</v>
      </c>
      <c r="L1205" s="22" t="s">
        <v>134</v>
      </c>
      <c r="M1205" s="263" t="s">
        <v>6</v>
      </c>
      <c r="N1205" s="52">
        <f t="shared" si="95"/>
        <v>0</v>
      </c>
      <c r="O1205" s="36" t="s">
        <v>134</v>
      </c>
      <c r="P1205" s="36" t="str">
        <f t="shared" si="97"/>
        <v>[6]</v>
      </c>
      <c r="Q1205" s="259">
        <v>6</v>
      </c>
    </row>
    <row r="1206" spans="1:17" ht="23.25">
      <c r="A1206" s="57"/>
      <c r="B1206" s="48"/>
      <c r="C1206" s="59"/>
      <c r="D1206" s="59"/>
      <c r="E1206" s="59"/>
      <c r="F1206" s="338" t="s">
        <v>243</v>
      </c>
      <c r="G1206" s="336" t="s">
        <v>412</v>
      </c>
      <c r="H1206" s="335">
        <f>+'[1]รางระบายน้ำ คสล.รูปตัวยู'!L226</f>
        <v>0</v>
      </c>
      <c r="I1206" s="337" t="s">
        <v>408</v>
      </c>
      <c r="J1206" s="61" t="s">
        <v>536</v>
      </c>
      <c r="K1206" s="335">
        <f t="shared" si="96"/>
        <v>17.18</v>
      </c>
      <c r="L1206" s="22" t="s">
        <v>134</v>
      </c>
      <c r="M1206" s="263" t="s">
        <v>6</v>
      </c>
      <c r="N1206" s="52">
        <f t="shared" si="95"/>
        <v>0</v>
      </c>
      <c r="O1206" s="36" t="s">
        <v>134</v>
      </c>
      <c r="P1206" s="36" t="str">
        <f t="shared" si="97"/>
        <v>[7]</v>
      </c>
      <c r="Q1206" s="259">
        <v>7</v>
      </c>
    </row>
    <row r="1207" spans="1:17" ht="23.25">
      <c r="A1207" s="57"/>
      <c r="B1207" s="48"/>
      <c r="C1207" s="59"/>
      <c r="D1207" s="59"/>
      <c r="E1207" s="59"/>
      <c r="F1207" s="338" t="s">
        <v>243</v>
      </c>
      <c r="G1207" s="336" t="s">
        <v>413</v>
      </c>
      <c r="H1207" s="335">
        <f>+'[1]รางระบายน้ำ คสล.รูปตัวยู'!L227</f>
        <v>0</v>
      </c>
      <c r="I1207" s="337" t="s">
        <v>408</v>
      </c>
      <c r="J1207" s="61" t="s">
        <v>536</v>
      </c>
      <c r="K1207" s="335">
        <f t="shared" si="96"/>
        <v>0</v>
      </c>
      <c r="L1207" s="22" t="s">
        <v>134</v>
      </c>
      <c r="M1207" s="263" t="s">
        <v>6</v>
      </c>
      <c r="N1207" s="52">
        <f t="shared" si="95"/>
        <v>0</v>
      </c>
      <c r="O1207" s="36" t="s">
        <v>134</v>
      </c>
      <c r="P1207" s="36" t="str">
        <f t="shared" si="97"/>
        <v>[8]</v>
      </c>
      <c r="Q1207" s="259">
        <v>8</v>
      </c>
    </row>
    <row r="1208" spans="1:17" ht="23.25">
      <c r="A1208" s="57"/>
      <c r="B1208" s="48"/>
      <c r="C1208" s="59"/>
      <c r="D1208" s="59"/>
      <c r="E1208" s="59"/>
      <c r="F1208" s="338" t="s">
        <v>243</v>
      </c>
      <c r="G1208" s="336" t="s">
        <v>414</v>
      </c>
      <c r="H1208" s="335">
        <f>+'[1]รางระบายน้ำ คสล.รูปตัวยู'!L228</f>
        <v>0</v>
      </c>
      <c r="I1208" s="337" t="s">
        <v>408</v>
      </c>
      <c r="J1208" s="61" t="s">
        <v>536</v>
      </c>
      <c r="K1208" s="335">
        <f t="shared" si="96"/>
        <v>0</v>
      </c>
      <c r="L1208" s="22" t="s">
        <v>134</v>
      </c>
      <c r="M1208" s="263" t="s">
        <v>6</v>
      </c>
      <c r="N1208" s="52">
        <f t="shared" si="95"/>
        <v>0</v>
      </c>
      <c r="O1208" s="36" t="s">
        <v>134</v>
      </c>
      <c r="P1208" s="36" t="str">
        <f t="shared" si="97"/>
        <v>[9]</v>
      </c>
      <c r="Q1208" s="259">
        <v>9</v>
      </c>
    </row>
    <row r="1209" spans="1:17" ht="23.25">
      <c r="A1209" s="57"/>
      <c r="B1209" s="48"/>
      <c r="C1209" s="59"/>
      <c r="D1209" s="59"/>
      <c r="E1209" s="59"/>
      <c r="F1209" s="338" t="s">
        <v>243</v>
      </c>
      <c r="G1209" s="336" t="s">
        <v>415</v>
      </c>
      <c r="H1209" s="335">
        <f>+'[1]รางระบายน้ำ คสล.รูปตัวยู'!L229</f>
        <v>0</v>
      </c>
      <c r="I1209" s="337" t="s">
        <v>408</v>
      </c>
      <c r="J1209" s="61" t="s">
        <v>536</v>
      </c>
      <c r="K1209" s="335">
        <f t="shared" si="96"/>
        <v>34.43</v>
      </c>
      <c r="L1209" s="22" t="s">
        <v>134</v>
      </c>
      <c r="M1209" s="263" t="s">
        <v>6</v>
      </c>
      <c r="N1209" s="52">
        <f t="shared" si="95"/>
        <v>0</v>
      </c>
      <c r="O1209" s="36" t="s">
        <v>134</v>
      </c>
      <c r="P1209" s="36" t="str">
        <f t="shared" si="97"/>
        <v>[10]</v>
      </c>
      <c r="Q1209" s="259">
        <v>10</v>
      </c>
    </row>
    <row r="1210" spans="1:17" ht="23.25">
      <c r="A1210" s="57"/>
      <c r="B1210" s="48"/>
      <c r="C1210" s="59"/>
      <c r="D1210" s="59"/>
      <c r="E1210" s="59"/>
      <c r="F1210" s="336" t="s">
        <v>577</v>
      </c>
      <c r="G1210" s="336"/>
      <c r="H1210" s="335">
        <f>+'[1]รางระบายน้ำ คสล.รูปตัวยู'!L230</f>
        <v>0</v>
      </c>
      <c r="I1210" s="291" t="s">
        <v>25</v>
      </c>
      <c r="J1210" s="61" t="s">
        <v>536</v>
      </c>
      <c r="K1210" s="335">
        <f t="shared" si="96"/>
        <v>1491</v>
      </c>
      <c r="L1210" s="22" t="s">
        <v>134</v>
      </c>
      <c r="M1210" s="263" t="s">
        <v>6</v>
      </c>
      <c r="N1210" s="52">
        <f t="shared" si="95"/>
        <v>0</v>
      </c>
      <c r="O1210" s="36" t="s">
        <v>134</v>
      </c>
      <c r="P1210" s="36" t="str">
        <f t="shared" si="97"/>
        <v>[11]</v>
      </c>
      <c r="Q1210" s="259">
        <v>11</v>
      </c>
    </row>
    <row r="1211" spans="1:17" ht="23.25">
      <c r="A1211" s="57"/>
      <c r="B1211" s="48"/>
      <c r="C1211" s="59"/>
      <c r="D1211" s="59"/>
      <c r="E1211" s="59"/>
      <c r="F1211" s="339" t="s">
        <v>578</v>
      </c>
      <c r="G1211" s="340"/>
      <c r="H1211" s="335">
        <f>+'[1]รางระบายน้ำ คสล.รูปตัวยู'!L231</f>
        <v>0</v>
      </c>
      <c r="I1211" s="291" t="s">
        <v>25</v>
      </c>
      <c r="J1211" s="61" t="s">
        <v>536</v>
      </c>
      <c r="K1211" s="335">
        <f t="shared" si="96"/>
        <v>433</v>
      </c>
      <c r="L1211" s="22" t="s">
        <v>134</v>
      </c>
      <c r="M1211" s="263" t="s">
        <v>6</v>
      </c>
      <c r="N1211" s="52">
        <f t="shared" si="95"/>
        <v>0</v>
      </c>
      <c r="O1211" s="36" t="s">
        <v>134</v>
      </c>
      <c r="P1211" s="36" t="str">
        <f t="shared" si="97"/>
        <v>[12]</v>
      </c>
      <c r="Q1211" s="259">
        <v>12</v>
      </c>
    </row>
    <row r="1212" spans="1:17" s="103" customFormat="1" ht="23.25">
      <c r="A1212" s="311"/>
      <c r="B1212" s="312"/>
      <c r="C1212" s="257"/>
      <c r="D1212" s="257"/>
      <c r="E1212" s="257"/>
      <c r="F1212" s="341" t="s">
        <v>579</v>
      </c>
      <c r="G1212" s="342"/>
      <c r="H1212" s="343">
        <f>+'[1]รางระบายน้ำ คสล.รูปตัวยู'!L232</f>
        <v>0</v>
      </c>
      <c r="I1212" s="344" t="s">
        <v>25</v>
      </c>
      <c r="J1212" s="317" t="s">
        <v>536</v>
      </c>
      <c r="K1212" s="343">
        <f t="shared" si="96"/>
        <v>94</v>
      </c>
      <c r="L1212" s="73" t="s">
        <v>134</v>
      </c>
      <c r="M1212" s="318" t="s">
        <v>6</v>
      </c>
      <c r="N1212" s="319">
        <f t="shared" si="95"/>
        <v>0</v>
      </c>
      <c r="O1212" s="320" t="s">
        <v>134</v>
      </c>
      <c r="P1212" s="320" t="str">
        <f t="shared" si="97"/>
        <v>[13]</v>
      </c>
      <c r="Q1212" s="321">
        <v>13</v>
      </c>
    </row>
    <row r="1213" spans="1:17" s="103" customFormat="1" ht="23.25">
      <c r="A1213" s="311"/>
      <c r="B1213" s="312"/>
      <c r="C1213" s="257"/>
      <c r="D1213" s="257"/>
      <c r="E1213" s="257"/>
      <c r="F1213" s="341" t="s">
        <v>580</v>
      </c>
      <c r="G1213" s="342"/>
      <c r="H1213" s="343">
        <f>+'[1]รางระบายน้ำ คสล.รูปตัวยู'!L233</f>
        <v>0</v>
      </c>
      <c r="I1213" s="344" t="s">
        <v>25</v>
      </c>
      <c r="J1213" s="317" t="s">
        <v>536</v>
      </c>
      <c r="K1213" s="343">
        <f t="shared" si="96"/>
        <v>41.43</v>
      </c>
      <c r="L1213" s="73" t="s">
        <v>134</v>
      </c>
      <c r="M1213" s="318" t="s">
        <v>6</v>
      </c>
      <c r="N1213" s="319">
        <f t="shared" si="95"/>
        <v>0</v>
      </c>
      <c r="O1213" s="320" t="s">
        <v>134</v>
      </c>
      <c r="P1213" s="320" t="str">
        <f t="shared" si="97"/>
        <v>[14]</v>
      </c>
      <c r="Q1213" s="321">
        <v>14</v>
      </c>
    </row>
    <row r="1214" spans="1:17" s="103" customFormat="1" ht="23.25">
      <c r="A1214" s="311"/>
      <c r="B1214" s="312"/>
      <c r="C1214" s="257"/>
      <c r="D1214" s="257"/>
      <c r="E1214" s="257"/>
      <c r="F1214" s="341" t="s">
        <v>581</v>
      </c>
      <c r="G1214" s="342"/>
      <c r="H1214" s="343">
        <f>+'[1]รางระบายน้ำ คสล.รูปตัวยู'!L234</f>
        <v>0</v>
      </c>
      <c r="I1214" s="344" t="s">
        <v>25</v>
      </c>
      <c r="J1214" s="317" t="s">
        <v>536</v>
      </c>
      <c r="K1214" s="343">
        <f t="shared" si="96"/>
        <v>1782</v>
      </c>
      <c r="L1214" s="73" t="s">
        <v>134</v>
      </c>
      <c r="M1214" s="318" t="s">
        <v>6</v>
      </c>
      <c r="N1214" s="319">
        <f t="shared" si="95"/>
        <v>0</v>
      </c>
      <c r="O1214" s="320" t="s">
        <v>134</v>
      </c>
      <c r="P1214" s="320" t="str">
        <f t="shared" si="97"/>
        <v>[15]</v>
      </c>
      <c r="Q1214" s="321">
        <v>15</v>
      </c>
    </row>
    <row r="1215" spans="1:17" ht="23.25">
      <c r="A1215" s="57"/>
      <c r="B1215" s="48"/>
      <c r="C1215" s="59"/>
      <c r="D1215" s="59"/>
      <c r="E1215" s="59"/>
      <c r="F1215" s="339" t="s">
        <v>582</v>
      </c>
      <c r="G1215" s="345"/>
      <c r="H1215" s="335">
        <f>+'[1]รางระบายน้ำ คสล.รูปตัวยู'!L235</f>
        <v>0</v>
      </c>
      <c r="I1215" s="346" t="s">
        <v>171</v>
      </c>
      <c r="J1215" s="61" t="s">
        <v>536</v>
      </c>
      <c r="K1215" s="335">
        <f t="shared" si="96"/>
        <v>4382</v>
      </c>
      <c r="L1215" s="22" t="s">
        <v>134</v>
      </c>
      <c r="M1215" s="263" t="s">
        <v>6</v>
      </c>
      <c r="N1215" s="52">
        <f t="shared" si="95"/>
        <v>0</v>
      </c>
      <c r="O1215" s="36" t="s">
        <v>134</v>
      </c>
      <c r="P1215" s="36" t="str">
        <f t="shared" si="97"/>
        <v>[16]</v>
      </c>
      <c r="Q1215" s="259">
        <v>16</v>
      </c>
    </row>
    <row r="1216" spans="1:17" ht="23.25">
      <c r="A1216" s="57"/>
      <c r="B1216" s="48"/>
      <c r="C1216" s="59"/>
      <c r="D1216" s="59"/>
      <c r="E1216" s="59"/>
      <c r="F1216" s="18" t="s">
        <v>101</v>
      </c>
      <c r="G1216" s="329"/>
      <c r="H1216" s="325"/>
      <c r="I1216" s="18"/>
      <c r="J1216" s="18"/>
      <c r="K1216" s="18"/>
      <c r="L1216" s="18"/>
      <c r="M1216" s="263" t="s">
        <v>6</v>
      </c>
      <c r="N1216" s="278">
        <f>SUM(N1200:N1215)</f>
        <v>0</v>
      </c>
      <c r="O1216" s="36" t="s">
        <v>134</v>
      </c>
      <c r="P1216" s="36" t="s">
        <v>583</v>
      </c>
      <c r="Q1216" s="259">
        <v>17</v>
      </c>
    </row>
    <row r="1217" spans="1:17" ht="23.25">
      <c r="A1217" s="57"/>
      <c r="B1217" s="48"/>
      <c r="C1217" s="59"/>
      <c r="D1217" s="59"/>
      <c r="E1217" s="59"/>
      <c r="F1217" s="18"/>
      <c r="G1217" s="329"/>
      <c r="H1217" s="325"/>
      <c r="I1217" s="18"/>
      <c r="J1217" s="18"/>
      <c r="K1217" s="18"/>
      <c r="L1217" s="18"/>
      <c r="M1217" s="263"/>
      <c r="N1217" s="278"/>
      <c r="O1217" s="36"/>
      <c r="P1217" s="36" t="s">
        <v>521</v>
      </c>
      <c r="Q1217" s="259"/>
    </row>
    <row r="1218" spans="1:17" ht="24" thickBot="1">
      <c r="A1218" s="57"/>
      <c r="B1218" s="48"/>
      <c r="C1218" s="59"/>
      <c r="D1218" s="59"/>
      <c r="E1218" s="59"/>
      <c r="F1218" s="44" t="s">
        <v>57</v>
      </c>
      <c r="G1218" s="304"/>
      <c r="H1218" s="335"/>
      <c r="I1218" s="304"/>
      <c r="J1218" s="84"/>
      <c r="K1218" s="335"/>
      <c r="L1218" s="304"/>
      <c r="M1218" s="275" t="s">
        <v>6</v>
      </c>
      <c r="N1218" s="80">
        <f>IF(G1199=0,0,ROUNDDOWN(N1216/G1199,-1))</f>
        <v>0</v>
      </c>
      <c r="O1218" s="44" t="s">
        <v>433</v>
      </c>
    </row>
    <row r="1219" spans="1:17" ht="24" thickTop="1">
      <c r="A1219" s="57"/>
      <c r="B1219" s="48"/>
      <c r="C1219" s="59"/>
      <c r="D1219" s="59"/>
      <c r="E1219" s="59"/>
      <c r="F1219" s="44"/>
      <c r="G1219" s="304"/>
      <c r="H1219" s="335"/>
      <c r="I1219" s="304"/>
      <c r="J1219" s="84"/>
      <c r="K1219" s="335"/>
      <c r="L1219" s="304"/>
      <c r="M1219" s="275"/>
      <c r="N1219" s="282"/>
      <c r="O1219" s="44"/>
    </row>
    <row r="1220" spans="1:17" ht="23.25">
      <c r="A1220" s="57"/>
      <c r="B1220" s="48"/>
      <c r="C1220" s="59"/>
      <c r="D1220" s="59"/>
      <c r="E1220" s="173" t="s">
        <v>588</v>
      </c>
      <c r="F1220" s="333" t="s">
        <v>574</v>
      </c>
      <c r="G1220" s="301" t="s">
        <v>575</v>
      </c>
      <c r="H1220" s="334">
        <f>+'[1]กรอกข้อมูลราง-บ่อพัก'!O29</f>
        <v>0</v>
      </c>
      <c r="I1220" s="301" t="s">
        <v>171</v>
      </c>
      <c r="J1220" s="89" t="s">
        <v>589</v>
      </c>
      <c r="K1220" s="334"/>
      <c r="L1220" s="301"/>
      <c r="M1220" s="84"/>
    </row>
    <row r="1221" spans="1:17" ht="23.25">
      <c r="A1221" s="57"/>
      <c r="B1221" s="48"/>
      <c r="C1221" s="59"/>
      <c r="D1221" s="59"/>
      <c r="E1221" s="173"/>
      <c r="F1221" s="48" t="s">
        <v>403</v>
      </c>
      <c r="G1221" s="267">
        <f>+'[1]กรอกข้อมูลราง-บ่อพัก'!O28</f>
        <v>0</v>
      </c>
      <c r="H1221" s="18" t="s">
        <v>404</v>
      </c>
      <c r="I1221" s="301"/>
      <c r="J1221" s="89"/>
      <c r="K1221" s="334"/>
      <c r="L1221" s="301"/>
      <c r="M1221" s="84"/>
    </row>
    <row r="1222" spans="1:17" ht="23.25">
      <c r="A1222" s="57"/>
      <c r="B1222" s="48"/>
      <c r="C1222" s="59"/>
      <c r="D1222" s="59"/>
      <c r="E1222" s="59"/>
      <c r="F1222" s="336" t="s">
        <v>565</v>
      </c>
      <c r="G1222" s="336"/>
      <c r="H1222" s="335">
        <f>+'[1]รางระบายน้ำ คสล.รูปตัวยู'!M220</f>
        <v>0</v>
      </c>
      <c r="I1222" s="337" t="s">
        <v>25</v>
      </c>
      <c r="J1222" s="61" t="s">
        <v>536</v>
      </c>
      <c r="K1222" s="335">
        <f>+K1200</f>
        <v>1782</v>
      </c>
      <c r="L1222" s="22" t="s">
        <v>134</v>
      </c>
      <c r="M1222" s="263" t="s">
        <v>6</v>
      </c>
      <c r="N1222" s="52">
        <f t="shared" ref="N1222:N1237" si="98">+H1222*K1222</f>
        <v>0</v>
      </c>
      <c r="O1222" s="36" t="s">
        <v>134</v>
      </c>
      <c r="P1222" s="36" t="str">
        <f>CONCATENATE("[",Q1222,"]")</f>
        <v>[1]</v>
      </c>
      <c r="Q1222" s="259">
        <v>1</v>
      </c>
    </row>
    <row r="1223" spans="1:17" ht="23.25">
      <c r="A1223" s="57"/>
      <c r="B1223" s="48"/>
      <c r="C1223" s="59"/>
      <c r="D1223" s="59"/>
      <c r="E1223" s="59"/>
      <c r="F1223" s="336" t="s">
        <v>566</v>
      </c>
      <c r="G1223" s="336"/>
      <c r="H1223" s="335">
        <f>+'[1]รางระบายน้ำ คสล.รูปตัวยู'!M221</f>
        <v>0</v>
      </c>
      <c r="I1223" s="337" t="s">
        <v>340</v>
      </c>
      <c r="J1223" s="61" t="s">
        <v>536</v>
      </c>
      <c r="K1223" s="335">
        <f t="shared" ref="K1223:K1237" si="99">+K1201</f>
        <v>217</v>
      </c>
      <c r="L1223" s="22" t="s">
        <v>134</v>
      </c>
      <c r="M1223" s="263" t="s">
        <v>6</v>
      </c>
      <c r="N1223" s="52">
        <f t="shared" si="98"/>
        <v>0</v>
      </c>
      <c r="O1223" s="36" t="s">
        <v>134</v>
      </c>
      <c r="P1223" s="36" t="str">
        <f t="shared" ref="P1223:P1237" si="100">CONCATENATE("[",Q1223,"]")</f>
        <v>[2]</v>
      </c>
      <c r="Q1223" s="259">
        <v>2</v>
      </c>
    </row>
    <row r="1224" spans="1:17" ht="23.25">
      <c r="A1224" s="57"/>
      <c r="B1224" s="48"/>
      <c r="C1224" s="59"/>
      <c r="D1224" s="59"/>
      <c r="E1224" s="59"/>
      <c r="F1224" s="336" t="s">
        <v>407</v>
      </c>
      <c r="G1224" s="336"/>
      <c r="H1224" s="335">
        <f>+'[1]รางระบายน้ำ คสล.รูปตัวยู'!M222</f>
        <v>0</v>
      </c>
      <c r="I1224" s="337" t="s">
        <v>408</v>
      </c>
      <c r="J1224" s="61" t="s">
        <v>536</v>
      </c>
      <c r="K1224" s="335">
        <f t="shared" si="99"/>
        <v>2.8</v>
      </c>
      <c r="L1224" s="22" t="s">
        <v>134</v>
      </c>
      <c r="M1224" s="263" t="s">
        <v>6</v>
      </c>
      <c r="N1224" s="52">
        <f t="shared" si="98"/>
        <v>0</v>
      </c>
      <c r="O1224" s="36" t="s">
        <v>134</v>
      </c>
      <c r="P1224" s="36" t="str">
        <f t="shared" si="100"/>
        <v>[3]</v>
      </c>
      <c r="Q1224" s="259">
        <v>3</v>
      </c>
    </row>
    <row r="1225" spans="1:17" ht="23.25">
      <c r="A1225" s="57"/>
      <c r="B1225" s="48"/>
      <c r="C1225" s="59"/>
      <c r="D1225" s="59"/>
      <c r="E1225" s="59"/>
      <c r="F1225" s="338" t="s">
        <v>243</v>
      </c>
      <c r="G1225" s="336" t="s">
        <v>409</v>
      </c>
      <c r="H1225" s="335">
        <f>+'[1]รางระบายน้ำ คสล.รูปตัวยู'!M223</f>
        <v>0</v>
      </c>
      <c r="I1225" s="337" t="s">
        <v>408</v>
      </c>
      <c r="J1225" s="61" t="s">
        <v>536</v>
      </c>
      <c r="K1225" s="335">
        <f t="shared" si="99"/>
        <v>20.41</v>
      </c>
      <c r="L1225" s="22" t="s">
        <v>134</v>
      </c>
      <c r="M1225" s="263" t="s">
        <v>6</v>
      </c>
      <c r="N1225" s="52">
        <f t="shared" si="98"/>
        <v>0</v>
      </c>
      <c r="O1225" s="36" t="s">
        <v>134</v>
      </c>
      <c r="P1225" s="36" t="str">
        <f t="shared" si="100"/>
        <v>[4]</v>
      </c>
      <c r="Q1225" s="259">
        <v>4</v>
      </c>
    </row>
    <row r="1226" spans="1:17" ht="23.25">
      <c r="A1226" s="57"/>
      <c r="B1226" s="48"/>
      <c r="C1226" s="59"/>
      <c r="D1226" s="59"/>
      <c r="E1226" s="59"/>
      <c r="F1226" s="338" t="s">
        <v>243</v>
      </c>
      <c r="G1226" s="336" t="s">
        <v>410</v>
      </c>
      <c r="H1226" s="335">
        <f>+'[1]รางระบายน้ำ คสล.รูปตัวยู'!M224</f>
        <v>0</v>
      </c>
      <c r="I1226" s="337" t="s">
        <v>408</v>
      </c>
      <c r="J1226" s="61" t="s">
        <v>536</v>
      </c>
      <c r="K1226" s="335">
        <f t="shared" si="99"/>
        <v>19.149999999999999</v>
      </c>
      <c r="L1226" s="22" t="s">
        <v>134</v>
      </c>
      <c r="M1226" s="263" t="s">
        <v>6</v>
      </c>
      <c r="N1226" s="52">
        <f t="shared" si="98"/>
        <v>0</v>
      </c>
      <c r="O1226" s="36" t="s">
        <v>134</v>
      </c>
      <c r="P1226" s="36" t="str">
        <f t="shared" si="100"/>
        <v>[5]</v>
      </c>
      <c r="Q1226" s="259">
        <v>5</v>
      </c>
    </row>
    <row r="1227" spans="1:17" ht="23.25">
      <c r="A1227" s="57"/>
      <c r="B1227" s="48"/>
      <c r="C1227" s="59"/>
      <c r="D1227" s="59"/>
      <c r="E1227" s="59"/>
      <c r="F1227" s="338" t="s">
        <v>243</v>
      </c>
      <c r="G1227" s="336" t="s">
        <v>567</v>
      </c>
      <c r="H1227" s="335">
        <f>+'[1]รางระบายน้ำ คสล.รูปตัวยู'!M225</f>
        <v>0</v>
      </c>
      <c r="I1227" s="337" t="s">
        <v>408</v>
      </c>
      <c r="J1227" s="61" t="s">
        <v>536</v>
      </c>
      <c r="K1227" s="335">
        <f t="shared" si="99"/>
        <v>18.600000000000001</v>
      </c>
      <c r="L1227" s="22" t="s">
        <v>134</v>
      </c>
      <c r="M1227" s="263" t="s">
        <v>6</v>
      </c>
      <c r="N1227" s="52">
        <f t="shared" si="98"/>
        <v>0</v>
      </c>
      <c r="O1227" s="36" t="s">
        <v>134</v>
      </c>
      <c r="P1227" s="36" t="str">
        <f t="shared" si="100"/>
        <v>[6]</v>
      </c>
      <c r="Q1227" s="259">
        <v>6</v>
      </c>
    </row>
    <row r="1228" spans="1:17" ht="23.25">
      <c r="A1228" s="57"/>
      <c r="B1228" s="48"/>
      <c r="C1228" s="59"/>
      <c r="D1228" s="59"/>
      <c r="E1228" s="59"/>
      <c r="F1228" s="338" t="s">
        <v>243</v>
      </c>
      <c r="G1228" s="336" t="s">
        <v>412</v>
      </c>
      <c r="H1228" s="335">
        <f>+'[1]รางระบายน้ำ คสล.รูปตัวยู'!M226</f>
        <v>0</v>
      </c>
      <c r="I1228" s="337" t="s">
        <v>408</v>
      </c>
      <c r="J1228" s="61" t="s">
        <v>536</v>
      </c>
      <c r="K1228" s="335">
        <f t="shared" si="99"/>
        <v>17.18</v>
      </c>
      <c r="L1228" s="22" t="s">
        <v>134</v>
      </c>
      <c r="M1228" s="263" t="s">
        <v>6</v>
      </c>
      <c r="N1228" s="52">
        <f t="shared" si="98"/>
        <v>0</v>
      </c>
      <c r="O1228" s="36" t="s">
        <v>134</v>
      </c>
      <c r="P1228" s="36" t="str">
        <f t="shared" si="100"/>
        <v>[7]</v>
      </c>
      <c r="Q1228" s="259">
        <v>7</v>
      </c>
    </row>
    <row r="1229" spans="1:17" ht="23.25">
      <c r="A1229" s="57"/>
      <c r="B1229" s="48"/>
      <c r="C1229" s="59"/>
      <c r="D1229" s="59"/>
      <c r="E1229" s="59"/>
      <c r="F1229" s="338" t="s">
        <v>243</v>
      </c>
      <c r="G1229" s="336" t="s">
        <v>413</v>
      </c>
      <c r="H1229" s="335">
        <f>+'[1]รางระบายน้ำ คสล.รูปตัวยู'!M227</f>
        <v>0</v>
      </c>
      <c r="I1229" s="337" t="s">
        <v>408</v>
      </c>
      <c r="J1229" s="61" t="s">
        <v>536</v>
      </c>
      <c r="K1229" s="335">
        <f t="shared" si="99"/>
        <v>0</v>
      </c>
      <c r="L1229" s="22" t="s">
        <v>134</v>
      </c>
      <c r="M1229" s="263" t="s">
        <v>6</v>
      </c>
      <c r="N1229" s="52">
        <f t="shared" si="98"/>
        <v>0</v>
      </c>
      <c r="O1229" s="36" t="s">
        <v>134</v>
      </c>
      <c r="P1229" s="36" t="str">
        <f t="shared" si="100"/>
        <v>[8]</v>
      </c>
      <c r="Q1229" s="259">
        <v>8</v>
      </c>
    </row>
    <row r="1230" spans="1:17" ht="23.25">
      <c r="A1230" s="57"/>
      <c r="B1230" s="48"/>
      <c r="C1230" s="59"/>
      <c r="D1230" s="59"/>
      <c r="E1230" s="59"/>
      <c r="F1230" s="338" t="s">
        <v>243</v>
      </c>
      <c r="G1230" s="336" t="s">
        <v>414</v>
      </c>
      <c r="H1230" s="335">
        <f>+'[1]รางระบายน้ำ คสล.รูปตัวยู'!M228</f>
        <v>0</v>
      </c>
      <c r="I1230" s="337" t="s">
        <v>408</v>
      </c>
      <c r="J1230" s="61" t="s">
        <v>536</v>
      </c>
      <c r="K1230" s="335">
        <f t="shared" si="99"/>
        <v>0</v>
      </c>
      <c r="L1230" s="22" t="s">
        <v>134</v>
      </c>
      <c r="M1230" s="263" t="s">
        <v>6</v>
      </c>
      <c r="N1230" s="52">
        <f t="shared" si="98"/>
        <v>0</v>
      </c>
      <c r="O1230" s="36" t="s">
        <v>134</v>
      </c>
      <c r="P1230" s="36" t="str">
        <f t="shared" si="100"/>
        <v>[9]</v>
      </c>
      <c r="Q1230" s="259">
        <v>9</v>
      </c>
    </row>
    <row r="1231" spans="1:17" ht="23.25">
      <c r="A1231" s="57"/>
      <c r="B1231" s="48"/>
      <c r="C1231" s="59"/>
      <c r="D1231" s="59"/>
      <c r="E1231" s="59"/>
      <c r="F1231" s="338" t="s">
        <v>243</v>
      </c>
      <c r="G1231" s="336" t="s">
        <v>415</v>
      </c>
      <c r="H1231" s="335">
        <f>+'[1]รางระบายน้ำ คสล.รูปตัวยู'!M229</f>
        <v>0</v>
      </c>
      <c r="I1231" s="337" t="s">
        <v>408</v>
      </c>
      <c r="J1231" s="61" t="s">
        <v>536</v>
      </c>
      <c r="K1231" s="335">
        <f t="shared" si="99"/>
        <v>34.43</v>
      </c>
      <c r="L1231" s="22" t="s">
        <v>134</v>
      </c>
      <c r="M1231" s="263" t="s">
        <v>6</v>
      </c>
      <c r="N1231" s="52">
        <f t="shared" si="98"/>
        <v>0</v>
      </c>
      <c r="O1231" s="36" t="s">
        <v>134</v>
      </c>
      <c r="P1231" s="36" t="str">
        <f t="shared" si="100"/>
        <v>[10]</v>
      </c>
      <c r="Q1231" s="259">
        <v>10</v>
      </c>
    </row>
    <row r="1232" spans="1:17" ht="23.25">
      <c r="A1232" s="57"/>
      <c r="B1232" s="48"/>
      <c r="C1232" s="59"/>
      <c r="D1232" s="59"/>
      <c r="E1232" s="59"/>
      <c r="F1232" s="336" t="s">
        <v>577</v>
      </c>
      <c r="G1232" s="336"/>
      <c r="H1232" s="335">
        <f>+'[1]รางระบายน้ำ คสล.รูปตัวยู'!M230</f>
        <v>0</v>
      </c>
      <c r="I1232" s="291" t="s">
        <v>25</v>
      </c>
      <c r="J1232" s="61" t="s">
        <v>536</v>
      </c>
      <c r="K1232" s="335">
        <f t="shared" si="99"/>
        <v>1491</v>
      </c>
      <c r="L1232" s="22" t="s">
        <v>134</v>
      </c>
      <c r="M1232" s="263" t="s">
        <v>6</v>
      </c>
      <c r="N1232" s="52">
        <f t="shared" si="98"/>
        <v>0</v>
      </c>
      <c r="O1232" s="36" t="s">
        <v>134</v>
      </c>
      <c r="P1232" s="36" t="str">
        <f t="shared" si="100"/>
        <v>[11]</v>
      </c>
      <c r="Q1232" s="259">
        <v>11</v>
      </c>
    </row>
    <row r="1233" spans="1:17" ht="23.25">
      <c r="A1233" s="57"/>
      <c r="B1233" s="48"/>
      <c r="C1233" s="59"/>
      <c r="D1233" s="59"/>
      <c r="E1233" s="59"/>
      <c r="F1233" s="339" t="s">
        <v>578</v>
      </c>
      <c r="G1233" s="340"/>
      <c r="H1233" s="335">
        <f>+'[1]รางระบายน้ำ คสล.รูปตัวยู'!M231</f>
        <v>0</v>
      </c>
      <c r="I1233" s="291" t="s">
        <v>25</v>
      </c>
      <c r="J1233" s="61" t="s">
        <v>536</v>
      </c>
      <c r="K1233" s="335">
        <f t="shared" si="99"/>
        <v>433</v>
      </c>
      <c r="L1233" s="22" t="s">
        <v>134</v>
      </c>
      <c r="M1233" s="263" t="s">
        <v>6</v>
      </c>
      <c r="N1233" s="52">
        <f t="shared" si="98"/>
        <v>0</v>
      </c>
      <c r="O1233" s="36" t="s">
        <v>134</v>
      </c>
      <c r="P1233" s="36" t="str">
        <f t="shared" si="100"/>
        <v>[12]</v>
      </c>
      <c r="Q1233" s="259">
        <v>12</v>
      </c>
    </row>
    <row r="1234" spans="1:17" s="103" customFormat="1" ht="23.25">
      <c r="A1234" s="311"/>
      <c r="B1234" s="312"/>
      <c r="C1234" s="257"/>
      <c r="D1234" s="257"/>
      <c r="E1234" s="257"/>
      <c r="F1234" s="341" t="s">
        <v>579</v>
      </c>
      <c r="G1234" s="342"/>
      <c r="H1234" s="343">
        <f>+'[1]รางระบายน้ำ คสล.รูปตัวยู'!M232</f>
        <v>0</v>
      </c>
      <c r="I1234" s="344" t="s">
        <v>25</v>
      </c>
      <c r="J1234" s="317" t="s">
        <v>536</v>
      </c>
      <c r="K1234" s="343">
        <f t="shared" si="99"/>
        <v>94</v>
      </c>
      <c r="L1234" s="73" t="s">
        <v>134</v>
      </c>
      <c r="M1234" s="318" t="s">
        <v>6</v>
      </c>
      <c r="N1234" s="319">
        <f t="shared" si="98"/>
        <v>0</v>
      </c>
      <c r="O1234" s="320" t="s">
        <v>134</v>
      </c>
      <c r="P1234" s="320" t="str">
        <f t="shared" si="100"/>
        <v>[13]</v>
      </c>
      <c r="Q1234" s="321">
        <v>13</v>
      </c>
    </row>
    <row r="1235" spans="1:17" s="103" customFormat="1" ht="23.25">
      <c r="A1235" s="311"/>
      <c r="B1235" s="312"/>
      <c r="C1235" s="257"/>
      <c r="D1235" s="257"/>
      <c r="E1235" s="257"/>
      <c r="F1235" s="341" t="s">
        <v>580</v>
      </c>
      <c r="G1235" s="342"/>
      <c r="H1235" s="343">
        <f>+'[1]รางระบายน้ำ คสล.รูปตัวยู'!M233</f>
        <v>0</v>
      </c>
      <c r="I1235" s="344" t="s">
        <v>25</v>
      </c>
      <c r="J1235" s="317" t="s">
        <v>536</v>
      </c>
      <c r="K1235" s="343">
        <f t="shared" si="99"/>
        <v>41.43</v>
      </c>
      <c r="L1235" s="73" t="s">
        <v>134</v>
      </c>
      <c r="M1235" s="318" t="s">
        <v>6</v>
      </c>
      <c r="N1235" s="319">
        <f t="shared" si="98"/>
        <v>0</v>
      </c>
      <c r="O1235" s="320" t="s">
        <v>134</v>
      </c>
      <c r="P1235" s="320" t="str">
        <f t="shared" si="100"/>
        <v>[14]</v>
      </c>
      <c r="Q1235" s="321">
        <v>14</v>
      </c>
    </row>
    <row r="1236" spans="1:17" s="103" customFormat="1" ht="23.25">
      <c r="A1236" s="311"/>
      <c r="B1236" s="312"/>
      <c r="C1236" s="257"/>
      <c r="D1236" s="257"/>
      <c r="E1236" s="257"/>
      <c r="F1236" s="341" t="s">
        <v>581</v>
      </c>
      <c r="G1236" s="342"/>
      <c r="H1236" s="343">
        <f>+'[1]รางระบายน้ำ คสล.รูปตัวยู'!M234</f>
        <v>0</v>
      </c>
      <c r="I1236" s="344" t="s">
        <v>25</v>
      </c>
      <c r="J1236" s="317" t="s">
        <v>536</v>
      </c>
      <c r="K1236" s="343">
        <f t="shared" si="99"/>
        <v>1782</v>
      </c>
      <c r="L1236" s="73" t="s">
        <v>134</v>
      </c>
      <c r="M1236" s="318" t="s">
        <v>6</v>
      </c>
      <c r="N1236" s="319">
        <f t="shared" si="98"/>
        <v>0</v>
      </c>
      <c r="O1236" s="320" t="s">
        <v>134</v>
      </c>
      <c r="P1236" s="320" t="str">
        <f t="shared" si="100"/>
        <v>[15]</v>
      </c>
      <c r="Q1236" s="321">
        <v>15</v>
      </c>
    </row>
    <row r="1237" spans="1:17" ht="23.25">
      <c r="A1237" s="57"/>
      <c r="B1237" s="48"/>
      <c r="C1237" s="59"/>
      <c r="D1237" s="59"/>
      <c r="E1237" s="59"/>
      <c r="F1237" s="339" t="s">
        <v>582</v>
      </c>
      <c r="G1237" s="345"/>
      <c r="H1237" s="335">
        <f>+'[1]รางระบายน้ำ คสล.รูปตัวยู'!M235</f>
        <v>0</v>
      </c>
      <c r="I1237" s="346" t="s">
        <v>171</v>
      </c>
      <c r="J1237" s="61" t="s">
        <v>536</v>
      </c>
      <c r="K1237" s="335">
        <f t="shared" si="99"/>
        <v>4382</v>
      </c>
      <c r="L1237" s="22" t="s">
        <v>134</v>
      </c>
      <c r="M1237" s="263" t="s">
        <v>6</v>
      </c>
      <c r="N1237" s="52">
        <f t="shared" si="98"/>
        <v>0</v>
      </c>
      <c r="O1237" s="36" t="s">
        <v>134</v>
      </c>
      <c r="P1237" s="36" t="str">
        <f t="shared" si="100"/>
        <v>[16]</v>
      </c>
      <c r="Q1237" s="259">
        <v>16</v>
      </c>
    </row>
    <row r="1238" spans="1:17" ht="23.25">
      <c r="A1238" s="57"/>
      <c r="B1238" s="48"/>
      <c r="C1238" s="59"/>
      <c r="D1238" s="59"/>
      <c r="E1238" s="59"/>
      <c r="F1238" s="18" t="s">
        <v>101</v>
      </c>
      <c r="G1238" s="329"/>
      <c r="H1238" s="325"/>
      <c r="I1238" s="18"/>
      <c r="J1238" s="18"/>
      <c r="K1238" s="18"/>
      <c r="L1238" s="18"/>
      <c r="M1238" s="263" t="s">
        <v>6</v>
      </c>
      <c r="N1238" s="278">
        <f>SUM(N1222:N1237)</f>
        <v>0</v>
      </c>
      <c r="O1238" s="36" t="s">
        <v>134</v>
      </c>
      <c r="P1238" s="36" t="s">
        <v>583</v>
      </c>
      <c r="Q1238" s="259">
        <v>17</v>
      </c>
    </row>
    <row r="1239" spans="1:17" ht="23.25">
      <c r="A1239" s="57"/>
      <c r="B1239" s="48"/>
      <c r="C1239" s="59"/>
      <c r="D1239" s="59"/>
      <c r="E1239" s="59"/>
      <c r="F1239" s="18"/>
      <c r="G1239" s="329"/>
      <c r="H1239" s="325"/>
      <c r="I1239" s="18"/>
      <c r="J1239" s="18"/>
      <c r="K1239" s="18"/>
      <c r="L1239" s="18"/>
      <c r="M1239" s="263"/>
      <c r="N1239" s="278"/>
      <c r="O1239" s="36"/>
      <c r="P1239" s="36" t="s">
        <v>521</v>
      </c>
      <c r="Q1239" s="259"/>
    </row>
    <row r="1240" spans="1:17" ht="24" thickBot="1">
      <c r="A1240" s="57"/>
      <c r="B1240" s="48"/>
      <c r="C1240" s="59"/>
      <c r="D1240" s="59"/>
      <c r="E1240" s="59"/>
      <c r="F1240" s="44" t="s">
        <v>57</v>
      </c>
      <c r="G1240" s="304"/>
      <c r="H1240" s="335"/>
      <c r="I1240" s="304"/>
      <c r="J1240" s="84"/>
      <c r="K1240" s="335"/>
      <c r="L1240" s="304"/>
      <c r="M1240" s="275" t="s">
        <v>6</v>
      </c>
      <c r="N1240" s="80">
        <f>IF(G1221=0,0,ROUNDDOWN(N1238/G1221,-1))</f>
        <v>0</v>
      </c>
      <c r="O1240" s="44" t="s">
        <v>433</v>
      </c>
    </row>
    <row r="1241" spans="1:17" ht="24" thickTop="1">
      <c r="A1241" s="57"/>
      <c r="B1241" s="48"/>
      <c r="C1241" s="59"/>
      <c r="D1241" s="59"/>
      <c r="E1241" s="59"/>
      <c r="F1241" s="44"/>
      <c r="G1241" s="304"/>
      <c r="H1241" s="335"/>
      <c r="I1241" s="304"/>
      <c r="J1241" s="84"/>
      <c r="K1241" s="335"/>
      <c r="L1241" s="304"/>
      <c r="M1241" s="275"/>
      <c r="N1241" s="282"/>
      <c r="O1241" s="44"/>
    </row>
    <row r="1242" spans="1:17" s="283" customFormat="1" ht="22.5">
      <c r="A1242" s="15"/>
      <c r="B1242" s="16"/>
      <c r="C1242" s="173"/>
      <c r="D1242" s="173"/>
      <c r="E1242" s="173" t="s">
        <v>590</v>
      </c>
      <c r="F1242" s="333" t="s">
        <v>591</v>
      </c>
      <c r="G1242" s="285"/>
      <c r="H1242" s="350" t="s">
        <v>592</v>
      </c>
      <c r="I1242" s="350">
        <v>0.4</v>
      </c>
      <c r="J1242" s="285" t="s">
        <v>171</v>
      </c>
      <c r="K1242" s="350" t="s">
        <v>366</v>
      </c>
      <c r="L1242" s="285">
        <v>0.59</v>
      </c>
      <c r="M1242" s="285" t="s">
        <v>171</v>
      </c>
      <c r="Q1242" s="240"/>
    </row>
    <row r="1243" spans="1:17" ht="23.25">
      <c r="A1243" s="57"/>
      <c r="B1243" s="48"/>
      <c r="C1243" s="59"/>
      <c r="D1243" s="59"/>
      <c r="E1243" s="59"/>
      <c r="F1243" s="349" t="s">
        <v>593</v>
      </c>
      <c r="G1243" s="302">
        <v>1</v>
      </c>
      <c r="H1243" s="351" t="s">
        <v>594</v>
      </c>
      <c r="I1243" s="351"/>
      <c r="J1243" s="302"/>
      <c r="K1243" s="351"/>
      <c r="L1243" s="302"/>
      <c r="M1243" s="302"/>
    </row>
    <row r="1244" spans="1:17" ht="23.25">
      <c r="A1244" s="57"/>
      <c r="B1244" s="48"/>
      <c r="C1244" s="59"/>
      <c r="D1244" s="59"/>
      <c r="E1244" s="59"/>
      <c r="F1244" s="336" t="s">
        <v>565</v>
      </c>
      <c r="G1244" s="336"/>
      <c r="H1244" s="335">
        <f>IF('[1]รางระบายน้ำ คสล.รูปตัวยู'!$J$313=0,0,'[1]รางระบายน้ำ คสล.รูปตัวยู'!J314/'[1]รางระบายน้ำ คสล.รูปตัวยู'!$J$313)</f>
        <v>0</v>
      </c>
      <c r="I1244" s="337" t="s">
        <v>25</v>
      </c>
      <c r="J1244" s="61" t="s">
        <v>536</v>
      </c>
      <c r="K1244" s="335">
        <f>+K1222</f>
        <v>1782</v>
      </c>
      <c r="L1244" s="22" t="s">
        <v>134</v>
      </c>
      <c r="M1244" s="263" t="s">
        <v>6</v>
      </c>
      <c r="N1244" s="52">
        <f t="shared" ref="N1244:N1253" si="101">+H1244*K1244</f>
        <v>0</v>
      </c>
      <c r="O1244" s="36" t="s">
        <v>134</v>
      </c>
      <c r="P1244" s="36" t="str">
        <f>CONCATENATE("[",Q1244,"]")</f>
        <v>[1]</v>
      </c>
      <c r="Q1244" s="259">
        <v>1</v>
      </c>
    </row>
    <row r="1245" spans="1:17" ht="23.25">
      <c r="A1245" s="57"/>
      <c r="B1245" s="48"/>
      <c r="C1245" s="59"/>
      <c r="D1245" s="59"/>
      <c r="E1245" s="59"/>
      <c r="F1245" s="336" t="s">
        <v>566</v>
      </c>
      <c r="G1245" s="336"/>
      <c r="H1245" s="335">
        <f>IF('[1]รางระบายน้ำ คสล.รูปตัวยู'!$J$313=0,0,'[1]รางระบายน้ำ คสล.รูปตัวยู'!J315/'[1]รางระบายน้ำ คสล.รูปตัวยู'!$J$313)</f>
        <v>0</v>
      </c>
      <c r="I1245" s="337" t="s">
        <v>340</v>
      </c>
      <c r="J1245" s="61" t="s">
        <v>536</v>
      </c>
      <c r="K1245" s="335">
        <f t="shared" ref="K1245:K1253" si="102">+K1223</f>
        <v>217</v>
      </c>
      <c r="L1245" s="22" t="s">
        <v>134</v>
      </c>
      <c r="M1245" s="263" t="s">
        <v>6</v>
      </c>
      <c r="N1245" s="52">
        <f t="shared" si="101"/>
        <v>0</v>
      </c>
      <c r="O1245" s="36" t="s">
        <v>134</v>
      </c>
      <c r="P1245" s="36" t="str">
        <f t="shared" ref="P1245:P1253" si="103">CONCATENATE("[",Q1245,"]")</f>
        <v>[2]</v>
      </c>
      <c r="Q1245" s="259">
        <v>2</v>
      </c>
    </row>
    <row r="1246" spans="1:17" ht="23.25">
      <c r="A1246" s="57"/>
      <c r="B1246" s="48"/>
      <c r="C1246" s="59"/>
      <c r="D1246" s="59"/>
      <c r="E1246" s="59"/>
      <c r="F1246" s="336" t="s">
        <v>407</v>
      </c>
      <c r="G1246" s="336"/>
      <c r="H1246" s="335">
        <f>IF('[1]รางระบายน้ำ คสล.รูปตัวยู'!$J$313=0,0,'[1]รางระบายน้ำ คสล.รูปตัวยู'!J316/'[1]รางระบายน้ำ คสล.รูปตัวยู'!$J$313)</f>
        <v>0</v>
      </c>
      <c r="I1246" s="337" t="s">
        <v>408</v>
      </c>
      <c r="J1246" s="61" t="s">
        <v>536</v>
      </c>
      <c r="K1246" s="335">
        <f t="shared" si="102"/>
        <v>2.8</v>
      </c>
      <c r="L1246" s="22" t="s">
        <v>134</v>
      </c>
      <c r="M1246" s="263" t="s">
        <v>6</v>
      </c>
      <c r="N1246" s="52">
        <f t="shared" si="101"/>
        <v>0</v>
      </c>
      <c r="O1246" s="36" t="s">
        <v>134</v>
      </c>
      <c r="P1246" s="36" t="str">
        <f t="shared" si="103"/>
        <v>[3]</v>
      </c>
      <c r="Q1246" s="259">
        <v>3</v>
      </c>
    </row>
    <row r="1247" spans="1:17" ht="23.25">
      <c r="A1247" s="57"/>
      <c r="B1247" s="48"/>
      <c r="C1247" s="59"/>
      <c r="D1247" s="59"/>
      <c r="E1247" s="59"/>
      <c r="F1247" s="338" t="s">
        <v>243</v>
      </c>
      <c r="G1247" s="336" t="s">
        <v>409</v>
      </c>
      <c r="H1247" s="335">
        <f>IF('[1]รางระบายน้ำ คสล.รูปตัวยู'!$J$313=0,0,'[1]รางระบายน้ำ คสล.รูปตัวยู'!J317/'[1]รางระบายน้ำ คสล.รูปตัวยู'!$J$313)</f>
        <v>0</v>
      </c>
      <c r="I1247" s="337" t="s">
        <v>408</v>
      </c>
      <c r="J1247" s="61" t="s">
        <v>536</v>
      </c>
      <c r="K1247" s="335">
        <f t="shared" si="102"/>
        <v>20.41</v>
      </c>
      <c r="L1247" s="22" t="s">
        <v>134</v>
      </c>
      <c r="M1247" s="263" t="s">
        <v>6</v>
      </c>
      <c r="N1247" s="52">
        <f t="shared" si="101"/>
        <v>0</v>
      </c>
      <c r="O1247" s="36" t="s">
        <v>134</v>
      </c>
      <c r="P1247" s="36" t="str">
        <f t="shared" si="103"/>
        <v>[4]</v>
      </c>
      <c r="Q1247" s="259">
        <v>4</v>
      </c>
    </row>
    <row r="1248" spans="1:17" ht="23.25">
      <c r="A1248" s="57"/>
      <c r="B1248" s="48"/>
      <c r="C1248" s="59"/>
      <c r="D1248" s="59"/>
      <c r="E1248" s="59"/>
      <c r="F1248" s="338" t="s">
        <v>243</v>
      </c>
      <c r="G1248" s="336" t="s">
        <v>410</v>
      </c>
      <c r="H1248" s="335">
        <f>IF('[1]รางระบายน้ำ คสล.รูปตัวยู'!$J$313=0,0,'[1]รางระบายน้ำ คสล.รูปตัวยู'!J318/'[1]รางระบายน้ำ คสล.รูปตัวยู'!$J$313)</f>
        <v>0</v>
      </c>
      <c r="I1248" s="337" t="s">
        <v>408</v>
      </c>
      <c r="J1248" s="61" t="s">
        <v>536</v>
      </c>
      <c r="K1248" s="335">
        <f t="shared" si="102"/>
        <v>19.149999999999999</v>
      </c>
      <c r="L1248" s="22" t="s">
        <v>134</v>
      </c>
      <c r="M1248" s="263" t="s">
        <v>6</v>
      </c>
      <c r="N1248" s="52">
        <f t="shared" si="101"/>
        <v>0</v>
      </c>
      <c r="O1248" s="36" t="s">
        <v>134</v>
      </c>
      <c r="P1248" s="36" t="str">
        <f t="shared" si="103"/>
        <v>[5]</v>
      </c>
      <c r="Q1248" s="259">
        <v>5</v>
      </c>
    </row>
    <row r="1249" spans="1:17" ht="23.25">
      <c r="A1249" s="57"/>
      <c r="B1249" s="48"/>
      <c r="C1249" s="59"/>
      <c r="D1249" s="59"/>
      <c r="E1249" s="59"/>
      <c r="F1249" s="338" t="s">
        <v>243</v>
      </c>
      <c r="G1249" s="336" t="s">
        <v>567</v>
      </c>
      <c r="H1249" s="335">
        <f>IF('[1]รางระบายน้ำ คสล.รูปตัวยู'!$J$313=0,0,'[1]รางระบายน้ำ คสล.รูปตัวยู'!J319/'[1]รางระบายน้ำ คสล.รูปตัวยู'!$J$313)</f>
        <v>0</v>
      </c>
      <c r="I1249" s="337" t="s">
        <v>408</v>
      </c>
      <c r="J1249" s="61" t="s">
        <v>536</v>
      </c>
      <c r="K1249" s="335">
        <f t="shared" si="102"/>
        <v>18.600000000000001</v>
      </c>
      <c r="L1249" s="22" t="s">
        <v>134</v>
      </c>
      <c r="M1249" s="263" t="s">
        <v>6</v>
      </c>
      <c r="N1249" s="52">
        <f t="shared" si="101"/>
        <v>0</v>
      </c>
      <c r="O1249" s="36" t="s">
        <v>134</v>
      </c>
      <c r="P1249" s="36" t="str">
        <f t="shared" si="103"/>
        <v>[6]</v>
      </c>
      <c r="Q1249" s="259">
        <v>6</v>
      </c>
    </row>
    <row r="1250" spans="1:17" ht="23.25">
      <c r="A1250" s="57"/>
      <c r="B1250" s="48"/>
      <c r="C1250" s="59"/>
      <c r="D1250" s="59"/>
      <c r="E1250" s="59"/>
      <c r="F1250" s="338" t="s">
        <v>243</v>
      </c>
      <c r="G1250" s="336" t="s">
        <v>412</v>
      </c>
      <c r="H1250" s="335">
        <f>IF('[1]รางระบายน้ำ คสล.รูปตัวยู'!$J$313=0,0,'[1]รางระบายน้ำ คสล.รูปตัวยู'!J320/'[1]รางระบายน้ำ คสล.รูปตัวยู'!$J$313)</f>
        <v>0</v>
      </c>
      <c r="I1250" s="337" t="s">
        <v>408</v>
      </c>
      <c r="J1250" s="61" t="s">
        <v>536</v>
      </c>
      <c r="K1250" s="335">
        <f t="shared" si="102"/>
        <v>17.18</v>
      </c>
      <c r="L1250" s="22" t="s">
        <v>134</v>
      </c>
      <c r="M1250" s="263" t="s">
        <v>6</v>
      </c>
      <c r="N1250" s="52">
        <f t="shared" si="101"/>
        <v>0</v>
      </c>
      <c r="O1250" s="36" t="s">
        <v>134</v>
      </c>
      <c r="P1250" s="36" t="str">
        <f t="shared" si="103"/>
        <v>[7]</v>
      </c>
      <c r="Q1250" s="259">
        <v>7</v>
      </c>
    </row>
    <row r="1251" spans="1:17" ht="23.25">
      <c r="A1251" s="57"/>
      <c r="B1251" s="48"/>
      <c r="C1251" s="59"/>
      <c r="D1251" s="59"/>
      <c r="E1251" s="59"/>
      <c r="F1251" s="338" t="s">
        <v>243</v>
      </c>
      <c r="G1251" s="336" t="s">
        <v>413</v>
      </c>
      <c r="H1251" s="335">
        <f>IF('[1]รางระบายน้ำ คสล.รูปตัวยู'!$J$313=0,0,'[1]รางระบายน้ำ คสล.รูปตัวยู'!J321/'[1]รางระบายน้ำ คสล.รูปตัวยู'!$J$313)</f>
        <v>0</v>
      </c>
      <c r="I1251" s="337" t="s">
        <v>408</v>
      </c>
      <c r="J1251" s="61" t="s">
        <v>536</v>
      </c>
      <c r="K1251" s="335">
        <f t="shared" si="102"/>
        <v>0</v>
      </c>
      <c r="L1251" s="22" t="s">
        <v>134</v>
      </c>
      <c r="M1251" s="263" t="s">
        <v>6</v>
      </c>
      <c r="N1251" s="52">
        <f t="shared" si="101"/>
        <v>0</v>
      </c>
      <c r="O1251" s="36" t="s">
        <v>134</v>
      </c>
      <c r="P1251" s="36" t="str">
        <f t="shared" si="103"/>
        <v>[8]</v>
      </c>
      <c r="Q1251" s="259">
        <v>8</v>
      </c>
    </row>
    <row r="1252" spans="1:17" ht="23.25">
      <c r="A1252" s="57"/>
      <c r="B1252" s="48"/>
      <c r="C1252" s="59"/>
      <c r="D1252" s="59"/>
      <c r="E1252" s="59"/>
      <c r="F1252" s="338" t="s">
        <v>243</v>
      </c>
      <c r="G1252" s="336" t="s">
        <v>414</v>
      </c>
      <c r="H1252" s="335">
        <f>IF('[1]รางระบายน้ำ คสล.รูปตัวยู'!$J$313=0,0,'[1]รางระบายน้ำ คสล.รูปตัวยู'!J322/'[1]รางระบายน้ำ คสล.รูปตัวยู'!$J$313)</f>
        <v>0</v>
      </c>
      <c r="I1252" s="337" t="s">
        <v>408</v>
      </c>
      <c r="J1252" s="61" t="s">
        <v>536</v>
      </c>
      <c r="K1252" s="335">
        <f t="shared" si="102"/>
        <v>0</v>
      </c>
      <c r="L1252" s="22" t="s">
        <v>134</v>
      </c>
      <c r="M1252" s="263" t="s">
        <v>6</v>
      </c>
      <c r="N1252" s="52">
        <f t="shared" si="101"/>
        <v>0</v>
      </c>
      <c r="O1252" s="36" t="s">
        <v>134</v>
      </c>
      <c r="P1252" s="36" t="str">
        <f t="shared" si="103"/>
        <v>[9]</v>
      </c>
      <c r="Q1252" s="259">
        <v>9</v>
      </c>
    </row>
    <row r="1253" spans="1:17" ht="23.25">
      <c r="A1253" s="57"/>
      <c r="B1253" s="48"/>
      <c r="C1253" s="59"/>
      <c r="D1253" s="59"/>
      <c r="E1253" s="59"/>
      <c r="F1253" s="338" t="s">
        <v>243</v>
      </c>
      <c r="G1253" s="336" t="s">
        <v>415</v>
      </c>
      <c r="H1253" s="335">
        <f>IF('[1]รางระบายน้ำ คสล.รูปตัวยู'!$J$313=0,0,'[1]รางระบายน้ำ คสล.รูปตัวยู'!J323/'[1]รางระบายน้ำ คสล.รูปตัวยู'!$J$313)</f>
        <v>0</v>
      </c>
      <c r="I1253" s="337" t="s">
        <v>408</v>
      </c>
      <c r="J1253" s="61" t="s">
        <v>536</v>
      </c>
      <c r="K1253" s="335">
        <f t="shared" si="102"/>
        <v>34.43</v>
      </c>
      <c r="L1253" s="22" t="s">
        <v>134</v>
      </c>
      <c r="M1253" s="263" t="s">
        <v>6</v>
      </c>
      <c r="N1253" s="52">
        <f t="shared" si="101"/>
        <v>0</v>
      </c>
      <c r="O1253" s="36" t="s">
        <v>134</v>
      </c>
      <c r="P1253" s="36" t="str">
        <f t="shared" si="103"/>
        <v>[10]</v>
      </c>
      <c r="Q1253" s="259">
        <v>10</v>
      </c>
    </row>
    <row r="1254" spans="1:17" ht="23.25">
      <c r="A1254" s="57"/>
      <c r="B1254" s="48"/>
      <c r="C1254" s="59"/>
      <c r="D1254" s="59"/>
      <c r="E1254" s="59"/>
      <c r="F1254" s="18" t="s">
        <v>101</v>
      </c>
      <c r="G1254" s="329"/>
      <c r="H1254" s="325"/>
      <c r="I1254" s="18"/>
      <c r="J1254" s="18"/>
      <c r="K1254" s="18"/>
      <c r="L1254" s="18"/>
      <c r="M1254" s="263" t="s">
        <v>6</v>
      </c>
      <c r="N1254" s="278">
        <f>SUM(N1244:N1253)</f>
        <v>0</v>
      </c>
      <c r="O1254" s="36" t="s">
        <v>134</v>
      </c>
      <c r="P1254" s="36" t="s">
        <v>595</v>
      </c>
      <c r="Q1254" s="259">
        <v>11</v>
      </c>
    </row>
    <row r="1255" spans="1:17" ht="23.25">
      <c r="A1255" s="57"/>
      <c r="B1255" s="48"/>
      <c r="C1255" s="59"/>
      <c r="D1255" s="59"/>
      <c r="E1255" s="59"/>
      <c r="F1255" s="18"/>
      <c r="G1255" s="329"/>
      <c r="H1255" s="325"/>
      <c r="I1255" s="18"/>
      <c r="J1255" s="18"/>
      <c r="K1255" s="18"/>
      <c r="L1255" s="18"/>
      <c r="M1255" s="263"/>
      <c r="N1255" s="278"/>
      <c r="O1255" s="36"/>
      <c r="P1255" s="36" t="s">
        <v>596</v>
      </c>
      <c r="Q1255" s="259"/>
    </row>
    <row r="1256" spans="1:17" ht="24" thickBot="1">
      <c r="A1256" s="57"/>
      <c r="B1256" s="48"/>
      <c r="C1256" s="59"/>
      <c r="D1256" s="59"/>
      <c r="E1256" s="59"/>
      <c r="F1256" s="44" t="s">
        <v>57</v>
      </c>
      <c r="G1256" s="304"/>
      <c r="H1256" s="335"/>
      <c r="I1256" s="304"/>
      <c r="J1256" s="84"/>
      <c r="K1256" s="335"/>
      <c r="L1256" s="304"/>
      <c r="M1256" s="275" t="s">
        <v>6</v>
      </c>
      <c r="N1256" s="80">
        <f>IF(G1243=0,0,ROUNDDOWN(N1254,-1))</f>
        <v>0</v>
      </c>
      <c r="O1256" s="44" t="s">
        <v>597</v>
      </c>
    </row>
    <row r="1257" spans="1:17" ht="24" thickTop="1">
      <c r="A1257" s="57"/>
      <c r="B1257" s="48"/>
      <c r="C1257" s="59"/>
      <c r="D1257" s="59"/>
      <c r="E1257" s="59"/>
      <c r="F1257" s="349"/>
      <c r="G1257" s="302"/>
      <c r="H1257" s="351"/>
      <c r="I1257" s="351"/>
      <c r="J1257" s="302"/>
      <c r="K1257" s="351"/>
      <c r="L1257" s="302"/>
      <c r="M1257" s="302"/>
    </row>
    <row r="1258" spans="1:17" ht="23.25">
      <c r="A1258" s="57"/>
      <c r="B1258" s="48"/>
      <c r="C1258" s="173"/>
      <c r="D1258" s="173" t="s">
        <v>598</v>
      </c>
      <c r="E1258" s="16" t="s">
        <v>564</v>
      </c>
      <c r="F1258" s="34"/>
      <c r="G1258" s="34"/>
      <c r="H1258" s="18"/>
      <c r="I1258" s="18"/>
      <c r="J1258" s="18"/>
      <c r="K1258" s="18"/>
      <c r="L1258" s="18"/>
      <c r="M1258" s="18"/>
    </row>
    <row r="1259" spans="1:17" ht="23.25">
      <c r="A1259" s="57"/>
      <c r="B1259" s="48"/>
      <c r="C1259" s="173"/>
      <c r="D1259" s="173"/>
      <c r="E1259" s="48" t="s">
        <v>403</v>
      </c>
      <c r="F1259" s="267">
        <f>+[1]รางตื้นRC.GUTTER!F54</f>
        <v>0</v>
      </c>
      <c r="G1259" s="18" t="s">
        <v>404</v>
      </c>
      <c r="H1259" s="18"/>
      <c r="I1259" s="18"/>
      <c r="J1259" s="18"/>
      <c r="K1259" s="18"/>
      <c r="L1259" s="18"/>
      <c r="M1259" s="18"/>
    </row>
    <row r="1260" spans="1:17" ht="23.25">
      <c r="A1260" s="57"/>
      <c r="B1260" s="48"/>
      <c r="C1260" s="59"/>
      <c r="D1260" s="59"/>
      <c r="E1260" s="324" t="s">
        <v>565</v>
      </c>
      <c r="F1260" s="324"/>
      <c r="G1260" s="325"/>
      <c r="H1260" s="267">
        <f>+[1]รางตื้นRC.GUTTER!I60</f>
        <v>0</v>
      </c>
      <c r="I1260" s="23" t="s">
        <v>25</v>
      </c>
      <c r="J1260" s="61" t="s">
        <v>536</v>
      </c>
      <c r="K1260" s="55">
        <f>+K1115</f>
        <v>1782</v>
      </c>
      <c r="L1260" s="22" t="s">
        <v>134</v>
      </c>
      <c r="M1260" s="263" t="s">
        <v>6</v>
      </c>
      <c r="N1260" s="52">
        <f t="shared" ref="N1260:N1269" si="104">+H1260*K1260</f>
        <v>0</v>
      </c>
      <c r="O1260" s="36" t="s">
        <v>134</v>
      </c>
      <c r="P1260" s="36" t="str">
        <f>CONCATENATE("[",Q1260,"]")</f>
        <v>[1]</v>
      </c>
      <c r="Q1260" s="259">
        <v>1</v>
      </c>
    </row>
    <row r="1261" spans="1:17" ht="23.25">
      <c r="A1261" s="57"/>
      <c r="B1261" s="48"/>
      <c r="C1261" s="59"/>
      <c r="D1261" s="59"/>
      <c r="E1261" s="326" t="s">
        <v>566</v>
      </c>
      <c r="F1261" s="324"/>
      <c r="G1261" s="325"/>
      <c r="H1261" s="267">
        <f>+[1]รางตื้นRC.GUTTER!I61</f>
        <v>0</v>
      </c>
      <c r="I1261" s="23" t="s">
        <v>340</v>
      </c>
      <c r="J1261" s="61" t="s">
        <v>536</v>
      </c>
      <c r="K1261" s="55">
        <f>+[1]ราคาต่อหน่วยงานทั่วไป!R116</f>
        <v>217</v>
      </c>
      <c r="L1261" s="22" t="s">
        <v>134</v>
      </c>
      <c r="M1261" s="263" t="s">
        <v>6</v>
      </c>
      <c r="N1261" s="52">
        <f t="shared" si="104"/>
        <v>0</v>
      </c>
      <c r="O1261" s="36" t="s">
        <v>134</v>
      </c>
      <c r="P1261" s="36" t="str">
        <f t="shared" ref="P1261:P1270" si="105">CONCATENATE("[",Q1261,"]")</f>
        <v>[2]</v>
      </c>
      <c r="Q1261" s="259">
        <v>2</v>
      </c>
    </row>
    <row r="1262" spans="1:17" ht="23.25">
      <c r="A1262" s="57"/>
      <c r="B1262" s="48"/>
      <c r="C1262" s="59"/>
      <c r="D1262" s="59"/>
      <c r="E1262" s="326" t="s">
        <v>407</v>
      </c>
      <c r="F1262" s="324"/>
      <c r="G1262" s="325"/>
      <c r="H1262" s="267">
        <f>+[1]รางตื้นRC.GUTTER!I62</f>
        <v>0</v>
      </c>
      <c r="I1262" s="23" t="s">
        <v>408</v>
      </c>
      <c r="J1262" s="61" t="s">
        <v>536</v>
      </c>
      <c r="K1262" s="55">
        <f t="shared" ref="K1262:K1269" si="106">+K1137</f>
        <v>2.8</v>
      </c>
      <c r="L1262" s="22" t="s">
        <v>134</v>
      </c>
      <c r="M1262" s="263" t="s">
        <v>6</v>
      </c>
      <c r="N1262" s="52">
        <f t="shared" si="104"/>
        <v>0</v>
      </c>
      <c r="O1262" s="36" t="s">
        <v>134</v>
      </c>
      <c r="P1262" s="36" t="str">
        <f t="shared" si="105"/>
        <v>[3]</v>
      </c>
      <c r="Q1262" s="259">
        <v>3</v>
      </c>
    </row>
    <row r="1263" spans="1:17" ht="23.25">
      <c r="A1263" s="57"/>
      <c r="B1263" s="48"/>
      <c r="C1263" s="59"/>
      <c r="D1263" s="59"/>
      <c r="E1263" s="327" t="s">
        <v>243</v>
      </c>
      <c r="F1263" s="324" t="s">
        <v>409</v>
      </c>
      <c r="G1263" s="325"/>
      <c r="H1263" s="267">
        <f>+[1]รางตื้นRC.GUTTER!I63</f>
        <v>0</v>
      </c>
      <c r="I1263" s="23" t="s">
        <v>408</v>
      </c>
      <c r="J1263" s="61" t="s">
        <v>536</v>
      </c>
      <c r="K1263" s="55">
        <f t="shared" si="106"/>
        <v>20.41</v>
      </c>
      <c r="L1263" s="22" t="s">
        <v>134</v>
      </c>
      <c r="M1263" s="263" t="s">
        <v>6</v>
      </c>
      <c r="N1263" s="52">
        <f t="shared" si="104"/>
        <v>0</v>
      </c>
      <c r="O1263" s="36" t="s">
        <v>134</v>
      </c>
      <c r="P1263" s="36" t="str">
        <f t="shared" si="105"/>
        <v>[4]</v>
      </c>
      <c r="Q1263" s="259">
        <v>4</v>
      </c>
    </row>
    <row r="1264" spans="1:17" ht="23.25">
      <c r="A1264" s="57"/>
      <c r="B1264" s="48"/>
      <c r="C1264" s="59"/>
      <c r="D1264" s="59"/>
      <c r="E1264" s="327" t="s">
        <v>243</v>
      </c>
      <c r="F1264" s="324" t="s">
        <v>410</v>
      </c>
      <c r="G1264" s="325"/>
      <c r="H1264" s="267">
        <f>+[1]รางตื้นRC.GUTTER!I64</f>
        <v>0</v>
      </c>
      <c r="I1264" s="23" t="s">
        <v>408</v>
      </c>
      <c r="J1264" s="61" t="s">
        <v>536</v>
      </c>
      <c r="K1264" s="55">
        <f t="shared" si="106"/>
        <v>19.149999999999999</v>
      </c>
      <c r="L1264" s="22" t="s">
        <v>134</v>
      </c>
      <c r="M1264" s="263" t="s">
        <v>6</v>
      </c>
      <c r="N1264" s="52">
        <f t="shared" si="104"/>
        <v>0</v>
      </c>
      <c r="O1264" s="36" t="s">
        <v>134</v>
      </c>
      <c r="P1264" s="36" t="str">
        <f t="shared" si="105"/>
        <v>[5]</v>
      </c>
      <c r="Q1264" s="259">
        <v>5</v>
      </c>
    </row>
    <row r="1265" spans="1:17" ht="23.25">
      <c r="A1265" s="57"/>
      <c r="B1265" s="48"/>
      <c r="C1265" s="59"/>
      <c r="D1265" s="59"/>
      <c r="E1265" s="327" t="s">
        <v>243</v>
      </c>
      <c r="F1265" s="326" t="s">
        <v>567</v>
      </c>
      <c r="G1265" s="325"/>
      <c r="H1265" s="267">
        <f>+[1]รางตื้นRC.GUTTER!I65</f>
        <v>0</v>
      </c>
      <c r="I1265" s="23" t="s">
        <v>408</v>
      </c>
      <c r="J1265" s="61" t="s">
        <v>536</v>
      </c>
      <c r="K1265" s="55">
        <f t="shared" si="106"/>
        <v>18.600000000000001</v>
      </c>
      <c r="L1265" s="22" t="s">
        <v>134</v>
      </c>
      <c r="M1265" s="263" t="s">
        <v>6</v>
      </c>
      <c r="N1265" s="52">
        <f t="shared" si="104"/>
        <v>0</v>
      </c>
      <c r="O1265" s="36" t="s">
        <v>134</v>
      </c>
      <c r="P1265" s="36" t="str">
        <f t="shared" si="105"/>
        <v>[6]</v>
      </c>
      <c r="Q1265" s="259">
        <v>6</v>
      </c>
    </row>
    <row r="1266" spans="1:17" ht="23.25">
      <c r="A1266" s="57"/>
      <c r="B1266" s="48"/>
      <c r="C1266" s="59"/>
      <c r="D1266" s="59"/>
      <c r="E1266" s="327" t="s">
        <v>243</v>
      </c>
      <c r="F1266" s="324" t="s">
        <v>412</v>
      </c>
      <c r="G1266" s="325"/>
      <c r="H1266" s="267">
        <f>+[1]รางตื้นRC.GUTTER!I66</f>
        <v>0</v>
      </c>
      <c r="I1266" s="23" t="s">
        <v>408</v>
      </c>
      <c r="J1266" s="61" t="s">
        <v>536</v>
      </c>
      <c r="K1266" s="55">
        <f t="shared" si="106"/>
        <v>17.18</v>
      </c>
      <c r="L1266" s="22" t="s">
        <v>134</v>
      </c>
      <c r="M1266" s="263" t="s">
        <v>6</v>
      </c>
      <c r="N1266" s="52">
        <f t="shared" si="104"/>
        <v>0</v>
      </c>
      <c r="O1266" s="36" t="s">
        <v>134</v>
      </c>
      <c r="P1266" s="36" t="str">
        <f t="shared" si="105"/>
        <v>[7]</v>
      </c>
      <c r="Q1266" s="259">
        <v>7</v>
      </c>
    </row>
    <row r="1267" spans="1:17" ht="23.25">
      <c r="A1267" s="57"/>
      <c r="B1267" s="48"/>
      <c r="C1267" s="59"/>
      <c r="D1267" s="59"/>
      <c r="E1267" s="327" t="s">
        <v>243</v>
      </c>
      <c r="F1267" s="324" t="s">
        <v>413</v>
      </c>
      <c r="G1267" s="325"/>
      <c r="H1267" s="267">
        <f>+[1]รางตื้นRC.GUTTER!I67</f>
        <v>0</v>
      </c>
      <c r="I1267" s="23" t="s">
        <v>408</v>
      </c>
      <c r="J1267" s="61" t="s">
        <v>536</v>
      </c>
      <c r="K1267" s="55">
        <f t="shared" si="106"/>
        <v>0</v>
      </c>
      <c r="L1267" s="22" t="s">
        <v>134</v>
      </c>
      <c r="M1267" s="263" t="s">
        <v>6</v>
      </c>
      <c r="N1267" s="52">
        <f t="shared" si="104"/>
        <v>0</v>
      </c>
      <c r="O1267" s="36" t="s">
        <v>134</v>
      </c>
      <c r="P1267" s="36" t="str">
        <f t="shared" si="105"/>
        <v>[8]</v>
      </c>
      <c r="Q1267" s="259">
        <v>8</v>
      </c>
    </row>
    <row r="1268" spans="1:17" ht="23.25">
      <c r="A1268" s="57"/>
      <c r="B1268" s="48"/>
      <c r="C1268" s="59"/>
      <c r="D1268" s="59"/>
      <c r="E1268" s="327" t="s">
        <v>243</v>
      </c>
      <c r="F1268" s="324" t="s">
        <v>414</v>
      </c>
      <c r="G1268" s="325"/>
      <c r="H1268" s="267">
        <f>+[1]รางตื้นRC.GUTTER!I68</f>
        <v>0</v>
      </c>
      <c r="I1268" s="23" t="s">
        <v>408</v>
      </c>
      <c r="J1268" s="61" t="s">
        <v>536</v>
      </c>
      <c r="K1268" s="55">
        <f t="shared" si="106"/>
        <v>0</v>
      </c>
      <c r="L1268" s="22" t="s">
        <v>134</v>
      </c>
      <c r="M1268" s="263" t="s">
        <v>6</v>
      </c>
      <c r="N1268" s="52">
        <f t="shared" si="104"/>
        <v>0</v>
      </c>
      <c r="O1268" s="36" t="s">
        <v>134</v>
      </c>
      <c r="P1268" s="36" t="str">
        <f t="shared" si="105"/>
        <v>[9]</v>
      </c>
      <c r="Q1268" s="259">
        <v>9</v>
      </c>
    </row>
    <row r="1269" spans="1:17" ht="23.25">
      <c r="A1269" s="57"/>
      <c r="B1269" s="48"/>
      <c r="C1269" s="59"/>
      <c r="D1269" s="59"/>
      <c r="E1269" s="327" t="s">
        <v>243</v>
      </c>
      <c r="F1269" s="326" t="s">
        <v>415</v>
      </c>
      <c r="G1269" s="325"/>
      <c r="H1269" s="267">
        <f>+[1]รางตื้นRC.GUTTER!I69</f>
        <v>0</v>
      </c>
      <c r="I1269" s="23" t="s">
        <v>408</v>
      </c>
      <c r="J1269" s="61" t="s">
        <v>536</v>
      </c>
      <c r="K1269" s="55">
        <f t="shared" si="106"/>
        <v>34.43</v>
      </c>
      <c r="L1269" s="22" t="s">
        <v>134</v>
      </c>
      <c r="M1269" s="263" t="s">
        <v>6</v>
      </c>
      <c r="N1269" s="52">
        <f t="shared" si="104"/>
        <v>0</v>
      </c>
      <c r="O1269" s="36" t="s">
        <v>134</v>
      </c>
      <c r="P1269" s="36" t="str">
        <f t="shared" si="105"/>
        <v>[10]</v>
      </c>
      <c r="Q1269" s="259">
        <v>10</v>
      </c>
    </row>
    <row r="1270" spans="1:17" ht="23.25">
      <c r="A1270" s="57"/>
      <c r="B1270" s="48"/>
      <c r="C1270" s="59"/>
      <c r="D1270" s="59"/>
      <c r="E1270" s="328" t="s">
        <v>568</v>
      </c>
      <c r="F1270" s="329"/>
      <c r="G1270" s="325"/>
      <c r="H1270" s="267">
        <f>+[1]รางตื้นRC.GUTTER!I70</f>
        <v>0</v>
      </c>
      <c r="I1270" s="23" t="s">
        <v>408</v>
      </c>
      <c r="J1270" s="61" t="s">
        <v>536</v>
      </c>
      <c r="K1270" s="267">
        <f>+[1]ราคาต่อหน่วยงานทั่วไป!R31</f>
        <v>433</v>
      </c>
      <c r="L1270" s="22" t="s">
        <v>134</v>
      </c>
      <c r="M1270" s="263" t="s">
        <v>6</v>
      </c>
      <c r="N1270" s="52">
        <f>+H1270*K1270</f>
        <v>0</v>
      </c>
      <c r="O1270" s="36" t="s">
        <v>134</v>
      </c>
      <c r="P1270" s="36" t="str">
        <f t="shared" si="105"/>
        <v>[11]</v>
      </c>
      <c r="Q1270" s="259">
        <v>11</v>
      </c>
    </row>
    <row r="1271" spans="1:17" ht="23.25">
      <c r="A1271" s="57"/>
      <c r="B1271" s="48"/>
      <c r="C1271" s="59"/>
      <c r="D1271" s="59"/>
      <c r="E1271" s="18" t="s">
        <v>101</v>
      </c>
      <c r="F1271" s="329"/>
      <c r="G1271" s="325"/>
      <c r="H1271" s="18"/>
      <c r="I1271" s="18"/>
      <c r="J1271" s="18"/>
      <c r="K1271" s="18"/>
      <c r="L1271" s="18"/>
      <c r="M1271" s="263" t="s">
        <v>6</v>
      </c>
      <c r="N1271" s="39">
        <f>SUM(N1260:N1270)</f>
        <v>0</v>
      </c>
      <c r="O1271" s="36" t="s">
        <v>134</v>
      </c>
      <c r="P1271" s="36" t="s">
        <v>569</v>
      </c>
      <c r="Q1271" s="259">
        <v>12</v>
      </c>
    </row>
    <row r="1272" spans="1:17" ht="24">
      <c r="A1272" s="57"/>
      <c r="B1272" s="48"/>
      <c r="C1272" s="59"/>
      <c r="D1272" s="59"/>
      <c r="E1272" s="18"/>
      <c r="F1272" s="329"/>
      <c r="G1272" s="325"/>
      <c r="H1272" s="18"/>
      <c r="I1272" s="18"/>
      <c r="J1272" s="18"/>
      <c r="K1272" s="18"/>
      <c r="L1272" s="18"/>
      <c r="M1272" s="263"/>
      <c r="N1272" s="330"/>
      <c r="O1272" s="36"/>
      <c r="P1272" s="36" t="s">
        <v>570</v>
      </c>
    </row>
    <row r="1273" spans="1:17" s="283" customFormat="1" ht="24" thickBot="1">
      <c r="A1273" s="78"/>
      <c r="B1273" s="79"/>
      <c r="C1273" s="171"/>
      <c r="D1273" s="171"/>
      <c r="E1273" s="44" t="s">
        <v>57</v>
      </c>
      <c r="F1273" s="331"/>
      <c r="G1273" s="332"/>
      <c r="H1273" s="110"/>
      <c r="I1273" s="110"/>
      <c r="J1273" s="110"/>
      <c r="K1273" s="110"/>
      <c r="L1273" s="110"/>
      <c r="M1273" s="275" t="s">
        <v>6</v>
      </c>
      <c r="N1273" s="80">
        <f>IF(F1259=0,0,ROUNDDOWN(N1271/F1259,-1))</f>
        <v>0</v>
      </c>
      <c r="O1273" s="44" t="s">
        <v>433</v>
      </c>
      <c r="Q1273" s="240"/>
    </row>
    <row r="1274" spans="1:17" ht="24" thickTop="1">
      <c r="A1274" s="57"/>
      <c r="B1274" s="48"/>
      <c r="C1274" s="59"/>
      <c r="D1274" s="59"/>
      <c r="E1274" s="59"/>
      <c r="F1274" s="349"/>
      <c r="G1274" s="302"/>
      <c r="H1274" s="351"/>
      <c r="I1274" s="351"/>
      <c r="J1274" s="302"/>
      <c r="K1274" s="351"/>
      <c r="L1274" s="302"/>
      <c r="M1274" s="302"/>
    </row>
    <row r="1275" spans="1:17" s="283" customFormat="1" ht="22.5">
      <c r="A1275" s="15"/>
      <c r="B1275" s="16"/>
      <c r="C1275" s="20" t="s">
        <v>599</v>
      </c>
      <c r="D1275" s="333" t="s">
        <v>600</v>
      </c>
      <c r="E1275" s="333"/>
      <c r="F1275" s="285"/>
      <c r="G1275" s="350"/>
      <c r="H1275" s="287"/>
      <c r="I1275" s="350"/>
      <c r="J1275" s="352"/>
      <c r="K1275" s="288"/>
      <c r="L1275" s="352"/>
      <c r="M1275" s="288"/>
      <c r="Q1275" s="240"/>
    </row>
    <row r="1276" spans="1:17" s="283" customFormat="1" ht="22.5">
      <c r="A1276" s="15"/>
      <c r="B1276" s="16"/>
      <c r="C1276" s="20"/>
      <c r="D1276" s="20" t="s">
        <v>601</v>
      </c>
      <c r="E1276" s="333" t="s">
        <v>602</v>
      </c>
      <c r="F1276" s="285"/>
      <c r="G1276" s="350"/>
      <c r="H1276" s="350"/>
      <c r="I1276" s="285"/>
      <c r="J1276" s="350"/>
      <c r="K1276" s="286" t="s">
        <v>508</v>
      </c>
      <c r="L1276" s="287">
        <f>+'[1]กรอกข้อมูลราง-บ่อพัก'!H32</f>
        <v>0.4</v>
      </c>
      <c r="M1276" s="89" t="s">
        <v>171</v>
      </c>
      <c r="Q1276" s="240"/>
    </row>
    <row r="1277" spans="1:17" s="283" customFormat="1" ht="22.5">
      <c r="A1277" s="15"/>
      <c r="B1277" s="16"/>
      <c r="C1277" s="20"/>
      <c r="D1277" s="20"/>
      <c r="E1277" s="20" t="s">
        <v>603</v>
      </c>
      <c r="F1277" s="333" t="s">
        <v>604</v>
      </c>
      <c r="G1277" s="350"/>
      <c r="H1277" s="287" t="s">
        <v>605</v>
      </c>
      <c r="I1277" s="350" t="s">
        <v>6</v>
      </c>
      <c r="J1277" s="352">
        <f>+'[1]กรอกข้อมูลราง-บ่อพัก'!M32</f>
        <v>0</v>
      </c>
      <c r="K1277" s="288" t="s">
        <v>171</v>
      </c>
      <c r="L1277" s="287"/>
      <c r="M1277" s="89"/>
      <c r="Q1277" s="240"/>
    </row>
    <row r="1278" spans="1:17" s="283" customFormat="1" ht="23.25">
      <c r="A1278" s="15"/>
      <c r="B1278" s="16"/>
      <c r="C1278" s="20"/>
      <c r="D1278" s="20"/>
      <c r="E1278" s="20"/>
      <c r="F1278" s="349" t="s">
        <v>593</v>
      </c>
      <c r="G1278" s="292">
        <v>1</v>
      </c>
      <c r="H1278" s="351" t="s">
        <v>606</v>
      </c>
      <c r="I1278" s="350"/>
      <c r="J1278" s="352"/>
      <c r="K1278" s="288"/>
      <c r="L1278" s="287"/>
      <c r="M1278" s="89"/>
      <c r="Q1278" s="240"/>
    </row>
    <row r="1279" spans="1:17" s="283" customFormat="1" ht="23.25">
      <c r="A1279" s="15"/>
      <c r="B1279" s="16"/>
      <c r="C1279" s="20"/>
      <c r="D1279" s="20"/>
      <c r="E1279" s="20"/>
      <c r="F1279" s="336" t="s">
        <v>565</v>
      </c>
      <c r="G1279" s="336"/>
      <c r="H1279" s="335">
        <f>+[1]บ่อพักระหว่างรางระบายน้ำ!J412</f>
        <v>-0.2</v>
      </c>
      <c r="I1279" s="351" t="str">
        <f>+[1]บ่อพักระหว่างรางระบายน้ำ!H412</f>
        <v>ลบ.ม.</v>
      </c>
      <c r="J1279" s="61" t="s">
        <v>536</v>
      </c>
      <c r="K1279" s="335">
        <f>+K1222</f>
        <v>1782</v>
      </c>
      <c r="L1279" s="22" t="s">
        <v>134</v>
      </c>
      <c r="M1279" s="263" t="s">
        <v>6</v>
      </c>
      <c r="N1279" s="52">
        <f>+H1279*K1279</f>
        <v>-356.40000000000003</v>
      </c>
      <c r="O1279" s="36" t="s">
        <v>134</v>
      </c>
      <c r="P1279" s="36" t="str">
        <f>CONCATENATE("[",Q1279,"]")</f>
        <v>[1]</v>
      </c>
      <c r="Q1279" s="259">
        <v>1</v>
      </c>
    </row>
    <row r="1280" spans="1:17" s="283" customFormat="1" ht="23.25">
      <c r="A1280" s="15"/>
      <c r="B1280" s="16"/>
      <c r="C1280" s="20"/>
      <c r="D1280" s="20"/>
      <c r="E1280" s="20"/>
      <c r="F1280" s="336" t="s">
        <v>607</v>
      </c>
      <c r="G1280" s="336"/>
      <c r="H1280" s="335">
        <f>+[1]บ่อพักระหว่างรางระบายน้ำ!J413</f>
        <v>-1.79</v>
      </c>
      <c r="I1280" s="351" t="str">
        <f>+[1]บ่อพักระหว่างรางระบายน้ำ!H413</f>
        <v>ตร.ม.</v>
      </c>
      <c r="J1280" s="61" t="s">
        <v>536</v>
      </c>
      <c r="K1280" s="335">
        <f>+[1]ราคาต่อหน่วยงานทั่วไป!R103</f>
        <v>245</v>
      </c>
      <c r="L1280" s="22" t="s">
        <v>134</v>
      </c>
      <c r="M1280" s="263" t="s">
        <v>6</v>
      </c>
      <c r="N1280" s="52">
        <f t="shared" ref="N1280:N1294" si="107">+H1280*K1280</f>
        <v>-438.55</v>
      </c>
      <c r="O1280" s="36" t="s">
        <v>134</v>
      </c>
      <c r="P1280" s="36" t="str">
        <f t="shared" ref="P1280:P1294" si="108">CONCATENATE("[",Q1280,"]")</f>
        <v>[2]</v>
      </c>
      <c r="Q1280" s="259">
        <v>2</v>
      </c>
    </row>
    <row r="1281" spans="1:17" s="283" customFormat="1" ht="23.25">
      <c r="A1281" s="15"/>
      <c r="B1281" s="16"/>
      <c r="C1281" s="20"/>
      <c r="D1281" s="20"/>
      <c r="E1281" s="20"/>
      <c r="F1281" s="336" t="s">
        <v>407</v>
      </c>
      <c r="G1281" s="336"/>
      <c r="H1281" s="335" t="e">
        <f>+[1]บ่อพักระหว่างรางระบายน้ำ!J414</f>
        <v>#DIV/0!</v>
      </c>
      <c r="I1281" s="351" t="str">
        <f>+[1]บ่อพักระหว่างรางระบายน้ำ!H414</f>
        <v>กก.</v>
      </c>
      <c r="J1281" s="61" t="s">
        <v>536</v>
      </c>
      <c r="K1281" s="335">
        <f t="shared" ref="K1281:K1293" si="109">+K1224</f>
        <v>2.8</v>
      </c>
      <c r="L1281" s="22" t="s">
        <v>134</v>
      </c>
      <c r="M1281" s="263" t="s">
        <v>6</v>
      </c>
      <c r="N1281" s="52" t="e">
        <f t="shared" si="107"/>
        <v>#DIV/0!</v>
      </c>
      <c r="O1281" s="36" t="s">
        <v>134</v>
      </c>
      <c r="P1281" s="36" t="str">
        <f t="shared" si="108"/>
        <v>[3]</v>
      </c>
      <c r="Q1281" s="259">
        <v>3</v>
      </c>
    </row>
    <row r="1282" spans="1:17" s="283" customFormat="1" ht="23.25">
      <c r="A1282" s="15"/>
      <c r="B1282" s="16"/>
      <c r="C1282" s="20"/>
      <c r="D1282" s="20"/>
      <c r="E1282" s="20"/>
      <c r="F1282" s="338" t="s">
        <v>243</v>
      </c>
      <c r="G1282" s="336" t="s">
        <v>409</v>
      </c>
      <c r="H1282" s="335">
        <f>+[1]บ่อพักระหว่างรางระบายน้ำ!J415</f>
        <v>0</v>
      </c>
      <c r="I1282" s="351" t="str">
        <f>+[1]บ่อพักระหว่างรางระบายน้ำ!H415</f>
        <v>กก.</v>
      </c>
      <c r="J1282" s="61" t="s">
        <v>536</v>
      </c>
      <c r="K1282" s="335">
        <f t="shared" si="109"/>
        <v>20.41</v>
      </c>
      <c r="L1282" s="22" t="s">
        <v>134</v>
      </c>
      <c r="M1282" s="263" t="s">
        <v>6</v>
      </c>
      <c r="N1282" s="52">
        <f t="shared" si="107"/>
        <v>0</v>
      </c>
      <c r="O1282" s="36" t="s">
        <v>134</v>
      </c>
      <c r="P1282" s="36" t="str">
        <f t="shared" si="108"/>
        <v>[4]</v>
      </c>
      <c r="Q1282" s="259">
        <v>4</v>
      </c>
    </row>
    <row r="1283" spans="1:17" s="283" customFormat="1" ht="23.25">
      <c r="A1283" s="15"/>
      <c r="B1283" s="16"/>
      <c r="C1283" s="20"/>
      <c r="D1283" s="20"/>
      <c r="E1283" s="20"/>
      <c r="F1283" s="338" t="s">
        <v>243</v>
      </c>
      <c r="G1283" s="336" t="s">
        <v>410</v>
      </c>
      <c r="H1283" s="335" t="e">
        <f>+[1]บ่อพักระหว่างรางระบายน้ำ!J416</f>
        <v>#DIV/0!</v>
      </c>
      <c r="I1283" s="351" t="str">
        <f>+[1]บ่อพักระหว่างรางระบายน้ำ!H416</f>
        <v>กก.</v>
      </c>
      <c r="J1283" s="61" t="s">
        <v>536</v>
      </c>
      <c r="K1283" s="335">
        <f t="shared" si="109"/>
        <v>19.149999999999999</v>
      </c>
      <c r="L1283" s="22" t="s">
        <v>134</v>
      </c>
      <c r="M1283" s="263" t="s">
        <v>6</v>
      </c>
      <c r="N1283" s="52" t="e">
        <f t="shared" si="107"/>
        <v>#DIV/0!</v>
      </c>
      <c r="O1283" s="36" t="s">
        <v>134</v>
      </c>
      <c r="P1283" s="36" t="str">
        <f t="shared" si="108"/>
        <v>[5]</v>
      </c>
      <c r="Q1283" s="259">
        <v>5</v>
      </c>
    </row>
    <row r="1284" spans="1:17" s="283" customFormat="1" ht="23.25">
      <c r="A1284" s="15"/>
      <c r="B1284" s="16"/>
      <c r="C1284" s="20"/>
      <c r="D1284" s="20"/>
      <c r="E1284" s="20"/>
      <c r="F1284" s="338" t="s">
        <v>243</v>
      </c>
      <c r="G1284" s="336" t="s">
        <v>567</v>
      </c>
      <c r="H1284" s="335">
        <f>+[1]บ่อพักระหว่างรางระบายน้ำ!J417</f>
        <v>0</v>
      </c>
      <c r="I1284" s="351" t="str">
        <f>+[1]บ่อพักระหว่างรางระบายน้ำ!H417</f>
        <v>กก.</v>
      </c>
      <c r="J1284" s="61" t="s">
        <v>536</v>
      </c>
      <c r="K1284" s="335">
        <f t="shared" si="109"/>
        <v>18.600000000000001</v>
      </c>
      <c r="L1284" s="22" t="s">
        <v>134</v>
      </c>
      <c r="M1284" s="263" t="s">
        <v>6</v>
      </c>
      <c r="N1284" s="52">
        <f t="shared" si="107"/>
        <v>0</v>
      </c>
      <c r="O1284" s="36" t="s">
        <v>134</v>
      </c>
      <c r="P1284" s="36" t="str">
        <f t="shared" si="108"/>
        <v>[6]</v>
      </c>
      <c r="Q1284" s="259">
        <v>6</v>
      </c>
    </row>
    <row r="1285" spans="1:17" s="283" customFormat="1" ht="23.25">
      <c r="A1285" s="15"/>
      <c r="B1285" s="16"/>
      <c r="C1285" s="20"/>
      <c r="D1285" s="20"/>
      <c r="E1285" s="20"/>
      <c r="F1285" s="338" t="s">
        <v>243</v>
      </c>
      <c r="G1285" s="336" t="s">
        <v>412</v>
      </c>
      <c r="H1285" s="335">
        <f>+[1]บ่อพักระหว่างรางระบายน้ำ!J418</f>
        <v>0</v>
      </c>
      <c r="I1285" s="351" t="str">
        <f>+[1]บ่อพักระหว่างรางระบายน้ำ!H418</f>
        <v>กก.</v>
      </c>
      <c r="J1285" s="61" t="s">
        <v>536</v>
      </c>
      <c r="K1285" s="335">
        <f t="shared" si="109"/>
        <v>17.18</v>
      </c>
      <c r="L1285" s="22" t="s">
        <v>134</v>
      </c>
      <c r="M1285" s="263" t="s">
        <v>6</v>
      </c>
      <c r="N1285" s="52">
        <f t="shared" si="107"/>
        <v>0</v>
      </c>
      <c r="O1285" s="36" t="s">
        <v>134</v>
      </c>
      <c r="P1285" s="36" t="str">
        <f t="shared" si="108"/>
        <v>[7]</v>
      </c>
      <c r="Q1285" s="259">
        <v>7</v>
      </c>
    </row>
    <row r="1286" spans="1:17" s="283" customFormat="1" ht="23.25">
      <c r="A1286" s="15"/>
      <c r="B1286" s="16"/>
      <c r="C1286" s="20"/>
      <c r="D1286" s="20"/>
      <c r="E1286" s="20"/>
      <c r="F1286" s="338" t="s">
        <v>243</v>
      </c>
      <c r="G1286" s="336" t="s">
        <v>413</v>
      </c>
      <c r="H1286" s="335">
        <f>+[1]บ่อพักระหว่างรางระบายน้ำ!J419</f>
        <v>0</v>
      </c>
      <c r="I1286" s="351" t="str">
        <f>+[1]บ่อพักระหว่างรางระบายน้ำ!H419</f>
        <v>กก.</v>
      </c>
      <c r="J1286" s="61" t="s">
        <v>536</v>
      </c>
      <c r="K1286" s="335">
        <f t="shared" si="109"/>
        <v>0</v>
      </c>
      <c r="L1286" s="22" t="s">
        <v>134</v>
      </c>
      <c r="M1286" s="263" t="s">
        <v>6</v>
      </c>
      <c r="N1286" s="52">
        <f t="shared" si="107"/>
        <v>0</v>
      </c>
      <c r="O1286" s="36" t="s">
        <v>134</v>
      </c>
      <c r="P1286" s="36" t="str">
        <f t="shared" si="108"/>
        <v>[8]</v>
      </c>
      <c r="Q1286" s="259">
        <v>8</v>
      </c>
    </row>
    <row r="1287" spans="1:17" s="283" customFormat="1" ht="23.25">
      <c r="A1287" s="15"/>
      <c r="B1287" s="16"/>
      <c r="C1287" s="20"/>
      <c r="D1287" s="20"/>
      <c r="E1287" s="20"/>
      <c r="F1287" s="338" t="s">
        <v>243</v>
      </c>
      <c r="G1287" s="336" t="s">
        <v>414</v>
      </c>
      <c r="H1287" s="335">
        <f>+[1]บ่อพักระหว่างรางระบายน้ำ!J420</f>
        <v>0</v>
      </c>
      <c r="I1287" s="351" t="str">
        <f>+[1]บ่อพักระหว่างรางระบายน้ำ!H420</f>
        <v>กก.</v>
      </c>
      <c r="J1287" s="61" t="s">
        <v>536</v>
      </c>
      <c r="K1287" s="335">
        <f t="shared" si="109"/>
        <v>0</v>
      </c>
      <c r="L1287" s="22" t="s">
        <v>134</v>
      </c>
      <c r="M1287" s="263" t="s">
        <v>6</v>
      </c>
      <c r="N1287" s="52">
        <f t="shared" si="107"/>
        <v>0</v>
      </c>
      <c r="O1287" s="36" t="s">
        <v>134</v>
      </c>
      <c r="P1287" s="36" t="str">
        <f t="shared" si="108"/>
        <v>[9]</v>
      </c>
      <c r="Q1287" s="259">
        <v>9</v>
      </c>
    </row>
    <row r="1288" spans="1:17" s="283" customFormat="1" ht="23.25">
      <c r="A1288" s="15"/>
      <c r="B1288" s="16"/>
      <c r="C1288" s="20"/>
      <c r="D1288" s="20"/>
      <c r="E1288" s="20"/>
      <c r="F1288" s="338" t="s">
        <v>243</v>
      </c>
      <c r="G1288" s="336" t="s">
        <v>415</v>
      </c>
      <c r="H1288" s="335">
        <f>+[1]บ่อพักระหว่างรางระบายน้ำ!J421</f>
        <v>2.5</v>
      </c>
      <c r="I1288" s="351" t="str">
        <f>+[1]บ่อพักระหว่างรางระบายน้ำ!H421</f>
        <v>กก.</v>
      </c>
      <c r="J1288" s="61" t="s">
        <v>536</v>
      </c>
      <c r="K1288" s="335">
        <f t="shared" si="109"/>
        <v>34.43</v>
      </c>
      <c r="L1288" s="22" t="s">
        <v>134</v>
      </c>
      <c r="M1288" s="263" t="s">
        <v>6</v>
      </c>
      <c r="N1288" s="52">
        <f t="shared" si="107"/>
        <v>86.075000000000003</v>
      </c>
      <c r="O1288" s="36" t="s">
        <v>134</v>
      </c>
      <c r="P1288" s="36" t="str">
        <f t="shared" si="108"/>
        <v>[10]</v>
      </c>
      <c r="Q1288" s="259">
        <v>10</v>
      </c>
    </row>
    <row r="1289" spans="1:17" s="283" customFormat="1" ht="23.25">
      <c r="A1289" s="15"/>
      <c r="B1289" s="16"/>
      <c r="C1289" s="20"/>
      <c r="D1289" s="20"/>
      <c r="E1289" s="20"/>
      <c r="F1289" s="336" t="s">
        <v>577</v>
      </c>
      <c r="G1289" s="336"/>
      <c r="H1289" s="335">
        <f>+[1]บ่อพักระหว่างรางระบายน้ำ!J422</f>
        <v>0.11</v>
      </c>
      <c r="I1289" s="351" t="str">
        <f>+[1]บ่อพักระหว่างรางระบายน้ำ!H422</f>
        <v>ลบ.ม.</v>
      </c>
      <c r="J1289" s="61" t="s">
        <v>536</v>
      </c>
      <c r="K1289" s="335">
        <f t="shared" si="109"/>
        <v>1491</v>
      </c>
      <c r="L1289" s="22" t="s">
        <v>134</v>
      </c>
      <c r="M1289" s="263" t="s">
        <v>6</v>
      </c>
      <c r="N1289" s="52">
        <f t="shared" si="107"/>
        <v>164.01</v>
      </c>
      <c r="O1289" s="36" t="s">
        <v>134</v>
      </c>
      <c r="P1289" s="36" t="str">
        <f t="shared" si="108"/>
        <v>[11]</v>
      </c>
      <c r="Q1289" s="259">
        <v>11</v>
      </c>
    </row>
    <row r="1290" spans="1:17" s="359" customFormat="1" ht="23.25">
      <c r="A1290" s="353"/>
      <c r="B1290" s="354"/>
      <c r="C1290" s="355"/>
      <c r="D1290" s="355"/>
      <c r="E1290" s="355"/>
      <c r="F1290" s="356" t="s">
        <v>578</v>
      </c>
      <c r="G1290" s="357"/>
      <c r="H1290" s="343">
        <f>+[1]บ่อพักระหว่างรางระบายน้ำ!J423</f>
        <v>0.22</v>
      </c>
      <c r="I1290" s="358" t="str">
        <f>+[1]บ่อพักระหว่างรางระบายน้ำ!H423</f>
        <v>ลบ.ม.</v>
      </c>
      <c r="J1290" s="317" t="s">
        <v>536</v>
      </c>
      <c r="K1290" s="343">
        <f t="shared" si="109"/>
        <v>433</v>
      </c>
      <c r="L1290" s="73" t="s">
        <v>134</v>
      </c>
      <c r="M1290" s="318" t="s">
        <v>6</v>
      </c>
      <c r="N1290" s="319">
        <f t="shared" si="107"/>
        <v>95.26</v>
      </c>
      <c r="O1290" s="320" t="s">
        <v>134</v>
      </c>
      <c r="P1290" s="320" t="str">
        <f t="shared" si="108"/>
        <v>[12]</v>
      </c>
      <c r="Q1290" s="321">
        <v>12</v>
      </c>
    </row>
    <row r="1291" spans="1:17" s="359" customFormat="1" ht="23.25">
      <c r="A1291" s="353"/>
      <c r="B1291" s="354"/>
      <c r="C1291" s="355"/>
      <c r="D1291" s="355"/>
      <c r="E1291" s="355"/>
      <c r="F1291" s="356" t="s">
        <v>579</v>
      </c>
      <c r="G1291" s="360"/>
      <c r="H1291" s="343">
        <f>+[1]บ่อพักระหว่างรางระบายน้ำ!J424</f>
        <v>0.67</v>
      </c>
      <c r="I1291" s="358" t="str">
        <f>+[1]บ่อพักระหว่างรางระบายน้ำ!H424</f>
        <v>ลบ.ม.</v>
      </c>
      <c r="J1291" s="317" t="s">
        <v>536</v>
      </c>
      <c r="K1291" s="343">
        <f t="shared" si="109"/>
        <v>94</v>
      </c>
      <c r="L1291" s="73" t="s">
        <v>134</v>
      </c>
      <c r="M1291" s="318" t="s">
        <v>6</v>
      </c>
      <c r="N1291" s="319">
        <f t="shared" si="107"/>
        <v>62.980000000000004</v>
      </c>
      <c r="O1291" s="320" t="s">
        <v>134</v>
      </c>
      <c r="P1291" s="320" t="str">
        <f t="shared" si="108"/>
        <v>[13]</v>
      </c>
      <c r="Q1291" s="321">
        <v>13</v>
      </c>
    </row>
    <row r="1292" spans="1:17" s="359" customFormat="1" ht="23.25">
      <c r="A1292" s="353"/>
      <c r="B1292" s="354"/>
      <c r="C1292" s="355"/>
      <c r="D1292" s="355"/>
      <c r="E1292" s="355"/>
      <c r="F1292" s="356" t="s">
        <v>608</v>
      </c>
      <c r="G1292" s="360"/>
      <c r="H1292" s="343">
        <f>+[1]บ่อพักระหว่างรางระบายน้ำ!J425</f>
        <v>0.13</v>
      </c>
      <c r="I1292" s="358" t="str">
        <f>+[1]บ่อพักระหว่างรางระบายน้ำ!H425</f>
        <v>ลบ.ม.</v>
      </c>
      <c r="J1292" s="317" t="s">
        <v>536</v>
      </c>
      <c r="K1292" s="343">
        <f t="shared" si="109"/>
        <v>41.43</v>
      </c>
      <c r="L1292" s="73" t="s">
        <v>134</v>
      </c>
      <c r="M1292" s="318" t="s">
        <v>6</v>
      </c>
      <c r="N1292" s="319">
        <f t="shared" si="107"/>
        <v>5.3859000000000004</v>
      </c>
      <c r="O1292" s="320" t="s">
        <v>134</v>
      </c>
      <c r="P1292" s="320" t="str">
        <f t="shared" si="108"/>
        <v>[14]</v>
      </c>
      <c r="Q1292" s="321">
        <v>14</v>
      </c>
    </row>
    <row r="1293" spans="1:17" s="359" customFormat="1" ht="23.25">
      <c r="A1293" s="353"/>
      <c r="B1293" s="354"/>
      <c r="C1293" s="355"/>
      <c r="D1293" s="355"/>
      <c r="E1293" s="355"/>
      <c r="F1293" s="356" t="s">
        <v>581</v>
      </c>
      <c r="G1293" s="360"/>
      <c r="H1293" s="343">
        <f>+[1]บ่อพักระหว่างรางระบายน้ำ!J426</f>
        <v>0.04</v>
      </c>
      <c r="I1293" s="358" t="str">
        <f>+[1]บ่อพักระหว่างรางระบายน้ำ!H426</f>
        <v>ลบ.ม.</v>
      </c>
      <c r="J1293" s="317" t="s">
        <v>536</v>
      </c>
      <c r="K1293" s="343">
        <f t="shared" si="109"/>
        <v>1782</v>
      </c>
      <c r="L1293" s="73" t="s">
        <v>134</v>
      </c>
      <c r="M1293" s="318" t="s">
        <v>6</v>
      </c>
      <c r="N1293" s="319">
        <f t="shared" si="107"/>
        <v>71.28</v>
      </c>
      <c r="O1293" s="320" t="s">
        <v>134</v>
      </c>
      <c r="P1293" s="320" t="str">
        <f t="shared" si="108"/>
        <v>[15]</v>
      </c>
      <c r="Q1293" s="321">
        <v>15</v>
      </c>
    </row>
    <row r="1294" spans="1:17" s="359" customFormat="1" ht="23.25">
      <c r="A1294" s="353"/>
      <c r="B1294" s="354"/>
      <c r="C1294" s="355"/>
      <c r="D1294" s="355"/>
      <c r="E1294" s="355"/>
      <c r="F1294" s="356" t="s">
        <v>609</v>
      </c>
      <c r="G1294" s="360"/>
      <c r="H1294" s="343">
        <f>+[1]บ่อพักระหว่างรางระบายน้ำ!J427</f>
        <v>3.4</v>
      </c>
      <c r="I1294" s="358" t="str">
        <f>+[1]บ่อพักระหว่างรางระบายน้ำ!H427</f>
        <v>ม.</v>
      </c>
      <c r="J1294" s="317" t="s">
        <v>536</v>
      </c>
      <c r="K1294" s="343">
        <f>+[1]ราคาต่อหน่วยงานทั่วไป!R363</f>
        <v>6297</v>
      </c>
      <c r="L1294" s="73" t="s">
        <v>134</v>
      </c>
      <c r="M1294" s="318" t="s">
        <v>6</v>
      </c>
      <c r="N1294" s="319">
        <f t="shared" si="107"/>
        <v>21409.8</v>
      </c>
      <c r="O1294" s="320" t="s">
        <v>134</v>
      </c>
      <c r="P1294" s="320" t="str">
        <f t="shared" si="108"/>
        <v>[16]</v>
      </c>
      <c r="Q1294" s="321">
        <v>16</v>
      </c>
    </row>
    <row r="1295" spans="1:17" ht="23.25">
      <c r="A1295" s="57"/>
      <c r="B1295" s="48"/>
      <c r="C1295" s="59"/>
      <c r="D1295" s="59"/>
      <c r="E1295" s="59"/>
      <c r="F1295" s="18" t="s">
        <v>101</v>
      </c>
      <c r="G1295" s="329"/>
      <c r="H1295" s="325"/>
      <c r="I1295" s="18"/>
      <c r="J1295" s="18"/>
      <c r="K1295" s="18"/>
      <c r="L1295" s="18"/>
      <c r="M1295" s="263" t="s">
        <v>6</v>
      </c>
      <c r="N1295" s="278" t="e">
        <f>SUM(N1279:N1294)</f>
        <v>#DIV/0!</v>
      </c>
      <c r="O1295" s="36" t="s">
        <v>134</v>
      </c>
      <c r="P1295" s="36" t="s">
        <v>583</v>
      </c>
      <c r="Q1295" s="259">
        <v>17</v>
      </c>
    </row>
    <row r="1296" spans="1:17" ht="23.25">
      <c r="A1296" s="57"/>
      <c r="B1296" s="48"/>
      <c r="C1296" s="59"/>
      <c r="D1296" s="59"/>
      <c r="E1296" s="59"/>
      <c r="F1296" s="18"/>
      <c r="G1296" s="329"/>
      <c r="H1296" s="325"/>
      <c r="I1296" s="18"/>
      <c r="J1296" s="18"/>
      <c r="K1296" s="18"/>
      <c r="L1296" s="18"/>
      <c r="M1296" s="263"/>
      <c r="N1296" s="278"/>
      <c r="O1296" s="36"/>
      <c r="P1296" s="36" t="s">
        <v>521</v>
      </c>
    </row>
    <row r="1297" spans="1:17" ht="24" thickBot="1">
      <c r="A1297" s="57"/>
      <c r="B1297" s="48"/>
      <c r="C1297" s="59"/>
      <c r="D1297" s="59"/>
      <c r="E1297" s="59"/>
      <c r="F1297" s="44" t="s">
        <v>57</v>
      </c>
      <c r="G1297" s="304"/>
      <c r="H1297" s="335"/>
      <c r="I1297" s="304"/>
      <c r="J1297" s="84"/>
      <c r="K1297" s="335"/>
      <c r="L1297" s="304"/>
      <c r="M1297" s="275" t="s">
        <v>6</v>
      </c>
      <c r="N1297" s="80" t="e">
        <f>IF(G1278=0,0,ROUNDDOWN(N1295/G1278,-1))</f>
        <v>#DIV/0!</v>
      </c>
      <c r="O1297" s="44" t="s">
        <v>610</v>
      </c>
    </row>
    <row r="1298" spans="1:17" ht="24" thickTop="1">
      <c r="A1298" s="57"/>
      <c r="B1298" s="48"/>
      <c r="C1298" s="21"/>
      <c r="D1298" s="21"/>
      <c r="E1298" s="21"/>
      <c r="F1298" s="349"/>
      <c r="G1298" s="351"/>
      <c r="H1298" s="306"/>
      <c r="I1298" s="351"/>
      <c r="J1298" s="361"/>
      <c r="K1298" s="179"/>
      <c r="L1298" s="306"/>
      <c r="M1298" s="84"/>
    </row>
    <row r="1299" spans="1:17" s="283" customFormat="1" ht="22.5">
      <c r="A1299" s="15"/>
      <c r="B1299" s="16"/>
      <c r="C1299" s="20"/>
      <c r="D1299" s="20"/>
      <c r="E1299" s="20" t="s">
        <v>611</v>
      </c>
      <c r="F1299" s="333" t="s">
        <v>612</v>
      </c>
      <c r="G1299" s="285"/>
      <c r="H1299" s="350"/>
      <c r="I1299" s="350">
        <v>0.89</v>
      </c>
      <c r="J1299" s="285" t="s">
        <v>171</v>
      </c>
      <c r="K1299" s="350" t="s">
        <v>366</v>
      </c>
      <c r="L1299" s="285">
        <v>0.89</v>
      </c>
      <c r="M1299" s="285" t="s">
        <v>171</v>
      </c>
      <c r="Q1299" s="240"/>
    </row>
    <row r="1300" spans="1:17" ht="23.25">
      <c r="A1300" s="57"/>
      <c r="B1300" s="48"/>
      <c r="C1300" s="21"/>
      <c r="D1300" s="21"/>
      <c r="E1300" s="21"/>
      <c r="F1300" s="349" t="s">
        <v>593</v>
      </c>
      <c r="G1300" s="302">
        <v>1</v>
      </c>
      <c r="H1300" s="351" t="s">
        <v>594</v>
      </c>
      <c r="I1300" s="351"/>
      <c r="J1300" s="302"/>
      <c r="K1300" s="351"/>
      <c r="L1300" s="302"/>
      <c r="M1300" s="302"/>
    </row>
    <row r="1301" spans="1:17" ht="23.25">
      <c r="A1301" s="57"/>
      <c r="B1301" s="48"/>
      <c r="C1301" s="21"/>
      <c r="D1301" s="21"/>
      <c r="E1301" s="21"/>
      <c r="F1301" s="362" t="s">
        <v>613</v>
      </c>
      <c r="G1301" s="302"/>
      <c r="H1301" s="351">
        <f>+[1]บ่อพักระหว่างรางระบายน้ำ!J429</f>
        <v>44</v>
      </c>
      <c r="I1301" s="351" t="str">
        <f>+[1]บ่อพักระหว่างรางระบายน้ำ!H429</f>
        <v>กก.</v>
      </c>
      <c r="J1301" s="61" t="s">
        <v>536</v>
      </c>
      <c r="K1301" s="335">
        <f>+[1]ราคาต่อหน่วยงานทั่วไป!R460</f>
        <v>44</v>
      </c>
      <c r="L1301" s="22" t="s">
        <v>134</v>
      </c>
      <c r="M1301" s="263" t="s">
        <v>6</v>
      </c>
      <c r="N1301" s="52">
        <f>+H1301*K1301</f>
        <v>1936</v>
      </c>
      <c r="O1301" s="36" t="s">
        <v>134</v>
      </c>
      <c r="P1301" s="36" t="str">
        <f>CONCATENATE("[",Q1301,"]")</f>
        <v>[1]</v>
      </c>
      <c r="Q1301" s="259">
        <v>1</v>
      </c>
    </row>
    <row r="1302" spans="1:17" ht="23.25">
      <c r="A1302" s="57"/>
      <c r="B1302" s="48"/>
      <c r="C1302" s="21"/>
      <c r="D1302" s="21"/>
      <c r="E1302" s="21"/>
      <c r="F1302" s="362" t="s">
        <v>614</v>
      </c>
      <c r="G1302" s="302"/>
      <c r="H1302" s="351">
        <f>+[1]บ่อพักระหว่างรางระบายน้ำ!J430</f>
        <v>31</v>
      </c>
      <c r="I1302" s="351" t="str">
        <f>+[1]บ่อพักระหว่างรางระบายน้ำ!H430</f>
        <v>กก.</v>
      </c>
      <c r="J1302" s="61" t="s">
        <v>536</v>
      </c>
      <c r="K1302" s="335">
        <f>+K1301</f>
        <v>44</v>
      </c>
      <c r="L1302" s="22" t="s">
        <v>134</v>
      </c>
      <c r="M1302" s="263" t="s">
        <v>6</v>
      </c>
      <c r="N1302" s="52">
        <f>+H1302*K1302</f>
        <v>1364</v>
      </c>
      <c r="O1302" s="36" t="s">
        <v>134</v>
      </c>
      <c r="P1302" s="36" t="str">
        <f>CONCATENATE("[",Q1302,"]")</f>
        <v>[2]</v>
      </c>
      <c r="Q1302" s="259">
        <v>2</v>
      </c>
    </row>
    <row r="1303" spans="1:17" ht="23.25">
      <c r="A1303" s="57"/>
      <c r="B1303" s="48"/>
      <c r="C1303" s="21"/>
      <c r="D1303" s="21"/>
      <c r="E1303" s="21"/>
      <c r="F1303" s="363" t="s">
        <v>615</v>
      </c>
      <c r="G1303" s="302"/>
      <c r="H1303" s="351">
        <f>+[1]บ่อพักระหว่างรางระบายน้ำ!R433</f>
        <v>3.5864200000000004</v>
      </c>
      <c r="I1303" s="351" t="s">
        <v>340</v>
      </c>
      <c r="J1303" s="61" t="s">
        <v>536</v>
      </c>
      <c r="K1303" s="335">
        <f>+[1]ราคาต่อหน่วยงานทั่วไป!R593</f>
        <v>84</v>
      </c>
      <c r="L1303" s="22" t="s">
        <v>134</v>
      </c>
      <c r="M1303" s="263" t="s">
        <v>6</v>
      </c>
      <c r="N1303" s="52">
        <f>+H1303*K1303</f>
        <v>301.25928000000005</v>
      </c>
      <c r="O1303" s="36" t="s">
        <v>134</v>
      </c>
      <c r="P1303" s="36" t="str">
        <f>CONCATENATE("[",Q1303,"]")</f>
        <v>[3]</v>
      </c>
      <c r="Q1303" s="259">
        <v>3</v>
      </c>
    </row>
    <row r="1304" spans="1:17" ht="23.25">
      <c r="A1304" s="57"/>
      <c r="B1304" s="48"/>
      <c r="C1304" s="21"/>
      <c r="D1304" s="21"/>
      <c r="E1304" s="21"/>
      <c r="F1304" s="18" t="s">
        <v>101</v>
      </c>
      <c r="G1304" s="329"/>
      <c r="H1304" s="325"/>
      <c r="I1304" s="18"/>
      <c r="J1304" s="18"/>
      <c r="K1304" s="18"/>
      <c r="L1304" s="18"/>
      <c r="M1304" s="263" t="s">
        <v>6</v>
      </c>
      <c r="N1304" s="278">
        <f>SUM(N1301:N1303)</f>
        <v>3601.2592800000002</v>
      </c>
      <c r="O1304" s="36" t="s">
        <v>134</v>
      </c>
      <c r="P1304" s="36" t="s">
        <v>451</v>
      </c>
      <c r="Q1304" s="259">
        <v>4</v>
      </c>
    </row>
    <row r="1305" spans="1:17" ht="23.25">
      <c r="A1305" s="57"/>
      <c r="B1305" s="48"/>
      <c r="C1305" s="21"/>
      <c r="D1305" s="21"/>
      <c r="E1305" s="21"/>
      <c r="F1305" s="18"/>
      <c r="G1305" s="329"/>
      <c r="H1305" s="325"/>
      <c r="I1305" s="18"/>
      <c r="J1305" s="18"/>
      <c r="K1305" s="18"/>
      <c r="L1305" s="18"/>
      <c r="M1305" s="263"/>
      <c r="N1305" s="278"/>
      <c r="O1305" s="36"/>
      <c r="P1305" s="36" t="s">
        <v>452</v>
      </c>
    </row>
    <row r="1306" spans="1:17" ht="24" thickBot="1">
      <c r="A1306" s="57"/>
      <c r="B1306" s="48"/>
      <c r="C1306" s="21"/>
      <c r="D1306" s="21"/>
      <c r="E1306" s="21"/>
      <c r="F1306" s="44" t="s">
        <v>57</v>
      </c>
      <c r="G1306" s="304"/>
      <c r="H1306" s="335"/>
      <c r="I1306" s="304"/>
      <c r="J1306" s="84"/>
      <c r="K1306" s="335"/>
      <c r="L1306" s="304"/>
      <c r="M1306" s="275" t="s">
        <v>6</v>
      </c>
      <c r="N1306" s="80">
        <f>IF(G1300=0,0,ROUNDDOWN(N1304,-1))</f>
        <v>3600</v>
      </c>
      <c r="O1306" s="44" t="s">
        <v>597</v>
      </c>
    </row>
    <row r="1307" spans="1:17" ht="24.75" thickTop="1">
      <c r="A1307" s="57"/>
      <c r="B1307" s="48"/>
      <c r="C1307" s="21"/>
      <c r="D1307" s="21"/>
      <c r="E1307" s="21"/>
      <c r="F1307" s="349"/>
      <c r="G1307" s="302"/>
      <c r="H1307" s="351"/>
      <c r="I1307" s="351"/>
      <c r="J1307" s="302"/>
      <c r="K1307" s="351"/>
      <c r="L1307" s="302"/>
      <c r="M1307" s="302"/>
      <c r="N1307" s="330"/>
    </row>
    <row r="1308" spans="1:17" s="283" customFormat="1" ht="22.5">
      <c r="A1308" s="15"/>
      <c r="B1308" s="16"/>
      <c r="C1308" s="20"/>
      <c r="D1308" s="16"/>
      <c r="E1308" s="20" t="s">
        <v>616</v>
      </c>
      <c r="F1308" s="333" t="s">
        <v>617</v>
      </c>
      <c r="G1308" s="285" t="s">
        <v>507</v>
      </c>
      <c r="H1308" s="286" t="s">
        <v>508</v>
      </c>
      <c r="I1308" s="301">
        <v>0.4</v>
      </c>
      <c r="J1308" s="288" t="s">
        <v>171</v>
      </c>
      <c r="K1308" s="350"/>
      <c r="L1308" s="285"/>
      <c r="M1308" s="285"/>
      <c r="Q1308" s="240"/>
    </row>
    <row r="1309" spans="1:17" ht="23.25">
      <c r="A1309" s="57"/>
      <c r="B1309" s="48"/>
      <c r="C1309" s="21"/>
      <c r="D1309" s="48"/>
      <c r="E1309" s="21"/>
      <c r="F1309" s="246" t="s">
        <v>618</v>
      </c>
      <c r="G1309" s="302"/>
      <c r="H1309" s="303"/>
      <c r="I1309" s="304"/>
      <c r="J1309" s="179"/>
      <c r="K1309" s="351"/>
      <c r="L1309" s="302"/>
      <c r="M1309" s="302"/>
    </row>
    <row r="1310" spans="1:17" ht="23.25">
      <c r="A1310" s="57"/>
      <c r="B1310" s="48"/>
      <c r="C1310" s="21"/>
      <c r="D1310" s="48"/>
      <c r="E1310" s="21"/>
      <c r="F1310" s="246"/>
      <c r="G1310" s="302"/>
      <c r="H1310" s="303"/>
      <c r="I1310" s="304"/>
      <c r="J1310" s="179"/>
      <c r="K1310" s="351"/>
      <c r="L1310" s="302"/>
      <c r="M1310" s="302"/>
    </row>
    <row r="1311" spans="1:17" s="283" customFormat="1" ht="22.5">
      <c r="A1311" s="15"/>
      <c r="B1311" s="16"/>
      <c r="C1311" s="20"/>
      <c r="D1311" s="20" t="s">
        <v>619</v>
      </c>
      <c r="E1311" s="333" t="s">
        <v>620</v>
      </c>
      <c r="F1311" s="285"/>
      <c r="G1311" s="350"/>
      <c r="H1311" s="350"/>
      <c r="I1311" s="285"/>
      <c r="J1311" s="350"/>
      <c r="K1311" s="286" t="s">
        <v>508</v>
      </c>
      <c r="L1311" s="287">
        <v>0.6</v>
      </c>
      <c r="M1311" s="89" t="s">
        <v>171</v>
      </c>
      <c r="Q1311" s="240"/>
    </row>
    <row r="1312" spans="1:17" s="283" customFormat="1" ht="22.5">
      <c r="A1312" s="15"/>
      <c r="B1312" s="16"/>
      <c r="C1312" s="20"/>
      <c r="D1312" s="20"/>
      <c r="E1312" s="20" t="s">
        <v>621</v>
      </c>
      <c r="F1312" s="333" t="s">
        <v>622</v>
      </c>
      <c r="G1312" s="350"/>
      <c r="H1312" s="287" t="s">
        <v>605</v>
      </c>
      <c r="I1312" s="350" t="s">
        <v>6</v>
      </c>
      <c r="J1312" s="352">
        <f>+[1]บ่อพักระหว่างรางระบายน้ำ!K408</f>
        <v>0</v>
      </c>
      <c r="K1312" s="288" t="s">
        <v>171</v>
      </c>
      <c r="L1312" s="287"/>
      <c r="M1312" s="89"/>
      <c r="Q1312" s="240"/>
    </row>
    <row r="1313" spans="1:17" ht="23.25">
      <c r="A1313" s="57"/>
      <c r="B1313" s="48"/>
      <c r="C1313" s="21"/>
      <c r="D1313" s="21"/>
      <c r="E1313" s="21"/>
      <c r="F1313" s="349" t="s">
        <v>593</v>
      </c>
      <c r="G1313" s="292">
        <v>1</v>
      </c>
      <c r="H1313" s="351" t="s">
        <v>606</v>
      </c>
      <c r="I1313" s="351"/>
      <c r="J1313" s="361"/>
      <c r="K1313" s="179"/>
      <c r="L1313" s="306"/>
      <c r="M1313" s="84"/>
    </row>
    <row r="1314" spans="1:17" ht="23.25">
      <c r="A1314" s="57"/>
      <c r="B1314" s="48"/>
      <c r="C1314" s="21"/>
      <c r="D1314" s="21"/>
      <c r="E1314" s="21"/>
      <c r="F1314" s="336" t="s">
        <v>565</v>
      </c>
      <c r="G1314" s="336"/>
      <c r="H1314" s="335">
        <f>+[1]บ่อพักระหว่างรางระบายน้ำ!K412</f>
        <v>-0.27</v>
      </c>
      <c r="I1314" s="351" t="s">
        <v>25</v>
      </c>
      <c r="J1314" s="61" t="s">
        <v>536</v>
      </c>
      <c r="K1314" s="335">
        <f>+K1279</f>
        <v>1782</v>
      </c>
      <c r="L1314" s="22" t="s">
        <v>134</v>
      </c>
      <c r="M1314" s="263" t="s">
        <v>6</v>
      </c>
      <c r="N1314" s="52">
        <f t="shared" ref="N1314:N1329" si="110">+H1314*K1314</f>
        <v>-481.14000000000004</v>
      </c>
      <c r="O1314" s="36" t="s">
        <v>134</v>
      </c>
      <c r="P1314" s="36" t="str">
        <f>CONCATENATE("[",Q1314,"]")</f>
        <v>[1]</v>
      </c>
      <c r="Q1314" s="259">
        <v>1</v>
      </c>
    </row>
    <row r="1315" spans="1:17" ht="23.25">
      <c r="A1315" s="57"/>
      <c r="B1315" s="48"/>
      <c r="C1315" s="21"/>
      <c r="D1315" s="21"/>
      <c r="E1315" s="21"/>
      <c r="F1315" s="336" t="s">
        <v>607</v>
      </c>
      <c r="G1315" s="336"/>
      <c r="H1315" s="335">
        <f>+[1]บ่อพักระหว่างรางระบายน้ำ!K413</f>
        <v>-2.71</v>
      </c>
      <c r="I1315" s="351" t="s">
        <v>340</v>
      </c>
      <c r="J1315" s="61" t="s">
        <v>536</v>
      </c>
      <c r="K1315" s="335">
        <f t="shared" ref="K1315:K1329" si="111">+K1280</f>
        <v>245</v>
      </c>
      <c r="L1315" s="22" t="s">
        <v>134</v>
      </c>
      <c r="M1315" s="263" t="s">
        <v>6</v>
      </c>
      <c r="N1315" s="52">
        <f t="shared" si="110"/>
        <v>-663.95</v>
      </c>
      <c r="O1315" s="36" t="s">
        <v>134</v>
      </c>
      <c r="P1315" s="36" t="str">
        <f t="shared" ref="P1315:P1329" si="112">CONCATENATE("[",Q1315,"]")</f>
        <v>[2]</v>
      </c>
      <c r="Q1315" s="259">
        <v>2</v>
      </c>
    </row>
    <row r="1316" spans="1:17" ht="23.25">
      <c r="A1316" s="57"/>
      <c r="B1316" s="48"/>
      <c r="C1316" s="21"/>
      <c r="D1316" s="21"/>
      <c r="E1316" s="21"/>
      <c r="F1316" s="336" t="s">
        <v>407</v>
      </c>
      <c r="G1316" s="336"/>
      <c r="H1316" s="335" t="e">
        <f>+[1]บ่อพักระหว่างรางระบายน้ำ!K414</f>
        <v>#DIV/0!</v>
      </c>
      <c r="I1316" s="351" t="s">
        <v>408</v>
      </c>
      <c r="J1316" s="61" t="s">
        <v>536</v>
      </c>
      <c r="K1316" s="335">
        <f t="shared" si="111"/>
        <v>2.8</v>
      </c>
      <c r="L1316" s="22" t="s">
        <v>134</v>
      </c>
      <c r="M1316" s="263" t="s">
        <v>6</v>
      </c>
      <c r="N1316" s="52" t="e">
        <f t="shared" si="110"/>
        <v>#DIV/0!</v>
      </c>
      <c r="O1316" s="36" t="s">
        <v>134</v>
      </c>
      <c r="P1316" s="36" t="str">
        <f t="shared" si="112"/>
        <v>[3]</v>
      </c>
      <c r="Q1316" s="259">
        <v>3</v>
      </c>
    </row>
    <row r="1317" spans="1:17" ht="23.25">
      <c r="A1317" s="57"/>
      <c r="B1317" s="48"/>
      <c r="C1317" s="21"/>
      <c r="D1317" s="21"/>
      <c r="E1317" s="21"/>
      <c r="F1317" s="338" t="s">
        <v>243</v>
      </c>
      <c r="G1317" s="336" t="s">
        <v>409</v>
      </c>
      <c r="H1317" s="335">
        <f>+[1]บ่อพักระหว่างรางระบายน้ำ!K415</f>
        <v>0</v>
      </c>
      <c r="I1317" s="351" t="s">
        <v>408</v>
      </c>
      <c r="J1317" s="61" t="s">
        <v>536</v>
      </c>
      <c r="K1317" s="335">
        <f t="shared" si="111"/>
        <v>20.41</v>
      </c>
      <c r="L1317" s="22" t="s">
        <v>134</v>
      </c>
      <c r="M1317" s="263" t="s">
        <v>6</v>
      </c>
      <c r="N1317" s="52">
        <f t="shared" si="110"/>
        <v>0</v>
      </c>
      <c r="O1317" s="36" t="s">
        <v>134</v>
      </c>
      <c r="P1317" s="36" t="str">
        <f t="shared" si="112"/>
        <v>[4]</v>
      </c>
      <c r="Q1317" s="259">
        <v>4</v>
      </c>
    </row>
    <row r="1318" spans="1:17" ht="23.25">
      <c r="A1318" s="57"/>
      <c r="B1318" s="48"/>
      <c r="C1318" s="21"/>
      <c r="D1318" s="21"/>
      <c r="E1318" s="21"/>
      <c r="F1318" s="338" t="s">
        <v>243</v>
      </c>
      <c r="G1318" s="336" t="s">
        <v>410</v>
      </c>
      <c r="H1318" s="335" t="e">
        <f>+[1]บ่อพักระหว่างรางระบายน้ำ!K416</f>
        <v>#DIV/0!</v>
      </c>
      <c r="I1318" s="351" t="s">
        <v>408</v>
      </c>
      <c r="J1318" s="61" t="s">
        <v>536</v>
      </c>
      <c r="K1318" s="335">
        <f t="shared" si="111"/>
        <v>19.149999999999999</v>
      </c>
      <c r="L1318" s="22" t="s">
        <v>134</v>
      </c>
      <c r="M1318" s="263" t="s">
        <v>6</v>
      </c>
      <c r="N1318" s="52" t="e">
        <f t="shared" si="110"/>
        <v>#DIV/0!</v>
      </c>
      <c r="O1318" s="36" t="s">
        <v>134</v>
      </c>
      <c r="P1318" s="36" t="str">
        <f t="shared" si="112"/>
        <v>[5]</v>
      </c>
      <c r="Q1318" s="259">
        <v>5</v>
      </c>
    </row>
    <row r="1319" spans="1:17" ht="23.25">
      <c r="A1319" s="57"/>
      <c r="B1319" s="48"/>
      <c r="C1319" s="21"/>
      <c r="D1319" s="21"/>
      <c r="E1319" s="21"/>
      <c r="F1319" s="338" t="s">
        <v>243</v>
      </c>
      <c r="G1319" s="336" t="s">
        <v>567</v>
      </c>
      <c r="H1319" s="335">
        <f>+[1]บ่อพักระหว่างรางระบายน้ำ!K417</f>
        <v>0</v>
      </c>
      <c r="I1319" s="351" t="s">
        <v>408</v>
      </c>
      <c r="J1319" s="61" t="s">
        <v>536</v>
      </c>
      <c r="K1319" s="335">
        <f t="shared" si="111"/>
        <v>18.600000000000001</v>
      </c>
      <c r="L1319" s="22" t="s">
        <v>134</v>
      </c>
      <c r="M1319" s="263" t="s">
        <v>6</v>
      </c>
      <c r="N1319" s="52">
        <f t="shared" si="110"/>
        <v>0</v>
      </c>
      <c r="O1319" s="36" t="s">
        <v>134</v>
      </c>
      <c r="P1319" s="36" t="str">
        <f t="shared" si="112"/>
        <v>[6]</v>
      </c>
      <c r="Q1319" s="259">
        <v>6</v>
      </c>
    </row>
    <row r="1320" spans="1:17" ht="23.25">
      <c r="A1320" s="57"/>
      <c r="B1320" s="48"/>
      <c r="C1320" s="21"/>
      <c r="D1320" s="21"/>
      <c r="E1320" s="21"/>
      <c r="F1320" s="338" t="s">
        <v>243</v>
      </c>
      <c r="G1320" s="336" t="s">
        <v>412</v>
      </c>
      <c r="H1320" s="335">
        <f>+[1]บ่อพักระหว่างรางระบายน้ำ!K418</f>
        <v>0</v>
      </c>
      <c r="I1320" s="351" t="s">
        <v>408</v>
      </c>
      <c r="J1320" s="61" t="s">
        <v>536</v>
      </c>
      <c r="K1320" s="335">
        <f t="shared" si="111"/>
        <v>17.18</v>
      </c>
      <c r="L1320" s="22" t="s">
        <v>134</v>
      </c>
      <c r="M1320" s="263" t="s">
        <v>6</v>
      </c>
      <c r="N1320" s="52">
        <f t="shared" si="110"/>
        <v>0</v>
      </c>
      <c r="O1320" s="36" t="s">
        <v>134</v>
      </c>
      <c r="P1320" s="36" t="str">
        <f t="shared" si="112"/>
        <v>[7]</v>
      </c>
      <c r="Q1320" s="259">
        <v>7</v>
      </c>
    </row>
    <row r="1321" spans="1:17" ht="23.25">
      <c r="A1321" s="57"/>
      <c r="B1321" s="48"/>
      <c r="C1321" s="21"/>
      <c r="D1321" s="21"/>
      <c r="E1321" s="21"/>
      <c r="F1321" s="338" t="s">
        <v>243</v>
      </c>
      <c r="G1321" s="336" t="s">
        <v>413</v>
      </c>
      <c r="H1321" s="335">
        <f>+[1]บ่อพักระหว่างรางระบายน้ำ!K419</f>
        <v>0</v>
      </c>
      <c r="I1321" s="351" t="s">
        <v>408</v>
      </c>
      <c r="J1321" s="61" t="s">
        <v>536</v>
      </c>
      <c r="K1321" s="335">
        <f t="shared" si="111"/>
        <v>0</v>
      </c>
      <c r="L1321" s="22" t="s">
        <v>134</v>
      </c>
      <c r="M1321" s="263" t="s">
        <v>6</v>
      </c>
      <c r="N1321" s="52">
        <f t="shared" si="110"/>
        <v>0</v>
      </c>
      <c r="O1321" s="36" t="s">
        <v>134</v>
      </c>
      <c r="P1321" s="36" t="str">
        <f t="shared" si="112"/>
        <v>[8]</v>
      </c>
      <c r="Q1321" s="259">
        <v>8</v>
      </c>
    </row>
    <row r="1322" spans="1:17" ht="23.25">
      <c r="A1322" s="57"/>
      <c r="B1322" s="48"/>
      <c r="C1322" s="21"/>
      <c r="D1322" s="21"/>
      <c r="E1322" s="21"/>
      <c r="F1322" s="338" t="s">
        <v>243</v>
      </c>
      <c r="G1322" s="336" t="s">
        <v>414</v>
      </c>
      <c r="H1322" s="335">
        <f>+[1]บ่อพักระหว่างรางระบายน้ำ!K420</f>
        <v>0</v>
      </c>
      <c r="I1322" s="351" t="s">
        <v>408</v>
      </c>
      <c r="J1322" s="61" t="s">
        <v>536</v>
      </c>
      <c r="K1322" s="335">
        <f t="shared" si="111"/>
        <v>0</v>
      </c>
      <c r="L1322" s="22" t="s">
        <v>134</v>
      </c>
      <c r="M1322" s="263" t="s">
        <v>6</v>
      </c>
      <c r="N1322" s="52">
        <f t="shared" si="110"/>
        <v>0</v>
      </c>
      <c r="O1322" s="36" t="s">
        <v>134</v>
      </c>
      <c r="P1322" s="36" t="str">
        <f t="shared" si="112"/>
        <v>[9]</v>
      </c>
      <c r="Q1322" s="259">
        <v>9</v>
      </c>
    </row>
    <row r="1323" spans="1:17" ht="23.25">
      <c r="A1323" s="57"/>
      <c r="B1323" s="48"/>
      <c r="C1323" s="21"/>
      <c r="D1323" s="21"/>
      <c r="E1323" s="21"/>
      <c r="F1323" s="338" t="s">
        <v>243</v>
      </c>
      <c r="G1323" s="336" t="s">
        <v>415</v>
      </c>
      <c r="H1323" s="335">
        <f>+[1]บ่อพักระหว่างรางระบายน้ำ!K421</f>
        <v>1.3</v>
      </c>
      <c r="I1323" s="351" t="s">
        <v>408</v>
      </c>
      <c r="J1323" s="61" t="s">
        <v>536</v>
      </c>
      <c r="K1323" s="335">
        <f t="shared" si="111"/>
        <v>34.43</v>
      </c>
      <c r="L1323" s="22" t="s">
        <v>134</v>
      </c>
      <c r="M1323" s="263" t="s">
        <v>6</v>
      </c>
      <c r="N1323" s="52">
        <f t="shared" si="110"/>
        <v>44.759</v>
      </c>
      <c r="O1323" s="36" t="s">
        <v>134</v>
      </c>
      <c r="P1323" s="36" t="str">
        <f t="shared" si="112"/>
        <v>[10]</v>
      </c>
      <c r="Q1323" s="259">
        <v>10</v>
      </c>
    </row>
    <row r="1324" spans="1:17" ht="23.25">
      <c r="A1324" s="57"/>
      <c r="B1324" s="48"/>
      <c r="C1324" s="21"/>
      <c r="D1324" s="21"/>
      <c r="E1324" s="21"/>
      <c r="F1324" s="336" t="s">
        <v>577</v>
      </c>
      <c r="G1324" s="336"/>
      <c r="H1324" s="335">
        <f>+[1]บ่อพักระหว่างรางระบายน้ำ!K422</f>
        <v>0.11</v>
      </c>
      <c r="I1324" s="351" t="s">
        <v>25</v>
      </c>
      <c r="J1324" s="61" t="s">
        <v>536</v>
      </c>
      <c r="K1324" s="335">
        <f t="shared" si="111"/>
        <v>1491</v>
      </c>
      <c r="L1324" s="22" t="s">
        <v>134</v>
      </c>
      <c r="M1324" s="263" t="s">
        <v>6</v>
      </c>
      <c r="N1324" s="52">
        <f t="shared" si="110"/>
        <v>164.01</v>
      </c>
      <c r="O1324" s="36" t="s">
        <v>134</v>
      </c>
      <c r="P1324" s="36" t="str">
        <f t="shared" si="112"/>
        <v>[11]</v>
      </c>
      <c r="Q1324" s="259">
        <v>11</v>
      </c>
    </row>
    <row r="1325" spans="1:17" s="103" customFormat="1" ht="23.25">
      <c r="A1325" s="311"/>
      <c r="B1325" s="312"/>
      <c r="C1325" s="364"/>
      <c r="D1325" s="364"/>
      <c r="E1325" s="364"/>
      <c r="F1325" s="356" t="s">
        <v>578</v>
      </c>
      <c r="G1325" s="357"/>
      <c r="H1325" s="343">
        <f>+[1]บ่อพักระหว่างรางระบายน้ำ!K423</f>
        <v>0.22</v>
      </c>
      <c r="I1325" s="358" t="s">
        <v>25</v>
      </c>
      <c r="J1325" s="317" t="s">
        <v>536</v>
      </c>
      <c r="K1325" s="343">
        <f t="shared" si="111"/>
        <v>433</v>
      </c>
      <c r="L1325" s="73" t="s">
        <v>134</v>
      </c>
      <c r="M1325" s="318" t="s">
        <v>6</v>
      </c>
      <c r="N1325" s="319">
        <f t="shared" si="110"/>
        <v>95.26</v>
      </c>
      <c r="O1325" s="320" t="s">
        <v>134</v>
      </c>
      <c r="P1325" s="320" t="str">
        <f t="shared" si="112"/>
        <v>[12]</v>
      </c>
      <c r="Q1325" s="321">
        <v>12</v>
      </c>
    </row>
    <row r="1326" spans="1:17" s="103" customFormat="1" ht="23.25">
      <c r="A1326" s="311"/>
      <c r="B1326" s="312"/>
      <c r="C1326" s="364"/>
      <c r="D1326" s="364"/>
      <c r="E1326" s="364"/>
      <c r="F1326" s="356" t="s">
        <v>579</v>
      </c>
      <c r="G1326" s="360"/>
      <c r="H1326" s="343">
        <f>+[1]บ่อพักระหว่างรางระบายน้ำ!K424</f>
        <v>0.67</v>
      </c>
      <c r="I1326" s="358" t="s">
        <v>25</v>
      </c>
      <c r="J1326" s="317" t="s">
        <v>536</v>
      </c>
      <c r="K1326" s="343">
        <f t="shared" si="111"/>
        <v>94</v>
      </c>
      <c r="L1326" s="73" t="s">
        <v>134</v>
      </c>
      <c r="M1326" s="318" t="s">
        <v>6</v>
      </c>
      <c r="N1326" s="319">
        <f t="shared" si="110"/>
        <v>62.980000000000004</v>
      </c>
      <c r="O1326" s="320" t="s">
        <v>134</v>
      </c>
      <c r="P1326" s="320" t="str">
        <f t="shared" si="112"/>
        <v>[13]</v>
      </c>
      <c r="Q1326" s="321">
        <v>13</v>
      </c>
    </row>
    <row r="1327" spans="1:17" s="103" customFormat="1" ht="23.25">
      <c r="A1327" s="311"/>
      <c r="B1327" s="312"/>
      <c r="C1327" s="364"/>
      <c r="D1327" s="364"/>
      <c r="E1327" s="364"/>
      <c r="F1327" s="356" t="s">
        <v>608</v>
      </c>
      <c r="G1327" s="360"/>
      <c r="H1327" s="343">
        <f>+[1]บ่อพักระหว่างรางระบายน้ำ!K425</f>
        <v>0.13</v>
      </c>
      <c r="I1327" s="358" t="s">
        <v>25</v>
      </c>
      <c r="J1327" s="317" t="s">
        <v>536</v>
      </c>
      <c r="K1327" s="343">
        <f t="shared" si="111"/>
        <v>41.43</v>
      </c>
      <c r="L1327" s="73" t="s">
        <v>134</v>
      </c>
      <c r="M1327" s="318" t="s">
        <v>6</v>
      </c>
      <c r="N1327" s="319">
        <f t="shared" si="110"/>
        <v>5.3859000000000004</v>
      </c>
      <c r="O1327" s="320" t="s">
        <v>134</v>
      </c>
      <c r="P1327" s="320" t="str">
        <f t="shared" si="112"/>
        <v>[14]</v>
      </c>
      <c r="Q1327" s="321">
        <v>14</v>
      </c>
    </row>
    <row r="1328" spans="1:17" s="103" customFormat="1" ht="23.25">
      <c r="A1328" s="311"/>
      <c r="B1328" s="312"/>
      <c r="C1328" s="364"/>
      <c r="D1328" s="364"/>
      <c r="E1328" s="364"/>
      <c r="F1328" s="356" t="s">
        <v>581</v>
      </c>
      <c r="G1328" s="360"/>
      <c r="H1328" s="343">
        <f>+[1]บ่อพักระหว่างรางระบายน้ำ!K426</f>
        <v>0.04</v>
      </c>
      <c r="I1328" s="358" t="s">
        <v>25</v>
      </c>
      <c r="J1328" s="317" t="s">
        <v>536</v>
      </c>
      <c r="K1328" s="343">
        <f t="shared" si="111"/>
        <v>1782</v>
      </c>
      <c r="L1328" s="73" t="s">
        <v>134</v>
      </c>
      <c r="M1328" s="318" t="s">
        <v>6</v>
      </c>
      <c r="N1328" s="319">
        <f t="shared" si="110"/>
        <v>71.28</v>
      </c>
      <c r="O1328" s="320" t="s">
        <v>134</v>
      </c>
      <c r="P1328" s="320" t="str">
        <f t="shared" si="112"/>
        <v>[15]</v>
      </c>
      <c r="Q1328" s="321">
        <v>15</v>
      </c>
    </row>
    <row r="1329" spans="1:17" s="103" customFormat="1" ht="23.25">
      <c r="A1329" s="311"/>
      <c r="B1329" s="312"/>
      <c r="C1329" s="364"/>
      <c r="D1329" s="364"/>
      <c r="E1329" s="364"/>
      <c r="F1329" s="356" t="s">
        <v>609</v>
      </c>
      <c r="G1329" s="360"/>
      <c r="H1329" s="343">
        <f>+[1]บ่อพักระหว่างรางระบายน้ำ!K427</f>
        <v>3.4</v>
      </c>
      <c r="I1329" s="358" t="s">
        <v>171</v>
      </c>
      <c r="J1329" s="317" t="s">
        <v>536</v>
      </c>
      <c r="K1329" s="343">
        <f t="shared" si="111"/>
        <v>6297</v>
      </c>
      <c r="L1329" s="73" t="s">
        <v>134</v>
      </c>
      <c r="M1329" s="318" t="s">
        <v>6</v>
      </c>
      <c r="N1329" s="319">
        <f t="shared" si="110"/>
        <v>21409.8</v>
      </c>
      <c r="O1329" s="320" t="s">
        <v>134</v>
      </c>
      <c r="P1329" s="320" t="str">
        <f t="shared" si="112"/>
        <v>[16]</v>
      </c>
      <c r="Q1329" s="321">
        <v>16</v>
      </c>
    </row>
    <row r="1330" spans="1:17" ht="23.25">
      <c r="A1330" s="57"/>
      <c r="B1330" s="48"/>
      <c r="C1330" s="21"/>
      <c r="D1330" s="21"/>
      <c r="E1330" s="21"/>
      <c r="F1330" s="18" t="s">
        <v>101</v>
      </c>
      <c r="G1330" s="329"/>
      <c r="H1330" s="325"/>
      <c r="I1330" s="18"/>
      <c r="J1330" s="18"/>
      <c r="K1330" s="18"/>
      <c r="L1330" s="18"/>
      <c r="M1330" s="263" t="s">
        <v>6</v>
      </c>
      <c r="N1330" s="278" t="e">
        <f>SUM(N1314:N1329)</f>
        <v>#DIV/0!</v>
      </c>
      <c r="O1330" s="36" t="s">
        <v>134</v>
      </c>
      <c r="P1330" s="36" t="s">
        <v>583</v>
      </c>
      <c r="Q1330" s="259">
        <v>17</v>
      </c>
    </row>
    <row r="1331" spans="1:17" ht="23.25">
      <c r="A1331" s="57"/>
      <c r="B1331" s="48"/>
      <c r="C1331" s="21"/>
      <c r="D1331" s="21"/>
      <c r="E1331" s="21"/>
      <c r="F1331" s="18"/>
      <c r="G1331" s="329"/>
      <c r="H1331" s="325"/>
      <c r="I1331" s="18"/>
      <c r="J1331" s="18"/>
      <c r="K1331" s="18"/>
      <c r="L1331" s="18"/>
      <c r="M1331" s="263"/>
      <c r="N1331" s="278"/>
      <c r="O1331" s="36"/>
      <c r="P1331" s="36" t="s">
        <v>521</v>
      </c>
    </row>
    <row r="1332" spans="1:17" ht="24" thickBot="1">
      <c r="A1332" s="57"/>
      <c r="B1332" s="48"/>
      <c r="C1332" s="21"/>
      <c r="D1332" s="21"/>
      <c r="E1332" s="21"/>
      <c r="F1332" s="44" t="s">
        <v>57</v>
      </c>
      <c r="G1332" s="304"/>
      <c r="H1332" s="335"/>
      <c r="I1332" s="304"/>
      <c r="J1332" s="84"/>
      <c r="K1332" s="335"/>
      <c r="L1332" s="304"/>
      <c r="M1332" s="275" t="s">
        <v>6</v>
      </c>
      <c r="N1332" s="80" t="e">
        <f>IF(G1313=0,0,ROUNDDOWN(N1330/G1313,-1))</f>
        <v>#DIV/0!</v>
      </c>
      <c r="O1332" s="44" t="s">
        <v>610</v>
      </c>
    </row>
    <row r="1333" spans="1:17" ht="24" thickTop="1">
      <c r="A1333" s="57"/>
      <c r="B1333" s="48"/>
      <c r="C1333" s="21"/>
      <c r="D1333" s="21"/>
      <c r="E1333" s="21"/>
      <c r="F1333" s="349"/>
      <c r="G1333" s="351"/>
      <c r="H1333" s="306"/>
      <c r="I1333" s="351"/>
      <c r="J1333" s="361"/>
      <c r="K1333" s="179"/>
      <c r="L1333" s="306"/>
      <c r="M1333" s="84"/>
    </row>
    <row r="1334" spans="1:17" s="283" customFormat="1" ht="22.5">
      <c r="A1334" s="15"/>
      <c r="B1334" s="16"/>
      <c r="C1334" s="20"/>
      <c r="D1334" s="20"/>
      <c r="E1334" s="20" t="s">
        <v>623</v>
      </c>
      <c r="F1334" s="333" t="s">
        <v>612</v>
      </c>
      <c r="G1334" s="285"/>
      <c r="H1334" s="350"/>
      <c r="I1334" s="350">
        <v>0.89</v>
      </c>
      <c r="J1334" s="285" t="s">
        <v>171</v>
      </c>
      <c r="K1334" s="350" t="s">
        <v>366</v>
      </c>
      <c r="L1334" s="285">
        <v>0.89</v>
      </c>
      <c r="M1334" s="285" t="s">
        <v>171</v>
      </c>
      <c r="Q1334" s="240"/>
    </row>
    <row r="1335" spans="1:17" ht="23.25">
      <c r="A1335" s="57"/>
      <c r="B1335" s="48"/>
      <c r="C1335" s="21"/>
      <c r="D1335" s="21"/>
      <c r="E1335" s="21"/>
      <c r="F1335" s="246" t="s">
        <v>624</v>
      </c>
      <c r="G1335" s="302"/>
      <c r="H1335" s="351"/>
      <c r="I1335" s="351"/>
      <c r="J1335" s="302"/>
      <c r="K1335" s="351"/>
      <c r="L1335" s="302"/>
      <c r="M1335" s="302"/>
    </row>
    <row r="1336" spans="1:17" ht="23.25">
      <c r="A1336" s="57"/>
      <c r="B1336" s="48"/>
      <c r="C1336" s="21"/>
      <c r="D1336" s="21"/>
      <c r="E1336" s="21"/>
      <c r="F1336" s="349"/>
      <c r="G1336" s="302"/>
      <c r="H1336" s="351"/>
      <c r="I1336" s="351"/>
      <c r="J1336" s="302"/>
      <c r="K1336" s="351"/>
      <c r="L1336" s="302"/>
      <c r="M1336" s="302"/>
    </row>
    <row r="1337" spans="1:17" s="283" customFormat="1" ht="22.5">
      <c r="A1337" s="15"/>
      <c r="B1337" s="16"/>
      <c r="C1337" s="20"/>
      <c r="D1337" s="16"/>
      <c r="E1337" s="20" t="s">
        <v>625</v>
      </c>
      <c r="F1337" s="333" t="s">
        <v>617</v>
      </c>
      <c r="G1337" s="285" t="s">
        <v>507</v>
      </c>
      <c r="H1337" s="286" t="s">
        <v>508</v>
      </c>
      <c r="I1337" s="301">
        <v>0.6</v>
      </c>
      <c r="J1337" s="288" t="s">
        <v>171</v>
      </c>
      <c r="K1337" s="350"/>
      <c r="L1337" s="285"/>
      <c r="M1337" s="285"/>
      <c r="Q1337" s="240"/>
    </row>
    <row r="1338" spans="1:17" ht="23.25">
      <c r="A1338" s="57"/>
      <c r="B1338" s="48"/>
      <c r="C1338" s="21"/>
      <c r="D1338" s="48"/>
      <c r="E1338" s="21"/>
      <c r="F1338" s="246" t="s">
        <v>626</v>
      </c>
      <c r="G1338" s="302"/>
      <c r="H1338" s="303"/>
      <c r="I1338" s="304"/>
      <c r="J1338" s="179"/>
      <c r="K1338" s="351"/>
      <c r="L1338" s="302"/>
      <c r="M1338" s="302"/>
    </row>
    <row r="1339" spans="1:17" ht="23.25">
      <c r="A1339" s="57"/>
      <c r="B1339" s="48"/>
      <c r="C1339" s="21"/>
      <c r="D1339" s="48"/>
      <c r="E1339" s="21"/>
      <c r="F1339" s="349"/>
      <c r="G1339" s="302"/>
      <c r="H1339" s="303"/>
      <c r="I1339" s="304"/>
      <c r="J1339" s="179"/>
      <c r="K1339" s="351"/>
      <c r="L1339" s="302"/>
      <c r="M1339" s="302"/>
    </row>
    <row r="1340" spans="1:17" s="283" customFormat="1" ht="22.5">
      <c r="A1340" s="15"/>
      <c r="B1340" s="16"/>
      <c r="C1340" s="20" t="s">
        <v>627</v>
      </c>
      <c r="D1340" s="333" t="s">
        <v>628</v>
      </c>
      <c r="E1340" s="34"/>
      <c r="F1340" s="34"/>
      <c r="G1340" s="34"/>
      <c r="H1340" s="34"/>
      <c r="I1340" s="34"/>
      <c r="J1340" s="34"/>
      <c r="K1340" s="34"/>
      <c r="L1340" s="34"/>
      <c r="M1340" s="34"/>
      <c r="Q1340" s="240"/>
    </row>
    <row r="1341" spans="1:17" s="283" customFormat="1" ht="22.5">
      <c r="A1341" s="15"/>
      <c r="B1341" s="16"/>
      <c r="C1341" s="20"/>
      <c r="D1341" s="20" t="s">
        <v>629</v>
      </c>
      <c r="E1341" s="333" t="s">
        <v>630</v>
      </c>
      <c r="F1341" s="285"/>
      <c r="G1341" s="350"/>
      <c r="H1341" s="350"/>
      <c r="I1341" s="285"/>
      <c r="J1341" s="350"/>
      <c r="K1341" s="286"/>
      <c r="L1341" s="286" t="s">
        <v>508</v>
      </c>
      <c r="M1341" s="301">
        <v>0.6</v>
      </c>
      <c r="N1341" s="288" t="s">
        <v>171</v>
      </c>
      <c r="Q1341" s="240"/>
    </row>
    <row r="1342" spans="1:17" s="283" customFormat="1" ht="22.5">
      <c r="A1342" s="15"/>
      <c r="B1342" s="16"/>
      <c r="C1342" s="20"/>
      <c r="D1342" s="16"/>
      <c r="E1342" s="20" t="s">
        <v>631</v>
      </c>
      <c r="F1342" s="333" t="s">
        <v>622</v>
      </c>
      <c r="G1342" s="350"/>
      <c r="H1342" s="287" t="s">
        <v>605</v>
      </c>
      <c r="I1342" s="350" t="s">
        <v>6</v>
      </c>
      <c r="J1342" s="352">
        <f>+'[1]กรอกข้อมูลราง-บ่อพัก'!M44</f>
        <v>0</v>
      </c>
      <c r="K1342" s="288" t="s">
        <v>171</v>
      </c>
      <c r="L1342" s="287"/>
      <c r="M1342" s="89"/>
      <c r="Q1342" s="240"/>
    </row>
    <row r="1343" spans="1:17" ht="23.25">
      <c r="A1343" s="57"/>
      <c r="B1343" s="48"/>
      <c r="C1343" s="21"/>
      <c r="D1343" s="48"/>
      <c r="E1343" s="21"/>
      <c r="F1343" s="349" t="s">
        <v>593</v>
      </c>
      <c r="G1343" s="292">
        <v>1</v>
      </c>
      <c r="H1343" s="351" t="s">
        <v>606</v>
      </c>
      <c r="I1343" s="351"/>
      <c r="J1343" s="361"/>
      <c r="K1343" s="179"/>
      <c r="L1343" s="306"/>
      <c r="M1343" s="84"/>
    </row>
    <row r="1344" spans="1:17" ht="23.25">
      <c r="A1344" s="57"/>
      <c r="B1344" s="48"/>
      <c r="C1344" s="21"/>
      <c r="D1344" s="48"/>
      <c r="E1344" s="21"/>
      <c r="F1344" s="336" t="s">
        <v>565</v>
      </c>
      <c r="G1344" s="336"/>
      <c r="H1344" s="335">
        <f>+[1]บ่อพักน้ำ1!K272</f>
        <v>-0.15</v>
      </c>
      <c r="I1344" s="351" t="s">
        <v>25</v>
      </c>
      <c r="J1344" s="61" t="s">
        <v>536</v>
      </c>
      <c r="K1344" s="335">
        <f>+K1314</f>
        <v>1782</v>
      </c>
      <c r="L1344" s="22" t="s">
        <v>134</v>
      </c>
      <c r="M1344" s="263" t="s">
        <v>6</v>
      </c>
      <c r="N1344" s="52">
        <f>+H1344*K1344</f>
        <v>-267.3</v>
      </c>
      <c r="O1344" s="36" t="s">
        <v>134</v>
      </c>
      <c r="P1344" s="36" t="str">
        <f>CONCATENATE("[",Q1344,"]")</f>
        <v>[1]</v>
      </c>
      <c r="Q1344" s="259">
        <v>1</v>
      </c>
    </row>
    <row r="1345" spans="1:17" ht="23.25">
      <c r="A1345" s="57"/>
      <c r="B1345" s="48"/>
      <c r="C1345" s="21"/>
      <c r="D1345" s="48"/>
      <c r="E1345" s="21"/>
      <c r="F1345" s="336" t="s">
        <v>607</v>
      </c>
      <c r="G1345" s="336"/>
      <c r="H1345" s="335">
        <f>+[1]บ่อพักน้ำ1!K273</f>
        <v>-0.8</v>
      </c>
      <c r="I1345" s="351" t="s">
        <v>340</v>
      </c>
      <c r="J1345" s="61" t="s">
        <v>536</v>
      </c>
      <c r="K1345" s="335">
        <f t="shared" ref="K1345:K1358" si="113">+K1315</f>
        <v>245</v>
      </c>
      <c r="L1345" s="22" t="s">
        <v>134</v>
      </c>
      <c r="M1345" s="263" t="s">
        <v>6</v>
      </c>
      <c r="N1345" s="52">
        <f t="shared" ref="N1345:N1359" si="114">+H1345*K1345</f>
        <v>-196</v>
      </c>
      <c r="O1345" s="36" t="s">
        <v>134</v>
      </c>
      <c r="P1345" s="36" t="str">
        <f t="shared" ref="P1345:P1359" si="115">CONCATENATE("[",Q1345,"]")</f>
        <v>[2]</v>
      </c>
      <c r="Q1345" s="259">
        <v>2</v>
      </c>
    </row>
    <row r="1346" spans="1:17" ht="23.25">
      <c r="A1346" s="57"/>
      <c r="B1346" s="48"/>
      <c r="C1346" s="21"/>
      <c r="D1346" s="48"/>
      <c r="E1346" s="21"/>
      <c r="F1346" s="336" t="s">
        <v>407</v>
      </c>
      <c r="G1346" s="336"/>
      <c r="H1346" s="335" t="e">
        <f>+[1]บ่อพักน้ำ1!K274</f>
        <v>#DIV/0!</v>
      </c>
      <c r="I1346" s="351" t="s">
        <v>408</v>
      </c>
      <c r="J1346" s="61" t="s">
        <v>536</v>
      </c>
      <c r="K1346" s="335">
        <f t="shared" si="113"/>
        <v>2.8</v>
      </c>
      <c r="L1346" s="22" t="s">
        <v>134</v>
      </c>
      <c r="M1346" s="263" t="s">
        <v>6</v>
      </c>
      <c r="N1346" s="52" t="e">
        <f t="shared" si="114"/>
        <v>#DIV/0!</v>
      </c>
      <c r="O1346" s="36" t="s">
        <v>134</v>
      </c>
      <c r="P1346" s="36" t="str">
        <f t="shared" si="115"/>
        <v>[3]</v>
      </c>
      <c r="Q1346" s="259">
        <v>3</v>
      </c>
    </row>
    <row r="1347" spans="1:17" ht="23.25">
      <c r="A1347" s="57"/>
      <c r="B1347" s="48"/>
      <c r="C1347" s="21"/>
      <c r="D1347" s="48"/>
      <c r="E1347" s="21"/>
      <c r="F1347" s="338" t="s">
        <v>243</v>
      </c>
      <c r="G1347" s="336" t="s">
        <v>409</v>
      </c>
      <c r="H1347" s="335">
        <f>+[1]บ่อพักน้ำ1!K275</f>
        <v>0</v>
      </c>
      <c r="I1347" s="351" t="s">
        <v>408</v>
      </c>
      <c r="J1347" s="61" t="s">
        <v>536</v>
      </c>
      <c r="K1347" s="335">
        <f t="shared" si="113"/>
        <v>20.41</v>
      </c>
      <c r="L1347" s="22" t="s">
        <v>134</v>
      </c>
      <c r="M1347" s="263" t="s">
        <v>6</v>
      </c>
      <c r="N1347" s="52">
        <f t="shared" si="114"/>
        <v>0</v>
      </c>
      <c r="O1347" s="36" t="s">
        <v>134</v>
      </c>
      <c r="P1347" s="36" t="str">
        <f t="shared" si="115"/>
        <v>[4]</v>
      </c>
      <c r="Q1347" s="259">
        <v>4</v>
      </c>
    </row>
    <row r="1348" spans="1:17" ht="23.25">
      <c r="A1348" s="57"/>
      <c r="B1348" s="48"/>
      <c r="C1348" s="21"/>
      <c r="D1348" s="48"/>
      <c r="E1348" s="21"/>
      <c r="F1348" s="338" t="s">
        <v>243</v>
      </c>
      <c r="G1348" s="336" t="s">
        <v>410</v>
      </c>
      <c r="H1348" s="335" t="e">
        <f>+[1]บ่อพักน้ำ1!K276</f>
        <v>#DIV/0!</v>
      </c>
      <c r="I1348" s="351" t="s">
        <v>408</v>
      </c>
      <c r="J1348" s="61" t="s">
        <v>536</v>
      </c>
      <c r="K1348" s="335">
        <f t="shared" si="113"/>
        <v>19.149999999999999</v>
      </c>
      <c r="L1348" s="22" t="s">
        <v>134</v>
      </c>
      <c r="M1348" s="263" t="s">
        <v>6</v>
      </c>
      <c r="N1348" s="52" t="e">
        <f t="shared" si="114"/>
        <v>#DIV/0!</v>
      </c>
      <c r="O1348" s="36" t="s">
        <v>134</v>
      </c>
      <c r="P1348" s="36" t="str">
        <f t="shared" si="115"/>
        <v>[5]</v>
      </c>
      <c r="Q1348" s="259">
        <v>5</v>
      </c>
    </row>
    <row r="1349" spans="1:17" ht="23.25">
      <c r="A1349" s="57"/>
      <c r="B1349" s="48"/>
      <c r="C1349" s="21"/>
      <c r="D1349" s="48"/>
      <c r="E1349" s="21"/>
      <c r="F1349" s="338" t="s">
        <v>243</v>
      </c>
      <c r="G1349" s="336" t="s">
        <v>567</v>
      </c>
      <c r="H1349" s="335">
        <f>+[1]บ่อพักน้ำ1!K277</f>
        <v>0</v>
      </c>
      <c r="I1349" s="351" t="s">
        <v>408</v>
      </c>
      <c r="J1349" s="61" t="s">
        <v>536</v>
      </c>
      <c r="K1349" s="335">
        <f t="shared" si="113"/>
        <v>18.600000000000001</v>
      </c>
      <c r="L1349" s="22" t="s">
        <v>134</v>
      </c>
      <c r="M1349" s="263" t="s">
        <v>6</v>
      </c>
      <c r="N1349" s="52">
        <f t="shared" si="114"/>
        <v>0</v>
      </c>
      <c r="O1349" s="36" t="s">
        <v>134</v>
      </c>
      <c r="P1349" s="36" t="str">
        <f t="shared" si="115"/>
        <v>[6]</v>
      </c>
      <c r="Q1349" s="259">
        <v>6</v>
      </c>
    </row>
    <row r="1350" spans="1:17" ht="23.25">
      <c r="A1350" s="57"/>
      <c r="B1350" s="48"/>
      <c r="C1350" s="21"/>
      <c r="D1350" s="48"/>
      <c r="E1350" s="21"/>
      <c r="F1350" s="338" t="s">
        <v>243</v>
      </c>
      <c r="G1350" s="336" t="s">
        <v>412</v>
      </c>
      <c r="H1350" s="335">
        <f>+[1]บ่อพักน้ำ1!K278</f>
        <v>0</v>
      </c>
      <c r="I1350" s="351" t="s">
        <v>408</v>
      </c>
      <c r="J1350" s="61" t="s">
        <v>536</v>
      </c>
      <c r="K1350" s="335">
        <f t="shared" si="113"/>
        <v>17.18</v>
      </c>
      <c r="L1350" s="22" t="s">
        <v>134</v>
      </c>
      <c r="M1350" s="263" t="s">
        <v>6</v>
      </c>
      <c r="N1350" s="52">
        <f t="shared" si="114"/>
        <v>0</v>
      </c>
      <c r="O1350" s="36" t="s">
        <v>134</v>
      </c>
      <c r="P1350" s="36" t="str">
        <f t="shared" si="115"/>
        <v>[7]</v>
      </c>
      <c r="Q1350" s="259">
        <v>7</v>
      </c>
    </row>
    <row r="1351" spans="1:17" ht="23.25">
      <c r="A1351" s="57"/>
      <c r="B1351" s="48"/>
      <c r="C1351" s="21"/>
      <c r="D1351" s="48"/>
      <c r="E1351" s="21"/>
      <c r="F1351" s="338" t="s">
        <v>243</v>
      </c>
      <c r="G1351" s="336" t="s">
        <v>413</v>
      </c>
      <c r="H1351" s="335">
        <f>+[1]บ่อพักน้ำ1!K279</f>
        <v>0</v>
      </c>
      <c r="I1351" s="351" t="s">
        <v>408</v>
      </c>
      <c r="J1351" s="61" t="s">
        <v>536</v>
      </c>
      <c r="K1351" s="335">
        <f t="shared" si="113"/>
        <v>0</v>
      </c>
      <c r="L1351" s="22" t="s">
        <v>134</v>
      </c>
      <c r="M1351" s="263" t="s">
        <v>6</v>
      </c>
      <c r="N1351" s="52">
        <f t="shared" si="114"/>
        <v>0</v>
      </c>
      <c r="O1351" s="36" t="s">
        <v>134</v>
      </c>
      <c r="P1351" s="36" t="str">
        <f t="shared" si="115"/>
        <v>[8]</v>
      </c>
      <c r="Q1351" s="259">
        <v>8</v>
      </c>
    </row>
    <row r="1352" spans="1:17" ht="23.25">
      <c r="A1352" s="57"/>
      <c r="B1352" s="48"/>
      <c r="C1352" s="21"/>
      <c r="D1352" s="48"/>
      <c r="E1352" s="21"/>
      <c r="F1352" s="338" t="s">
        <v>243</v>
      </c>
      <c r="G1352" s="336" t="s">
        <v>414</v>
      </c>
      <c r="H1352" s="335">
        <f>+[1]บ่อพักน้ำ1!K280</f>
        <v>0</v>
      </c>
      <c r="I1352" s="351" t="s">
        <v>408</v>
      </c>
      <c r="J1352" s="61" t="s">
        <v>536</v>
      </c>
      <c r="K1352" s="335">
        <f t="shared" si="113"/>
        <v>0</v>
      </c>
      <c r="L1352" s="22" t="s">
        <v>134</v>
      </c>
      <c r="M1352" s="263" t="s">
        <v>6</v>
      </c>
      <c r="N1352" s="52">
        <f t="shared" si="114"/>
        <v>0</v>
      </c>
      <c r="O1352" s="36" t="s">
        <v>134</v>
      </c>
      <c r="P1352" s="36" t="str">
        <f t="shared" si="115"/>
        <v>[9]</v>
      </c>
      <c r="Q1352" s="259">
        <v>9</v>
      </c>
    </row>
    <row r="1353" spans="1:17" ht="23.25">
      <c r="A1353" s="57"/>
      <c r="B1353" s="48"/>
      <c r="C1353" s="21"/>
      <c r="D1353" s="48"/>
      <c r="E1353" s="21"/>
      <c r="F1353" s="338" t="s">
        <v>243</v>
      </c>
      <c r="G1353" s="336" t="s">
        <v>632</v>
      </c>
      <c r="H1353" s="335">
        <f>+[1]บ่อพักน้ำ1!K281</f>
        <v>1.3</v>
      </c>
      <c r="I1353" s="351" t="s">
        <v>408</v>
      </c>
      <c r="J1353" s="61" t="s">
        <v>536</v>
      </c>
      <c r="K1353" s="335">
        <f t="shared" si="113"/>
        <v>34.43</v>
      </c>
      <c r="L1353" s="22" t="s">
        <v>134</v>
      </c>
      <c r="M1353" s="263" t="s">
        <v>6</v>
      </c>
      <c r="N1353" s="52">
        <f t="shared" si="114"/>
        <v>44.759</v>
      </c>
      <c r="O1353" s="36" t="s">
        <v>134</v>
      </c>
      <c r="P1353" s="36" t="str">
        <f t="shared" si="115"/>
        <v>[10]</v>
      </c>
      <c r="Q1353" s="259">
        <v>10</v>
      </c>
    </row>
    <row r="1354" spans="1:17" ht="23.25">
      <c r="A1354" s="57"/>
      <c r="B1354" s="48"/>
      <c r="C1354" s="21"/>
      <c r="D1354" s="48"/>
      <c r="E1354" s="21"/>
      <c r="F1354" s="336" t="s">
        <v>577</v>
      </c>
      <c r="G1354" s="336"/>
      <c r="H1354" s="335">
        <f>+[1]บ่อพักน้ำ1!K282</f>
        <v>7.0000000000000007E-2</v>
      </c>
      <c r="I1354" s="351" t="s">
        <v>25</v>
      </c>
      <c r="J1354" s="61" t="s">
        <v>536</v>
      </c>
      <c r="K1354" s="335">
        <f t="shared" si="113"/>
        <v>1491</v>
      </c>
      <c r="L1354" s="22" t="s">
        <v>134</v>
      </c>
      <c r="M1354" s="263" t="s">
        <v>6</v>
      </c>
      <c r="N1354" s="52">
        <f t="shared" si="114"/>
        <v>104.37</v>
      </c>
      <c r="O1354" s="36" t="s">
        <v>134</v>
      </c>
      <c r="P1354" s="36" t="str">
        <f t="shared" si="115"/>
        <v>[11]</v>
      </c>
      <c r="Q1354" s="259">
        <v>11</v>
      </c>
    </row>
    <row r="1355" spans="1:17" s="103" customFormat="1" ht="23.25">
      <c r="A1355" s="311"/>
      <c r="B1355" s="312"/>
      <c r="C1355" s="364"/>
      <c r="D1355" s="312"/>
      <c r="E1355" s="364"/>
      <c r="F1355" s="365" t="s">
        <v>578</v>
      </c>
      <c r="G1355" s="357"/>
      <c r="H1355" s="343">
        <f>+[1]บ่อพักน้ำ1!K283</f>
        <v>0.15</v>
      </c>
      <c r="I1355" s="358" t="s">
        <v>25</v>
      </c>
      <c r="J1355" s="317" t="s">
        <v>536</v>
      </c>
      <c r="K1355" s="343">
        <f t="shared" si="113"/>
        <v>433</v>
      </c>
      <c r="L1355" s="73" t="s">
        <v>134</v>
      </c>
      <c r="M1355" s="318" t="s">
        <v>6</v>
      </c>
      <c r="N1355" s="319">
        <f t="shared" si="114"/>
        <v>64.95</v>
      </c>
      <c r="O1355" s="320" t="s">
        <v>134</v>
      </c>
      <c r="P1355" s="320" t="str">
        <f t="shared" si="115"/>
        <v>[12]</v>
      </c>
      <c r="Q1355" s="321">
        <v>12</v>
      </c>
    </row>
    <row r="1356" spans="1:17" s="103" customFormat="1" ht="23.25">
      <c r="A1356" s="311"/>
      <c r="B1356" s="312"/>
      <c r="C1356" s="364"/>
      <c r="D1356" s="312"/>
      <c r="E1356" s="364"/>
      <c r="F1356" s="365" t="s">
        <v>579</v>
      </c>
      <c r="G1356" s="366"/>
      <c r="H1356" s="343">
        <f>+[1]บ่อพักน้ำ1!K284</f>
        <v>0.54</v>
      </c>
      <c r="I1356" s="358" t="s">
        <v>25</v>
      </c>
      <c r="J1356" s="317" t="s">
        <v>536</v>
      </c>
      <c r="K1356" s="343">
        <f t="shared" si="113"/>
        <v>94</v>
      </c>
      <c r="L1356" s="73" t="s">
        <v>134</v>
      </c>
      <c r="M1356" s="318" t="s">
        <v>6</v>
      </c>
      <c r="N1356" s="319">
        <f t="shared" si="114"/>
        <v>50.760000000000005</v>
      </c>
      <c r="O1356" s="320" t="s">
        <v>134</v>
      </c>
      <c r="P1356" s="320" t="str">
        <f t="shared" si="115"/>
        <v>[13]</v>
      </c>
      <c r="Q1356" s="321">
        <v>13</v>
      </c>
    </row>
    <row r="1357" spans="1:17" s="103" customFormat="1" ht="23.25">
      <c r="A1357" s="311"/>
      <c r="B1357" s="312"/>
      <c r="C1357" s="364"/>
      <c r="D1357" s="312"/>
      <c r="E1357" s="364"/>
      <c r="F1357" s="365" t="s">
        <v>608</v>
      </c>
      <c r="G1357" s="366"/>
      <c r="H1357" s="343">
        <f>+[1]บ่อพักน้ำ1!K285</f>
        <v>0.1</v>
      </c>
      <c r="I1357" s="358" t="s">
        <v>25</v>
      </c>
      <c r="J1357" s="317" t="s">
        <v>536</v>
      </c>
      <c r="K1357" s="343">
        <f t="shared" si="113"/>
        <v>41.43</v>
      </c>
      <c r="L1357" s="73" t="s">
        <v>134</v>
      </c>
      <c r="M1357" s="318" t="s">
        <v>6</v>
      </c>
      <c r="N1357" s="319">
        <f t="shared" si="114"/>
        <v>4.1429999999999998</v>
      </c>
      <c r="O1357" s="320" t="s">
        <v>134</v>
      </c>
      <c r="P1357" s="320" t="str">
        <f t="shared" si="115"/>
        <v>[14]</v>
      </c>
      <c r="Q1357" s="321">
        <v>14</v>
      </c>
    </row>
    <row r="1358" spans="1:17" s="103" customFormat="1" ht="23.25">
      <c r="A1358" s="311"/>
      <c r="B1358" s="312"/>
      <c r="C1358" s="364"/>
      <c r="D1358" s="312"/>
      <c r="E1358" s="364"/>
      <c r="F1358" s="365" t="s">
        <v>581</v>
      </c>
      <c r="G1358" s="366"/>
      <c r="H1358" s="343">
        <f>+[1]บ่อพักน้ำ1!K286</f>
        <v>0</v>
      </c>
      <c r="I1358" s="358" t="s">
        <v>25</v>
      </c>
      <c r="J1358" s="317" t="s">
        <v>536</v>
      </c>
      <c r="K1358" s="343">
        <f t="shared" si="113"/>
        <v>1782</v>
      </c>
      <c r="L1358" s="73" t="s">
        <v>134</v>
      </c>
      <c r="M1358" s="318" t="s">
        <v>6</v>
      </c>
      <c r="N1358" s="319">
        <f t="shared" si="114"/>
        <v>0</v>
      </c>
      <c r="O1358" s="320" t="s">
        <v>134</v>
      </c>
      <c r="P1358" s="320" t="str">
        <f t="shared" si="115"/>
        <v>[15]</v>
      </c>
      <c r="Q1358" s="321">
        <v>15</v>
      </c>
    </row>
    <row r="1359" spans="1:17" s="103" customFormat="1" ht="23.25">
      <c r="A1359" s="311"/>
      <c r="B1359" s="312"/>
      <c r="C1359" s="364"/>
      <c r="D1359" s="312"/>
      <c r="E1359" s="364"/>
      <c r="F1359" s="365" t="s">
        <v>633</v>
      </c>
      <c r="G1359" s="366"/>
      <c r="H1359" s="343">
        <f>+[1]บ่อพักน้ำ1!K287</f>
        <v>3.85</v>
      </c>
      <c r="I1359" s="358" t="s">
        <v>171</v>
      </c>
      <c r="J1359" s="317" t="s">
        <v>536</v>
      </c>
      <c r="K1359" s="343">
        <f>+[1]ราคาต่อหน่วยงานทั่วไป!R362</f>
        <v>4382</v>
      </c>
      <c r="L1359" s="73" t="s">
        <v>134</v>
      </c>
      <c r="M1359" s="318" t="s">
        <v>6</v>
      </c>
      <c r="N1359" s="319">
        <f t="shared" si="114"/>
        <v>16870.7</v>
      </c>
      <c r="O1359" s="320" t="s">
        <v>134</v>
      </c>
      <c r="P1359" s="320" t="str">
        <f t="shared" si="115"/>
        <v>[16]</v>
      </c>
      <c r="Q1359" s="321">
        <v>16</v>
      </c>
    </row>
    <row r="1360" spans="1:17" ht="23.25">
      <c r="A1360" s="57"/>
      <c r="B1360" s="48"/>
      <c r="C1360" s="21"/>
      <c r="D1360" s="21"/>
      <c r="E1360" s="21"/>
      <c r="F1360" s="18" t="s">
        <v>101</v>
      </c>
      <c r="G1360" s="329"/>
      <c r="H1360" s="325"/>
      <c r="I1360" s="18"/>
      <c r="J1360" s="18"/>
      <c r="K1360" s="18"/>
      <c r="L1360" s="18"/>
      <c r="M1360" s="263" t="s">
        <v>6</v>
      </c>
      <c r="N1360" s="278" t="e">
        <f>SUM(N1344:N1359)</f>
        <v>#DIV/0!</v>
      </c>
      <c r="O1360" s="36" t="s">
        <v>134</v>
      </c>
      <c r="P1360" s="36" t="s">
        <v>583</v>
      </c>
      <c r="Q1360" s="259">
        <v>17</v>
      </c>
    </row>
    <row r="1361" spans="1:17" ht="23.25">
      <c r="A1361" s="57"/>
      <c r="B1361" s="48"/>
      <c r="C1361" s="21"/>
      <c r="D1361" s="21"/>
      <c r="E1361" s="21"/>
      <c r="F1361" s="18"/>
      <c r="G1361" s="329"/>
      <c r="H1361" s="325"/>
      <c r="I1361" s="18"/>
      <c r="J1361" s="18"/>
      <c r="K1361" s="18"/>
      <c r="L1361" s="18"/>
      <c r="M1361" s="263"/>
      <c r="N1361" s="278"/>
      <c r="O1361" s="36"/>
      <c r="P1361" s="36" t="s">
        <v>521</v>
      </c>
    </row>
    <row r="1362" spans="1:17" ht="24" thickBot="1">
      <c r="A1362" s="57"/>
      <c r="B1362" s="48"/>
      <c r="C1362" s="21"/>
      <c r="D1362" s="21"/>
      <c r="E1362" s="21"/>
      <c r="F1362" s="44" t="s">
        <v>57</v>
      </c>
      <c r="G1362" s="304"/>
      <c r="H1362" s="335"/>
      <c r="I1362" s="304"/>
      <c r="J1362" s="84"/>
      <c r="K1362" s="335"/>
      <c r="L1362" s="304"/>
      <c r="M1362" s="275" t="s">
        <v>6</v>
      </c>
      <c r="N1362" s="80" t="e">
        <f>IF(G1343=0,0,ROUNDDOWN(N1360/G1343,-1))</f>
        <v>#DIV/0!</v>
      </c>
      <c r="O1362" s="44" t="s">
        <v>610</v>
      </c>
    </row>
    <row r="1363" spans="1:17" ht="24" thickTop="1">
      <c r="A1363" s="57"/>
      <c r="B1363" s="48"/>
      <c r="C1363" s="21"/>
      <c r="D1363" s="48"/>
      <c r="E1363" s="21"/>
      <c r="F1363" s="349"/>
      <c r="G1363" s="351"/>
      <c r="H1363" s="306"/>
      <c r="I1363" s="351"/>
      <c r="J1363" s="361"/>
      <c r="K1363" s="179"/>
      <c r="L1363" s="306"/>
      <c r="M1363" s="84"/>
    </row>
    <row r="1364" spans="1:17" s="283" customFormat="1" ht="22.5">
      <c r="A1364" s="15"/>
      <c r="B1364" s="16"/>
      <c r="C1364" s="20"/>
      <c r="D1364" s="16"/>
      <c r="E1364" s="20" t="s">
        <v>634</v>
      </c>
      <c r="F1364" s="333" t="s">
        <v>591</v>
      </c>
      <c r="G1364" s="285"/>
      <c r="H1364" s="350">
        <v>0.69</v>
      </c>
      <c r="I1364" s="285" t="s">
        <v>171</v>
      </c>
      <c r="J1364" s="350" t="s">
        <v>366</v>
      </c>
      <c r="K1364" s="285">
        <v>0.94</v>
      </c>
      <c r="L1364" s="285" t="s">
        <v>171</v>
      </c>
      <c r="M1364" s="285"/>
      <c r="Q1364" s="240"/>
    </row>
    <row r="1365" spans="1:17" ht="23.25">
      <c r="A1365" s="57"/>
      <c r="B1365" s="48"/>
      <c r="C1365" s="21"/>
      <c r="D1365" s="48"/>
      <c r="E1365" s="21"/>
      <c r="F1365" s="349" t="s">
        <v>593</v>
      </c>
      <c r="G1365" s="302">
        <v>1</v>
      </c>
      <c r="H1365" s="351" t="s">
        <v>594</v>
      </c>
      <c r="I1365" s="302"/>
      <c r="J1365" s="351"/>
      <c r="K1365" s="302"/>
      <c r="L1365" s="302"/>
      <c r="M1365" s="302"/>
    </row>
    <row r="1366" spans="1:17" s="258" customFormat="1" ht="21.75">
      <c r="A1366" s="57"/>
      <c r="B1366" s="48"/>
      <c r="C1366" s="21"/>
      <c r="D1366" s="48"/>
      <c r="E1366" s="21"/>
      <c r="F1366" s="336" t="s">
        <v>565</v>
      </c>
      <c r="G1366" s="336"/>
      <c r="H1366" s="367">
        <f>+[1]ฝาบ่อรางตื้นRC.GUTTER!I62</f>
        <v>0.16</v>
      </c>
      <c r="I1366" s="337" t="s">
        <v>25</v>
      </c>
      <c r="J1366" s="61" t="s">
        <v>536</v>
      </c>
      <c r="K1366" s="335">
        <f>+K1344</f>
        <v>1782</v>
      </c>
      <c r="L1366" s="22" t="s">
        <v>134</v>
      </c>
      <c r="M1366" s="263" t="s">
        <v>6</v>
      </c>
      <c r="N1366" s="52">
        <f>+H1366*K1366</f>
        <v>285.12</v>
      </c>
      <c r="O1366" s="36" t="s">
        <v>134</v>
      </c>
      <c r="P1366" s="36" t="str">
        <f>CONCATENATE("[",Q1366,"]")</f>
        <v>[1]</v>
      </c>
      <c r="Q1366" s="259">
        <v>1</v>
      </c>
    </row>
    <row r="1367" spans="1:17" s="258" customFormat="1" ht="21.75">
      <c r="A1367" s="57"/>
      <c r="B1367" s="48"/>
      <c r="C1367" s="21"/>
      <c r="D1367" s="48"/>
      <c r="E1367" s="21"/>
      <c r="F1367" s="336" t="s">
        <v>566</v>
      </c>
      <c r="G1367" s="336"/>
      <c r="H1367" s="367">
        <f>+[1]ฝาบ่อรางตื้นRC.GUTTER!I63</f>
        <v>1</v>
      </c>
      <c r="I1367" s="337" t="s">
        <v>340</v>
      </c>
      <c r="J1367" s="61" t="s">
        <v>536</v>
      </c>
      <c r="K1367" s="292">
        <f>+K1245</f>
        <v>217</v>
      </c>
      <c r="L1367" s="22" t="s">
        <v>134</v>
      </c>
      <c r="M1367" s="263" t="s">
        <v>6</v>
      </c>
      <c r="N1367" s="52">
        <f t="shared" ref="N1367:N1376" si="116">+H1367*K1367</f>
        <v>217</v>
      </c>
      <c r="O1367" s="36" t="s">
        <v>134</v>
      </c>
      <c r="P1367" s="36" t="str">
        <f t="shared" ref="P1367:P1376" si="117">CONCATENATE("[",Q1367,"]")</f>
        <v>[2]</v>
      </c>
      <c r="Q1367" s="259">
        <v>2</v>
      </c>
    </row>
    <row r="1368" spans="1:17" s="258" customFormat="1" ht="21.75">
      <c r="A1368" s="57"/>
      <c r="B1368" s="48"/>
      <c r="C1368" s="21"/>
      <c r="D1368" s="48"/>
      <c r="E1368" s="21"/>
      <c r="F1368" s="336" t="s">
        <v>407</v>
      </c>
      <c r="G1368" s="336"/>
      <c r="H1368" s="367">
        <f>+[1]ฝาบ่อรางตื้นRC.GUTTER!I64</f>
        <v>13</v>
      </c>
      <c r="I1368" s="337" t="s">
        <v>408</v>
      </c>
      <c r="J1368" s="61" t="s">
        <v>536</v>
      </c>
      <c r="K1368" s="292">
        <f>+K1346</f>
        <v>2.8</v>
      </c>
      <c r="L1368" s="22" t="s">
        <v>134</v>
      </c>
      <c r="M1368" s="263" t="s">
        <v>6</v>
      </c>
      <c r="N1368" s="52">
        <f t="shared" si="116"/>
        <v>36.4</v>
      </c>
      <c r="O1368" s="36" t="s">
        <v>134</v>
      </c>
      <c r="P1368" s="36" t="str">
        <f t="shared" si="117"/>
        <v>[3]</v>
      </c>
      <c r="Q1368" s="259">
        <v>3</v>
      </c>
    </row>
    <row r="1369" spans="1:17" s="258" customFormat="1" ht="21.75">
      <c r="A1369" s="57"/>
      <c r="B1369" s="48"/>
      <c r="C1369" s="21"/>
      <c r="D1369" s="48"/>
      <c r="E1369" s="21"/>
      <c r="F1369" s="338" t="s">
        <v>243</v>
      </c>
      <c r="G1369" s="336" t="s">
        <v>409</v>
      </c>
      <c r="H1369" s="367">
        <f>+[1]ฝาบ่อรางตื้นRC.GUTTER!I65</f>
        <v>0</v>
      </c>
      <c r="I1369" s="337" t="s">
        <v>408</v>
      </c>
      <c r="J1369" s="61" t="s">
        <v>536</v>
      </c>
      <c r="K1369" s="292">
        <f t="shared" ref="K1369:K1375" si="118">+K1347</f>
        <v>20.41</v>
      </c>
      <c r="L1369" s="22" t="s">
        <v>134</v>
      </c>
      <c r="M1369" s="263" t="s">
        <v>6</v>
      </c>
      <c r="N1369" s="52">
        <f t="shared" si="116"/>
        <v>0</v>
      </c>
      <c r="O1369" s="36" t="s">
        <v>134</v>
      </c>
      <c r="P1369" s="36" t="str">
        <f t="shared" si="117"/>
        <v>[4]</v>
      </c>
      <c r="Q1369" s="259">
        <v>4</v>
      </c>
    </row>
    <row r="1370" spans="1:17" s="258" customFormat="1" ht="21.75">
      <c r="A1370" s="57"/>
      <c r="B1370" s="48"/>
      <c r="C1370" s="21"/>
      <c r="D1370" s="48"/>
      <c r="E1370" s="21"/>
      <c r="F1370" s="338" t="s">
        <v>243</v>
      </c>
      <c r="G1370" s="336" t="s">
        <v>410</v>
      </c>
      <c r="H1370" s="367">
        <f>+[1]ฝาบ่อรางตื้นRC.GUTTER!I66</f>
        <v>13</v>
      </c>
      <c r="I1370" s="337" t="s">
        <v>408</v>
      </c>
      <c r="J1370" s="61" t="s">
        <v>536</v>
      </c>
      <c r="K1370" s="292">
        <f t="shared" si="118"/>
        <v>19.149999999999999</v>
      </c>
      <c r="L1370" s="22" t="s">
        <v>134</v>
      </c>
      <c r="M1370" s="263" t="s">
        <v>6</v>
      </c>
      <c r="N1370" s="52">
        <f t="shared" si="116"/>
        <v>248.95</v>
      </c>
      <c r="O1370" s="36" t="s">
        <v>134</v>
      </c>
      <c r="P1370" s="36" t="str">
        <f t="shared" si="117"/>
        <v>[5]</v>
      </c>
      <c r="Q1370" s="259">
        <v>5</v>
      </c>
    </row>
    <row r="1371" spans="1:17" s="258" customFormat="1" ht="21.75">
      <c r="A1371" s="57"/>
      <c r="B1371" s="48"/>
      <c r="C1371" s="21"/>
      <c r="D1371" s="48"/>
      <c r="E1371" s="21"/>
      <c r="F1371" s="338" t="s">
        <v>243</v>
      </c>
      <c r="G1371" s="336" t="s">
        <v>567</v>
      </c>
      <c r="H1371" s="367">
        <f>+[1]ฝาบ่อรางตื้นRC.GUTTER!I67</f>
        <v>0</v>
      </c>
      <c r="I1371" s="337" t="s">
        <v>408</v>
      </c>
      <c r="J1371" s="61" t="s">
        <v>536</v>
      </c>
      <c r="K1371" s="292">
        <f t="shared" si="118"/>
        <v>18.600000000000001</v>
      </c>
      <c r="L1371" s="22" t="s">
        <v>134</v>
      </c>
      <c r="M1371" s="263" t="s">
        <v>6</v>
      </c>
      <c r="N1371" s="52">
        <f t="shared" si="116"/>
        <v>0</v>
      </c>
      <c r="O1371" s="36" t="s">
        <v>134</v>
      </c>
      <c r="P1371" s="36" t="str">
        <f t="shared" si="117"/>
        <v>[6]</v>
      </c>
      <c r="Q1371" s="259">
        <v>6</v>
      </c>
    </row>
    <row r="1372" spans="1:17" s="258" customFormat="1" ht="21.75">
      <c r="A1372" s="57"/>
      <c r="B1372" s="48"/>
      <c r="C1372" s="21"/>
      <c r="D1372" s="48"/>
      <c r="E1372" s="21"/>
      <c r="F1372" s="338" t="s">
        <v>243</v>
      </c>
      <c r="G1372" s="336" t="s">
        <v>412</v>
      </c>
      <c r="H1372" s="367">
        <f>+[1]ฝาบ่อรางตื้นRC.GUTTER!I68</f>
        <v>0</v>
      </c>
      <c r="I1372" s="337" t="s">
        <v>408</v>
      </c>
      <c r="J1372" s="61" t="s">
        <v>536</v>
      </c>
      <c r="K1372" s="292">
        <f t="shared" si="118"/>
        <v>17.18</v>
      </c>
      <c r="L1372" s="22" t="s">
        <v>134</v>
      </c>
      <c r="M1372" s="263" t="s">
        <v>6</v>
      </c>
      <c r="N1372" s="52">
        <f t="shared" si="116"/>
        <v>0</v>
      </c>
      <c r="O1372" s="36" t="s">
        <v>134</v>
      </c>
      <c r="P1372" s="36" t="str">
        <f t="shared" si="117"/>
        <v>[7]</v>
      </c>
      <c r="Q1372" s="259">
        <v>7</v>
      </c>
    </row>
    <row r="1373" spans="1:17" s="258" customFormat="1" ht="21.75">
      <c r="A1373" s="57"/>
      <c r="B1373" s="48"/>
      <c r="C1373" s="21"/>
      <c r="D1373" s="48"/>
      <c r="E1373" s="21"/>
      <c r="F1373" s="338" t="s">
        <v>243</v>
      </c>
      <c r="G1373" s="336" t="s">
        <v>413</v>
      </c>
      <c r="H1373" s="367">
        <f>+[1]ฝาบ่อรางตื้นRC.GUTTER!I69</f>
        <v>0</v>
      </c>
      <c r="I1373" s="337" t="s">
        <v>408</v>
      </c>
      <c r="J1373" s="61" t="s">
        <v>536</v>
      </c>
      <c r="K1373" s="292">
        <f t="shared" si="118"/>
        <v>0</v>
      </c>
      <c r="L1373" s="22" t="s">
        <v>134</v>
      </c>
      <c r="M1373" s="263" t="s">
        <v>6</v>
      </c>
      <c r="N1373" s="52">
        <f t="shared" si="116"/>
        <v>0</v>
      </c>
      <c r="O1373" s="36" t="s">
        <v>134</v>
      </c>
      <c r="P1373" s="36" t="str">
        <f t="shared" si="117"/>
        <v>[8]</v>
      </c>
      <c r="Q1373" s="259">
        <v>8</v>
      </c>
    </row>
    <row r="1374" spans="1:17" s="258" customFormat="1" ht="21.75">
      <c r="A1374" s="57"/>
      <c r="B1374" s="48"/>
      <c r="C1374" s="21"/>
      <c r="D1374" s="48"/>
      <c r="E1374" s="21"/>
      <c r="F1374" s="338" t="s">
        <v>243</v>
      </c>
      <c r="G1374" s="336" t="s">
        <v>414</v>
      </c>
      <c r="H1374" s="367">
        <f>+[1]ฝาบ่อรางตื้นRC.GUTTER!I70</f>
        <v>0</v>
      </c>
      <c r="I1374" s="337" t="s">
        <v>408</v>
      </c>
      <c r="J1374" s="61" t="s">
        <v>536</v>
      </c>
      <c r="K1374" s="292">
        <f t="shared" si="118"/>
        <v>0</v>
      </c>
      <c r="L1374" s="22" t="s">
        <v>134</v>
      </c>
      <c r="M1374" s="263" t="s">
        <v>6</v>
      </c>
      <c r="N1374" s="52">
        <f t="shared" si="116"/>
        <v>0</v>
      </c>
      <c r="O1374" s="36" t="s">
        <v>134</v>
      </c>
      <c r="P1374" s="36" t="str">
        <f t="shared" si="117"/>
        <v>[9]</v>
      </c>
      <c r="Q1374" s="259">
        <v>9</v>
      </c>
    </row>
    <row r="1375" spans="1:17" s="258" customFormat="1" ht="21.75">
      <c r="A1375" s="57"/>
      <c r="B1375" s="48"/>
      <c r="C1375" s="21"/>
      <c r="D1375" s="48"/>
      <c r="E1375" s="21"/>
      <c r="F1375" s="338" t="s">
        <v>243</v>
      </c>
      <c r="G1375" s="336" t="s">
        <v>415</v>
      </c>
      <c r="H1375" s="367">
        <f>+[1]ฝาบ่อรางตื้นRC.GUTTER!I71</f>
        <v>0.3</v>
      </c>
      <c r="I1375" s="337" t="s">
        <v>408</v>
      </c>
      <c r="J1375" s="61" t="s">
        <v>536</v>
      </c>
      <c r="K1375" s="292">
        <f t="shared" si="118"/>
        <v>34.43</v>
      </c>
      <c r="L1375" s="22" t="s">
        <v>134</v>
      </c>
      <c r="M1375" s="263" t="s">
        <v>6</v>
      </c>
      <c r="N1375" s="52">
        <f t="shared" si="116"/>
        <v>10.328999999999999</v>
      </c>
      <c r="O1375" s="36" t="s">
        <v>134</v>
      </c>
      <c r="P1375" s="36" t="str">
        <f t="shared" si="117"/>
        <v>[10]</v>
      </c>
      <c r="Q1375" s="259">
        <v>10</v>
      </c>
    </row>
    <row r="1376" spans="1:17" s="258" customFormat="1" ht="21.75">
      <c r="A1376" s="57"/>
      <c r="B1376" s="48"/>
      <c r="C1376" s="21"/>
      <c r="D1376" s="48"/>
      <c r="E1376" s="21"/>
      <c r="F1376" s="368" t="s">
        <v>582</v>
      </c>
      <c r="G1376" s="369"/>
      <c r="H1376" s="367">
        <f>+[1]ฝาบ่อรางตื้นRC.GUTTER!I72</f>
        <v>3.8</v>
      </c>
      <c r="I1376" s="346" t="s">
        <v>171</v>
      </c>
      <c r="J1376" s="61" t="s">
        <v>536</v>
      </c>
      <c r="K1376" s="292">
        <f>+K1359</f>
        <v>4382</v>
      </c>
      <c r="L1376" s="22" t="s">
        <v>134</v>
      </c>
      <c r="M1376" s="263" t="s">
        <v>6</v>
      </c>
      <c r="N1376" s="52">
        <f t="shared" si="116"/>
        <v>16651.599999999999</v>
      </c>
      <c r="O1376" s="36" t="s">
        <v>134</v>
      </c>
      <c r="P1376" s="36" t="str">
        <f t="shared" si="117"/>
        <v>[11]</v>
      </c>
      <c r="Q1376" s="259">
        <v>11</v>
      </c>
    </row>
    <row r="1377" spans="1:17" ht="23.25">
      <c r="A1377" s="57"/>
      <c r="B1377" s="48"/>
      <c r="C1377" s="21"/>
      <c r="D1377" s="21"/>
      <c r="E1377" s="21"/>
      <c r="F1377" s="18" t="s">
        <v>101</v>
      </c>
      <c r="G1377" s="329"/>
      <c r="H1377" s="325"/>
      <c r="I1377" s="18"/>
      <c r="J1377" s="18"/>
      <c r="K1377" s="18"/>
      <c r="L1377" s="18"/>
      <c r="M1377" s="263" t="s">
        <v>6</v>
      </c>
      <c r="N1377" s="278">
        <f>SUM(N1366:N1376)</f>
        <v>17449.398999999998</v>
      </c>
      <c r="O1377" s="36" t="s">
        <v>134</v>
      </c>
      <c r="P1377" s="36" t="s">
        <v>569</v>
      </c>
      <c r="Q1377" s="259">
        <v>12</v>
      </c>
    </row>
    <row r="1378" spans="1:17" ht="23.25">
      <c r="A1378" s="57"/>
      <c r="B1378" s="48"/>
      <c r="C1378" s="21"/>
      <c r="D1378" s="21"/>
      <c r="E1378" s="21"/>
      <c r="F1378" s="18"/>
      <c r="G1378" s="329"/>
      <c r="H1378" s="325"/>
      <c r="I1378" s="18"/>
      <c r="J1378" s="18"/>
      <c r="K1378" s="18"/>
      <c r="L1378" s="18"/>
      <c r="M1378" s="263"/>
      <c r="N1378" s="278"/>
      <c r="O1378" s="36"/>
      <c r="P1378" s="36" t="s">
        <v>570</v>
      </c>
      <c r="Q1378" s="259"/>
    </row>
    <row r="1379" spans="1:17" ht="24" thickBot="1">
      <c r="A1379" s="57"/>
      <c r="B1379" s="48"/>
      <c r="C1379" s="21"/>
      <c r="D1379" s="21"/>
      <c r="E1379" s="21"/>
      <c r="F1379" s="44" t="s">
        <v>57</v>
      </c>
      <c r="G1379" s="304"/>
      <c r="H1379" s="335"/>
      <c r="I1379" s="304"/>
      <c r="J1379" s="84"/>
      <c r="K1379" s="335"/>
      <c r="L1379" s="304"/>
      <c r="M1379" s="275" t="s">
        <v>6</v>
      </c>
      <c r="N1379" s="80">
        <f>IF(G1365=0,0,ROUNDDOWN(N1377,-1))</f>
        <v>17440</v>
      </c>
      <c r="O1379" s="44" t="s">
        <v>597</v>
      </c>
    </row>
    <row r="1380" spans="1:17" ht="24" thickTop="1">
      <c r="A1380" s="57"/>
      <c r="B1380" s="48"/>
      <c r="C1380" s="21"/>
      <c r="D1380" s="48"/>
      <c r="E1380" s="21"/>
      <c r="F1380" s="349"/>
      <c r="G1380" s="302"/>
      <c r="H1380" s="351"/>
      <c r="I1380" s="302"/>
      <c r="J1380" s="351"/>
      <c r="K1380" s="302"/>
      <c r="L1380" s="302"/>
      <c r="M1380" s="302"/>
    </row>
    <row r="1381" spans="1:17" s="283" customFormat="1" ht="22.5">
      <c r="A1381" s="15"/>
      <c r="B1381" s="16"/>
      <c r="C1381" s="20"/>
      <c r="D1381" s="16"/>
      <c r="E1381" s="20" t="s">
        <v>635</v>
      </c>
      <c r="F1381" s="333" t="s">
        <v>617</v>
      </c>
      <c r="G1381" s="285" t="s">
        <v>507</v>
      </c>
      <c r="H1381" s="286" t="s">
        <v>508</v>
      </c>
      <c r="I1381" s="301">
        <v>0.6</v>
      </c>
      <c r="J1381" s="288" t="s">
        <v>171</v>
      </c>
      <c r="K1381" s="350"/>
      <c r="L1381" s="285"/>
      <c r="M1381" s="285"/>
      <c r="Q1381" s="240"/>
    </row>
    <row r="1382" spans="1:17" ht="23.25">
      <c r="A1382" s="15"/>
      <c r="B1382" s="16"/>
      <c r="C1382" s="173"/>
      <c r="D1382" s="173"/>
      <c r="E1382" s="60"/>
      <c r="F1382" s="60" t="s">
        <v>535</v>
      </c>
      <c r="G1382" s="285"/>
      <c r="H1382" s="290">
        <v>1.62</v>
      </c>
      <c r="I1382" s="291" t="s">
        <v>25</v>
      </c>
      <c r="J1382" s="263" t="s">
        <v>406</v>
      </c>
      <c r="K1382" s="49">
        <f>+K913</f>
        <v>94</v>
      </c>
      <c r="L1382" s="265" t="s">
        <v>134</v>
      </c>
      <c r="M1382" s="263" t="s">
        <v>6</v>
      </c>
      <c r="N1382" s="267">
        <f t="shared" ref="N1382:N1389" si="119">+H1382*K1382</f>
        <v>152.28</v>
      </c>
      <c r="O1382" s="18" t="s">
        <v>134</v>
      </c>
      <c r="P1382" s="36" t="str">
        <f>CONCATENATE("[",Q1382,"]")</f>
        <v>[1]</v>
      </c>
      <c r="Q1382" s="259">
        <v>1</v>
      </c>
    </row>
    <row r="1383" spans="1:17" ht="23.25">
      <c r="A1383" s="15"/>
      <c r="B1383" s="16"/>
      <c r="C1383" s="173"/>
      <c r="D1383" s="173"/>
      <c r="E1383" s="60"/>
      <c r="F1383" s="60" t="s">
        <v>512</v>
      </c>
      <c r="G1383" s="285"/>
      <c r="H1383" s="292">
        <v>1</v>
      </c>
      <c r="I1383" s="291" t="s">
        <v>171</v>
      </c>
      <c r="J1383" s="263" t="s">
        <v>406</v>
      </c>
      <c r="K1383" s="49">
        <f>+[1]คำนวณค่าขนส่ง!G50</f>
        <v>730</v>
      </c>
      <c r="L1383" s="265" t="s">
        <v>134</v>
      </c>
      <c r="M1383" s="263" t="s">
        <v>6</v>
      </c>
      <c r="N1383" s="267">
        <f t="shared" si="119"/>
        <v>730</v>
      </c>
      <c r="O1383" s="18" t="s">
        <v>134</v>
      </c>
      <c r="P1383" s="36" t="str">
        <f t="shared" ref="P1383:P1389" si="120">CONCATENATE("[",Q1383,"]")</f>
        <v>[2]</v>
      </c>
      <c r="Q1383" s="259">
        <v>2</v>
      </c>
    </row>
    <row r="1384" spans="1:17" ht="23.25">
      <c r="A1384" s="15"/>
      <c r="B1384" s="16"/>
      <c r="C1384" s="173"/>
      <c r="D1384" s="173"/>
      <c r="E1384" s="60"/>
      <c r="F1384" s="60" t="s">
        <v>513</v>
      </c>
      <c r="G1384" s="285"/>
      <c r="H1384" s="292">
        <v>1</v>
      </c>
      <c r="I1384" s="291" t="s">
        <v>171</v>
      </c>
      <c r="J1384" s="263" t="s">
        <v>406</v>
      </c>
      <c r="K1384" s="293">
        <f>+[1]คำนวณค่าขนส่ง!AL50</f>
        <v>5.18</v>
      </c>
      <c r="L1384" s="265" t="s">
        <v>134</v>
      </c>
      <c r="M1384" s="263" t="s">
        <v>6</v>
      </c>
      <c r="N1384" s="267">
        <f t="shared" si="119"/>
        <v>5.18</v>
      </c>
      <c r="O1384" s="18" t="s">
        <v>134</v>
      </c>
      <c r="P1384" s="36" t="str">
        <f t="shared" si="120"/>
        <v>[3]</v>
      </c>
      <c r="Q1384" s="259">
        <v>3</v>
      </c>
    </row>
    <row r="1385" spans="1:17" ht="23.25">
      <c r="A1385" s="15"/>
      <c r="B1385" s="16"/>
      <c r="C1385" s="173"/>
      <c r="D1385" s="173"/>
      <c r="E1385" s="60"/>
      <c r="F1385" s="60" t="s">
        <v>514</v>
      </c>
      <c r="G1385" s="285"/>
      <c r="H1385" s="292">
        <f>+'[1]ท่อ1 แถววางข้างถนน'!K52</f>
        <v>0.25</v>
      </c>
      <c r="I1385" s="291" t="s">
        <v>25</v>
      </c>
      <c r="J1385" s="263" t="s">
        <v>406</v>
      </c>
      <c r="K1385" s="293">
        <f>+L84</f>
        <v>254.09</v>
      </c>
      <c r="L1385" s="265" t="s">
        <v>134</v>
      </c>
      <c r="M1385" s="263" t="s">
        <v>6</v>
      </c>
      <c r="N1385" s="267">
        <f t="shared" si="119"/>
        <v>63.522500000000001</v>
      </c>
      <c r="O1385" s="18" t="s">
        <v>134</v>
      </c>
      <c r="P1385" s="36" t="str">
        <f t="shared" si="120"/>
        <v>[4]</v>
      </c>
      <c r="Q1385" s="259">
        <v>4</v>
      </c>
    </row>
    <row r="1386" spans="1:17" ht="23.25">
      <c r="A1386" s="15"/>
      <c r="B1386" s="16"/>
      <c r="C1386" s="173"/>
      <c r="D1386" s="173"/>
      <c r="E1386" s="60"/>
      <c r="F1386" s="60" t="s">
        <v>636</v>
      </c>
      <c r="G1386" s="285"/>
      <c r="H1386" s="292">
        <f>+'[1]ท่อ1 แถววางข้างถนน'!K51</f>
        <v>0.14000000000000001</v>
      </c>
      <c r="I1386" s="291" t="s">
        <v>25</v>
      </c>
      <c r="J1386" s="263" t="s">
        <v>406</v>
      </c>
      <c r="K1386" s="293">
        <f>+[1]ราคาต่อหน่วยงานทั่วไป!R31</f>
        <v>433</v>
      </c>
      <c r="L1386" s="265" t="s">
        <v>134</v>
      </c>
      <c r="M1386" s="263" t="s">
        <v>6</v>
      </c>
      <c r="N1386" s="267">
        <f>+H1386*K1386</f>
        <v>60.620000000000005</v>
      </c>
      <c r="O1386" s="18" t="s">
        <v>134</v>
      </c>
      <c r="P1386" s="36" t="str">
        <f t="shared" si="120"/>
        <v>[5]</v>
      </c>
      <c r="Q1386" s="259">
        <v>5</v>
      </c>
    </row>
    <row r="1387" spans="1:17" ht="23.25">
      <c r="A1387" s="15"/>
      <c r="B1387" s="16"/>
      <c r="C1387" s="173"/>
      <c r="D1387" s="173"/>
      <c r="E1387" s="60"/>
      <c r="F1387" s="60" t="s">
        <v>515</v>
      </c>
      <c r="G1387" s="285"/>
      <c r="H1387" s="292">
        <f>+'[1]ท่อ1 แถววางข้างถนน'!K50</f>
        <v>0.14000000000000001</v>
      </c>
      <c r="I1387" s="291" t="s">
        <v>25</v>
      </c>
      <c r="J1387" s="263" t="s">
        <v>406</v>
      </c>
      <c r="K1387" s="49">
        <f>+K759</f>
        <v>1491</v>
      </c>
      <c r="L1387" s="265" t="s">
        <v>134</v>
      </c>
      <c r="M1387" s="263" t="s">
        <v>6</v>
      </c>
      <c r="N1387" s="267">
        <f t="shared" si="119"/>
        <v>208.74</v>
      </c>
      <c r="O1387" s="18" t="s">
        <v>134</v>
      </c>
      <c r="P1387" s="36" t="str">
        <f t="shared" si="120"/>
        <v>[6]</v>
      </c>
      <c r="Q1387" s="259">
        <v>6</v>
      </c>
    </row>
    <row r="1388" spans="1:17" ht="23.25">
      <c r="A1388" s="15"/>
      <c r="B1388" s="16"/>
      <c r="C1388" s="173"/>
      <c r="D1388" s="173"/>
      <c r="E1388" s="60"/>
      <c r="F1388" s="60" t="s">
        <v>516</v>
      </c>
      <c r="G1388" s="285"/>
      <c r="H1388" s="294">
        <f>+'[1]ท่อ1 แถววางข้างถนน'!K53</f>
        <v>0.01</v>
      </c>
      <c r="I1388" s="291" t="s">
        <v>25</v>
      </c>
      <c r="J1388" s="263" t="s">
        <v>406</v>
      </c>
      <c r="K1388" s="49">
        <f>+K760</f>
        <v>1579</v>
      </c>
      <c r="L1388" s="265" t="s">
        <v>134</v>
      </c>
      <c r="M1388" s="263" t="s">
        <v>6</v>
      </c>
      <c r="N1388" s="267">
        <f t="shared" si="119"/>
        <v>15.790000000000001</v>
      </c>
      <c r="O1388" s="18" t="s">
        <v>134</v>
      </c>
      <c r="P1388" s="36" t="str">
        <f t="shared" si="120"/>
        <v>[7]</v>
      </c>
      <c r="Q1388" s="259">
        <v>7</v>
      </c>
    </row>
    <row r="1389" spans="1:17" ht="23.25">
      <c r="A1389" s="15"/>
      <c r="B1389" s="16"/>
      <c r="C1389" s="173"/>
      <c r="D1389" s="173"/>
      <c r="E1389" s="60"/>
      <c r="F1389" s="60" t="s">
        <v>637</v>
      </c>
      <c r="G1389" s="285"/>
      <c r="H1389" s="292">
        <f>+H1383</f>
        <v>1</v>
      </c>
      <c r="I1389" s="291" t="s">
        <v>171</v>
      </c>
      <c r="J1389" s="263" t="s">
        <v>406</v>
      </c>
      <c r="K1389" s="49">
        <f>+K761</f>
        <v>0</v>
      </c>
      <c r="L1389" s="265" t="s">
        <v>134</v>
      </c>
      <c r="M1389" s="263" t="s">
        <v>6</v>
      </c>
      <c r="N1389" s="267">
        <f t="shared" si="119"/>
        <v>0</v>
      </c>
      <c r="O1389" s="18" t="s">
        <v>134</v>
      </c>
      <c r="P1389" s="36" t="str">
        <f t="shared" si="120"/>
        <v>[8]</v>
      </c>
      <c r="Q1389" s="259">
        <v>8</v>
      </c>
    </row>
    <row r="1390" spans="1:17" ht="23.25">
      <c r="A1390" s="15"/>
      <c r="B1390" s="16"/>
      <c r="C1390" s="173"/>
      <c r="D1390" s="173"/>
      <c r="E1390" s="18"/>
      <c r="F1390" s="18" t="s">
        <v>101</v>
      </c>
      <c r="G1390" s="285"/>
      <c r="H1390" s="292"/>
      <c r="I1390" s="291"/>
      <c r="J1390" s="263"/>
      <c r="K1390" s="49"/>
      <c r="L1390" s="265"/>
      <c r="M1390" s="263" t="s">
        <v>6</v>
      </c>
      <c r="N1390" s="267">
        <f>SUM(N1382:N1389)</f>
        <v>1236.1324999999999</v>
      </c>
      <c r="O1390" s="18" t="s">
        <v>134</v>
      </c>
      <c r="P1390" s="36" t="s">
        <v>638</v>
      </c>
      <c r="Q1390" s="259">
        <v>9</v>
      </c>
    </row>
    <row r="1391" spans="1:17" ht="23.25">
      <c r="A1391" s="15"/>
      <c r="B1391" s="16"/>
      <c r="C1391" s="173"/>
      <c r="D1391" s="173"/>
      <c r="E1391" s="18"/>
      <c r="F1391" s="18"/>
      <c r="G1391" s="285"/>
      <c r="H1391" s="292"/>
      <c r="I1391" s="291"/>
      <c r="J1391" s="263"/>
      <c r="K1391" s="49"/>
      <c r="L1391" s="265"/>
      <c r="M1391" s="263"/>
      <c r="N1391" s="267"/>
      <c r="O1391" s="18"/>
      <c r="P1391" s="36" t="s">
        <v>639</v>
      </c>
    </row>
    <row r="1392" spans="1:17" s="32" customFormat="1" ht="25.5" thickBot="1">
      <c r="A1392" s="77"/>
      <c r="B1392" s="295"/>
      <c r="C1392" s="64"/>
      <c r="D1392" s="64"/>
      <c r="E1392" s="27"/>
      <c r="F1392" s="27" t="s">
        <v>57</v>
      </c>
      <c r="G1392" s="296"/>
      <c r="H1392" s="296"/>
      <c r="I1392" s="297"/>
      <c r="J1392" s="298"/>
      <c r="K1392" s="299"/>
      <c r="L1392" s="17"/>
      <c r="M1392" s="300" t="s">
        <v>6</v>
      </c>
      <c r="N1392" s="80">
        <f>ROUNDDOWN(N1390,-1)</f>
        <v>1230</v>
      </c>
      <c r="O1392" s="110" t="s">
        <v>433</v>
      </c>
      <c r="Q1392" s="3"/>
    </row>
    <row r="1393" spans="1:17" ht="24" thickTop="1">
      <c r="A1393" s="57"/>
      <c r="B1393" s="48"/>
      <c r="C1393" s="21"/>
      <c r="D1393" s="48"/>
      <c r="E1393" s="21"/>
      <c r="F1393" s="349"/>
      <c r="G1393" s="302"/>
      <c r="H1393" s="303"/>
      <c r="I1393" s="304"/>
      <c r="J1393" s="179"/>
      <c r="K1393" s="351"/>
      <c r="L1393" s="302"/>
      <c r="M1393" s="302"/>
    </row>
    <row r="1394" spans="1:17" s="283" customFormat="1" ht="22.5">
      <c r="A1394" s="15"/>
      <c r="B1394" s="16">
        <v>4.2</v>
      </c>
      <c r="C1394" s="16" t="s">
        <v>640</v>
      </c>
      <c r="D1394" s="16"/>
      <c r="E1394" s="34"/>
      <c r="F1394" s="34"/>
      <c r="G1394" s="34"/>
      <c r="H1394" s="34"/>
      <c r="I1394" s="34"/>
      <c r="J1394" s="34"/>
      <c r="K1394" s="34"/>
      <c r="L1394" s="34"/>
      <c r="M1394" s="34"/>
      <c r="Q1394" s="240"/>
    </row>
    <row r="1395" spans="1:17" s="283" customFormat="1" ht="22.5">
      <c r="A1395" s="15"/>
      <c r="B1395" s="16"/>
      <c r="C1395" s="20" t="s">
        <v>641</v>
      </c>
      <c r="D1395" s="16" t="s">
        <v>642</v>
      </c>
      <c r="E1395" s="34"/>
      <c r="F1395" s="34"/>
      <c r="G1395" s="34"/>
      <c r="H1395" s="34"/>
      <c r="I1395" s="34"/>
      <c r="J1395" s="34"/>
      <c r="K1395" s="34"/>
      <c r="L1395" s="34"/>
      <c r="M1395" s="34"/>
      <c r="Q1395" s="240"/>
    </row>
    <row r="1396" spans="1:17" s="54" customFormat="1" ht="24">
      <c r="A1396" s="57"/>
      <c r="B1396" s="48"/>
      <c r="C1396" s="21"/>
      <c r="D1396" s="36" t="s">
        <v>643</v>
      </c>
      <c r="E1396" s="36"/>
      <c r="F1396" s="36"/>
      <c r="G1396" s="36"/>
      <c r="H1396" s="36"/>
      <c r="I1396" s="36"/>
      <c r="J1396" s="36"/>
      <c r="K1396" s="36"/>
      <c r="L1396" s="23" t="s">
        <v>6</v>
      </c>
      <c r="M1396" s="323">
        <v>15</v>
      </c>
      <c r="N1396" s="36" t="s">
        <v>7</v>
      </c>
      <c r="O1396" s="36" t="s">
        <v>43</v>
      </c>
      <c r="Q1396" s="3"/>
    </row>
    <row r="1397" spans="1:17" s="54" customFormat="1" ht="24">
      <c r="A1397" s="57"/>
      <c r="B1397" s="48"/>
      <c r="C1397" s="21"/>
      <c r="D1397" s="36" t="s">
        <v>644</v>
      </c>
      <c r="E1397" s="22"/>
      <c r="F1397" s="36"/>
      <c r="G1397" s="36"/>
      <c r="H1397" s="36"/>
      <c r="I1397" s="36"/>
      <c r="J1397" s="36"/>
      <c r="K1397" s="36"/>
      <c r="L1397" s="23" t="s">
        <v>6</v>
      </c>
      <c r="M1397" s="323">
        <v>10</v>
      </c>
      <c r="N1397" s="36" t="s">
        <v>7</v>
      </c>
      <c r="O1397" s="36" t="s">
        <v>46</v>
      </c>
      <c r="Q1397" s="3"/>
    </row>
    <row r="1398" spans="1:17" s="54" customFormat="1" ht="24">
      <c r="A1398" s="57"/>
      <c r="B1398" s="48"/>
      <c r="C1398" s="21"/>
      <c r="D1398" s="36" t="s">
        <v>645</v>
      </c>
      <c r="E1398" s="22"/>
      <c r="F1398" s="36"/>
      <c r="G1398" s="36"/>
      <c r="H1398" s="36"/>
      <c r="I1398" s="36"/>
      <c r="J1398" s="36"/>
      <c r="K1398" s="36"/>
      <c r="L1398" s="23" t="s">
        <v>6</v>
      </c>
      <c r="M1398" s="52">
        <f>0.15*(M1396+M1397)</f>
        <v>3.75</v>
      </c>
      <c r="N1398" s="36" t="s">
        <v>7</v>
      </c>
      <c r="O1398" s="36" t="s">
        <v>76</v>
      </c>
      <c r="Q1398" s="3"/>
    </row>
    <row r="1399" spans="1:17" s="241" customFormat="1" ht="23.25">
      <c r="A1399" s="78"/>
      <c r="B1399" s="79"/>
      <c r="C1399" s="370"/>
      <c r="D1399" s="44" t="s">
        <v>57</v>
      </c>
      <c r="E1399" s="27"/>
      <c r="F1399" s="44"/>
      <c r="G1399" s="44"/>
      <c r="H1399" s="44"/>
      <c r="I1399" s="44"/>
      <c r="J1399" s="27"/>
      <c r="K1399" s="44"/>
      <c r="L1399" s="28" t="s">
        <v>6</v>
      </c>
      <c r="M1399" s="371">
        <f>ROUNDDOWN(M1396+M1397+M1398,0)</f>
        <v>28</v>
      </c>
      <c r="N1399" s="44" t="s">
        <v>7</v>
      </c>
      <c r="O1399" s="44" t="s">
        <v>646</v>
      </c>
      <c r="Q1399" s="240"/>
    </row>
    <row r="1400" spans="1:17" ht="23.25">
      <c r="A1400" s="57"/>
      <c r="B1400" s="48"/>
      <c r="C1400" s="21"/>
      <c r="D1400" s="48"/>
      <c r="E1400" s="18"/>
      <c r="F1400" s="18"/>
      <c r="G1400" s="18"/>
      <c r="H1400" s="18"/>
      <c r="I1400" s="18"/>
      <c r="J1400" s="18"/>
      <c r="K1400" s="18"/>
      <c r="L1400" s="18"/>
      <c r="M1400" s="18"/>
    </row>
    <row r="1401" spans="1:17" s="283" customFormat="1" ht="22.5">
      <c r="A1401" s="15"/>
      <c r="B1401" s="16"/>
      <c r="C1401" s="20" t="s">
        <v>647</v>
      </c>
      <c r="D1401" s="16" t="s">
        <v>648</v>
      </c>
      <c r="E1401" s="34"/>
      <c r="F1401" s="34"/>
      <c r="G1401" s="34"/>
      <c r="H1401" s="34"/>
      <c r="I1401" s="34"/>
      <c r="J1401" s="34"/>
      <c r="K1401" s="34"/>
      <c r="L1401" s="34"/>
      <c r="M1401" s="34"/>
      <c r="Q1401" s="240"/>
    </row>
    <row r="1402" spans="1:17" s="54" customFormat="1" ht="24">
      <c r="A1402" s="57"/>
      <c r="B1402" s="48"/>
      <c r="C1402" s="21"/>
      <c r="D1402" s="36" t="s">
        <v>643</v>
      </c>
      <c r="E1402" s="36"/>
      <c r="F1402" s="36"/>
      <c r="G1402" s="36"/>
      <c r="H1402" s="36"/>
      <c r="I1402" s="36"/>
      <c r="J1402" s="36"/>
      <c r="K1402" s="36"/>
      <c r="L1402" s="23" t="s">
        <v>6</v>
      </c>
      <c r="M1402" s="52">
        <f>+M1396</f>
        <v>15</v>
      </c>
      <c r="N1402" s="36" t="s">
        <v>7</v>
      </c>
      <c r="O1402" s="36" t="s">
        <v>43</v>
      </c>
      <c r="Q1402" s="3"/>
    </row>
    <row r="1403" spans="1:17" s="54" customFormat="1" ht="24">
      <c r="A1403" s="57"/>
      <c r="B1403" s="48"/>
      <c r="C1403" s="21"/>
      <c r="D1403" s="36" t="s">
        <v>644</v>
      </c>
      <c r="E1403" s="22"/>
      <c r="F1403" s="36"/>
      <c r="G1403" s="36"/>
      <c r="H1403" s="36"/>
      <c r="I1403" s="36"/>
      <c r="J1403" s="36"/>
      <c r="K1403" s="36"/>
      <c r="L1403" s="23" t="s">
        <v>6</v>
      </c>
      <c r="M1403" s="52">
        <f>+M1397</f>
        <v>10</v>
      </c>
      <c r="N1403" s="36" t="s">
        <v>7</v>
      </c>
      <c r="O1403" s="36" t="s">
        <v>46</v>
      </c>
      <c r="Q1403" s="3"/>
    </row>
    <row r="1404" spans="1:17" s="54" customFormat="1" ht="24">
      <c r="A1404" s="57"/>
      <c r="B1404" s="48"/>
      <c r="C1404" s="21"/>
      <c r="D1404" s="36" t="s">
        <v>645</v>
      </c>
      <c r="E1404" s="22"/>
      <c r="F1404" s="36"/>
      <c r="G1404" s="36"/>
      <c r="H1404" s="36"/>
      <c r="I1404" s="36"/>
      <c r="J1404" s="36"/>
      <c r="K1404" s="36"/>
      <c r="L1404" s="23" t="s">
        <v>6</v>
      </c>
      <c r="M1404" s="52">
        <f>0.15*(M1402+M1403)</f>
        <v>3.75</v>
      </c>
      <c r="N1404" s="36" t="s">
        <v>7</v>
      </c>
      <c r="O1404" s="36" t="s">
        <v>76</v>
      </c>
      <c r="Q1404" s="3"/>
    </row>
    <row r="1405" spans="1:17" s="241" customFormat="1" ht="23.25">
      <c r="A1405" s="78"/>
      <c r="B1405" s="79"/>
      <c r="C1405" s="370"/>
      <c r="D1405" s="44" t="s">
        <v>57</v>
      </c>
      <c r="E1405" s="27"/>
      <c r="F1405" s="44"/>
      <c r="G1405" s="44"/>
      <c r="H1405" s="44"/>
      <c r="I1405" s="44"/>
      <c r="J1405" s="27"/>
      <c r="K1405" s="44"/>
      <c r="L1405" s="28" t="s">
        <v>6</v>
      </c>
      <c r="M1405" s="371">
        <f>ROUNDDOWN(M1402+M1403+M1404,0)</f>
        <v>28</v>
      </c>
      <c r="N1405" s="44" t="s">
        <v>7</v>
      </c>
      <c r="O1405" s="44" t="s">
        <v>646</v>
      </c>
      <c r="Q1405" s="240"/>
    </row>
    <row r="1406" spans="1:17" s="241" customFormat="1" ht="23.25">
      <c r="A1406" s="78"/>
      <c r="B1406" s="79"/>
      <c r="C1406" s="370"/>
      <c r="D1406" s="44"/>
      <c r="E1406" s="27"/>
      <c r="F1406" s="44"/>
      <c r="G1406" s="44"/>
      <c r="H1406" s="44"/>
      <c r="I1406" s="44"/>
      <c r="J1406" s="27"/>
      <c r="K1406" s="44"/>
      <c r="L1406" s="28"/>
      <c r="M1406" s="371"/>
      <c r="N1406" s="44"/>
      <c r="O1406" s="44"/>
      <c r="Q1406" s="240"/>
    </row>
    <row r="1407" spans="1:17" s="241" customFormat="1" ht="23.25">
      <c r="A1407" s="78"/>
      <c r="B1407" s="79"/>
      <c r="C1407" s="370"/>
      <c r="D1407" s="44"/>
      <c r="E1407" s="27"/>
      <c r="F1407" s="44"/>
      <c r="G1407" s="44"/>
      <c r="H1407" s="44"/>
      <c r="I1407" s="44"/>
      <c r="J1407" s="27"/>
      <c r="K1407" s="44"/>
      <c r="L1407" s="28"/>
      <c r="M1407" s="371"/>
      <c r="N1407" s="44"/>
      <c r="O1407" s="44"/>
      <c r="Q1407" s="240"/>
    </row>
    <row r="1408" spans="1:17" s="241" customFormat="1" ht="23.25">
      <c r="A1408" s="78"/>
      <c r="B1408" s="79"/>
      <c r="C1408" s="370"/>
      <c r="D1408" s="44"/>
      <c r="E1408" s="27"/>
      <c r="F1408" s="44"/>
      <c r="G1408" s="44"/>
      <c r="H1408" s="44"/>
      <c r="I1408" s="44"/>
      <c r="J1408" s="27"/>
      <c r="K1408" s="44"/>
      <c r="L1408" s="28"/>
      <c r="M1408" s="371"/>
      <c r="N1408" s="44"/>
      <c r="O1408" s="44"/>
      <c r="Q1408" s="240"/>
    </row>
    <row r="1409" spans="1:18" s="241" customFormat="1" ht="23.25">
      <c r="A1409" s="78"/>
      <c r="B1409" s="16">
        <v>4.3</v>
      </c>
      <c r="C1409" s="16" t="s">
        <v>649</v>
      </c>
      <c r="D1409" s="16"/>
      <c r="E1409" s="34"/>
      <c r="F1409" s="34"/>
      <c r="G1409" s="34"/>
      <c r="H1409" s="44"/>
      <c r="I1409" s="44"/>
      <c r="J1409" s="27"/>
      <c r="K1409" s="44"/>
      <c r="L1409" s="28"/>
      <c r="M1409" s="371"/>
      <c r="N1409" s="44"/>
      <c r="O1409" s="44"/>
      <c r="Q1409" s="240"/>
    </row>
    <row r="1410" spans="1:18" s="241" customFormat="1" ht="23.25">
      <c r="A1410" s="78"/>
      <c r="B1410" s="79"/>
      <c r="C1410" s="16" t="s">
        <v>650</v>
      </c>
      <c r="D1410" s="16"/>
      <c r="E1410" s="34"/>
      <c r="F1410" s="34"/>
      <c r="G1410" s="34"/>
      <c r="H1410" s="372" t="e">
        <f>+H1954</f>
        <v>#N/A</v>
      </c>
      <c r="I1410" s="34" t="s">
        <v>340</v>
      </c>
      <c r="J1410" s="36" t="s">
        <v>651</v>
      </c>
      <c r="K1410" s="34"/>
      <c r="L1410" s="34"/>
      <c r="M1410" s="34"/>
      <c r="N1410" s="283"/>
      <c r="O1410" s="283"/>
      <c r="P1410" s="36" t="str">
        <f>CONCATENATE("[",R1410,"]")</f>
        <v>[1]</v>
      </c>
      <c r="Q1410" s="240"/>
      <c r="R1410" s="241">
        <v>1</v>
      </c>
    </row>
    <row r="1411" spans="1:18" s="241" customFormat="1" ht="23.25">
      <c r="A1411" s="78"/>
      <c r="B1411" s="79"/>
      <c r="C1411" s="373" t="s">
        <v>565</v>
      </c>
      <c r="D1411" s="373"/>
      <c r="E1411" s="18"/>
      <c r="F1411" s="18"/>
      <c r="G1411" s="18"/>
      <c r="H1411" s="372" t="e">
        <f t="shared" ref="H1411:H1424" si="121">+H1955</f>
        <v>#N/A</v>
      </c>
      <c r="I1411" s="374" t="s">
        <v>25</v>
      </c>
      <c r="J1411" s="263" t="s">
        <v>406</v>
      </c>
      <c r="K1411" s="267">
        <f>+K1955</f>
        <v>1782</v>
      </c>
      <c r="L1411" s="23" t="s">
        <v>134</v>
      </c>
      <c r="M1411" s="23" t="s">
        <v>6</v>
      </c>
      <c r="N1411" s="39" t="e">
        <f>+H1411*K1411</f>
        <v>#N/A</v>
      </c>
      <c r="O1411" s="22" t="s">
        <v>134</v>
      </c>
      <c r="P1411" s="36" t="str">
        <f>CONCATENATE("[",R1411,"]")</f>
        <v>[2]</v>
      </c>
      <c r="Q1411" s="240"/>
      <c r="R1411" s="241">
        <v>2</v>
      </c>
    </row>
    <row r="1412" spans="1:18" s="241" customFormat="1" ht="23.25">
      <c r="A1412" s="78"/>
      <c r="B1412" s="79"/>
      <c r="C1412" s="373" t="s">
        <v>566</v>
      </c>
      <c r="D1412" s="373"/>
      <c r="E1412" s="18"/>
      <c r="F1412" s="18"/>
      <c r="G1412" s="18"/>
      <c r="H1412" s="372" t="e">
        <f t="shared" si="121"/>
        <v>#N/A</v>
      </c>
      <c r="I1412" s="374" t="s">
        <v>340</v>
      </c>
      <c r="J1412" s="263" t="s">
        <v>406</v>
      </c>
      <c r="K1412" s="267">
        <f t="shared" ref="K1412:K1424" si="122">+K1956</f>
        <v>217</v>
      </c>
      <c r="L1412" s="23" t="s">
        <v>134</v>
      </c>
      <c r="M1412" s="23" t="s">
        <v>6</v>
      </c>
      <c r="N1412" s="39" t="e">
        <f t="shared" ref="N1412:N1421" si="123">+H1412*K1412</f>
        <v>#N/A</v>
      </c>
      <c r="O1412" s="22" t="s">
        <v>134</v>
      </c>
      <c r="P1412" s="36" t="str">
        <f t="shared" ref="P1412:P1421" si="124">CONCATENATE("[",R1412,"]")</f>
        <v>[3]</v>
      </c>
      <c r="Q1412" s="240"/>
      <c r="R1412" s="241">
        <v>3</v>
      </c>
    </row>
    <row r="1413" spans="1:18" s="241" customFormat="1" ht="23.25">
      <c r="A1413" s="78"/>
      <c r="B1413" s="79"/>
      <c r="C1413" s="373" t="s">
        <v>652</v>
      </c>
      <c r="D1413" s="373"/>
      <c r="E1413" s="18"/>
      <c r="F1413" s="18"/>
      <c r="G1413" s="18"/>
      <c r="H1413" s="372" t="e">
        <f t="shared" si="121"/>
        <v>#N/A</v>
      </c>
      <c r="I1413" s="374" t="s">
        <v>408</v>
      </c>
      <c r="J1413" s="263" t="s">
        <v>406</v>
      </c>
      <c r="K1413" s="267">
        <f t="shared" si="122"/>
        <v>2.8</v>
      </c>
      <c r="L1413" s="23" t="s">
        <v>134</v>
      </c>
      <c r="M1413" s="23" t="s">
        <v>6</v>
      </c>
      <c r="N1413" s="39" t="e">
        <f t="shared" si="123"/>
        <v>#N/A</v>
      </c>
      <c r="O1413" s="22" t="s">
        <v>134</v>
      </c>
      <c r="P1413" s="36" t="str">
        <f t="shared" si="124"/>
        <v>[4]</v>
      </c>
      <c r="Q1413" s="240"/>
      <c r="R1413" s="241">
        <v>4</v>
      </c>
    </row>
    <row r="1414" spans="1:18" s="241" customFormat="1" ht="23.25">
      <c r="A1414" s="78"/>
      <c r="B1414" s="79"/>
      <c r="C1414" s="375" t="s">
        <v>243</v>
      </c>
      <c r="D1414" s="373" t="s">
        <v>409</v>
      </c>
      <c r="E1414" s="18"/>
      <c r="F1414" s="18"/>
      <c r="G1414" s="18"/>
      <c r="H1414" s="372" t="e">
        <f t="shared" si="121"/>
        <v>#N/A</v>
      </c>
      <c r="I1414" s="374" t="s">
        <v>408</v>
      </c>
      <c r="J1414" s="263" t="s">
        <v>406</v>
      </c>
      <c r="K1414" s="267">
        <f t="shared" si="122"/>
        <v>20.41</v>
      </c>
      <c r="L1414" s="23" t="s">
        <v>134</v>
      </c>
      <c r="M1414" s="23" t="s">
        <v>6</v>
      </c>
      <c r="N1414" s="39" t="e">
        <f t="shared" si="123"/>
        <v>#N/A</v>
      </c>
      <c r="O1414" s="22" t="s">
        <v>134</v>
      </c>
      <c r="P1414" s="36" t="str">
        <f t="shared" si="124"/>
        <v>[5]</v>
      </c>
      <c r="Q1414" s="240"/>
      <c r="R1414" s="241">
        <v>5</v>
      </c>
    </row>
    <row r="1415" spans="1:18" s="241" customFormat="1" ht="23.25">
      <c r="A1415" s="78"/>
      <c r="B1415" s="79"/>
      <c r="C1415" s="375" t="s">
        <v>243</v>
      </c>
      <c r="D1415" s="373" t="s">
        <v>410</v>
      </c>
      <c r="E1415" s="18"/>
      <c r="F1415" s="18"/>
      <c r="G1415" s="18"/>
      <c r="H1415" s="372" t="e">
        <f t="shared" si="121"/>
        <v>#N/A</v>
      </c>
      <c r="I1415" s="374" t="s">
        <v>408</v>
      </c>
      <c r="J1415" s="263" t="s">
        <v>406</v>
      </c>
      <c r="K1415" s="267">
        <f t="shared" si="122"/>
        <v>19.149999999999999</v>
      </c>
      <c r="L1415" s="23" t="s">
        <v>134</v>
      </c>
      <c r="M1415" s="23" t="s">
        <v>6</v>
      </c>
      <c r="N1415" s="39" t="e">
        <f t="shared" si="123"/>
        <v>#N/A</v>
      </c>
      <c r="O1415" s="22" t="s">
        <v>134</v>
      </c>
      <c r="P1415" s="36" t="str">
        <f t="shared" si="124"/>
        <v>[6]</v>
      </c>
      <c r="Q1415" s="240"/>
      <c r="R1415" s="241">
        <v>6</v>
      </c>
    </row>
    <row r="1416" spans="1:18" s="241" customFormat="1" ht="23.25">
      <c r="A1416" s="78"/>
      <c r="B1416" s="79"/>
      <c r="C1416" s="375" t="s">
        <v>243</v>
      </c>
      <c r="D1416" s="373" t="s">
        <v>411</v>
      </c>
      <c r="E1416" s="18"/>
      <c r="F1416" s="18"/>
      <c r="G1416" s="18"/>
      <c r="H1416" s="372" t="e">
        <f t="shared" si="121"/>
        <v>#N/A</v>
      </c>
      <c r="I1416" s="374" t="s">
        <v>408</v>
      </c>
      <c r="J1416" s="263" t="s">
        <v>406</v>
      </c>
      <c r="K1416" s="267">
        <f t="shared" si="122"/>
        <v>18.489999999999998</v>
      </c>
      <c r="L1416" s="23" t="s">
        <v>134</v>
      </c>
      <c r="M1416" s="23" t="s">
        <v>6</v>
      </c>
      <c r="N1416" s="39" t="e">
        <f t="shared" si="123"/>
        <v>#N/A</v>
      </c>
      <c r="O1416" s="22" t="s">
        <v>134</v>
      </c>
      <c r="P1416" s="36" t="str">
        <f t="shared" si="124"/>
        <v>[7]</v>
      </c>
      <c r="Q1416" s="240"/>
      <c r="R1416" s="241">
        <v>7</v>
      </c>
    </row>
    <row r="1417" spans="1:18" s="241" customFormat="1" ht="23.25">
      <c r="A1417" s="78"/>
      <c r="B1417" s="79"/>
      <c r="C1417" s="375" t="s">
        <v>243</v>
      </c>
      <c r="D1417" s="373" t="s">
        <v>412</v>
      </c>
      <c r="E1417" s="18"/>
      <c r="F1417" s="18"/>
      <c r="G1417" s="18"/>
      <c r="H1417" s="372" t="e">
        <f t="shared" si="121"/>
        <v>#N/A</v>
      </c>
      <c r="I1417" s="374" t="s">
        <v>408</v>
      </c>
      <c r="J1417" s="263" t="s">
        <v>406</v>
      </c>
      <c r="K1417" s="267">
        <f t="shared" si="122"/>
        <v>18.260000000000002</v>
      </c>
      <c r="L1417" s="23" t="s">
        <v>134</v>
      </c>
      <c r="M1417" s="23" t="s">
        <v>6</v>
      </c>
      <c r="N1417" s="39" t="e">
        <f t="shared" si="123"/>
        <v>#N/A</v>
      </c>
      <c r="O1417" s="22" t="s">
        <v>134</v>
      </c>
      <c r="P1417" s="36" t="str">
        <f t="shared" si="124"/>
        <v>[8]</v>
      </c>
      <c r="Q1417" s="240"/>
      <c r="R1417" s="241">
        <v>8</v>
      </c>
    </row>
    <row r="1418" spans="1:18" s="241" customFormat="1" ht="23.25">
      <c r="A1418" s="78"/>
      <c r="B1418" s="79"/>
      <c r="C1418" s="375" t="s">
        <v>243</v>
      </c>
      <c r="D1418" s="373" t="s">
        <v>413</v>
      </c>
      <c r="E1418" s="18"/>
      <c r="F1418" s="18"/>
      <c r="G1418" s="18"/>
      <c r="H1418" s="372" t="e">
        <f t="shared" si="121"/>
        <v>#N/A</v>
      </c>
      <c r="I1418" s="374" t="s">
        <v>408</v>
      </c>
      <c r="J1418" s="263" t="s">
        <v>406</v>
      </c>
      <c r="K1418" s="267">
        <f t="shared" si="122"/>
        <v>20.63</v>
      </c>
      <c r="L1418" s="23" t="s">
        <v>134</v>
      </c>
      <c r="M1418" s="23" t="s">
        <v>6</v>
      </c>
      <c r="N1418" s="39" t="e">
        <f t="shared" si="123"/>
        <v>#N/A</v>
      </c>
      <c r="O1418" s="22" t="s">
        <v>134</v>
      </c>
      <c r="P1418" s="36" t="str">
        <f t="shared" si="124"/>
        <v>[9]</v>
      </c>
      <c r="Q1418" s="240"/>
      <c r="R1418" s="241">
        <v>9</v>
      </c>
    </row>
    <row r="1419" spans="1:18" s="241" customFormat="1" ht="23.25">
      <c r="A1419" s="78"/>
      <c r="B1419" s="79"/>
      <c r="C1419" s="375" t="s">
        <v>243</v>
      </c>
      <c r="D1419" s="373" t="s">
        <v>414</v>
      </c>
      <c r="E1419" s="18"/>
      <c r="F1419" s="18"/>
      <c r="G1419" s="18"/>
      <c r="H1419" s="372" t="e">
        <f t="shared" si="121"/>
        <v>#N/A</v>
      </c>
      <c r="I1419" s="374" t="s">
        <v>408</v>
      </c>
      <c r="J1419" s="263" t="s">
        <v>406</v>
      </c>
      <c r="K1419" s="267">
        <f t="shared" si="122"/>
        <v>18.96</v>
      </c>
      <c r="L1419" s="23" t="s">
        <v>134</v>
      </c>
      <c r="M1419" s="23" t="s">
        <v>6</v>
      </c>
      <c r="N1419" s="39" t="e">
        <f t="shared" si="123"/>
        <v>#N/A</v>
      </c>
      <c r="O1419" s="22" t="s">
        <v>134</v>
      </c>
      <c r="P1419" s="36" t="str">
        <f t="shared" si="124"/>
        <v>[10]</v>
      </c>
      <c r="Q1419" s="240"/>
      <c r="R1419" s="241">
        <v>10</v>
      </c>
    </row>
    <row r="1420" spans="1:18" s="241" customFormat="1" ht="23.25">
      <c r="A1420" s="78"/>
      <c r="B1420" s="79"/>
      <c r="C1420" s="375" t="s">
        <v>243</v>
      </c>
      <c r="D1420" s="373" t="s">
        <v>632</v>
      </c>
      <c r="E1420" s="18"/>
      <c r="F1420" s="18"/>
      <c r="G1420" s="18"/>
      <c r="H1420" s="372" t="e">
        <f t="shared" si="121"/>
        <v>#N/A</v>
      </c>
      <c r="I1420" s="374" t="s">
        <v>408</v>
      </c>
      <c r="J1420" s="263" t="s">
        <v>406</v>
      </c>
      <c r="K1420" s="267">
        <f t="shared" si="122"/>
        <v>34.43</v>
      </c>
      <c r="L1420" s="23" t="s">
        <v>134</v>
      </c>
      <c r="M1420" s="23" t="s">
        <v>6</v>
      </c>
      <c r="N1420" s="39" t="e">
        <f t="shared" si="123"/>
        <v>#N/A</v>
      </c>
      <c r="O1420" s="22" t="s">
        <v>134</v>
      </c>
      <c r="P1420" s="36" t="str">
        <f t="shared" si="124"/>
        <v>[11]</v>
      </c>
      <c r="Q1420" s="240"/>
      <c r="R1420" s="241">
        <v>11</v>
      </c>
    </row>
    <row r="1421" spans="1:18" s="241" customFormat="1" ht="23.25">
      <c r="A1421" s="78"/>
      <c r="B1421" s="79"/>
      <c r="C1421" s="376" t="s">
        <v>653</v>
      </c>
      <c r="D1421" s="373"/>
      <c r="E1421" s="18"/>
      <c r="F1421" s="18"/>
      <c r="G1421" s="18"/>
      <c r="H1421" s="372" t="e">
        <f t="shared" si="121"/>
        <v>#N/A</v>
      </c>
      <c r="I1421" s="374" t="s">
        <v>25</v>
      </c>
      <c r="J1421" s="263" t="s">
        <v>406</v>
      </c>
      <c r="K1421" s="267">
        <f t="shared" si="122"/>
        <v>358</v>
      </c>
      <c r="L1421" s="23" t="s">
        <v>134</v>
      </c>
      <c r="M1421" s="23" t="s">
        <v>6</v>
      </c>
      <c r="N1421" s="39" t="e">
        <f t="shared" si="123"/>
        <v>#N/A</v>
      </c>
      <c r="O1421" s="22" t="s">
        <v>134</v>
      </c>
      <c r="P1421" s="36" t="str">
        <f t="shared" si="124"/>
        <v>[12]</v>
      </c>
      <c r="Q1421" s="240"/>
      <c r="R1421" s="241">
        <v>12</v>
      </c>
    </row>
    <row r="1422" spans="1:18" s="241" customFormat="1" ht="23.25">
      <c r="A1422" s="78"/>
      <c r="B1422" s="79"/>
      <c r="C1422" s="376" t="s">
        <v>654</v>
      </c>
      <c r="D1422" s="373"/>
      <c r="E1422" s="18"/>
      <c r="F1422" s="18"/>
      <c r="G1422" s="18"/>
      <c r="H1422" s="372" t="e">
        <f t="shared" si="121"/>
        <v>#N/A</v>
      </c>
      <c r="I1422" s="374" t="s">
        <v>171</v>
      </c>
      <c r="J1422" s="263" t="s">
        <v>406</v>
      </c>
      <c r="K1422" s="267">
        <f t="shared" si="122"/>
        <v>19</v>
      </c>
      <c r="L1422" s="23" t="s">
        <v>134</v>
      </c>
      <c r="M1422" s="23" t="s">
        <v>6</v>
      </c>
      <c r="N1422" s="39" t="e">
        <f>+H1422*K1422</f>
        <v>#N/A</v>
      </c>
      <c r="O1422" s="377" t="s">
        <v>134</v>
      </c>
      <c r="P1422" s="36" t="str">
        <f>CONCATENATE("[",R1422,"]")</f>
        <v>[13]</v>
      </c>
      <c r="Q1422" s="240"/>
      <c r="R1422" s="241">
        <v>13</v>
      </c>
    </row>
    <row r="1423" spans="1:18" s="387" customFormat="1" ht="23.25">
      <c r="A1423" s="378"/>
      <c r="B1423" s="379"/>
      <c r="C1423" s="380" t="s">
        <v>655</v>
      </c>
      <c r="D1423" s="381"/>
      <c r="E1423" s="382"/>
      <c r="F1423" s="382"/>
      <c r="G1423" s="382"/>
      <c r="H1423" s="383" t="e">
        <f t="shared" si="121"/>
        <v>#N/A</v>
      </c>
      <c r="I1423" s="384" t="s">
        <v>171</v>
      </c>
      <c r="J1423" s="318" t="s">
        <v>406</v>
      </c>
      <c r="K1423" s="385">
        <f t="shared" si="122"/>
        <v>29</v>
      </c>
      <c r="L1423" s="316" t="s">
        <v>134</v>
      </c>
      <c r="M1423" s="316" t="s">
        <v>6</v>
      </c>
      <c r="N1423" s="315" t="e">
        <f>+H1423*K1423</f>
        <v>#N/A</v>
      </c>
      <c r="O1423" s="73" t="s">
        <v>134</v>
      </c>
      <c r="P1423" s="320" t="str">
        <f>CONCATENATE("[",R1423,"]")</f>
        <v>[14]</v>
      </c>
      <c r="Q1423" s="386"/>
      <c r="R1423" s="387">
        <v>14</v>
      </c>
    </row>
    <row r="1424" spans="1:18" s="387" customFormat="1" ht="23.25">
      <c r="A1424" s="378"/>
      <c r="B1424" s="379"/>
      <c r="C1424" s="380" t="s">
        <v>656</v>
      </c>
      <c r="D1424" s="381"/>
      <c r="E1424" s="382"/>
      <c r="F1424" s="382"/>
      <c r="G1424" s="382"/>
      <c r="H1424" s="383" t="e">
        <f t="shared" si="121"/>
        <v>#N/A</v>
      </c>
      <c r="I1424" s="384" t="s">
        <v>25</v>
      </c>
      <c r="J1424" s="318" t="s">
        <v>406</v>
      </c>
      <c r="K1424" s="385">
        <f t="shared" si="122"/>
        <v>106</v>
      </c>
      <c r="L1424" s="316" t="s">
        <v>134</v>
      </c>
      <c r="M1424" s="316" t="s">
        <v>6</v>
      </c>
      <c r="N1424" s="315" t="e">
        <f>+H1424*K1424</f>
        <v>#N/A</v>
      </c>
      <c r="O1424" s="388" t="s">
        <v>134</v>
      </c>
      <c r="P1424" s="320" t="str">
        <f>CONCATENATE("[",R1424,"]")</f>
        <v>[15]</v>
      </c>
      <c r="Q1424" s="386"/>
      <c r="R1424" s="387">
        <v>15</v>
      </c>
    </row>
    <row r="1425" spans="1:18" s="241" customFormat="1" ht="23.25">
      <c r="A1425" s="78"/>
      <c r="B1425" s="79"/>
      <c r="C1425" s="18" t="s">
        <v>101</v>
      </c>
      <c r="D1425" s="22"/>
      <c r="E1425" s="22"/>
      <c r="F1425" s="55"/>
      <c r="G1425" s="389"/>
      <c r="H1425" s="23"/>
      <c r="I1425" s="389"/>
      <c r="J1425" s="23"/>
      <c r="K1425" s="22"/>
      <c r="L1425" s="23"/>
      <c r="M1425" s="23" t="s">
        <v>6</v>
      </c>
      <c r="N1425" s="390" t="e">
        <f>SUM(N1411:N1424)</f>
        <v>#N/A</v>
      </c>
      <c r="O1425" s="377" t="s">
        <v>134</v>
      </c>
      <c r="P1425" s="36" t="s">
        <v>657</v>
      </c>
      <c r="Q1425" s="240"/>
    </row>
    <row r="1426" spans="1:18" s="241" customFormat="1" ht="23.25">
      <c r="A1426" s="78"/>
      <c r="B1426" s="79"/>
      <c r="C1426" s="370"/>
      <c r="D1426" s="44"/>
      <c r="E1426" s="27"/>
      <c r="F1426" s="44"/>
      <c r="G1426" s="44"/>
      <c r="H1426" s="23"/>
      <c r="I1426" s="389"/>
      <c r="J1426" s="23"/>
      <c r="K1426" s="22"/>
      <c r="L1426" s="23"/>
      <c r="M1426" s="23"/>
      <c r="N1426" s="390"/>
      <c r="O1426" s="377"/>
      <c r="P1426" s="36" t="s">
        <v>658</v>
      </c>
      <c r="Q1426" s="240"/>
    </row>
    <row r="1427" spans="1:18" s="241" customFormat="1" ht="24" thickBot="1">
      <c r="A1427" s="78"/>
      <c r="B1427" s="79"/>
      <c r="C1427" s="370"/>
      <c r="D1427" s="44"/>
      <c r="E1427" s="27"/>
      <c r="F1427" s="44"/>
      <c r="G1427" s="44"/>
      <c r="H1427" s="22"/>
      <c r="I1427" s="22"/>
      <c r="J1427" s="36"/>
      <c r="K1427" s="22"/>
      <c r="L1427" s="23"/>
      <c r="M1427" s="23" t="s">
        <v>6</v>
      </c>
      <c r="N1427" s="80" t="e">
        <f>ROUNDDOWN(N1425/H1410,0)</f>
        <v>#N/A</v>
      </c>
      <c r="O1427" s="110" t="s">
        <v>7</v>
      </c>
      <c r="P1427" s="36" t="s">
        <v>659</v>
      </c>
      <c r="Q1427" s="240"/>
    </row>
    <row r="1428" spans="1:18" s="241" customFormat="1" ht="24" thickTop="1">
      <c r="A1428" s="78"/>
      <c r="B1428" s="79"/>
      <c r="C1428" s="370"/>
      <c r="D1428" s="44"/>
      <c r="E1428" s="27"/>
      <c r="F1428" s="44"/>
      <c r="G1428" s="44"/>
      <c r="H1428" s="44"/>
      <c r="I1428" s="44"/>
      <c r="J1428" s="27"/>
      <c r="K1428" s="44"/>
      <c r="L1428" s="28"/>
      <c r="M1428" s="371"/>
      <c r="N1428" s="44"/>
      <c r="O1428" s="44"/>
      <c r="Q1428" s="240"/>
    </row>
    <row r="1429" spans="1:18" s="241" customFormat="1" ht="23.25">
      <c r="A1429" s="78"/>
      <c r="B1429" s="16">
        <v>4.4000000000000004</v>
      </c>
      <c r="C1429" s="81" t="s">
        <v>660</v>
      </c>
      <c r="D1429" s="16"/>
      <c r="E1429" s="34" t="s">
        <v>119</v>
      </c>
      <c r="F1429" s="391">
        <f>+'[1]ปร4.1 บร'!F228</f>
        <v>0</v>
      </c>
      <c r="G1429" s="34" t="s">
        <v>328</v>
      </c>
      <c r="H1429" s="44"/>
      <c r="I1429" s="44"/>
      <c r="J1429" s="27"/>
      <c r="K1429" s="44"/>
      <c r="L1429" s="28"/>
      <c r="M1429" s="371"/>
      <c r="N1429" s="44"/>
      <c r="O1429" s="44"/>
      <c r="Q1429" s="240"/>
    </row>
    <row r="1430" spans="1:18" s="241" customFormat="1" ht="23.25">
      <c r="A1430" s="78"/>
      <c r="B1430" s="79"/>
      <c r="C1430" s="85" t="s">
        <v>661</v>
      </c>
      <c r="D1430" s="48"/>
      <c r="E1430" s="267">
        <f>+E1974</f>
        <v>0</v>
      </c>
      <c r="F1430" s="18" t="s">
        <v>404</v>
      </c>
      <c r="G1430" s="18" t="s">
        <v>403</v>
      </c>
      <c r="H1430" s="267">
        <f>+H1974</f>
        <v>0</v>
      </c>
      <c r="I1430" s="18" t="s">
        <v>404</v>
      </c>
      <c r="J1430" s="18" t="s">
        <v>395</v>
      </c>
      <c r="K1430" s="49">
        <f>+E1430*H1430</f>
        <v>0</v>
      </c>
      <c r="L1430" s="18" t="s">
        <v>340</v>
      </c>
      <c r="M1430" s="18"/>
      <c r="N1430"/>
      <c r="O1430"/>
      <c r="P1430" s="36" t="str">
        <f>CONCATENATE("[",R1430,"]")</f>
        <v>[1]</v>
      </c>
      <c r="Q1430" s="240"/>
      <c r="R1430" s="241">
        <v>1</v>
      </c>
    </row>
    <row r="1431" spans="1:18" s="241" customFormat="1" ht="23.25">
      <c r="A1431" s="78"/>
      <c r="B1431" s="79"/>
      <c r="C1431" s="85" t="s">
        <v>405</v>
      </c>
      <c r="D1431" s="48"/>
      <c r="E1431" s="18"/>
      <c r="F1431" s="18"/>
      <c r="G1431" s="18"/>
      <c r="H1431" s="267">
        <f>+H1975</f>
        <v>0</v>
      </c>
      <c r="I1431" s="263" t="s">
        <v>25</v>
      </c>
      <c r="J1431" s="263" t="s">
        <v>406</v>
      </c>
      <c r="K1431" s="267">
        <f>+K1975</f>
        <v>1768</v>
      </c>
      <c r="L1431" s="23" t="s">
        <v>134</v>
      </c>
      <c r="M1431" s="23" t="s">
        <v>6</v>
      </c>
      <c r="N1431" s="39">
        <f>+H1431*K1431</f>
        <v>0</v>
      </c>
      <c r="O1431" s="22" t="s">
        <v>134</v>
      </c>
      <c r="P1431" s="36" t="str">
        <f>CONCATENATE("[",R1431,"]")</f>
        <v>[2]</v>
      </c>
      <c r="Q1431" s="184"/>
      <c r="R1431" s="241">
        <v>2</v>
      </c>
    </row>
    <row r="1432" spans="1:18" s="241" customFormat="1" ht="23.25">
      <c r="A1432" s="78"/>
      <c r="B1432" s="79"/>
      <c r="C1432" s="85" t="s">
        <v>566</v>
      </c>
      <c r="D1432" s="48"/>
      <c r="E1432" s="18"/>
      <c r="F1432" s="18"/>
      <c r="G1432" s="18"/>
      <c r="H1432" s="267">
        <f t="shared" ref="H1432:H1451" si="125">+H1976</f>
        <v>0</v>
      </c>
      <c r="I1432" s="263" t="s">
        <v>340</v>
      </c>
      <c r="J1432" s="263" t="s">
        <v>406</v>
      </c>
      <c r="K1432" s="267">
        <f t="shared" ref="K1432:K1451" si="126">+K1976</f>
        <v>217</v>
      </c>
      <c r="L1432" s="23" t="s">
        <v>134</v>
      </c>
      <c r="M1432" s="23" t="s">
        <v>6</v>
      </c>
      <c r="N1432" s="39">
        <f t="shared" ref="N1432:N1451" si="127">+H1432*K1432</f>
        <v>0</v>
      </c>
      <c r="O1432" s="22" t="s">
        <v>134</v>
      </c>
      <c r="P1432" s="36" t="str">
        <f t="shared" ref="P1432:P1451" si="128">CONCATENATE("[",R1432,"]")</f>
        <v>[3]</v>
      </c>
      <c r="Q1432" s="184"/>
      <c r="R1432" s="241">
        <v>3</v>
      </c>
    </row>
    <row r="1433" spans="1:18" s="241" customFormat="1" ht="23.25">
      <c r="A1433" s="78"/>
      <c r="B1433" s="79"/>
      <c r="C1433" s="392" t="s">
        <v>652</v>
      </c>
      <c r="D1433" s="48"/>
      <c r="E1433" s="18"/>
      <c r="F1433" s="18"/>
      <c r="G1433" s="18"/>
      <c r="H1433" s="267">
        <f t="shared" si="125"/>
        <v>0</v>
      </c>
      <c r="I1433" s="263" t="s">
        <v>408</v>
      </c>
      <c r="J1433" s="263" t="s">
        <v>406</v>
      </c>
      <c r="K1433" s="267">
        <f t="shared" si="126"/>
        <v>2.8</v>
      </c>
      <c r="L1433" s="23" t="s">
        <v>134</v>
      </c>
      <c r="M1433" s="23" t="s">
        <v>6</v>
      </c>
      <c r="N1433" s="39">
        <f t="shared" si="127"/>
        <v>0</v>
      </c>
      <c r="O1433" s="22" t="s">
        <v>134</v>
      </c>
      <c r="P1433" s="36" t="str">
        <f t="shared" si="128"/>
        <v>[4]</v>
      </c>
      <c r="Q1433" s="184"/>
      <c r="R1433" s="241">
        <v>4</v>
      </c>
    </row>
    <row r="1434" spans="1:18" s="241" customFormat="1" ht="23.25">
      <c r="A1434" s="78"/>
      <c r="B1434" s="79"/>
      <c r="C1434" s="59" t="s">
        <v>243</v>
      </c>
      <c r="D1434" s="48" t="s">
        <v>409</v>
      </c>
      <c r="E1434" s="18"/>
      <c r="F1434" s="18"/>
      <c r="G1434" s="18"/>
      <c r="H1434" s="267">
        <f t="shared" si="125"/>
        <v>0</v>
      </c>
      <c r="I1434" s="263" t="s">
        <v>408</v>
      </c>
      <c r="J1434" s="263" t="s">
        <v>406</v>
      </c>
      <c r="K1434" s="267">
        <f t="shared" si="126"/>
        <v>20.41</v>
      </c>
      <c r="L1434" s="23" t="s">
        <v>134</v>
      </c>
      <c r="M1434" s="23" t="s">
        <v>6</v>
      </c>
      <c r="N1434" s="39">
        <f t="shared" si="127"/>
        <v>0</v>
      </c>
      <c r="O1434" s="22" t="s">
        <v>134</v>
      </c>
      <c r="P1434" s="36" t="str">
        <f t="shared" si="128"/>
        <v>[5]</v>
      </c>
      <c r="Q1434" s="184"/>
      <c r="R1434" s="241">
        <v>5</v>
      </c>
    </row>
    <row r="1435" spans="1:18" s="241" customFormat="1" ht="23.25">
      <c r="A1435" s="78"/>
      <c r="B1435" s="79"/>
      <c r="C1435" s="59" t="s">
        <v>243</v>
      </c>
      <c r="D1435" s="48" t="s">
        <v>410</v>
      </c>
      <c r="E1435" s="18"/>
      <c r="F1435" s="18"/>
      <c r="G1435" s="18"/>
      <c r="H1435" s="267">
        <f t="shared" si="125"/>
        <v>0</v>
      </c>
      <c r="I1435" s="263" t="s">
        <v>408</v>
      </c>
      <c r="J1435" s="263" t="s">
        <v>406</v>
      </c>
      <c r="K1435" s="267">
        <f t="shared" si="126"/>
        <v>19.149999999999999</v>
      </c>
      <c r="L1435" s="23" t="s">
        <v>134</v>
      </c>
      <c r="M1435" s="23" t="s">
        <v>6</v>
      </c>
      <c r="N1435" s="39">
        <f t="shared" si="127"/>
        <v>0</v>
      </c>
      <c r="O1435" s="22" t="s">
        <v>134</v>
      </c>
      <c r="P1435" s="36" t="str">
        <f t="shared" si="128"/>
        <v>[6]</v>
      </c>
      <c r="Q1435" s="184"/>
      <c r="R1435" s="241">
        <v>6</v>
      </c>
    </row>
    <row r="1436" spans="1:18" s="241" customFormat="1" ht="23.25">
      <c r="A1436" s="78"/>
      <c r="B1436" s="79"/>
      <c r="C1436" s="59" t="s">
        <v>243</v>
      </c>
      <c r="D1436" s="48" t="s">
        <v>411</v>
      </c>
      <c r="E1436" s="18"/>
      <c r="F1436" s="18"/>
      <c r="G1436" s="18"/>
      <c r="H1436" s="267">
        <f t="shared" si="125"/>
        <v>0</v>
      </c>
      <c r="I1436" s="263" t="s">
        <v>408</v>
      </c>
      <c r="J1436" s="263" t="s">
        <v>406</v>
      </c>
      <c r="K1436" s="267">
        <f t="shared" si="126"/>
        <v>18.489999999999998</v>
      </c>
      <c r="L1436" s="23" t="s">
        <v>134</v>
      </c>
      <c r="M1436" s="23" t="s">
        <v>6</v>
      </c>
      <c r="N1436" s="39">
        <f t="shared" si="127"/>
        <v>0</v>
      </c>
      <c r="O1436" s="22" t="s">
        <v>134</v>
      </c>
      <c r="P1436" s="36" t="str">
        <f t="shared" si="128"/>
        <v>[7]</v>
      </c>
      <c r="Q1436" s="184"/>
      <c r="R1436" s="241">
        <v>7</v>
      </c>
    </row>
    <row r="1437" spans="1:18" s="241" customFormat="1" ht="23.25">
      <c r="A1437" s="78"/>
      <c r="B1437" s="79"/>
      <c r="C1437" s="59" t="s">
        <v>243</v>
      </c>
      <c r="D1437" s="48" t="s">
        <v>412</v>
      </c>
      <c r="E1437" s="18"/>
      <c r="F1437" s="18"/>
      <c r="G1437" s="18"/>
      <c r="H1437" s="267">
        <f t="shared" si="125"/>
        <v>0</v>
      </c>
      <c r="I1437" s="263" t="s">
        <v>408</v>
      </c>
      <c r="J1437" s="263" t="s">
        <v>406</v>
      </c>
      <c r="K1437" s="267">
        <f t="shared" si="126"/>
        <v>18.260000000000002</v>
      </c>
      <c r="L1437" s="23" t="s">
        <v>134</v>
      </c>
      <c r="M1437" s="23" t="s">
        <v>6</v>
      </c>
      <c r="N1437" s="39">
        <f t="shared" si="127"/>
        <v>0</v>
      </c>
      <c r="O1437" s="22" t="s">
        <v>134</v>
      </c>
      <c r="P1437" s="36" t="str">
        <f t="shared" si="128"/>
        <v>[8]</v>
      </c>
      <c r="Q1437" s="184"/>
      <c r="R1437" s="241">
        <v>8</v>
      </c>
    </row>
    <row r="1438" spans="1:18" s="241" customFormat="1" ht="23.25">
      <c r="A1438" s="78"/>
      <c r="B1438" s="79"/>
      <c r="C1438" s="59" t="s">
        <v>243</v>
      </c>
      <c r="D1438" s="48" t="s">
        <v>413</v>
      </c>
      <c r="E1438" s="18"/>
      <c r="F1438" s="18"/>
      <c r="G1438" s="18"/>
      <c r="H1438" s="267">
        <f t="shared" si="125"/>
        <v>0</v>
      </c>
      <c r="I1438" s="263" t="s">
        <v>408</v>
      </c>
      <c r="J1438" s="263" t="s">
        <v>406</v>
      </c>
      <c r="K1438" s="267">
        <f t="shared" si="126"/>
        <v>20.63</v>
      </c>
      <c r="L1438" s="23" t="s">
        <v>134</v>
      </c>
      <c r="M1438" s="23" t="s">
        <v>6</v>
      </c>
      <c r="N1438" s="39">
        <f t="shared" si="127"/>
        <v>0</v>
      </c>
      <c r="O1438" s="22" t="s">
        <v>134</v>
      </c>
      <c r="P1438" s="36" t="str">
        <f t="shared" si="128"/>
        <v>[9]</v>
      </c>
      <c r="Q1438" s="3"/>
      <c r="R1438" s="241">
        <v>9</v>
      </c>
    </row>
    <row r="1439" spans="1:18" s="241" customFormat="1" ht="23.25">
      <c r="A1439" s="78"/>
      <c r="B1439" s="79"/>
      <c r="C1439" s="59" t="s">
        <v>243</v>
      </c>
      <c r="D1439" s="48" t="s">
        <v>414</v>
      </c>
      <c r="E1439" s="18"/>
      <c r="F1439" s="18"/>
      <c r="G1439" s="18"/>
      <c r="H1439" s="267">
        <f t="shared" si="125"/>
        <v>0</v>
      </c>
      <c r="I1439" s="263" t="s">
        <v>408</v>
      </c>
      <c r="J1439" s="263" t="s">
        <v>406</v>
      </c>
      <c r="K1439" s="267">
        <f t="shared" si="126"/>
        <v>18.96</v>
      </c>
      <c r="L1439" s="23" t="s">
        <v>134</v>
      </c>
      <c r="M1439" s="23" t="s">
        <v>6</v>
      </c>
      <c r="N1439" s="39">
        <f t="shared" si="127"/>
        <v>0</v>
      </c>
      <c r="O1439" s="22" t="s">
        <v>134</v>
      </c>
      <c r="P1439" s="36" t="str">
        <f t="shared" si="128"/>
        <v>[10]</v>
      </c>
      <c r="Q1439" s="3"/>
      <c r="R1439" s="241">
        <v>10</v>
      </c>
    </row>
    <row r="1440" spans="1:18" s="241" customFormat="1" ht="23.25">
      <c r="A1440" s="78"/>
      <c r="B1440" s="79"/>
      <c r="C1440" s="59" t="s">
        <v>243</v>
      </c>
      <c r="D1440" s="48" t="s">
        <v>632</v>
      </c>
      <c r="E1440" s="18"/>
      <c r="F1440" s="18"/>
      <c r="G1440" s="18"/>
      <c r="H1440" s="267">
        <f t="shared" si="125"/>
        <v>0</v>
      </c>
      <c r="I1440" s="263" t="s">
        <v>408</v>
      </c>
      <c r="J1440" s="263" t="s">
        <v>406</v>
      </c>
      <c r="K1440" s="267">
        <f t="shared" si="126"/>
        <v>34.43</v>
      </c>
      <c r="L1440" s="23" t="s">
        <v>134</v>
      </c>
      <c r="M1440" s="23" t="s">
        <v>6</v>
      </c>
      <c r="N1440" s="39">
        <f t="shared" si="127"/>
        <v>0</v>
      </c>
      <c r="O1440" s="22" t="s">
        <v>134</v>
      </c>
      <c r="P1440" s="36" t="str">
        <f t="shared" si="128"/>
        <v>[11]</v>
      </c>
      <c r="Q1440" s="3"/>
      <c r="R1440" s="241">
        <v>11</v>
      </c>
    </row>
    <row r="1441" spans="1:18" s="387" customFormat="1" ht="23.25">
      <c r="A1441" s="378"/>
      <c r="B1441" s="379"/>
      <c r="C1441" s="393" t="s">
        <v>662</v>
      </c>
      <c r="D1441" s="312"/>
      <c r="E1441" s="382"/>
      <c r="F1441" s="382"/>
      <c r="G1441" s="382"/>
      <c r="H1441" s="385">
        <f t="shared" si="125"/>
        <v>0</v>
      </c>
      <c r="I1441" s="318" t="s">
        <v>25</v>
      </c>
      <c r="J1441" s="318" t="s">
        <v>406</v>
      </c>
      <c r="K1441" s="385">
        <f t="shared" si="126"/>
        <v>254.09</v>
      </c>
      <c r="L1441" s="316" t="s">
        <v>134</v>
      </c>
      <c r="M1441" s="316" t="s">
        <v>6</v>
      </c>
      <c r="N1441" s="315">
        <f t="shared" si="127"/>
        <v>0</v>
      </c>
      <c r="O1441" s="73" t="s">
        <v>134</v>
      </c>
      <c r="P1441" s="320" t="str">
        <f t="shared" si="128"/>
        <v>[12]</v>
      </c>
      <c r="Q1441" s="394"/>
      <c r="R1441" s="387">
        <v>12</v>
      </c>
    </row>
    <row r="1442" spans="1:18" s="387" customFormat="1" ht="23.25">
      <c r="A1442" s="378"/>
      <c r="B1442" s="379"/>
      <c r="C1442" s="393" t="s">
        <v>663</v>
      </c>
      <c r="D1442" s="312"/>
      <c r="E1442" s="382"/>
      <c r="F1442" s="382"/>
      <c r="G1442" s="382"/>
      <c r="H1442" s="385">
        <f t="shared" si="125"/>
        <v>0</v>
      </c>
      <c r="I1442" s="318" t="s">
        <v>25</v>
      </c>
      <c r="J1442" s="318" t="s">
        <v>406</v>
      </c>
      <c r="K1442" s="385">
        <f t="shared" si="126"/>
        <v>31</v>
      </c>
      <c r="L1442" s="316" t="s">
        <v>134</v>
      </c>
      <c r="M1442" s="316" t="s">
        <v>6</v>
      </c>
      <c r="N1442" s="315">
        <f t="shared" si="127"/>
        <v>0</v>
      </c>
      <c r="O1442" s="73" t="s">
        <v>134</v>
      </c>
      <c r="P1442" s="320" t="str">
        <f t="shared" si="128"/>
        <v>[13]</v>
      </c>
      <c r="Q1442" s="394"/>
      <c r="R1442" s="387">
        <v>13</v>
      </c>
    </row>
    <row r="1443" spans="1:18" s="387" customFormat="1" ht="23.25">
      <c r="A1443" s="378"/>
      <c r="B1443" s="379"/>
      <c r="C1443" s="393" t="s">
        <v>664</v>
      </c>
      <c r="D1443" s="312"/>
      <c r="E1443" s="382"/>
      <c r="F1443" s="382"/>
      <c r="G1443" s="382"/>
      <c r="H1443" s="385">
        <f t="shared" si="125"/>
        <v>0</v>
      </c>
      <c r="I1443" s="318" t="s">
        <v>340</v>
      </c>
      <c r="J1443" s="318" t="s">
        <v>406</v>
      </c>
      <c r="K1443" s="385">
        <f t="shared" si="126"/>
        <v>35</v>
      </c>
      <c r="L1443" s="316" t="s">
        <v>134</v>
      </c>
      <c r="M1443" s="316" t="s">
        <v>6</v>
      </c>
      <c r="N1443" s="315">
        <f t="shared" si="127"/>
        <v>0</v>
      </c>
      <c r="O1443" s="73" t="s">
        <v>134</v>
      </c>
      <c r="P1443" s="320" t="str">
        <f t="shared" si="128"/>
        <v>[14]</v>
      </c>
      <c r="Q1443" s="394"/>
      <c r="R1443" s="387">
        <v>14</v>
      </c>
    </row>
    <row r="1444" spans="1:18" s="387" customFormat="1" ht="23.25">
      <c r="A1444" s="378"/>
      <c r="B1444" s="379"/>
      <c r="C1444" s="393" t="s">
        <v>665</v>
      </c>
      <c r="D1444" s="312"/>
      <c r="E1444" s="382"/>
      <c r="F1444" s="382"/>
      <c r="G1444" s="382"/>
      <c r="H1444" s="385">
        <f t="shared" si="125"/>
        <v>0</v>
      </c>
      <c r="I1444" s="318" t="s">
        <v>171</v>
      </c>
      <c r="J1444" s="318" t="s">
        <v>406</v>
      </c>
      <c r="K1444" s="385">
        <f t="shared" si="126"/>
        <v>96</v>
      </c>
      <c r="L1444" s="316" t="s">
        <v>134</v>
      </c>
      <c r="M1444" s="316" t="s">
        <v>6</v>
      </c>
      <c r="N1444" s="315">
        <f t="shared" si="127"/>
        <v>0</v>
      </c>
      <c r="O1444" s="73" t="s">
        <v>134</v>
      </c>
      <c r="P1444" s="320" t="str">
        <f t="shared" si="128"/>
        <v>[15]</v>
      </c>
      <c r="Q1444" s="394"/>
      <c r="R1444" s="387">
        <v>15</v>
      </c>
    </row>
    <row r="1445" spans="1:18" s="387" customFormat="1" ht="23.25">
      <c r="A1445" s="378"/>
      <c r="B1445" s="379"/>
      <c r="C1445" s="393" t="s">
        <v>666</v>
      </c>
      <c r="D1445" s="312"/>
      <c r="E1445" s="382"/>
      <c r="F1445" s="382"/>
      <c r="G1445" s="382"/>
      <c r="H1445" s="385">
        <f t="shared" si="125"/>
        <v>0</v>
      </c>
      <c r="I1445" s="318" t="s">
        <v>667</v>
      </c>
      <c r="J1445" s="318" t="s">
        <v>406</v>
      </c>
      <c r="K1445" s="385">
        <f t="shared" si="126"/>
        <v>1485</v>
      </c>
      <c r="L1445" s="316" t="s">
        <v>134</v>
      </c>
      <c r="M1445" s="316" t="s">
        <v>6</v>
      </c>
      <c r="N1445" s="315">
        <f t="shared" si="127"/>
        <v>0</v>
      </c>
      <c r="O1445" s="73" t="s">
        <v>134</v>
      </c>
      <c r="P1445" s="320" t="str">
        <f t="shared" si="128"/>
        <v>[16]</v>
      </c>
      <c r="Q1445" s="394"/>
      <c r="R1445" s="387">
        <v>16</v>
      </c>
    </row>
    <row r="1446" spans="1:18" s="387" customFormat="1" ht="23.25">
      <c r="A1446" s="378"/>
      <c r="B1446" s="379"/>
      <c r="C1446" s="393" t="s">
        <v>668</v>
      </c>
      <c r="D1446" s="312"/>
      <c r="E1446" s="382"/>
      <c r="F1446" s="382"/>
      <c r="G1446" s="382"/>
      <c r="H1446" s="385">
        <f t="shared" si="125"/>
        <v>0</v>
      </c>
      <c r="I1446" s="318" t="s">
        <v>408</v>
      </c>
      <c r="J1446" s="318" t="s">
        <v>406</v>
      </c>
      <c r="K1446" s="385">
        <f t="shared" si="126"/>
        <v>21.76</v>
      </c>
      <c r="L1446" s="316" t="s">
        <v>134</v>
      </c>
      <c r="M1446" s="316" t="s">
        <v>6</v>
      </c>
      <c r="N1446" s="315">
        <f t="shared" si="127"/>
        <v>0</v>
      </c>
      <c r="O1446" s="73" t="s">
        <v>134</v>
      </c>
      <c r="P1446" s="320" t="str">
        <f t="shared" si="128"/>
        <v>[17]</v>
      </c>
      <c r="Q1446" s="394"/>
      <c r="R1446" s="387">
        <v>17</v>
      </c>
    </row>
    <row r="1447" spans="1:18" s="387" customFormat="1" ht="23.25">
      <c r="A1447" s="378"/>
      <c r="B1447" s="379"/>
      <c r="C1447" s="393" t="s">
        <v>669</v>
      </c>
      <c r="D1447" s="312"/>
      <c r="E1447" s="382"/>
      <c r="F1447" s="382"/>
      <c r="G1447" s="382"/>
      <c r="H1447" s="385">
        <f t="shared" si="125"/>
        <v>0</v>
      </c>
      <c r="I1447" s="318" t="s">
        <v>25</v>
      </c>
      <c r="J1447" s="318" t="s">
        <v>406</v>
      </c>
      <c r="K1447" s="385">
        <f t="shared" si="126"/>
        <v>433</v>
      </c>
      <c r="L1447" s="316" t="s">
        <v>134</v>
      </c>
      <c r="M1447" s="316" t="s">
        <v>6</v>
      </c>
      <c r="N1447" s="315">
        <f t="shared" si="127"/>
        <v>0</v>
      </c>
      <c r="O1447" s="73" t="s">
        <v>134</v>
      </c>
      <c r="P1447" s="320" t="str">
        <f t="shared" si="128"/>
        <v>[18]</v>
      </c>
      <c r="Q1447" s="394"/>
      <c r="R1447" s="387">
        <v>18</v>
      </c>
    </row>
    <row r="1448" spans="1:18" s="387" customFormat="1" ht="23.25">
      <c r="A1448" s="378"/>
      <c r="B1448" s="379"/>
      <c r="C1448" s="393" t="s">
        <v>670</v>
      </c>
      <c r="D1448" s="312"/>
      <c r="E1448" s="382"/>
      <c r="F1448" s="382" t="s">
        <v>671</v>
      </c>
      <c r="G1448" s="382"/>
      <c r="H1448" s="385">
        <f t="shared" si="125"/>
        <v>0</v>
      </c>
      <c r="I1448" s="318" t="s">
        <v>171</v>
      </c>
      <c r="J1448" s="318" t="s">
        <v>406</v>
      </c>
      <c r="K1448" s="385">
        <f t="shared" si="126"/>
        <v>27</v>
      </c>
      <c r="L1448" s="316" t="s">
        <v>134</v>
      </c>
      <c r="M1448" s="316" t="s">
        <v>6</v>
      </c>
      <c r="N1448" s="315">
        <f t="shared" si="127"/>
        <v>0</v>
      </c>
      <c r="O1448" s="73" t="s">
        <v>134</v>
      </c>
      <c r="P1448" s="320" t="str">
        <f t="shared" si="128"/>
        <v>[19]</v>
      </c>
      <c r="Q1448" s="394"/>
      <c r="R1448" s="387">
        <v>19</v>
      </c>
    </row>
    <row r="1449" spans="1:18" s="387" customFormat="1" ht="23.25">
      <c r="A1449" s="378"/>
      <c r="B1449" s="379"/>
      <c r="C1449" s="393" t="s">
        <v>672</v>
      </c>
      <c r="D1449" s="312"/>
      <c r="E1449" s="382"/>
      <c r="F1449" s="382"/>
      <c r="G1449" s="382"/>
      <c r="H1449" s="385">
        <f t="shared" si="125"/>
        <v>0</v>
      </c>
      <c r="I1449" s="318" t="s">
        <v>340</v>
      </c>
      <c r="J1449" s="318" t="s">
        <v>406</v>
      </c>
      <c r="K1449" s="385">
        <f t="shared" si="126"/>
        <v>400</v>
      </c>
      <c r="L1449" s="316" t="s">
        <v>134</v>
      </c>
      <c r="M1449" s="316" t="s">
        <v>6</v>
      </c>
      <c r="N1449" s="315">
        <f t="shared" si="127"/>
        <v>0</v>
      </c>
      <c r="O1449" s="73" t="s">
        <v>134</v>
      </c>
      <c r="P1449" s="320" t="str">
        <f t="shared" si="128"/>
        <v>[20]</v>
      </c>
      <c r="Q1449" s="394"/>
      <c r="R1449" s="387">
        <v>20</v>
      </c>
    </row>
    <row r="1450" spans="1:18" s="387" customFormat="1" ht="23.25">
      <c r="A1450" s="378"/>
      <c r="B1450" s="379"/>
      <c r="C1450" s="393" t="s">
        <v>673</v>
      </c>
      <c r="D1450" s="312"/>
      <c r="E1450" s="382"/>
      <c r="F1450" s="382"/>
      <c r="G1450" s="382"/>
      <c r="H1450" s="385">
        <f t="shared" si="125"/>
        <v>0</v>
      </c>
      <c r="I1450" s="318" t="s">
        <v>25</v>
      </c>
      <c r="J1450" s="318" t="s">
        <v>406</v>
      </c>
      <c r="K1450" s="385">
        <f t="shared" si="126"/>
        <v>106</v>
      </c>
      <c r="L1450" s="316" t="s">
        <v>134</v>
      </c>
      <c r="M1450" s="316" t="s">
        <v>6</v>
      </c>
      <c r="N1450" s="315">
        <f t="shared" si="127"/>
        <v>0</v>
      </c>
      <c r="O1450" s="73" t="s">
        <v>134</v>
      </c>
      <c r="P1450" s="320" t="str">
        <f t="shared" si="128"/>
        <v>[21]</v>
      </c>
      <c r="Q1450" s="394"/>
      <c r="R1450" s="387">
        <v>21</v>
      </c>
    </row>
    <row r="1451" spans="1:18" s="387" customFormat="1" ht="23.25">
      <c r="A1451" s="378"/>
      <c r="B1451" s="379"/>
      <c r="C1451" s="393" t="s">
        <v>674</v>
      </c>
      <c r="D1451" s="312"/>
      <c r="E1451" s="382"/>
      <c r="F1451" s="382"/>
      <c r="G1451" s="382"/>
      <c r="H1451" s="385">
        <f t="shared" si="125"/>
        <v>0</v>
      </c>
      <c r="I1451" s="318" t="s">
        <v>25</v>
      </c>
      <c r="J1451" s="318" t="s">
        <v>406</v>
      </c>
      <c r="K1451" s="385">
        <f t="shared" si="126"/>
        <v>134</v>
      </c>
      <c r="L1451" s="316" t="s">
        <v>134</v>
      </c>
      <c r="M1451" s="316" t="s">
        <v>6</v>
      </c>
      <c r="N1451" s="315">
        <f t="shared" si="127"/>
        <v>0</v>
      </c>
      <c r="O1451" s="73" t="s">
        <v>134</v>
      </c>
      <c r="P1451" s="320" t="str">
        <f t="shared" si="128"/>
        <v>[22]</v>
      </c>
      <c r="Q1451" s="394"/>
      <c r="R1451" s="387">
        <v>22</v>
      </c>
    </row>
    <row r="1452" spans="1:18" s="241" customFormat="1" ht="23.25">
      <c r="A1452" s="78"/>
      <c r="B1452" s="79"/>
      <c r="C1452" s="18" t="s">
        <v>101</v>
      </c>
      <c r="D1452" s="22"/>
      <c r="E1452" s="22"/>
      <c r="F1452" s="55"/>
      <c r="G1452" s="389"/>
      <c r="H1452" s="23"/>
      <c r="I1452" s="389"/>
      <c r="J1452" s="23"/>
      <c r="K1452" s="22"/>
      <c r="L1452" s="23"/>
      <c r="M1452" s="23" t="s">
        <v>6</v>
      </c>
      <c r="N1452" s="390">
        <f>SUM(N1431:N1451)</f>
        <v>0</v>
      </c>
      <c r="O1452" s="377" t="s">
        <v>134</v>
      </c>
      <c r="P1452" s="36" t="s">
        <v>675</v>
      </c>
      <c r="Q1452" s="3"/>
      <c r="R1452"/>
    </row>
    <row r="1453" spans="1:18" s="241" customFormat="1" ht="23.25">
      <c r="A1453" s="78"/>
      <c r="B1453" s="79"/>
      <c r="C1453" s="18"/>
      <c r="D1453" s="22"/>
      <c r="E1453" s="22"/>
      <c r="F1453" s="55"/>
      <c r="G1453" s="389"/>
      <c r="H1453" s="23"/>
      <c r="I1453" s="389"/>
      <c r="J1453" s="23"/>
      <c r="K1453" s="22"/>
      <c r="L1453" s="23"/>
      <c r="M1453" s="23"/>
      <c r="N1453" s="390"/>
      <c r="O1453" s="377"/>
      <c r="P1453" s="36" t="s">
        <v>676</v>
      </c>
      <c r="Q1453" s="3"/>
      <c r="R1453"/>
    </row>
    <row r="1454" spans="1:18" s="241" customFormat="1" ht="24" thickBot="1">
      <c r="A1454" s="78"/>
      <c r="B1454" s="79"/>
      <c r="C1454" s="44" t="s">
        <v>57</v>
      </c>
      <c r="D1454" s="22"/>
      <c r="E1454" s="36"/>
      <c r="F1454" s="22"/>
      <c r="G1454" s="22"/>
      <c r="H1454" s="22"/>
      <c r="I1454" s="22"/>
      <c r="J1454" s="36"/>
      <c r="K1454" s="22"/>
      <c r="L1454" s="23"/>
      <c r="M1454" s="23" t="s">
        <v>6</v>
      </c>
      <c r="N1454" s="80">
        <f>IF([1]กรอกข้อมูลสะพาน!E140=0,0,ROUNDDOWN(N1452/K1430,0))</f>
        <v>0</v>
      </c>
      <c r="O1454" s="110" t="s">
        <v>7</v>
      </c>
      <c r="P1454" s="36" t="s">
        <v>677</v>
      </c>
      <c r="Q1454" s="3"/>
      <c r="R1454"/>
    </row>
    <row r="1455" spans="1:18" s="241" customFormat="1" ht="24" thickTop="1">
      <c r="A1455" s="78"/>
      <c r="B1455" s="79"/>
      <c r="C1455" s="370"/>
      <c r="D1455" s="44"/>
      <c r="E1455" s="27"/>
      <c r="F1455" s="44"/>
      <c r="G1455" s="44"/>
      <c r="H1455" s="44"/>
      <c r="I1455" s="44"/>
      <c r="J1455" s="27"/>
      <c r="K1455" s="44"/>
      <c r="L1455" s="28"/>
      <c r="M1455" s="371"/>
      <c r="N1455" s="44"/>
      <c r="O1455" s="44"/>
      <c r="Q1455" s="240"/>
    </row>
    <row r="1456" spans="1:18" s="241" customFormat="1" ht="23.25">
      <c r="A1456" s="78"/>
      <c r="B1456" s="79"/>
      <c r="C1456" s="370"/>
      <c r="D1456" s="44"/>
      <c r="E1456" s="27"/>
      <c r="F1456" s="44"/>
      <c r="G1456" s="44"/>
      <c r="H1456" s="44"/>
      <c r="I1456" s="44"/>
      <c r="J1456" s="27"/>
      <c r="K1456" s="44"/>
      <c r="L1456" s="28"/>
      <c r="M1456" s="371"/>
      <c r="N1456" s="44"/>
      <c r="O1456" s="44"/>
      <c r="Q1456" s="240"/>
    </row>
    <row r="1457" spans="1:17" s="241" customFormat="1" ht="23.25">
      <c r="A1457" s="78"/>
      <c r="B1457" s="79"/>
      <c r="C1457" s="370"/>
      <c r="D1457" s="44"/>
      <c r="E1457" s="27"/>
      <c r="F1457" s="44"/>
      <c r="G1457" s="44"/>
      <c r="H1457" s="44"/>
      <c r="I1457" s="44"/>
      <c r="J1457" s="27"/>
      <c r="K1457" s="44"/>
      <c r="L1457" s="28"/>
      <c r="M1457" s="371"/>
      <c r="N1457" s="44"/>
      <c r="O1457" s="44"/>
      <c r="Q1457" s="240"/>
    </row>
    <row r="1458" spans="1:17" s="241" customFormat="1" ht="23.25">
      <c r="A1458" s="78"/>
      <c r="B1458" s="79"/>
      <c r="C1458" s="370"/>
      <c r="D1458" s="44"/>
      <c r="E1458" s="27"/>
      <c r="F1458" s="44"/>
      <c r="G1458" s="44"/>
      <c r="H1458" s="44"/>
      <c r="I1458" s="44"/>
      <c r="J1458" s="27"/>
      <c r="K1458" s="44"/>
      <c r="L1458" s="28"/>
      <c r="M1458" s="371"/>
      <c r="N1458" s="44"/>
      <c r="O1458" s="44"/>
      <c r="Q1458" s="240"/>
    </row>
    <row r="1459" spans="1:17" ht="23.25">
      <c r="A1459" s="57"/>
      <c r="B1459" s="48"/>
      <c r="C1459" s="21"/>
      <c r="D1459" s="48"/>
      <c r="E1459" s="18"/>
      <c r="F1459" s="18"/>
      <c r="G1459" s="18"/>
      <c r="H1459" s="18"/>
      <c r="I1459" s="18"/>
      <c r="J1459" s="18"/>
      <c r="K1459" s="18"/>
      <c r="L1459" s="18"/>
      <c r="M1459" s="18"/>
    </row>
    <row r="1460" spans="1:17" ht="23.25">
      <c r="A1460" s="15">
        <v>5</v>
      </c>
      <c r="B1460" s="16" t="s">
        <v>678</v>
      </c>
      <c r="C1460" s="21"/>
      <c r="D1460" s="48"/>
      <c r="E1460" s="18"/>
      <c r="F1460" s="18"/>
      <c r="G1460" s="18"/>
      <c r="H1460" s="18"/>
      <c r="I1460" s="18"/>
      <c r="J1460" s="18"/>
      <c r="K1460" s="18"/>
      <c r="L1460" s="18"/>
      <c r="M1460" s="18"/>
    </row>
    <row r="1461" spans="1:17" ht="23.25">
      <c r="A1461" s="15"/>
      <c r="B1461" s="16">
        <v>5.0999999999999996</v>
      </c>
      <c r="C1461" s="16" t="s">
        <v>679</v>
      </c>
      <c r="D1461" s="48"/>
      <c r="E1461" s="18"/>
      <c r="F1461" s="18"/>
      <c r="G1461" s="18"/>
      <c r="H1461" s="18"/>
      <c r="I1461" s="18"/>
      <c r="J1461" s="18"/>
      <c r="K1461" s="18"/>
      <c r="L1461" s="18"/>
      <c r="M1461" s="18"/>
    </row>
    <row r="1462" spans="1:17" ht="23.25">
      <c r="A1462" s="15"/>
      <c r="B1462" s="16"/>
      <c r="C1462" s="20" t="s">
        <v>680</v>
      </c>
      <c r="D1462" s="81" t="s">
        <v>681</v>
      </c>
      <c r="E1462" s="18"/>
      <c r="F1462" s="18"/>
      <c r="G1462" s="18"/>
      <c r="H1462" s="18"/>
      <c r="I1462" s="18"/>
      <c r="J1462" s="18"/>
      <c r="K1462" s="18"/>
      <c r="L1462" s="18"/>
      <c r="M1462" s="18"/>
    </row>
    <row r="1463" spans="1:17" ht="23.25">
      <c r="A1463" s="15"/>
      <c r="B1463" s="16"/>
      <c r="C1463" s="16"/>
      <c r="D1463" s="34" t="s">
        <v>682</v>
      </c>
      <c r="E1463" s="18"/>
      <c r="F1463" s="18"/>
      <c r="G1463" s="18"/>
      <c r="H1463" s="18"/>
      <c r="I1463" s="18"/>
      <c r="J1463" s="18"/>
      <c r="K1463" s="18"/>
      <c r="L1463" s="18"/>
      <c r="M1463" s="18"/>
    </row>
    <row r="1464" spans="1:17" ht="23.25">
      <c r="A1464" s="15"/>
      <c r="B1464" s="16"/>
      <c r="C1464" s="20" t="s">
        <v>683</v>
      </c>
      <c r="D1464" s="16" t="s">
        <v>684</v>
      </c>
      <c r="E1464" s="18"/>
      <c r="F1464" s="18"/>
      <c r="G1464" s="18"/>
      <c r="H1464" s="18"/>
      <c r="I1464" s="18"/>
      <c r="J1464" s="18"/>
      <c r="K1464" s="18"/>
      <c r="L1464" s="18"/>
      <c r="M1464" s="18"/>
    </row>
    <row r="1465" spans="1:17" ht="23.25">
      <c r="A1465" s="15"/>
      <c r="B1465" s="16"/>
      <c r="C1465" s="16"/>
      <c r="D1465" s="34" t="s">
        <v>682</v>
      </c>
      <c r="E1465" s="18"/>
      <c r="F1465" s="18"/>
      <c r="G1465" s="18"/>
      <c r="H1465" s="18"/>
      <c r="I1465" s="18"/>
      <c r="J1465" s="18"/>
      <c r="K1465" s="18"/>
      <c r="L1465" s="18"/>
      <c r="M1465" s="18"/>
    </row>
    <row r="1466" spans="1:17" ht="23.25">
      <c r="A1466" s="15"/>
      <c r="B1466" s="16"/>
      <c r="C1466" s="20" t="s">
        <v>685</v>
      </c>
      <c r="D1466" s="16" t="s">
        <v>686</v>
      </c>
      <c r="E1466" s="18"/>
      <c r="F1466" s="18"/>
      <c r="G1466" s="18"/>
      <c r="H1466" s="18"/>
      <c r="I1466" s="18"/>
      <c r="J1466" s="18"/>
      <c r="K1466" s="18"/>
      <c r="L1466" s="18"/>
      <c r="M1466" s="18"/>
    </row>
    <row r="1467" spans="1:17" ht="23.25">
      <c r="A1467" s="15"/>
      <c r="B1467" s="16"/>
      <c r="C1467" s="16"/>
      <c r="D1467" s="34" t="s">
        <v>682</v>
      </c>
      <c r="E1467" s="18"/>
      <c r="F1467" s="18"/>
      <c r="G1467" s="18"/>
      <c r="H1467" s="18"/>
      <c r="I1467" s="18"/>
      <c r="J1467" s="18"/>
      <c r="K1467" s="18"/>
      <c r="L1467" s="18"/>
      <c r="M1467" s="18"/>
    </row>
    <row r="1468" spans="1:17" ht="23.25">
      <c r="A1468" s="15"/>
      <c r="B1468" s="16"/>
      <c r="C1468" s="20" t="s">
        <v>687</v>
      </c>
      <c r="D1468" s="16" t="s">
        <v>688</v>
      </c>
      <c r="E1468" s="18"/>
      <c r="F1468" s="18"/>
      <c r="G1468" s="18"/>
      <c r="H1468" s="18"/>
      <c r="I1468" s="18"/>
      <c r="J1468" s="18"/>
      <c r="K1468" s="18"/>
      <c r="L1468" s="18"/>
      <c r="M1468" s="18"/>
    </row>
    <row r="1469" spans="1:17" ht="23.25">
      <c r="A1469" s="15"/>
      <c r="B1469" s="16"/>
      <c r="C1469" s="16"/>
      <c r="D1469" s="34" t="s">
        <v>682</v>
      </c>
      <c r="E1469" s="18"/>
      <c r="F1469" s="18"/>
      <c r="G1469" s="18"/>
      <c r="H1469" s="18"/>
      <c r="I1469" s="18"/>
      <c r="J1469" s="18"/>
      <c r="K1469" s="18"/>
      <c r="L1469" s="18"/>
      <c r="M1469" s="18"/>
    </row>
    <row r="1470" spans="1:17" ht="23.25">
      <c r="A1470" s="15"/>
      <c r="B1470" s="16"/>
      <c r="C1470" s="16"/>
      <c r="D1470" s="48"/>
      <c r="E1470" s="18"/>
      <c r="F1470" s="18"/>
      <c r="G1470" s="18"/>
      <c r="H1470" s="18"/>
      <c r="I1470" s="18"/>
      <c r="J1470" s="18"/>
      <c r="K1470" s="18"/>
      <c r="L1470" s="18"/>
      <c r="M1470" s="18"/>
    </row>
    <row r="1471" spans="1:17" ht="23.25">
      <c r="A1471" s="15"/>
      <c r="B1471" s="16">
        <v>5.2</v>
      </c>
      <c r="C1471" s="16" t="s">
        <v>689</v>
      </c>
      <c r="D1471" s="48"/>
      <c r="E1471" s="18"/>
      <c r="F1471" s="18"/>
      <c r="G1471" s="18"/>
      <c r="H1471" s="18"/>
      <c r="I1471" s="18"/>
      <c r="J1471" s="18"/>
      <c r="K1471" s="18"/>
      <c r="L1471" s="18"/>
      <c r="M1471" s="18"/>
    </row>
    <row r="1472" spans="1:17" s="283" customFormat="1" ht="22.5">
      <c r="A1472" s="15"/>
      <c r="B1472" s="16"/>
      <c r="C1472" s="395" t="s">
        <v>690</v>
      </c>
      <c r="D1472" s="16"/>
      <c r="E1472" s="16"/>
      <c r="F1472" s="34"/>
      <c r="G1472" s="34"/>
      <c r="H1472" s="34"/>
      <c r="I1472" s="34"/>
      <c r="J1472" s="34"/>
      <c r="K1472" s="34"/>
      <c r="L1472" s="34"/>
      <c r="M1472" s="34"/>
      <c r="Q1472" s="240"/>
    </row>
    <row r="1473" spans="1:17" s="400" customFormat="1">
      <c r="A1473" s="396"/>
      <c r="B1473" s="396"/>
      <c r="C1473" s="397" t="s">
        <v>243</v>
      </c>
      <c r="D1473" s="398" t="s">
        <v>691</v>
      </c>
      <c r="E1473" s="399"/>
      <c r="F1473" s="399"/>
      <c r="G1473" s="399"/>
      <c r="H1473" s="399"/>
      <c r="I1473" s="399"/>
      <c r="J1473" s="399"/>
      <c r="K1473" s="399"/>
      <c r="L1473" s="399"/>
      <c r="M1473" s="399"/>
      <c r="Q1473" s="401"/>
    </row>
    <row r="1474" spans="1:17" s="400" customFormat="1" ht="21.75">
      <c r="A1474" s="396"/>
      <c r="B1474" s="396"/>
      <c r="C1474" s="397"/>
      <c r="D1474" s="260" t="s">
        <v>692</v>
      </c>
      <c r="E1474" s="399"/>
      <c r="F1474" s="399"/>
      <c r="G1474" s="399"/>
      <c r="H1474" s="399"/>
      <c r="I1474" s="402">
        <v>0.44</v>
      </c>
      <c r="J1474" s="262" t="s">
        <v>340</v>
      </c>
      <c r="K1474" s="403" t="s">
        <v>406</v>
      </c>
      <c r="L1474" s="404">
        <f>+[1]ราคาต่อหน่วยงานทางในงานสะพาน!L143+[1]ราคาต่อหน่วยงานทางในงานสะพาน!N143</f>
        <v>721</v>
      </c>
      <c r="M1474" s="377" t="s">
        <v>134</v>
      </c>
      <c r="N1474" s="23" t="s">
        <v>6</v>
      </c>
      <c r="O1474" s="390">
        <f>+I1474*L1474</f>
        <v>317.24</v>
      </c>
      <c r="P1474" s="377" t="s">
        <v>134</v>
      </c>
      <c r="Q1474" s="401"/>
    </row>
    <row r="1475" spans="1:17" s="400" customFormat="1" ht="21.75">
      <c r="A1475" s="396"/>
      <c r="B1475" s="396"/>
      <c r="C1475" s="397"/>
      <c r="D1475" s="260" t="s">
        <v>693</v>
      </c>
      <c r="E1475" s="399"/>
      <c r="F1475" s="399"/>
      <c r="G1475" s="399"/>
      <c r="H1475" s="399"/>
      <c r="I1475" s="402">
        <f>+I1474</f>
        <v>0.44</v>
      </c>
      <c r="J1475" s="262" t="s">
        <v>340</v>
      </c>
      <c r="K1475" s="403" t="s">
        <v>406</v>
      </c>
      <c r="L1475" s="404">
        <f>+[1]ราคาต่อหน่วยงานทางในงานสะพาน!L144+[1]ราคาต่อหน่วยงานทางในงานสะพาน!N144</f>
        <v>1340</v>
      </c>
      <c r="M1475" s="377" t="s">
        <v>134</v>
      </c>
      <c r="N1475" s="23" t="s">
        <v>6</v>
      </c>
      <c r="O1475" s="390">
        <f t="shared" ref="O1475:O1481" si="129">+I1475*L1475</f>
        <v>589.6</v>
      </c>
      <c r="P1475" s="377" t="s">
        <v>134</v>
      </c>
      <c r="Q1475" s="401"/>
    </row>
    <row r="1476" spans="1:17" s="400" customFormat="1" ht="21.75">
      <c r="A1476" s="396"/>
      <c r="B1476" s="396"/>
      <c r="C1476" s="397"/>
      <c r="D1476" s="260" t="s">
        <v>694</v>
      </c>
      <c r="E1476" s="399"/>
      <c r="F1476" s="399"/>
      <c r="G1476" s="399"/>
      <c r="H1476" s="399"/>
      <c r="I1476" s="402">
        <f>0.4*I1475</f>
        <v>0.17600000000000002</v>
      </c>
      <c r="J1476" s="262" t="s">
        <v>340</v>
      </c>
      <c r="K1476" s="403" t="s">
        <v>406</v>
      </c>
      <c r="L1476" s="404">
        <f>+[1]ราคาต่อหน่วยงานทางในงานสะพาน!L145+[1]ราคาต่อหน่วยงานทางในงานสะพาน!N145</f>
        <v>1288</v>
      </c>
      <c r="M1476" s="377" t="s">
        <v>134</v>
      </c>
      <c r="N1476" s="23" t="s">
        <v>6</v>
      </c>
      <c r="O1476" s="390">
        <f t="shared" si="129"/>
        <v>226.68800000000002</v>
      </c>
      <c r="P1476" s="377" t="s">
        <v>134</v>
      </c>
      <c r="Q1476" s="401"/>
    </row>
    <row r="1477" spans="1:17" s="400" customFormat="1" ht="21.75">
      <c r="A1477" s="396"/>
      <c r="B1477" s="396"/>
      <c r="C1477" s="397"/>
      <c r="D1477" s="260" t="s">
        <v>695</v>
      </c>
      <c r="E1477" s="399"/>
      <c r="F1477" s="399"/>
      <c r="G1477" s="399"/>
      <c r="H1477" s="399"/>
      <c r="I1477" s="402">
        <f>+I1475</f>
        <v>0.44</v>
      </c>
      <c r="J1477" s="262" t="s">
        <v>340</v>
      </c>
      <c r="K1477" s="403" t="s">
        <v>406</v>
      </c>
      <c r="L1477" s="404">
        <f>+[1]ราคาต่อหน่วยงานทางในงานสะพาน!L146+[1]ราคาต่อหน่วยงานทางในงานสะพาน!N146</f>
        <v>84</v>
      </c>
      <c r="M1477" s="377" t="s">
        <v>134</v>
      </c>
      <c r="N1477" s="23" t="s">
        <v>6</v>
      </c>
      <c r="O1477" s="390">
        <f t="shared" si="129"/>
        <v>36.96</v>
      </c>
      <c r="P1477" s="377" t="s">
        <v>134</v>
      </c>
      <c r="Q1477" s="401"/>
    </row>
    <row r="1478" spans="1:17" s="400" customFormat="1" ht="21.75">
      <c r="A1478" s="396"/>
      <c r="B1478" s="396"/>
      <c r="C1478" s="397"/>
      <c r="D1478" s="260" t="s">
        <v>696</v>
      </c>
      <c r="E1478" s="399"/>
      <c r="F1478" s="399"/>
      <c r="G1478" s="399"/>
      <c r="H1478" s="399"/>
      <c r="I1478" s="402">
        <v>0</v>
      </c>
      <c r="J1478" s="262" t="s">
        <v>340</v>
      </c>
      <c r="K1478" s="403" t="s">
        <v>406</v>
      </c>
      <c r="L1478" s="404">
        <f>+[1]ราคาต่อหน่วยงานทางในงานสะพาน!L147+[1]ราคาต่อหน่วยงานทางในงานสะพาน!N147</f>
        <v>375</v>
      </c>
      <c r="M1478" s="377" t="s">
        <v>134</v>
      </c>
      <c r="N1478" s="23" t="s">
        <v>6</v>
      </c>
      <c r="O1478" s="390">
        <f t="shared" si="129"/>
        <v>0</v>
      </c>
      <c r="P1478" s="377" t="s">
        <v>134</v>
      </c>
      <c r="Q1478" s="401"/>
    </row>
    <row r="1479" spans="1:17" s="400" customFormat="1" ht="21.75">
      <c r="A1479" s="396"/>
      <c r="B1479" s="396"/>
      <c r="C1479" s="397"/>
      <c r="D1479" s="260" t="s">
        <v>697</v>
      </c>
      <c r="E1479" s="399"/>
      <c r="F1479" s="399"/>
      <c r="G1479" s="399"/>
      <c r="H1479" s="399"/>
      <c r="I1479" s="402">
        <v>1</v>
      </c>
      <c r="J1479" s="262" t="s">
        <v>698</v>
      </c>
      <c r="K1479" s="403" t="s">
        <v>406</v>
      </c>
      <c r="L1479" s="404">
        <f>+[1]ราคาต่อหน่วยงานทั่วไป!R1076</f>
        <v>30</v>
      </c>
      <c r="M1479" s="377" t="s">
        <v>134</v>
      </c>
      <c r="N1479" s="23" t="s">
        <v>6</v>
      </c>
      <c r="O1479" s="390">
        <f t="shared" si="129"/>
        <v>30</v>
      </c>
      <c r="P1479" s="377" t="s">
        <v>134</v>
      </c>
      <c r="Q1479" s="401"/>
    </row>
    <row r="1480" spans="1:17" s="400" customFormat="1" ht="21.75">
      <c r="A1480" s="396"/>
      <c r="B1480" s="396"/>
      <c r="C1480" s="397"/>
      <c r="D1480" s="260" t="s">
        <v>699</v>
      </c>
      <c r="E1480" s="399"/>
      <c r="F1480" s="399"/>
      <c r="G1480" s="399"/>
      <c r="H1480" s="399"/>
      <c r="I1480" s="402">
        <f>+I1477</f>
        <v>0.44</v>
      </c>
      <c r="J1480" s="264" t="s">
        <v>340</v>
      </c>
      <c r="K1480" s="403" t="s">
        <v>406</v>
      </c>
      <c r="L1480" s="404">
        <f>+[1]ราคาต่อหน่วยงานทางในงานสะพาน!L149+[1]ราคาต่อหน่วยงานทางในงานสะพาน!N149</f>
        <v>64</v>
      </c>
      <c r="M1480" s="377" t="s">
        <v>134</v>
      </c>
      <c r="N1480" s="23" t="s">
        <v>6</v>
      </c>
      <c r="O1480" s="390">
        <f t="shared" si="129"/>
        <v>28.16</v>
      </c>
      <c r="P1480" s="377" t="s">
        <v>134</v>
      </c>
      <c r="Q1480" s="401"/>
    </row>
    <row r="1481" spans="1:17" s="400" customFormat="1" ht="21.75">
      <c r="A1481" s="396"/>
      <c r="B1481" s="396"/>
      <c r="C1481" s="397"/>
      <c r="D1481" s="260" t="s">
        <v>700</v>
      </c>
      <c r="E1481" s="399"/>
      <c r="F1481" s="399"/>
      <c r="G1481" s="399"/>
      <c r="H1481" s="399"/>
      <c r="I1481" s="402">
        <v>1</v>
      </c>
      <c r="J1481" s="262" t="s">
        <v>701</v>
      </c>
      <c r="K1481" s="403" t="s">
        <v>406</v>
      </c>
      <c r="L1481" s="404">
        <f>+[1]ราคาต่อหน่วยงานทางในงานสะพาน!L150+[1]ราคาต่อหน่วยงานทางในงานสะพาน!N150</f>
        <v>1278</v>
      </c>
      <c r="M1481" s="377" t="s">
        <v>134</v>
      </c>
      <c r="N1481" s="23" t="s">
        <v>6</v>
      </c>
      <c r="O1481" s="390">
        <f t="shared" si="129"/>
        <v>1278</v>
      </c>
      <c r="P1481" s="377" t="s">
        <v>134</v>
      </c>
      <c r="Q1481" s="401"/>
    </row>
    <row r="1482" spans="1:17" s="400" customFormat="1" ht="21.75">
      <c r="A1482" s="396"/>
      <c r="B1482" s="396"/>
      <c r="C1482" s="397"/>
      <c r="D1482" s="18" t="s">
        <v>101</v>
      </c>
      <c r="E1482" s="399"/>
      <c r="F1482" s="399"/>
      <c r="G1482" s="399"/>
      <c r="H1482" s="399"/>
      <c r="I1482" s="399"/>
      <c r="J1482" s="399"/>
      <c r="K1482" s="399"/>
      <c r="L1482" s="399"/>
      <c r="M1482" s="399"/>
      <c r="N1482" s="23" t="s">
        <v>6</v>
      </c>
      <c r="O1482" s="390">
        <f>SUM(O1474:O1481)</f>
        <v>2506.6480000000001</v>
      </c>
      <c r="P1482" s="377" t="s">
        <v>134</v>
      </c>
      <c r="Q1482" s="401"/>
    </row>
    <row r="1483" spans="1:17" s="400" customFormat="1" ht="24" thickBot="1">
      <c r="A1483" s="396"/>
      <c r="B1483" s="396"/>
      <c r="C1483" s="397"/>
      <c r="D1483" s="27" t="s">
        <v>57</v>
      </c>
      <c r="E1483" s="399"/>
      <c r="F1483" s="399"/>
      <c r="G1483" s="399"/>
      <c r="H1483" s="399"/>
      <c r="I1483" s="399"/>
      <c r="J1483" s="399"/>
      <c r="K1483" s="399"/>
      <c r="L1483" s="399"/>
      <c r="M1483" s="399"/>
      <c r="N1483" s="23" t="s">
        <v>6</v>
      </c>
      <c r="O1483" s="80">
        <f>ROUNDDOWN(O1482,-1)</f>
        <v>2500</v>
      </c>
      <c r="P1483" s="110" t="s">
        <v>702</v>
      </c>
      <c r="Q1483" s="401"/>
    </row>
    <row r="1484" spans="1:17" s="400" customFormat="1" ht="21.75" thickTop="1">
      <c r="A1484" s="396"/>
      <c r="B1484" s="396"/>
      <c r="C1484" s="397"/>
      <c r="D1484" s="398"/>
      <c r="E1484" s="399"/>
      <c r="F1484" s="399"/>
      <c r="G1484" s="399"/>
      <c r="H1484" s="399"/>
      <c r="I1484" s="399"/>
      <c r="J1484" s="399"/>
      <c r="K1484" s="399"/>
      <c r="L1484" s="399"/>
      <c r="M1484" s="399"/>
      <c r="Q1484" s="401"/>
    </row>
    <row r="1485" spans="1:17" s="400" customFormat="1">
      <c r="A1485" s="396"/>
      <c r="B1485" s="396"/>
      <c r="C1485" s="397" t="s">
        <v>243</v>
      </c>
      <c r="D1485" s="398" t="s">
        <v>703</v>
      </c>
      <c r="E1485" s="399"/>
      <c r="F1485" s="399"/>
      <c r="G1485" s="399"/>
      <c r="H1485" s="399"/>
      <c r="I1485" s="399"/>
      <c r="J1485" s="399"/>
      <c r="K1485" s="399"/>
      <c r="L1485" s="399"/>
      <c r="M1485" s="399"/>
      <c r="Q1485" s="401"/>
    </row>
    <row r="1486" spans="1:17" s="400" customFormat="1" ht="21.75">
      <c r="A1486" s="396"/>
      <c r="B1486" s="396"/>
      <c r="C1486" s="397"/>
      <c r="D1486" s="260" t="s">
        <v>692</v>
      </c>
      <c r="E1486" s="399"/>
      <c r="F1486" s="399"/>
      <c r="G1486" s="399"/>
      <c r="H1486" s="399"/>
      <c r="I1486" s="402">
        <v>0.28000000000000003</v>
      </c>
      <c r="J1486" s="262" t="s">
        <v>340</v>
      </c>
      <c r="K1486" s="403" t="s">
        <v>406</v>
      </c>
      <c r="L1486" s="404">
        <f>+L1474</f>
        <v>721</v>
      </c>
      <c r="M1486" s="377" t="s">
        <v>134</v>
      </c>
      <c r="N1486" s="23" t="s">
        <v>6</v>
      </c>
      <c r="O1486" s="390">
        <f>+I1486*L1486</f>
        <v>201.88000000000002</v>
      </c>
      <c r="P1486" s="377" t="s">
        <v>134</v>
      </c>
      <c r="Q1486" s="401"/>
    </row>
    <row r="1487" spans="1:17" s="400" customFormat="1" ht="21.75">
      <c r="A1487" s="396"/>
      <c r="B1487" s="396"/>
      <c r="C1487" s="397"/>
      <c r="D1487" s="260" t="s">
        <v>693</v>
      </c>
      <c r="E1487" s="399"/>
      <c r="F1487" s="399"/>
      <c r="G1487" s="399"/>
      <c r="H1487" s="399"/>
      <c r="I1487" s="402">
        <f>+I1486</f>
        <v>0.28000000000000003</v>
      </c>
      <c r="J1487" s="262" t="s">
        <v>340</v>
      </c>
      <c r="K1487" s="403" t="s">
        <v>406</v>
      </c>
      <c r="L1487" s="404">
        <f t="shared" ref="L1487:L1493" si="130">+L1475</f>
        <v>1340</v>
      </c>
      <c r="M1487" s="377" t="s">
        <v>134</v>
      </c>
      <c r="N1487" s="23" t="s">
        <v>6</v>
      </c>
      <c r="O1487" s="390">
        <f t="shared" ref="O1487:O1493" si="131">+I1487*L1487</f>
        <v>375.20000000000005</v>
      </c>
      <c r="P1487" s="377" t="s">
        <v>134</v>
      </c>
      <c r="Q1487" s="401"/>
    </row>
    <row r="1488" spans="1:17" s="400" customFormat="1" ht="21.75">
      <c r="A1488" s="396"/>
      <c r="B1488" s="396"/>
      <c r="C1488" s="397"/>
      <c r="D1488" s="260" t="s">
        <v>694</v>
      </c>
      <c r="E1488" s="399"/>
      <c r="F1488" s="399"/>
      <c r="G1488" s="399"/>
      <c r="H1488" s="399"/>
      <c r="I1488" s="402">
        <f>0.4*I1487</f>
        <v>0.11200000000000002</v>
      </c>
      <c r="J1488" s="262" t="s">
        <v>340</v>
      </c>
      <c r="K1488" s="403" t="s">
        <v>406</v>
      </c>
      <c r="L1488" s="404">
        <f t="shared" si="130"/>
        <v>1288</v>
      </c>
      <c r="M1488" s="377" t="s">
        <v>134</v>
      </c>
      <c r="N1488" s="23" t="s">
        <v>6</v>
      </c>
      <c r="O1488" s="390">
        <f t="shared" si="131"/>
        <v>144.25600000000003</v>
      </c>
      <c r="P1488" s="377" t="s">
        <v>134</v>
      </c>
      <c r="Q1488" s="401"/>
    </row>
    <row r="1489" spans="1:17" s="400" customFormat="1" ht="21.75">
      <c r="A1489" s="396"/>
      <c r="B1489" s="396"/>
      <c r="C1489" s="397"/>
      <c r="D1489" s="260" t="s">
        <v>695</v>
      </c>
      <c r="E1489" s="399"/>
      <c r="F1489" s="399"/>
      <c r="G1489" s="399"/>
      <c r="H1489" s="399"/>
      <c r="I1489" s="402">
        <f>+I1487</f>
        <v>0.28000000000000003</v>
      </c>
      <c r="J1489" s="262" t="s">
        <v>340</v>
      </c>
      <c r="K1489" s="403" t="s">
        <v>406</v>
      </c>
      <c r="L1489" s="404">
        <f t="shared" si="130"/>
        <v>84</v>
      </c>
      <c r="M1489" s="377" t="s">
        <v>134</v>
      </c>
      <c r="N1489" s="23" t="s">
        <v>6</v>
      </c>
      <c r="O1489" s="390">
        <f t="shared" si="131"/>
        <v>23.520000000000003</v>
      </c>
      <c r="P1489" s="377" t="s">
        <v>134</v>
      </c>
      <c r="Q1489" s="401"/>
    </row>
    <row r="1490" spans="1:17" s="400" customFormat="1" ht="21.75">
      <c r="A1490" s="396"/>
      <c r="B1490" s="396"/>
      <c r="C1490" s="397"/>
      <c r="D1490" s="260" t="s">
        <v>696</v>
      </c>
      <c r="E1490" s="399"/>
      <c r="F1490" s="399"/>
      <c r="G1490" s="399"/>
      <c r="H1490" s="399"/>
      <c r="I1490" s="402">
        <v>0</v>
      </c>
      <c r="J1490" s="262" t="s">
        <v>340</v>
      </c>
      <c r="K1490" s="403" t="s">
        <v>406</v>
      </c>
      <c r="L1490" s="404">
        <f t="shared" si="130"/>
        <v>375</v>
      </c>
      <c r="M1490" s="377" t="s">
        <v>134</v>
      </c>
      <c r="N1490" s="23" t="s">
        <v>6</v>
      </c>
      <c r="O1490" s="390">
        <f t="shared" si="131"/>
        <v>0</v>
      </c>
      <c r="P1490" s="377" t="s">
        <v>134</v>
      </c>
      <c r="Q1490" s="401"/>
    </row>
    <row r="1491" spans="1:17" s="400" customFormat="1" ht="21.75">
      <c r="A1491" s="396"/>
      <c r="B1491" s="396"/>
      <c r="C1491" s="397"/>
      <c r="D1491" s="260" t="s">
        <v>697</v>
      </c>
      <c r="E1491" s="399"/>
      <c r="F1491" s="399"/>
      <c r="G1491" s="399"/>
      <c r="H1491" s="399"/>
      <c r="I1491" s="402">
        <v>1</v>
      </c>
      <c r="J1491" s="262" t="s">
        <v>698</v>
      </c>
      <c r="K1491" s="403" t="s">
        <v>406</v>
      </c>
      <c r="L1491" s="404">
        <f t="shared" si="130"/>
        <v>30</v>
      </c>
      <c r="M1491" s="377" t="s">
        <v>134</v>
      </c>
      <c r="N1491" s="23" t="s">
        <v>6</v>
      </c>
      <c r="O1491" s="390">
        <f t="shared" si="131"/>
        <v>30</v>
      </c>
      <c r="P1491" s="377" t="s">
        <v>134</v>
      </c>
      <c r="Q1491" s="401"/>
    </row>
    <row r="1492" spans="1:17" s="400" customFormat="1" ht="21.75">
      <c r="A1492" s="396"/>
      <c r="B1492" s="396"/>
      <c r="C1492" s="397"/>
      <c r="D1492" s="260" t="s">
        <v>699</v>
      </c>
      <c r="E1492" s="399"/>
      <c r="F1492" s="399"/>
      <c r="G1492" s="399"/>
      <c r="H1492" s="399"/>
      <c r="I1492" s="402">
        <f>+I1489</f>
        <v>0.28000000000000003</v>
      </c>
      <c r="J1492" s="264" t="s">
        <v>340</v>
      </c>
      <c r="K1492" s="403" t="s">
        <v>406</v>
      </c>
      <c r="L1492" s="404">
        <f t="shared" si="130"/>
        <v>64</v>
      </c>
      <c r="M1492" s="377" t="s">
        <v>134</v>
      </c>
      <c r="N1492" s="23" t="s">
        <v>6</v>
      </c>
      <c r="O1492" s="390">
        <f t="shared" si="131"/>
        <v>17.920000000000002</v>
      </c>
      <c r="P1492" s="377" t="s">
        <v>134</v>
      </c>
      <c r="Q1492" s="401"/>
    </row>
    <row r="1493" spans="1:17" s="400" customFormat="1" ht="21.75">
      <c r="A1493" s="396"/>
      <c r="B1493" s="396"/>
      <c r="C1493" s="397"/>
      <c r="D1493" s="260" t="s">
        <v>700</v>
      </c>
      <c r="E1493" s="399"/>
      <c r="F1493" s="399"/>
      <c r="G1493" s="399"/>
      <c r="H1493" s="399"/>
      <c r="I1493" s="402">
        <v>1</v>
      </c>
      <c r="J1493" s="262" t="s">
        <v>701</v>
      </c>
      <c r="K1493" s="403" t="s">
        <v>406</v>
      </c>
      <c r="L1493" s="404">
        <f t="shared" si="130"/>
        <v>1278</v>
      </c>
      <c r="M1493" s="377" t="s">
        <v>134</v>
      </c>
      <c r="N1493" s="23" t="s">
        <v>6</v>
      </c>
      <c r="O1493" s="390">
        <f t="shared" si="131"/>
        <v>1278</v>
      </c>
      <c r="P1493" s="377" t="s">
        <v>134</v>
      </c>
      <c r="Q1493" s="401"/>
    </row>
    <row r="1494" spans="1:17" s="400" customFormat="1" ht="21.75">
      <c r="A1494" s="396"/>
      <c r="B1494" s="396"/>
      <c r="C1494" s="397"/>
      <c r="D1494" s="18" t="s">
        <v>101</v>
      </c>
      <c r="E1494" s="399"/>
      <c r="F1494" s="399"/>
      <c r="G1494" s="399"/>
      <c r="H1494" s="399"/>
      <c r="I1494" s="399"/>
      <c r="J1494" s="399"/>
      <c r="K1494" s="399"/>
      <c r="L1494" s="399"/>
      <c r="M1494" s="399"/>
      <c r="N1494" s="23" t="s">
        <v>6</v>
      </c>
      <c r="O1494" s="390">
        <f>SUM(O1486:O1493)</f>
        <v>2070.7759999999998</v>
      </c>
      <c r="P1494" s="377" t="s">
        <v>134</v>
      </c>
      <c r="Q1494" s="401"/>
    </row>
    <row r="1495" spans="1:17" s="400" customFormat="1" ht="24" thickBot="1">
      <c r="A1495" s="396"/>
      <c r="B1495" s="396"/>
      <c r="C1495" s="397"/>
      <c r="D1495" s="27" t="s">
        <v>57</v>
      </c>
      <c r="E1495" s="399"/>
      <c r="F1495" s="399"/>
      <c r="G1495" s="399"/>
      <c r="H1495" s="399"/>
      <c r="I1495" s="399"/>
      <c r="J1495" s="399"/>
      <c r="K1495" s="399"/>
      <c r="L1495" s="399"/>
      <c r="M1495" s="399"/>
      <c r="N1495" s="23" t="s">
        <v>6</v>
      </c>
      <c r="O1495" s="80">
        <f>ROUNDDOWN(O1494,-1)</f>
        <v>2070</v>
      </c>
      <c r="P1495" s="110" t="s">
        <v>702</v>
      </c>
      <c r="Q1495" s="401"/>
    </row>
    <row r="1496" spans="1:17" s="400" customFormat="1" ht="21.75" thickTop="1">
      <c r="A1496" s="396"/>
      <c r="B1496" s="396"/>
      <c r="C1496" s="397"/>
      <c r="D1496" s="398"/>
      <c r="E1496" s="399"/>
      <c r="F1496" s="399"/>
      <c r="G1496" s="399"/>
      <c r="H1496" s="399"/>
      <c r="I1496" s="399"/>
      <c r="J1496" s="399"/>
      <c r="K1496" s="399"/>
      <c r="L1496" s="399"/>
      <c r="M1496" s="399"/>
      <c r="Q1496" s="401"/>
    </row>
    <row r="1497" spans="1:17" s="400" customFormat="1">
      <c r="A1497" s="396"/>
      <c r="B1497" s="396"/>
      <c r="C1497" s="397" t="s">
        <v>243</v>
      </c>
      <c r="D1497" s="398" t="s">
        <v>704</v>
      </c>
      <c r="E1497" s="399"/>
      <c r="F1497" s="399"/>
      <c r="G1497" s="399"/>
      <c r="H1497" s="399"/>
      <c r="I1497" s="399"/>
      <c r="J1497" s="399"/>
      <c r="K1497" s="399"/>
      <c r="L1497" s="399"/>
      <c r="M1497" s="399"/>
      <c r="Q1497" s="401"/>
    </row>
    <row r="1498" spans="1:17" s="400" customFormat="1" ht="21.75">
      <c r="A1498" s="396"/>
      <c r="B1498" s="396"/>
      <c r="C1498" s="397"/>
      <c r="D1498" s="260" t="s">
        <v>692</v>
      </c>
      <c r="E1498" s="399"/>
      <c r="F1498" s="399"/>
      <c r="G1498" s="399"/>
      <c r="H1498" s="399"/>
      <c r="I1498" s="402">
        <v>0.28000000000000003</v>
      </c>
      <c r="J1498" s="262" t="s">
        <v>340</v>
      </c>
      <c r="K1498" s="403" t="s">
        <v>406</v>
      </c>
      <c r="L1498" s="404">
        <f>+L1486</f>
        <v>721</v>
      </c>
      <c r="M1498" s="377" t="s">
        <v>134</v>
      </c>
      <c r="N1498" s="23" t="s">
        <v>6</v>
      </c>
      <c r="O1498" s="390">
        <f>+I1498*L1498</f>
        <v>201.88000000000002</v>
      </c>
      <c r="P1498" s="377" t="s">
        <v>134</v>
      </c>
      <c r="Q1498" s="401"/>
    </row>
    <row r="1499" spans="1:17" s="400" customFormat="1" ht="21.75">
      <c r="A1499" s="396"/>
      <c r="B1499" s="396"/>
      <c r="C1499" s="397"/>
      <c r="D1499" s="260" t="s">
        <v>693</v>
      </c>
      <c r="E1499" s="399"/>
      <c r="F1499" s="399"/>
      <c r="G1499" s="399"/>
      <c r="H1499" s="399"/>
      <c r="I1499" s="402">
        <f>+I1498</f>
        <v>0.28000000000000003</v>
      </c>
      <c r="J1499" s="262" t="s">
        <v>340</v>
      </c>
      <c r="K1499" s="403" t="s">
        <v>406</v>
      </c>
      <c r="L1499" s="404">
        <f t="shared" ref="L1499:L1505" si="132">+L1487</f>
        <v>1340</v>
      </c>
      <c r="M1499" s="377" t="s">
        <v>134</v>
      </c>
      <c r="N1499" s="23" t="s">
        <v>6</v>
      </c>
      <c r="O1499" s="390">
        <f t="shared" ref="O1499:O1505" si="133">+I1499*L1499</f>
        <v>375.20000000000005</v>
      </c>
      <c r="P1499" s="377" t="s">
        <v>134</v>
      </c>
      <c r="Q1499" s="401"/>
    </row>
    <row r="1500" spans="1:17" s="400" customFormat="1" ht="21.75">
      <c r="A1500" s="396"/>
      <c r="B1500" s="396"/>
      <c r="C1500" s="397"/>
      <c r="D1500" s="260" t="s">
        <v>694</v>
      </c>
      <c r="E1500" s="399"/>
      <c r="F1500" s="399"/>
      <c r="G1500" s="399"/>
      <c r="H1500" s="399"/>
      <c r="I1500" s="402">
        <f>0.4*I1499</f>
        <v>0.11200000000000002</v>
      </c>
      <c r="J1500" s="262" t="s">
        <v>340</v>
      </c>
      <c r="K1500" s="403" t="s">
        <v>406</v>
      </c>
      <c r="L1500" s="404">
        <f t="shared" si="132"/>
        <v>1288</v>
      </c>
      <c r="M1500" s="377" t="s">
        <v>134</v>
      </c>
      <c r="N1500" s="23" t="s">
        <v>6</v>
      </c>
      <c r="O1500" s="390">
        <f t="shared" si="133"/>
        <v>144.25600000000003</v>
      </c>
      <c r="P1500" s="377" t="s">
        <v>134</v>
      </c>
      <c r="Q1500" s="401"/>
    </row>
    <row r="1501" spans="1:17" s="400" customFormat="1" ht="21.75">
      <c r="A1501" s="396"/>
      <c r="B1501" s="396"/>
      <c r="C1501" s="397"/>
      <c r="D1501" s="260" t="s">
        <v>695</v>
      </c>
      <c r="E1501" s="399"/>
      <c r="F1501" s="399"/>
      <c r="G1501" s="399"/>
      <c r="H1501" s="399"/>
      <c r="I1501" s="402">
        <f>+I1499</f>
        <v>0.28000000000000003</v>
      </c>
      <c r="J1501" s="262" t="s">
        <v>340</v>
      </c>
      <c r="K1501" s="403" t="s">
        <v>406</v>
      </c>
      <c r="L1501" s="404">
        <f t="shared" si="132"/>
        <v>84</v>
      </c>
      <c r="M1501" s="377" t="s">
        <v>134</v>
      </c>
      <c r="N1501" s="23" t="s">
        <v>6</v>
      </c>
      <c r="O1501" s="390">
        <f t="shared" si="133"/>
        <v>23.520000000000003</v>
      </c>
      <c r="P1501" s="377" t="s">
        <v>134</v>
      </c>
      <c r="Q1501" s="401"/>
    </row>
    <row r="1502" spans="1:17" s="400" customFormat="1" ht="21.75">
      <c r="A1502" s="396"/>
      <c r="B1502" s="396"/>
      <c r="C1502" s="397"/>
      <c r="D1502" s="260" t="s">
        <v>696</v>
      </c>
      <c r="E1502" s="399"/>
      <c r="F1502" s="399"/>
      <c r="G1502" s="399"/>
      <c r="H1502" s="399"/>
      <c r="I1502" s="402">
        <v>0</v>
      </c>
      <c r="J1502" s="262" t="s">
        <v>340</v>
      </c>
      <c r="K1502" s="403" t="s">
        <v>406</v>
      </c>
      <c r="L1502" s="404">
        <f t="shared" si="132"/>
        <v>375</v>
      </c>
      <c r="M1502" s="377" t="s">
        <v>134</v>
      </c>
      <c r="N1502" s="23" t="s">
        <v>6</v>
      </c>
      <c r="O1502" s="390">
        <f t="shared" si="133"/>
        <v>0</v>
      </c>
      <c r="P1502" s="377" t="s">
        <v>134</v>
      </c>
      <c r="Q1502" s="401"/>
    </row>
    <row r="1503" spans="1:17" s="400" customFormat="1" ht="21.75">
      <c r="A1503" s="396"/>
      <c r="B1503" s="396"/>
      <c r="C1503" s="397"/>
      <c r="D1503" s="260" t="s">
        <v>697</v>
      </c>
      <c r="E1503" s="399"/>
      <c r="F1503" s="399"/>
      <c r="G1503" s="399"/>
      <c r="H1503" s="399"/>
      <c r="I1503" s="402">
        <v>1</v>
      </c>
      <c r="J1503" s="262" t="s">
        <v>698</v>
      </c>
      <c r="K1503" s="403" t="s">
        <v>406</v>
      </c>
      <c r="L1503" s="404">
        <f t="shared" si="132"/>
        <v>30</v>
      </c>
      <c r="M1503" s="377" t="s">
        <v>134</v>
      </c>
      <c r="N1503" s="23" t="s">
        <v>6</v>
      </c>
      <c r="O1503" s="390">
        <f t="shared" si="133"/>
        <v>30</v>
      </c>
      <c r="P1503" s="377" t="s">
        <v>134</v>
      </c>
      <c r="Q1503" s="401"/>
    </row>
    <row r="1504" spans="1:17" s="400" customFormat="1" ht="21.75">
      <c r="A1504" s="396"/>
      <c r="B1504" s="396"/>
      <c r="C1504" s="397"/>
      <c r="D1504" s="260" t="s">
        <v>699</v>
      </c>
      <c r="E1504" s="399"/>
      <c r="F1504" s="399"/>
      <c r="G1504" s="399"/>
      <c r="H1504" s="399"/>
      <c r="I1504" s="402">
        <f>+I1501</f>
        <v>0.28000000000000003</v>
      </c>
      <c r="J1504" s="264" t="s">
        <v>340</v>
      </c>
      <c r="K1504" s="403" t="s">
        <v>406</v>
      </c>
      <c r="L1504" s="404">
        <f t="shared" si="132"/>
        <v>64</v>
      </c>
      <c r="M1504" s="377" t="s">
        <v>134</v>
      </c>
      <c r="N1504" s="23" t="s">
        <v>6</v>
      </c>
      <c r="O1504" s="390">
        <f t="shared" si="133"/>
        <v>17.920000000000002</v>
      </c>
      <c r="P1504" s="377" t="s">
        <v>134</v>
      </c>
      <c r="Q1504" s="401"/>
    </row>
    <row r="1505" spans="1:17" s="400" customFormat="1" ht="21.75">
      <c r="A1505" s="396"/>
      <c r="B1505" s="396"/>
      <c r="C1505" s="397"/>
      <c r="D1505" s="260" t="s">
        <v>700</v>
      </c>
      <c r="E1505" s="399"/>
      <c r="F1505" s="399"/>
      <c r="G1505" s="399"/>
      <c r="H1505" s="399"/>
      <c r="I1505" s="402">
        <v>1</v>
      </c>
      <c r="J1505" s="262" t="s">
        <v>701</v>
      </c>
      <c r="K1505" s="403" t="s">
        <v>406</v>
      </c>
      <c r="L1505" s="404">
        <f t="shared" si="132"/>
        <v>1278</v>
      </c>
      <c r="M1505" s="377" t="s">
        <v>134</v>
      </c>
      <c r="N1505" s="23" t="s">
        <v>6</v>
      </c>
      <c r="O1505" s="390">
        <f t="shared" si="133"/>
        <v>1278</v>
      </c>
      <c r="P1505" s="377" t="s">
        <v>134</v>
      </c>
      <c r="Q1505" s="401"/>
    </row>
    <row r="1506" spans="1:17" s="400" customFormat="1" ht="21.75">
      <c r="A1506" s="396"/>
      <c r="B1506" s="396"/>
      <c r="C1506" s="397"/>
      <c r="D1506" s="18" t="s">
        <v>101</v>
      </c>
      <c r="E1506" s="399"/>
      <c r="F1506" s="399"/>
      <c r="G1506" s="399"/>
      <c r="H1506" s="399"/>
      <c r="I1506" s="399"/>
      <c r="J1506" s="399"/>
      <c r="K1506" s="399"/>
      <c r="L1506" s="399"/>
      <c r="M1506" s="399"/>
      <c r="N1506" s="23" t="s">
        <v>6</v>
      </c>
      <c r="O1506" s="390">
        <f>SUM(O1498:O1505)</f>
        <v>2070.7759999999998</v>
      </c>
      <c r="P1506" s="377" t="s">
        <v>134</v>
      </c>
      <c r="Q1506" s="401"/>
    </row>
    <row r="1507" spans="1:17" s="400" customFormat="1" ht="24" thickBot="1">
      <c r="A1507" s="396"/>
      <c r="B1507" s="396"/>
      <c r="C1507" s="397"/>
      <c r="D1507" s="27" t="s">
        <v>57</v>
      </c>
      <c r="E1507" s="399"/>
      <c r="F1507" s="399"/>
      <c r="G1507" s="399"/>
      <c r="H1507" s="399"/>
      <c r="I1507" s="399"/>
      <c r="J1507" s="399"/>
      <c r="K1507" s="399"/>
      <c r="L1507" s="399"/>
      <c r="M1507" s="399"/>
      <c r="N1507" s="23" t="s">
        <v>6</v>
      </c>
      <c r="O1507" s="80">
        <f>ROUNDDOWN(O1506,-1)</f>
        <v>2070</v>
      </c>
      <c r="P1507" s="110" t="s">
        <v>702</v>
      </c>
      <c r="Q1507" s="401"/>
    </row>
    <row r="1508" spans="1:17" s="400" customFormat="1" ht="21.75" thickTop="1">
      <c r="A1508" s="396"/>
      <c r="B1508" s="396"/>
      <c r="C1508" s="397"/>
      <c r="D1508" s="398"/>
      <c r="E1508" s="399"/>
      <c r="F1508" s="399"/>
      <c r="G1508" s="399"/>
      <c r="H1508" s="399"/>
      <c r="I1508" s="399"/>
      <c r="J1508" s="399"/>
      <c r="K1508" s="399"/>
      <c r="L1508" s="399"/>
      <c r="M1508" s="399"/>
      <c r="Q1508" s="401"/>
    </row>
    <row r="1509" spans="1:17" s="400" customFormat="1">
      <c r="A1509" s="396"/>
      <c r="B1509" s="396"/>
      <c r="C1509" s="397" t="s">
        <v>243</v>
      </c>
      <c r="D1509" s="398" t="s">
        <v>705</v>
      </c>
      <c r="E1509" s="399"/>
      <c r="F1509" s="399"/>
      <c r="G1509" s="399"/>
      <c r="H1509" s="399"/>
      <c r="I1509" s="399"/>
      <c r="J1509" s="399"/>
      <c r="K1509" s="399"/>
      <c r="L1509" s="399"/>
      <c r="M1509" s="399"/>
      <c r="Q1509" s="401"/>
    </row>
    <row r="1510" spans="1:17" s="400" customFormat="1" ht="21.75">
      <c r="A1510" s="396"/>
      <c r="B1510" s="396"/>
      <c r="C1510" s="397"/>
      <c r="D1510" s="260" t="s">
        <v>692</v>
      </c>
      <c r="E1510" s="399"/>
      <c r="F1510" s="399"/>
      <c r="G1510" s="399"/>
      <c r="H1510" s="399"/>
      <c r="I1510" s="402">
        <v>0.36</v>
      </c>
      <c r="J1510" s="262" t="s">
        <v>340</v>
      </c>
      <c r="K1510" s="403" t="s">
        <v>406</v>
      </c>
      <c r="L1510" s="404">
        <f>+L1498</f>
        <v>721</v>
      </c>
      <c r="M1510" s="377" t="s">
        <v>134</v>
      </c>
      <c r="N1510" s="23" t="s">
        <v>6</v>
      </c>
      <c r="O1510" s="390">
        <f>+I1510*L1510</f>
        <v>259.56</v>
      </c>
      <c r="P1510" s="377" t="s">
        <v>134</v>
      </c>
      <c r="Q1510" s="401"/>
    </row>
    <row r="1511" spans="1:17" s="400" customFormat="1" ht="21.75">
      <c r="A1511" s="396"/>
      <c r="B1511" s="396"/>
      <c r="C1511" s="397"/>
      <c r="D1511" s="260" t="s">
        <v>693</v>
      </c>
      <c r="E1511" s="399"/>
      <c r="F1511" s="399"/>
      <c r="G1511" s="399"/>
      <c r="H1511" s="399"/>
      <c r="I1511" s="402">
        <f>+I1510</f>
        <v>0.36</v>
      </c>
      <c r="J1511" s="262" t="s">
        <v>340</v>
      </c>
      <c r="K1511" s="403" t="s">
        <v>406</v>
      </c>
      <c r="L1511" s="404">
        <f t="shared" ref="L1511:L1517" si="134">+L1499</f>
        <v>1340</v>
      </c>
      <c r="M1511" s="377" t="s">
        <v>134</v>
      </c>
      <c r="N1511" s="23" t="s">
        <v>6</v>
      </c>
      <c r="O1511" s="390">
        <f t="shared" ref="O1511:O1517" si="135">+I1511*L1511</f>
        <v>482.4</v>
      </c>
      <c r="P1511" s="377" t="s">
        <v>134</v>
      </c>
      <c r="Q1511" s="401"/>
    </row>
    <row r="1512" spans="1:17" s="400" customFormat="1" ht="21.75">
      <c r="A1512" s="396"/>
      <c r="B1512" s="396"/>
      <c r="C1512" s="397"/>
      <c r="D1512" s="260" t="s">
        <v>694</v>
      </c>
      <c r="E1512" s="399"/>
      <c r="F1512" s="399"/>
      <c r="G1512" s="399"/>
      <c r="H1512" s="399"/>
      <c r="I1512" s="402">
        <f>0.4*I1511</f>
        <v>0.14399999999999999</v>
      </c>
      <c r="J1512" s="262" t="s">
        <v>340</v>
      </c>
      <c r="K1512" s="403" t="s">
        <v>406</v>
      </c>
      <c r="L1512" s="404">
        <f t="shared" si="134"/>
        <v>1288</v>
      </c>
      <c r="M1512" s="377" t="s">
        <v>134</v>
      </c>
      <c r="N1512" s="23" t="s">
        <v>6</v>
      </c>
      <c r="O1512" s="390">
        <f t="shared" si="135"/>
        <v>185.47199999999998</v>
      </c>
      <c r="P1512" s="377" t="s">
        <v>134</v>
      </c>
      <c r="Q1512" s="401"/>
    </row>
    <row r="1513" spans="1:17" s="400" customFormat="1" ht="21.75">
      <c r="A1513" s="396"/>
      <c r="B1513" s="396"/>
      <c r="C1513" s="397"/>
      <c r="D1513" s="260" t="s">
        <v>695</v>
      </c>
      <c r="E1513" s="399"/>
      <c r="F1513" s="399"/>
      <c r="G1513" s="399"/>
      <c r="H1513" s="399"/>
      <c r="I1513" s="402">
        <f>+I1511</f>
        <v>0.36</v>
      </c>
      <c r="J1513" s="262" t="s">
        <v>340</v>
      </c>
      <c r="K1513" s="403" t="s">
        <v>406</v>
      </c>
      <c r="L1513" s="404">
        <f t="shared" si="134"/>
        <v>84</v>
      </c>
      <c r="M1513" s="377" t="s">
        <v>134</v>
      </c>
      <c r="N1513" s="23" t="s">
        <v>6</v>
      </c>
      <c r="O1513" s="390">
        <f t="shared" si="135"/>
        <v>30.24</v>
      </c>
      <c r="P1513" s="377" t="s">
        <v>134</v>
      </c>
      <c r="Q1513" s="401"/>
    </row>
    <row r="1514" spans="1:17" s="400" customFormat="1" ht="21.75">
      <c r="A1514" s="396"/>
      <c r="B1514" s="396"/>
      <c r="C1514" s="397"/>
      <c r="D1514" s="260" t="s">
        <v>696</v>
      </c>
      <c r="E1514" s="399"/>
      <c r="F1514" s="399"/>
      <c r="G1514" s="399"/>
      <c r="H1514" s="399"/>
      <c r="I1514" s="402">
        <v>0</v>
      </c>
      <c r="J1514" s="262" t="s">
        <v>340</v>
      </c>
      <c r="K1514" s="403" t="s">
        <v>406</v>
      </c>
      <c r="L1514" s="404">
        <f t="shared" si="134"/>
        <v>375</v>
      </c>
      <c r="M1514" s="377" t="s">
        <v>134</v>
      </c>
      <c r="N1514" s="23" t="s">
        <v>6</v>
      </c>
      <c r="O1514" s="390">
        <f t="shared" si="135"/>
        <v>0</v>
      </c>
      <c r="P1514" s="377" t="s">
        <v>134</v>
      </c>
      <c r="Q1514" s="401"/>
    </row>
    <row r="1515" spans="1:17" s="400" customFormat="1" ht="21.75">
      <c r="A1515" s="396"/>
      <c r="B1515" s="396"/>
      <c r="C1515" s="397"/>
      <c r="D1515" s="260" t="s">
        <v>697</v>
      </c>
      <c r="E1515" s="399"/>
      <c r="F1515" s="399"/>
      <c r="G1515" s="399"/>
      <c r="H1515" s="399"/>
      <c r="I1515" s="402">
        <v>1</v>
      </c>
      <c r="J1515" s="262" t="s">
        <v>698</v>
      </c>
      <c r="K1515" s="403" t="s">
        <v>406</v>
      </c>
      <c r="L1515" s="404">
        <f>+[1]ราคาต่อหน่วยงานทั่วไป!R1080</f>
        <v>30</v>
      </c>
      <c r="M1515" s="377" t="s">
        <v>134</v>
      </c>
      <c r="N1515" s="23" t="s">
        <v>6</v>
      </c>
      <c r="O1515" s="390">
        <f t="shared" si="135"/>
        <v>30</v>
      </c>
      <c r="P1515" s="377" t="s">
        <v>134</v>
      </c>
      <c r="Q1515" s="401"/>
    </row>
    <row r="1516" spans="1:17" s="400" customFormat="1" ht="21.75">
      <c r="A1516" s="396"/>
      <c r="B1516" s="396"/>
      <c r="C1516" s="397"/>
      <c r="D1516" s="260" t="s">
        <v>699</v>
      </c>
      <c r="E1516" s="399"/>
      <c r="F1516" s="399"/>
      <c r="G1516" s="399"/>
      <c r="H1516" s="399"/>
      <c r="I1516" s="402">
        <f>+I1513</f>
        <v>0.36</v>
      </c>
      <c r="J1516" s="264" t="s">
        <v>340</v>
      </c>
      <c r="K1516" s="403" t="s">
        <v>406</v>
      </c>
      <c r="L1516" s="404">
        <f t="shared" si="134"/>
        <v>64</v>
      </c>
      <c r="M1516" s="377" t="s">
        <v>134</v>
      </c>
      <c r="N1516" s="23" t="s">
        <v>6</v>
      </c>
      <c r="O1516" s="390">
        <f t="shared" si="135"/>
        <v>23.04</v>
      </c>
      <c r="P1516" s="377" t="s">
        <v>134</v>
      </c>
      <c r="Q1516" s="401"/>
    </row>
    <row r="1517" spans="1:17" s="400" customFormat="1" ht="21.75">
      <c r="A1517" s="396"/>
      <c r="B1517" s="396"/>
      <c r="C1517" s="397"/>
      <c r="D1517" s="260" t="s">
        <v>700</v>
      </c>
      <c r="E1517" s="399"/>
      <c r="F1517" s="399"/>
      <c r="G1517" s="399"/>
      <c r="H1517" s="399"/>
      <c r="I1517" s="402">
        <v>1</v>
      </c>
      <c r="J1517" s="262" t="s">
        <v>701</v>
      </c>
      <c r="K1517" s="403" t="s">
        <v>406</v>
      </c>
      <c r="L1517" s="404">
        <f t="shared" si="134"/>
        <v>1278</v>
      </c>
      <c r="M1517" s="377" t="s">
        <v>134</v>
      </c>
      <c r="N1517" s="23" t="s">
        <v>6</v>
      </c>
      <c r="O1517" s="390">
        <f t="shared" si="135"/>
        <v>1278</v>
      </c>
      <c r="P1517" s="377" t="s">
        <v>134</v>
      </c>
      <c r="Q1517" s="401"/>
    </row>
    <row r="1518" spans="1:17" s="400" customFormat="1" ht="21.75">
      <c r="A1518" s="396"/>
      <c r="B1518" s="396"/>
      <c r="C1518" s="397"/>
      <c r="D1518" s="18" t="s">
        <v>101</v>
      </c>
      <c r="E1518" s="399"/>
      <c r="F1518" s="399"/>
      <c r="G1518" s="399"/>
      <c r="H1518" s="399"/>
      <c r="I1518" s="399"/>
      <c r="J1518" s="399"/>
      <c r="K1518" s="399"/>
      <c r="L1518" s="399"/>
      <c r="M1518" s="399"/>
      <c r="N1518" s="23" t="s">
        <v>6</v>
      </c>
      <c r="O1518" s="390">
        <f>SUM(O1510:O1517)</f>
        <v>2288.712</v>
      </c>
      <c r="P1518" s="377" t="s">
        <v>134</v>
      </c>
      <c r="Q1518" s="401"/>
    </row>
    <row r="1519" spans="1:17" s="400" customFormat="1" ht="24" thickBot="1">
      <c r="A1519" s="396"/>
      <c r="B1519" s="396"/>
      <c r="C1519" s="397"/>
      <c r="D1519" s="27" t="s">
        <v>57</v>
      </c>
      <c r="E1519" s="399"/>
      <c r="F1519" s="399"/>
      <c r="G1519" s="399"/>
      <c r="H1519" s="399"/>
      <c r="I1519" s="399"/>
      <c r="J1519" s="399"/>
      <c r="K1519" s="399"/>
      <c r="L1519" s="399"/>
      <c r="M1519" s="399"/>
      <c r="N1519" s="23" t="s">
        <v>6</v>
      </c>
      <c r="O1519" s="80">
        <f>ROUNDDOWN(O1518,-1)</f>
        <v>2280</v>
      </c>
      <c r="P1519" s="110" t="s">
        <v>702</v>
      </c>
      <c r="Q1519" s="401"/>
    </row>
    <row r="1520" spans="1:17" s="400" customFormat="1" ht="21.75" thickTop="1">
      <c r="A1520" s="396"/>
      <c r="B1520" s="396"/>
      <c r="C1520" s="397"/>
      <c r="D1520" s="398"/>
      <c r="E1520" s="399"/>
      <c r="F1520" s="399"/>
      <c r="G1520" s="399"/>
      <c r="H1520" s="399"/>
      <c r="I1520" s="399"/>
      <c r="J1520" s="399"/>
      <c r="K1520" s="399"/>
      <c r="L1520" s="399"/>
      <c r="M1520" s="399"/>
      <c r="Q1520" s="401"/>
    </row>
    <row r="1521" spans="1:17" s="400" customFormat="1">
      <c r="A1521" s="396"/>
      <c r="B1521" s="396"/>
      <c r="C1521" s="397" t="s">
        <v>243</v>
      </c>
      <c r="D1521" s="398" t="s">
        <v>706</v>
      </c>
      <c r="E1521" s="399"/>
      <c r="F1521" s="399"/>
      <c r="G1521" s="399"/>
      <c r="H1521" s="399"/>
      <c r="I1521" s="399"/>
      <c r="J1521" s="399"/>
      <c r="K1521" s="399"/>
      <c r="L1521" s="399"/>
      <c r="M1521" s="399"/>
      <c r="Q1521" s="401"/>
    </row>
    <row r="1522" spans="1:17" s="400" customFormat="1" ht="21.75">
      <c r="A1522" s="396"/>
      <c r="B1522" s="396"/>
      <c r="C1522" s="397"/>
      <c r="D1522" s="260" t="s">
        <v>692</v>
      </c>
      <c r="E1522" s="399"/>
      <c r="F1522" s="399"/>
      <c r="G1522" s="399"/>
      <c r="H1522" s="399"/>
      <c r="I1522" s="402">
        <v>0.37</v>
      </c>
      <c r="J1522" s="262" t="s">
        <v>340</v>
      </c>
      <c r="K1522" s="403" t="s">
        <v>406</v>
      </c>
      <c r="L1522" s="404">
        <f>+L1510</f>
        <v>721</v>
      </c>
      <c r="M1522" s="377" t="s">
        <v>134</v>
      </c>
      <c r="N1522" s="23" t="s">
        <v>6</v>
      </c>
      <c r="O1522" s="390">
        <f>+I1522*L1522</f>
        <v>266.77</v>
      </c>
      <c r="P1522" s="377" t="s">
        <v>134</v>
      </c>
      <c r="Q1522" s="401"/>
    </row>
    <row r="1523" spans="1:17" s="400" customFormat="1" ht="21.75">
      <c r="A1523" s="396"/>
      <c r="B1523" s="396"/>
      <c r="C1523" s="397"/>
      <c r="D1523" s="260" t="s">
        <v>693</v>
      </c>
      <c r="E1523" s="399"/>
      <c r="F1523" s="399"/>
      <c r="G1523" s="399"/>
      <c r="H1523" s="399"/>
      <c r="I1523" s="402">
        <f>+I1522</f>
        <v>0.37</v>
      </c>
      <c r="J1523" s="262" t="s">
        <v>340</v>
      </c>
      <c r="K1523" s="403" t="s">
        <v>406</v>
      </c>
      <c r="L1523" s="404">
        <f t="shared" ref="L1523:L1529" si="136">+L1511</f>
        <v>1340</v>
      </c>
      <c r="M1523" s="377" t="s">
        <v>134</v>
      </c>
      <c r="N1523" s="23" t="s">
        <v>6</v>
      </c>
      <c r="O1523" s="390">
        <f t="shared" ref="O1523:O1529" si="137">+I1523*L1523</f>
        <v>495.8</v>
      </c>
      <c r="P1523" s="377" t="s">
        <v>134</v>
      </c>
      <c r="Q1523" s="401"/>
    </row>
    <row r="1524" spans="1:17" s="400" customFormat="1" ht="21.75">
      <c r="A1524" s="396"/>
      <c r="B1524" s="396"/>
      <c r="C1524" s="397"/>
      <c r="D1524" s="260" t="s">
        <v>694</v>
      </c>
      <c r="E1524" s="399"/>
      <c r="F1524" s="399"/>
      <c r="G1524" s="399"/>
      <c r="H1524" s="399"/>
      <c r="I1524" s="402">
        <f>0.4*I1523</f>
        <v>0.14799999999999999</v>
      </c>
      <c r="J1524" s="262" t="s">
        <v>340</v>
      </c>
      <c r="K1524" s="403" t="s">
        <v>406</v>
      </c>
      <c r="L1524" s="404">
        <f t="shared" si="136"/>
        <v>1288</v>
      </c>
      <c r="M1524" s="377" t="s">
        <v>134</v>
      </c>
      <c r="N1524" s="23" t="s">
        <v>6</v>
      </c>
      <c r="O1524" s="390">
        <f t="shared" si="137"/>
        <v>190.624</v>
      </c>
      <c r="P1524" s="377" t="s">
        <v>134</v>
      </c>
      <c r="Q1524" s="401"/>
    </row>
    <row r="1525" spans="1:17" s="400" customFormat="1" ht="21.75">
      <c r="A1525" s="396"/>
      <c r="B1525" s="396"/>
      <c r="C1525" s="397"/>
      <c r="D1525" s="260" t="s">
        <v>695</v>
      </c>
      <c r="E1525" s="399"/>
      <c r="F1525" s="399"/>
      <c r="G1525" s="399"/>
      <c r="H1525" s="399"/>
      <c r="I1525" s="402">
        <f>+I1523</f>
        <v>0.37</v>
      </c>
      <c r="J1525" s="262" t="s">
        <v>340</v>
      </c>
      <c r="K1525" s="403" t="s">
        <v>406</v>
      </c>
      <c r="L1525" s="404">
        <f t="shared" si="136"/>
        <v>84</v>
      </c>
      <c r="M1525" s="377" t="s">
        <v>134</v>
      </c>
      <c r="N1525" s="23" t="s">
        <v>6</v>
      </c>
      <c r="O1525" s="390">
        <f t="shared" si="137"/>
        <v>31.08</v>
      </c>
      <c r="P1525" s="377" t="s">
        <v>134</v>
      </c>
      <c r="Q1525" s="401"/>
    </row>
    <row r="1526" spans="1:17" s="400" customFormat="1" ht="21.75">
      <c r="A1526" s="396"/>
      <c r="B1526" s="396"/>
      <c r="C1526" s="397"/>
      <c r="D1526" s="260" t="s">
        <v>696</v>
      </c>
      <c r="E1526" s="399"/>
      <c r="F1526" s="399"/>
      <c r="G1526" s="399"/>
      <c r="H1526" s="399"/>
      <c r="I1526" s="402">
        <v>0</v>
      </c>
      <c r="J1526" s="262" t="s">
        <v>340</v>
      </c>
      <c r="K1526" s="403" t="s">
        <v>406</v>
      </c>
      <c r="L1526" s="404">
        <f t="shared" si="136"/>
        <v>375</v>
      </c>
      <c r="M1526" s="377" t="s">
        <v>134</v>
      </c>
      <c r="N1526" s="23" t="s">
        <v>6</v>
      </c>
      <c r="O1526" s="390">
        <f t="shared" si="137"/>
        <v>0</v>
      </c>
      <c r="P1526" s="377" t="s">
        <v>134</v>
      </c>
      <c r="Q1526" s="401"/>
    </row>
    <row r="1527" spans="1:17" s="400" customFormat="1" ht="21.75">
      <c r="A1527" s="396"/>
      <c r="B1527" s="396"/>
      <c r="C1527" s="397"/>
      <c r="D1527" s="260" t="s">
        <v>697</v>
      </c>
      <c r="E1527" s="399"/>
      <c r="F1527" s="399"/>
      <c r="G1527" s="399"/>
      <c r="H1527" s="399"/>
      <c r="I1527" s="402">
        <v>1</v>
      </c>
      <c r="J1527" s="262" t="s">
        <v>698</v>
      </c>
      <c r="K1527" s="403" t="s">
        <v>406</v>
      </c>
      <c r="L1527" s="404">
        <f>+L1515</f>
        <v>30</v>
      </c>
      <c r="M1527" s="377" t="s">
        <v>134</v>
      </c>
      <c r="N1527" s="23" t="s">
        <v>6</v>
      </c>
      <c r="O1527" s="390">
        <f t="shared" si="137"/>
        <v>30</v>
      </c>
      <c r="P1527" s="377" t="s">
        <v>134</v>
      </c>
      <c r="Q1527" s="401"/>
    </row>
    <row r="1528" spans="1:17" s="400" customFormat="1" ht="21.75">
      <c r="A1528" s="396"/>
      <c r="B1528" s="396"/>
      <c r="C1528" s="397"/>
      <c r="D1528" s="260" t="s">
        <v>699</v>
      </c>
      <c r="E1528" s="399"/>
      <c r="F1528" s="399"/>
      <c r="G1528" s="399"/>
      <c r="H1528" s="399"/>
      <c r="I1528" s="402">
        <f>+I1525</f>
        <v>0.37</v>
      </c>
      <c r="J1528" s="264" t="s">
        <v>340</v>
      </c>
      <c r="K1528" s="403" t="s">
        <v>406</v>
      </c>
      <c r="L1528" s="404">
        <f t="shared" si="136"/>
        <v>64</v>
      </c>
      <c r="M1528" s="377" t="s">
        <v>134</v>
      </c>
      <c r="N1528" s="23" t="s">
        <v>6</v>
      </c>
      <c r="O1528" s="390">
        <f t="shared" si="137"/>
        <v>23.68</v>
      </c>
      <c r="P1528" s="377" t="s">
        <v>134</v>
      </c>
      <c r="Q1528" s="401"/>
    </row>
    <row r="1529" spans="1:17" s="400" customFormat="1" ht="21.75">
      <c r="A1529" s="396"/>
      <c r="B1529" s="396"/>
      <c r="C1529" s="397"/>
      <c r="D1529" s="260" t="s">
        <v>700</v>
      </c>
      <c r="E1529" s="399"/>
      <c r="F1529" s="399"/>
      <c r="G1529" s="399"/>
      <c r="H1529" s="399"/>
      <c r="I1529" s="402">
        <v>1</v>
      </c>
      <c r="J1529" s="262" t="s">
        <v>701</v>
      </c>
      <c r="K1529" s="403" t="s">
        <v>406</v>
      </c>
      <c r="L1529" s="404">
        <f t="shared" si="136"/>
        <v>1278</v>
      </c>
      <c r="M1529" s="377" t="s">
        <v>134</v>
      </c>
      <c r="N1529" s="23" t="s">
        <v>6</v>
      </c>
      <c r="O1529" s="390">
        <f t="shared" si="137"/>
        <v>1278</v>
      </c>
      <c r="P1529" s="377" t="s">
        <v>134</v>
      </c>
      <c r="Q1529" s="401"/>
    </row>
    <row r="1530" spans="1:17" s="400" customFormat="1" ht="21.75">
      <c r="A1530" s="396"/>
      <c r="B1530" s="396"/>
      <c r="C1530" s="397"/>
      <c r="D1530" s="18" t="s">
        <v>101</v>
      </c>
      <c r="E1530" s="399"/>
      <c r="F1530" s="399"/>
      <c r="G1530" s="399"/>
      <c r="H1530" s="399"/>
      <c r="I1530" s="399"/>
      <c r="J1530" s="399"/>
      <c r="K1530" s="399"/>
      <c r="L1530" s="399"/>
      <c r="M1530" s="399"/>
      <c r="N1530" s="23" t="s">
        <v>6</v>
      </c>
      <c r="O1530" s="390">
        <f>SUM(O1522:O1529)</f>
        <v>2315.9539999999997</v>
      </c>
      <c r="P1530" s="377" t="s">
        <v>134</v>
      </c>
      <c r="Q1530" s="401"/>
    </row>
    <row r="1531" spans="1:17" s="400" customFormat="1" ht="24" thickBot="1">
      <c r="A1531" s="396"/>
      <c r="B1531" s="396"/>
      <c r="C1531" s="397"/>
      <c r="D1531" s="27" t="s">
        <v>57</v>
      </c>
      <c r="E1531" s="399"/>
      <c r="F1531" s="399"/>
      <c r="G1531" s="399"/>
      <c r="H1531" s="399"/>
      <c r="I1531" s="399"/>
      <c r="J1531" s="399"/>
      <c r="K1531" s="399"/>
      <c r="L1531" s="399"/>
      <c r="M1531" s="399"/>
      <c r="N1531" s="23" t="s">
        <v>6</v>
      </c>
      <c r="O1531" s="80">
        <f>ROUNDDOWN(O1530,-1)</f>
        <v>2310</v>
      </c>
      <c r="P1531" s="110" t="s">
        <v>702</v>
      </c>
      <c r="Q1531" s="401"/>
    </row>
    <row r="1532" spans="1:17" s="408" customFormat="1" ht="22.5" thickTop="1">
      <c r="A1532" s="405"/>
      <c r="B1532" s="405"/>
      <c r="C1532" s="406"/>
      <c r="D1532" s="407"/>
      <c r="E1532" s="377"/>
      <c r="F1532" s="377"/>
      <c r="G1532" s="377"/>
      <c r="H1532" s="377"/>
      <c r="I1532" s="377"/>
      <c r="J1532" s="377"/>
      <c r="K1532" s="377"/>
      <c r="L1532" s="377"/>
      <c r="M1532" s="377"/>
      <c r="Q1532" s="409"/>
    </row>
    <row r="1533" spans="1:17" s="400" customFormat="1">
      <c r="A1533" s="396"/>
      <c r="B1533" s="396"/>
      <c r="C1533" s="397" t="s">
        <v>243</v>
      </c>
      <c r="D1533" s="398" t="s">
        <v>707</v>
      </c>
      <c r="E1533" s="399"/>
      <c r="F1533" s="399"/>
      <c r="G1533" s="399"/>
      <c r="H1533" s="399"/>
      <c r="I1533" s="399"/>
      <c r="J1533" s="399"/>
      <c r="K1533" s="399"/>
      <c r="L1533" s="399"/>
      <c r="M1533" s="399"/>
      <c r="Q1533" s="401"/>
    </row>
    <row r="1534" spans="1:17" s="400" customFormat="1" ht="21.75">
      <c r="A1534" s="396"/>
      <c r="B1534" s="396"/>
      <c r="C1534" s="397"/>
      <c r="D1534" s="260" t="s">
        <v>692</v>
      </c>
      <c r="E1534" s="399"/>
      <c r="F1534" s="399"/>
      <c r="G1534" s="399"/>
      <c r="H1534" s="399"/>
      <c r="I1534" s="402">
        <v>0.9</v>
      </c>
      <c r="J1534" s="262" t="s">
        <v>340</v>
      </c>
      <c r="K1534" s="403" t="s">
        <v>406</v>
      </c>
      <c r="L1534" s="404">
        <f>+L1522</f>
        <v>721</v>
      </c>
      <c r="M1534" s="377" t="s">
        <v>134</v>
      </c>
      <c r="N1534" s="23" t="s">
        <v>6</v>
      </c>
      <c r="O1534" s="390">
        <f>+I1534*L1534</f>
        <v>648.9</v>
      </c>
      <c r="P1534" s="377" t="s">
        <v>134</v>
      </c>
      <c r="Q1534" s="401"/>
    </row>
    <row r="1535" spans="1:17" s="400" customFormat="1" ht="21.75">
      <c r="A1535" s="396"/>
      <c r="B1535" s="396"/>
      <c r="C1535" s="397"/>
      <c r="D1535" s="260" t="s">
        <v>693</v>
      </c>
      <c r="E1535" s="399"/>
      <c r="F1535" s="399"/>
      <c r="G1535" s="399"/>
      <c r="H1535" s="399"/>
      <c r="I1535" s="402">
        <f>+I1534</f>
        <v>0.9</v>
      </c>
      <c r="J1535" s="262" t="s">
        <v>340</v>
      </c>
      <c r="K1535" s="403" t="s">
        <v>406</v>
      </c>
      <c r="L1535" s="404">
        <f t="shared" ref="L1535:L1541" si="138">+L1523</f>
        <v>1340</v>
      </c>
      <c r="M1535" s="377" t="s">
        <v>134</v>
      </c>
      <c r="N1535" s="23" t="s">
        <v>6</v>
      </c>
      <c r="O1535" s="390">
        <f t="shared" ref="O1535:O1541" si="139">+I1535*L1535</f>
        <v>1206</v>
      </c>
      <c r="P1535" s="377" t="s">
        <v>134</v>
      </c>
      <c r="Q1535" s="401"/>
    </row>
    <row r="1536" spans="1:17" s="400" customFormat="1" ht="21.75">
      <c r="A1536" s="396"/>
      <c r="B1536" s="396"/>
      <c r="C1536" s="397"/>
      <c r="D1536" s="260" t="s">
        <v>694</v>
      </c>
      <c r="E1536" s="399"/>
      <c r="F1536" s="399"/>
      <c r="G1536" s="399"/>
      <c r="H1536" s="399"/>
      <c r="I1536" s="402">
        <f>0.4*I1535</f>
        <v>0.36000000000000004</v>
      </c>
      <c r="J1536" s="262" t="s">
        <v>340</v>
      </c>
      <c r="K1536" s="403" t="s">
        <v>406</v>
      </c>
      <c r="L1536" s="404">
        <f t="shared" si="138"/>
        <v>1288</v>
      </c>
      <c r="M1536" s="377" t="s">
        <v>134</v>
      </c>
      <c r="N1536" s="23" t="s">
        <v>6</v>
      </c>
      <c r="O1536" s="390">
        <f t="shared" si="139"/>
        <v>463.68000000000006</v>
      </c>
      <c r="P1536" s="377" t="s">
        <v>134</v>
      </c>
      <c r="Q1536" s="401"/>
    </row>
    <row r="1537" spans="1:17" s="400" customFormat="1" ht="21.75">
      <c r="A1537" s="396"/>
      <c r="B1537" s="396"/>
      <c r="C1537" s="397"/>
      <c r="D1537" s="260" t="s">
        <v>695</v>
      </c>
      <c r="E1537" s="399"/>
      <c r="F1537" s="399"/>
      <c r="G1537" s="399"/>
      <c r="H1537" s="399"/>
      <c r="I1537" s="402">
        <f>+I1535</f>
        <v>0.9</v>
      </c>
      <c r="J1537" s="262" t="s">
        <v>340</v>
      </c>
      <c r="K1537" s="403" t="s">
        <v>406</v>
      </c>
      <c r="L1537" s="404">
        <f t="shared" si="138"/>
        <v>84</v>
      </c>
      <c r="M1537" s="377" t="s">
        <v>134</v>
      </c>
      <c r="N1537" s="23" t="s">
        <v>6</v>
      </c>
      <c r="O1537" s="390">
        <f t="shared" si="139"/>
        <v>75.600000000000009</v>
      </c>
      <c r="P1537" s="377" t="s">
        <v>134</v>
      </c>
      <c r="Q1537" s="401"/>
    </row>
    <row r="1538" spans="1:17" s="400" customFormat="1" ht="21.75">
      <c r="A1538" s="396"/>
      <c r="B1538" s="396"/>
      <c r="C1538" s="397"/>
      <c r="D1538" s="260" t="s">
        <v>696</v>
      </c>
      <c r="E1538" s="399"/>
      <c r="F1538" s="399"/>
      <c r="G1538" s="399"/>
      <c r="H1538" s="399"/>
      <c r="I1538" s="402">
        <f>+I1537</f>
        <v>0.9</v>
      </c>
      <c r="J1538" s="262" t="s">
        <v>340</v>
      </c>
      <c r="K1538" s="403" t="s">
        <v>406</v>
      </c>
      <c r="L1538" s="404">
        <f>+[1]ราคาต่อหน่วยงานทั่วไป!R946</f>
        <v>22068</v>
      </c>
      <c r="M1538" s="377" t="s">
        <v>134</v>
      </c>
      <c r="N1538" s="23" t="s">
        <v>6</v>
      </c>
      <c r="O1538" s="390">
        <f t="shared" si="139"/>
        <v>19861.2</v>
      </c>
      <c r="P1538" s="377" t="s">
        <v>134</v>
      </c>
      <c r="Q1538" s="401"/>
    </row>
    <row r="1539" spans="1:17" s="400" customFormat="1" ht="21.75">
      <c r="A1539" s="396"/>
      <c r="B1539" s="396"/>
      <c r="C1539" s="397"/>
      <c r="D1539" s="260" t="s">
        <v>697</v>
      </c>
      <c r="E1539" s="399"/>
      <c r="F1539" s="399"/>
      <c r="G1539" s="399"/>
      <c r="H1539" s="399"/>
      <c r="I1539" s="402">
        <v>1</v>
      </c>
      <c r="J1539" s="262" t="s">
        <v>698</v>
      </c>
      <c r="K1539" s="403" t="s">
        <v>406</v>
      </c>
      <c r="L1539" s="404">
        <f>+[1]ราคาต่อหน่วยงานทั่วไป!R1090</f>
        <v>70</v>
      </c>
      <c r="M1539" s="377" t="s">
        <v>134</v>
      </c>
      <c r="N1539" s="23" t="s">
        <v>6</v>
      </c>
      <c r="O1539" s="390">
        <f t="shared" si="139"/>
        <v>70</v>
      </c>
      <c r="P1539" s="377" t="s">
        <v>134</v>
      </c>
      <c r="Q1539" s="401"/>
    </row>
    <row r="1540" spans="1:17" s="400" customFormat="1" ht="21.75">
      <c r="A1540" s="396"/>
      <c r="B1540" s="396"/>
      <c r="C1540" s="397"/>
      <c r="D1540" s="260" t="s">
        <v>699</v>
      </c>
      <c r="E1540" s="399"/>
      <c r="F1540" s="399"/>
      <c r="G1540" s="399"/>
      <c r="H1540" s="399"/>
      <c r="I1540" s="402">
        <f>+I1537</f>
        <v>0.9</v>
      </c>
      <c r="J1540" s="264" t="s">
        <v>340</v>
      </c>
      <c r="K1540" s="403" t="s">
        <v>406</v>
      </c>
      <c r="L1540" s="404">
        <f t="shared" si="138"/>
        <v>64</v>
      </c>
      <c r="M1540" s="377" t="s">
        <v>134</v>
      </c>
      <c r="N1540" s="23" t="s">
        <v>6</v>
      </c>
      <c r="O1540" s="390">
        <f t="shared" si="139"/>
        <v>57.6</v>
      </c>
      <c r="P1540" s="377" t="s">
        <v>134</v>
      </c>
      <c r="Q1540" s="401"/>
    </row>
    <row r="1541" spans="1:17" s="400" customFormat="1" ht="21.75">
      <c r="A1541" s="396"/>
      <c r="B1541" s="396"/>
      <c r="C1541" s="397"/>
      <c r="D1541" s="260" t="s">
        <v>700</v>
      </c>
      <c r="E1541" s="399"/>
      <c r="F1541" s="399"/>
      <c r="G1541" s="399"/>
      <c r="H1541" s="399"/>
      <c r="I1541" s="402">
        <v>1</v>
      </c>
      <c r="J1541" s="262" t="s">
        <v>701</v>
      </c>
      <c r="K1541" s="403" t="s">
        <v>406</v>
      </c>
      <c r="L1541" s="404">
        <f t="shared" si="138"/>
        <v>1278</v>
      </c>
      <c r="M1541" s="377" t="s">
        <v>134</v>
      </c>
      <c r="N1541" s="23" t="s">
        <v>6</v>
      </c>
      <c r="O1541" s="390">
        <f t="shared" si="139"/>
        <v>1278</v>
      </c>
      <c r="P1541" s="377" t="s">
        <v>134</v>
      </c>
      <c r="Q1541" s="401"/>
    </row>
    <row r="1542" spans="1:17" s="400" customFormat="1" ht="21.75">
      <c r="A1542" s="396"/>
      <c r="B1542" s="396"/>
      <c r="C1542" s="397"/>
      <c r="D1542" s="18" t="s">
        <v>101</v>
      </c>
      <c r="E1542" s="399"/>
      <c r="F1542" s="399"/>
      <c r="G1542" s="399"/>
      <c r="H1542" s="399"/>
      <c r="I1542" s="399"/>
      <c r="J1542" s="399"/>
      <c r="K1542" s="399"/>
      <c r="L1542" s="399"/>
      <c r="M1542" s="399"/>
      <c r="N1542" s="23" t="s">
        <v>6</v>
      </c>
      <c r="O1542" s="390">
        <f>SUM(O1534:O1541)</f>
        <v>23660.98</v>
      </c>
      <c r="P1542" s="377" t="s">
        <v>134</v>
      </c>
      <c r="Q1542" s="401"/>
    </row>
    <row r="1543" spans="1:17" s="400" customFormat="1" ht="24" thickBot="1">
      <c r="A1543" s="396"/>
      <c r="B1543" s="396"/>
      <c r="C1543" s="397"/>
      <c r="D1543" s="27" t="s">
        <v>57</v>
      </c>
      <c r="E1543" s="399"/>
      <c r="F1543" s="399"/>
      <c r="G1543" s="399"/>
      <c r="H1543" s="399"/>
      <c r="I1543" s="399"/>
      <c r="J1543" s="399"/>
      <c r="K1543" s="399"/>
      <c r="L1543" s="399"/>
      <c r="M1543" s="399"/>
      <c r="N1543" s="23" t="s">
        <v>6</v>
      </c>
      <c r="O1543" s="80">
        <f>ROUNDDOWN(O1542,-1)</f>
        <v>23660</v>
      </c>
      <c r="P1543" s="110" t="s">
        <v>702</v>
      </c>
      <c r="Q1543" s="401"/>
    </row>
    <row r="1544" spans="1:17" s="408" customFormat="1" ht="22.5" thickTop="1">
      <c r="A1544" s="405"/>
      <c r="B1544" s="405"/>
      <c r="C1544" s="406"/>
      <c r="D1544" s="407"/>
      <c r="E1544" s="377"/>
      <c r="F1544" s="377"/>
      <c r="G1544" s="377"/>
      <c r="H1544" s="377"/>
      <c r="I1544" s="377"/>
      <c r="J1544" s="377"/>
      <c r="K1544" s="377"/>
      <c r="L1544" s="377"/>
      <c r="M1544" s="377"/>
      <c r="Q1544" s="409"/>
    </row>
    <row r="1545" spans="1:17" s="408" customFormat="1" ht="21.75">
      <c r="A1545" s="405"/>
      <c r="B1545" s="405"/>
      <c r="C1545" s="406" t="s">
        <v>243</v>
      </c>
      <c r="D1545" s="407" t="s">
        <v>708</v>
      </c>
      <c r="E1545" s="377"/>
      <c r="F1545" s="377"/>
      <c r="G1545" s="377"/>
      <c r="H1545" s="377"/>
      <c r="I1545" s="377"/>
      <c r="J1545" s="377"/>
      <c r="K1545" s="377"/>
      <c r="L1545" s="377"/>
      <c r="M1545" s="377"/>
      <c r="Q1545" s="409"/>
    </row>
    <row r="1546" spans="1:17" s="400" customFormat="1" ht="21.75">
      <c r="A1546" s="396"/>
      <c r="B1546" s="396"/>
      <c r="C1546" s="397"/>
      <c r="D1546" s="260" t="s">
        <v>692</v>
      </c>
      <c r="E1546" s="399"/>
      <c r="F1546" s="399"/>
      <c r="G1546" s="399"/>
      <c r="H1546" s="399"/>
      <c r="I1546" s="402">
        <v>0.4</v>
      </c>
      <c r="J1546" s="262" t="s">
        <v>340</v>
      </c>
      <c r="K1546" s="403" t="s">
        <v>406</v>
      </c>
      <c r="L1546" s="404">
        <f>+L1534</f>
        <v>721</v>
      </c>
      <c r="M1546" s="377" t="s">
        <v>134</v>
      </c>
      <c r="N1546" s="23" t="s">
        <v>6</v>
      </c>
      <c r="O1546" s="390">
        <f>+I1546*L1546</f>
        <v>288.40000000000003</v>
      </c>
      <c r="P1546" s="377" t="s">
        <v>134</v>
      </c>
      <c r="Q1546" s="401"/>
    </row>
    <row r="1547" spans="1:17" s="400" customFormat="1" ht="21.75">
      <c r="A1547" s="396"/>
      <c r="B1547" s="396"/>
      <c r="C1547" s="397"/>
      <c r="D1547" s="260" t="s">
        <v>693</v>
      </c>
      <c r="E1547" s="399"/>
      <c r="F1547" s="399"/>
      <c r="G1547" s="399"/>
      <c r="H1547" s="399"/>
      <c r="I1547" s="402">
        <f>+I1546</f>
        <v>0.4</v>
      </c>
      <c r="J1547" s="262" t="s">
        <v>340</v>
      </c>
      <c r="K1547" s="403" t="s">
        <v>406</v>
      </c>
      <c r="L1547" s="404">
        <f t="shared" ref="L1547:L1553" si="140">+L1535</f>
        <v>1340</v>
      </c>
      <c r="M1547" s="377" t="s">
        <v>134</v>
      </c>
      <c r="N1547" s="23" t="s">
        <v>6</v>
      </c>
      <c r="O1547" s="390">
        <f t="shared" ref="O1547:O1553" si="141">+I1547*L1547</f>
        <v>536</v>
      </c>
      <c r="P1547" s="377" t="s">
        <v>134</v>
      </c>
      <c r="Q1547" s="401"/>
    </row>
    <row r="1548" spans="1:17" s="400" customFormat="1" ht="21.75">
      <c r="A1548" s="396"/>
      <c r="B1548" s="396"/>
      <c r="C1548" s="397"/>
      <c r="D1548" s="260" t="s">
        <v>694</v>
      </c>
      <c r="E1548" s="399"/>
      <c r="F1548" s="399"/>
      <c r="G1548" s="399"/>
      <c r="H1548" s="399"/>
      <c r="I1548" s="402">
        <f>0.4*I1547</f>
        <v>0.16000000000000003</v>
      </c>
      <c r="J1548" s="262" t="s">
        <v>340</v>
      </c>
      <c r="K1548" s="403" t="s">
        <v>406</v>
      </c>
      <c r="L1548" s="404">
        <f t="shared" si="140"/>
        <v>1288</v>
      </c>
      <c r="M1548" s="377" t="s">
        <v>134</v>
      </c>
      <c r="N1548" s="23" t="s">
        <v>6</v>
      </c>
      <c r="O1548" s="390">
        <f t="shared" si="141"/>
        <v>206.08000000000004</v>
      </c>
      <c r="P1548" s="377" t="s">
        <v>134</v>
      </c>
      <c r="Q1548" s="401"/>
    </row>
    <row r="1549" spans="1:17" s="400" customFormat="1" ht="21.75">
      <c r="A1549" s="396"/>
      <c r="B1549" s="396"/>
      <c r="C1549" s="397"/>
      <c r="D1549" s="260" t="s">
        <v>695</v>
      </c>
      <c r="E1549" s="399"/>
      <c r="F1549" s="399"/>
      <c r="G1549" s="399"/>
      <c r="H1549" s="399"/>
      <c r="I1549" s="402">
        <f>+I1547</f>
        <v>0.4</v>
      </c>
      <c r="J1549" s="262" t="s">
        <v>340</v>
      </c>
      <c r="K1549" s="403" t="s">
        <v>406</v>
      </c>
      <c r="L1549" s="404">
        <f t="shared" si="140"/>
        <v>84</v>
      </c>
      <c r="M1549" s="377" t="s">
        <v>134</v>
      </c>
      <c r="N1549" s="23" t="s">
        <v>6</v>
      </c>
      <c r="O1549" s="390">
        <f t="shared" si="141"/>
        <v>33.6</v>
      </c>
      <c r="P1549" s="377" t="s">
        <v>134</v>
      </c>
      <c r="Q1549" s="401"/>
    </row>
    <row r="1550" spans="1:17" s="400" customFormat="1" ht="21.75">
      <c r="A1550" s="396"/>
      <c r="B1550" s="396"/>
      <c r="C1550" s="397"/>
      <c r="D1550" s="260" t="s">
        <v>696</v>
      </c>
      <c r="E1550" s="399"/>
      <c r="F1550" s="399"/>
      <c r="G1550" s="399"/>
      <c r="H1550" s="399"/>
      <c r="I1550" s="402">
        <v>0</v>
      </c>
      <c r="J1550" s="262" t="s">
        <v>340</v>
      </c>
      <c r="K1550" s="403" t="s">
        <v>406</v>
      </c>
      <c r="L1550" s="404">
        <v>0</v>
      </c>
      <c r="M1550" s="377" t="s">
        <v>134</v>
      </c>
      <c r="N1550" s="23" t="s">
        <v>6</v>
      </c>
      <c r="O1550" s="390">
        <f t="shared" si="141"/>
        <v>0</v>
      </c>
      <c r="P1550" s="377" t="s">
        <v>134</v>
      </c>
      <c r="Q1550" s="401"/>
    </row>
    <row r="1551" spans="1:17" s="400" customFormat="1" ht="21.75">
      <c r="A1551" s="396"/>
      <c r="B1551" s="396"/>
      <c r="C1551" s="397"/>
      <c r="D1551" s="260" t="s">
        <v>697</v>
      </c>
      <c r="E1551" s="399"/>
      <c r="F1551" s="399"/>
      <c r="G1551" s="399"/>
      <c r="H1551" s="399"/>
      <c r="I1551" s="402">
        <v>1</v>
      </c>
      <c r="J1551" s="262" t="s">
        <v>698</v>
      </c>
      <c r="K1551" s="403" t="s">
        <v>406</v>
      </c>
      <c r="L1551" s="404">
        <f>+[1]ราคาต่อหน่วยงานทั่วไป!R1080</f>
        <v>30</v>
      </c>
      <c r="M1551" s="377" t="s">
        <v>134</v>
      </c>
      <c r="N1551" s="23" t="s">
        <v>6</v>
      </c>
      <c r="O1551" s="390">
        <f t="shared" si="141"/>
        <v>30</v>
      </c>
      <c r="P1551" s="377" t="s">
        <v>134</v>
      </c>
      <c r="Q1551" s="401"/>
    </row>
    <row r="1552" spans="1:17" s="400" customFormat="1" ht="21.75">
      <c r="A1552" s="396"/>
      <c r="B1552" s="396"/>
      <c r="C1552" s="397"/>
      <c r="D1552" s="260" t="s">
        <v>699</v>
      </c>
      <c r="E1552" s="399"/>
      <c r="F1552" s="399"/>
      <c r="G1552" s="399"/>
      <c r="H1552" s="399"/>
      <c r="I1552" s="402">
        <f>+I1549</f>
        <v>0.4</v>
      </c>
      <c r="J1552" s="264" t="s">
        <v>340</v>
      </c>
      <c r="K1552" s="403" t="s">
        <v>406</v>
      </c>
      <c r="L1552" s="404">
        <f t="shared" si="140"/>
        <v>64</v>
      </c>
      <c r="M1552" s="377" t="s">
        <v>134</v>
      </c>
      <c r="N1552" s="23" t="s">
        <v>6</v>
      </c>
      <c r="O1552" s="390">
        <f t="shared" si="141"/>
        <v>25.6</v>
      </c>
      <c r="P1552" s="377" t="s">
        <v>134</v>
      </c>
      <c r="Q1552" s="401"/>
    </row>
    <row r="1553" spans="1:17" s="400" customFormat="1" ht="21.75">
      <c r="A1553" s="396"/>
      <c r="B1553" s="396"/>
      <c r="C1553" s="397"/>
      <c r="D1553" s="260" t="s">
        <v>700</v>
      </c>
      <c r="E1553" s="399"/>
      <c r="F1553" s="399"/>
      <c r="G1553" s="399"/>
      <c r="H1553" s="399"/>
      <c r="I1553" s="402">
        <v>1</v>
      </c>
      <c r="J1553" s="262" t="s">
        <v>701</v>
      </c>
      <c r="K1553" s="403" t="s">
        <v>406</v>
      </c>
      <c r="L1553" s="404">
        <f t="shared" si="140"/>
        <v>1278</v>
      </c>
      <c r="M1553" s="377" t="s">
        <v>134</v>
      </c>
      <c r="N1553" s="23" t="s">
        <v>6</v>
      </c>
      <c r="O1553" s="390">
        <f t="shared" si="141"/>
        <v>1278</v>
      </c>
      <c r="P1553" s="377" t="s">
        <v>134</v>
      </c>
      <c r="Q1553" s="401"/>
    </row>
    <row r="1554" spans="1:17" s="400" customFormat="1" ht="21.75">
      <c r="A1554" s="396"/>
      <c r="B1554" s="396"/>
      <c r="C1554" s="397"/>
      <c r="D1554" s="18" t="s">
        <v>101</v>
      </c>
      <c r="E1554" s="399"/>
      <c r="F1554" s="399"/>
      <c r="G1554" s="399"/>
      <c r="H1554" s="399"/>
      <c r="I1554" s="399"/>
      <c r="J1554" s="399"/>
      <c r="K1554" s="399"/>
      <c r="L1554" s="399"/>
      <c r="M1554" s="399"/>
      <c r="N1554" s="23" t="s">
        <v>6</v>
      </c>
      <c r="O1554" s="390">
        <f>SUM(O1546:O1553)</f>
        <v>2397.6799999999998</v>
      </c>
      <c r="P1554" s="377" t="s">
        <v>134</v>
      </c>
      <c r="Q1554" s="401"/>
    </row>
    <row r="1555" spans="1:17" s="400" customFormat="1" ht="24" thickBot="1">
      <c r="A1555" s="396"/>
      <c r="B1555" s="396"/>
      <c r="C1555" s="397"/>
      <c r="D1555" s="27" t="s">
        <v>57</v>
      </c>
      <c r="E1555" s="399"/>
      <c r="F1555" s="399"/>
      <c r="G1555" s="399"/>
      <c r="H1555" s="399"/>
      <c r="I1555" s="399"/>
      <c r="J1555" s="399"/>
      <c r="K1555" s="399"/>
      <c r="L1555" s="399"/>
      <c r="M1555" s="399"/>
      <c r="N1555" s="23" t="s">
        <v>6</v>
      </c>
      <c r="O1555" s="80">
        <f>ROUNDDOWN(O1554,-1)</f>
        <v>2390</v>
      </c>
      <c r="P1555" s="110" t="s">
        <v>702</v>
      </c>
      <c r="Q1555" s="401"/>
    </row>
    <row r="1556" spans="1:17" s="408" customFormat="1" ht="22.5" thickTop="1">
      <c r="A1556" s="405"/>
      <c r="B1556" s="405"/>
      <c r="C1556" s="406"/>
      <c r="D1556" s="407"/>
      <c r="E1556" s="377"/>
      <c r="F1556" s="377"/>
      <c r="G1556" s="377"/>
      <c r="H1556" s="377"/>
      <c r="I1556" s="377"/>
      <c r="J1556" s="377"/>
      <c r="K1556" s="377"/>
      <c r="L1556" s="377"/>
      <c r="M1556" s="377"/>
      <c r="Q1556" s="409"/>
    </row>
    <row r="1557" spans="1:17" s="400" customFormat="1">
      <c r="A1557" s="396"/>
      <c r="B1557" s="396"/>
      <c r="C1557" s="397" t="s">
        <v>243</v>
      </c>
      <c r="D1557" s="398" t="s">
        <v>709</v>
      </c>
      <c r="E1557" s="399"/>
      <c r="F1557" s="399"/>
      <c r="G1557" s="399"/>
      <c r="H1557" s="399"/>
      <c r="I1557" s="399"/>
      <c r="J1557" s="399"/>
      <c r="K1557" s="399"/>
      <c r="L1557" s="399"/>
      <c r="M1557" s="399"/>
      <c r="Q1557" s="401"/>
    </row>
    <row r="1558" spans="1:17" s="400" customFormat="1" ht="21.75">
      <c r="A1558" s="396"/>
      <c r="B1558" s="396"/>
      <c r="C1558" s="397"/>
      <c r="D1558" s="260" t="s">
        <v>692</v>
      </c>
      <c r="E1558" s="399"/>
      <c r="F1558" s="399"/>
      <c r="G1558" s="399"/>
      <c r="H1558" s="399"/>
      <c r="I1558" s="402">
        <v>0.72</v>
      </c>
      <c r="J1558" s="262" t="s">
        <v>340</v>
      </c>
      <c r="K1558" s="403" t="s">
        <v>406</v>
      </c>
      <c r="L1558" s="404">
        <f>+L1546</f>
        <v>721</v>
      </c>
      <c r="M1558" s="377" t="s">
        <v>134</v>
      </c>
      <c r="N1558" s="23" t="s">
        <v>6</v>
      </c>
      <c r="O1558" s="390">
        <f>+I1558*L1558</f>
        <v>519.12</v>
      </c>
      <c r="P1558" s="377" t="s">
        <v>134</v>
      </c>
      <c r="Q1558" s="401"/>
    </row>
    <row r="1559" spans="1:17" s="400" customFormat="1" ht="21.75">
      <c r="A1559" s="396"/>
      <c r="B1559" s="396"/>
      <c r="C1559" s="397"/>
      <c r="D1559" s="260" t="s">
        <v>693</v>
      </c>
      <c r="E1559" s="399"/>
      <c r="F1559" s="399"/>
      <c r="G1559" s="399"/>
      <c r="H1559" s="399"/>
      <c r="I1559" s="402">
        <f>+I1558</f>
        <v>0.72</v>
      </c>
      <c r="J1559" s="262" t="s">
        <v>340</v>
      </c>
      <c r="K1559" s="403" t="s">
        <v>406</v>
      </c>
      <c r="L1559" s="404">
        <f t="shared" ref="L1559:L1565" si="142">+L1547</f>
        <v>1340</v>
      </c>
      <c r="M1559" s="377" t="s">
        <v>134</v>
      </c>
      <c r="N1559" s="23" t="s">
        <v>6</v>
      </c>
      <c r="O1559" s="390">
        <f t="shared" ref="O1559:O1565" si="143">+I1559*L1559</f>
        <v>964.8</v>
      </c>
      <c r="P1559" s="377" t="s">
        <v>134</v>
      </c>
      <c r="Q1559" s="401"/>
    </row>
    <row r="1560" spans="1:17" s="400" customFormat="1" ht="21.75">
      <c r="A1560" s="396"/>
      <c r="B1560" s="396"/>
      <c r="C1560" s="397"/>
      <c r="D1560" s="260" t="s">
        <v>694</v>
      </c>
      <c r="E1560" s="399"/>
      <c r="F1560" s="399"/>
      <c r="G1560" s="399"/>
      <c r="H1560" s="399"/>
      <c r="I1560" s="402">
        <f>0.4*I1559</f>
        <v>0.28799999999999998</v>
      </c>
      <c r="J1560" s="262" t="s">
        <v>340</v>
      </c>
      <c r="K1560" s="403" t="s">
        <v>406</v>
      </c>
      <c r="L1560" s="404">
        <f t="shared" si="142"/>
        <v>1288</v>
      </c>
      <c r="M1560" s="377" t="s">
        <v>134</v>
      </c>
      <c r="N1560" s="23" t="s">
        <v>6</v>
      </c>
      <c r="O1560" s="390">
        <f t="shared" si="143"/>
        <v>370.94399999999996</v>
      </c>
      <c r="P1560" s="377" t="s">
        <v>134</v>
      </c>
      <c r="Q1560" s="401"/>
    </row>
    <row r="1561" spans="1:17" s="400" customFormat="1" ht="21.75">
      <c r="A1561" s="396"/>
      <c r="B1561" s="396"/>
      <c r="C1561" s="397"/>
      <c r="D1561" s="260" t="s">
        <v>695</v>
      </c>
      <c r="E1561" s="399"/>
      <c r="F1561" s="399"/>
      <c r="G1561" s="399"/>
      <c r="H1561" s="399"/>
      <c r="I1561" s="402">
        <f>+I1559</f>
        <v>0.72</v>
      </c>
      <c r="J1561" s="262" t="s">
        <v>340</v>
      </c>
      <c r="K1561" s="403" t="s">
        <v>406</v>
      </c>
      <c r="L1561" s="404">
        <f t="shared" si="142"/>
        <v>84</v>
      </c>
      <c r="M1561" s="377" t="s">
        <v>134</v>
      </c>
      <c r="N1561" s="23" t="s">
        <v>6</v>
      </c>
      <c r="O1561" s="390">
        <f t="shared" si="143"/>
        <v>60.48</v>
      </c>
      <c r="P1561" s="377" t="s">
        <v>134</v>
      </c>
      <c r="Q1561" s="401"/>
    </row>
    <row r="1562" spans="1:17" s="400" customFormat="1" ht="21.75">
      <c r="A1562" s="396"/>
      <c r="B1562" s="396"/>
      <c r="C1562" s="397"/>
      <c r="D1562" s="260" t="s">
        <v>696</v>
      </c>
      <c r="E1562" s="399"/>
      <c r="F1562" s="399"/>
      <c r="G1562" s="399"/>
      <c r="H1562" s="399"/>
      <c r="I1562" s="402">
        <v>0</v>
      </c>
      <c r="J1562" s="262" t="s">
        <v>340</v>
      </c>
      <c r="K1562" s="403" t="s">
        <v>406</v>
      </c>
      <c r="L1562" s="404">
        <v>0</v>
      </c>
      <c r="M1562" s="377" t="s">
        <v>134</v>
      </c>
      <c r="N1562" s="23" t="s">
        <v>6</v>
      </c>
      <c r="O1562" s="390">
        <f t="shared" si="143"/>
        <v>0</v>
      </c>
      <c r="P1562" s="377" t="s">
        <v>134</v>
      </c>
      <c r="Q1562" s="401"/>
    </row>
    <row r="1563" spans="1:17" s="400" customFormat="1" ht="21.75">
      <c r="A1563" s="396"/>
      <c r="B1563" s="396"/>
      <c r="C1563" s="397"/>
      <c r="D1563" s="260" t="s">
        <v>697</v>
      </c>
      <c r="E1563" s="399"/>
      <c r="F1563" s="399"/>
      <c r="G1563" s="399"/>
      <c r="H1563" s="399"/>
      <c r="I1563" s="402">
        <v>1</v>
      </c>
      <c r="J1563" s="262" t="s">
        <v>698</v>
      </c>
      <c r="K1563" s="403" t="s">
        <v>406</v>
      </c>
      <c r="L1563" s="404">
        <f t="shared" si="142"/>
        <v>30</v>
      </c>
      <c r="M1563" s="377" t="s">
        <v>134</v>
      </c>
      <c r="N1563" s="23" t="s">
        <v>6</v>
      </c>
      <c r="O1563" s="390">
        <f t="shared" si="143"/>
        <v>30</v>
      </c>
      <c r="P1563" s="377" t="s">
        <v>134</v>
      </c>
      <c r="Q1563" s="401"/>
    </row>
    <row r="1564" spans="1:17" s="400" customFormat="1" ht="21.75">
      <c r="A1564" s="396"/>
      <c r="B1564" s="396"/>
      <c r="C1564" s="397"/>
      <c r="D1564" s="260" t="s">
        <v>699</v>
      </c>
      <c r="E1564" s="399"/>
      <c r="F1564" s="399"/>
      <c r="G1564" s="399"/>
      <c r="H1564" s="399"/>
      <c r="I1564" s="402">
        <f>+I1561</f>
        <v>0.72</v>
      </c>
      <c r="J1564" s="264" t="s">
        <v>340</v>
      </c>
      <c r="K1564" s="403" t="s">
        <v>406</v>
      </c>
      <c r="L1564" s="404">
        <f t="shared" si="142"/>
        <v>64</v>
      </c>
      <c r="M1564" s="377" t="s">
        <v>134</v>
      </c>
      <c r="N1564" s="23" t="s">
        <v>6</v>
      </c>
      <c r="O1564" s="390">
        <f t="shared" si="143"/>
        <v>46.08</v>
      </c>
      <c r="P1564" s="377" t="s">
        <v>134</v>
      </c>
      <c r="Q1564" s="401"/>
    </row>
    <row r="1565" spans="1:17" s="400" customFormat="1" ht="21.75">
      <c r="A1565" s="396"/>
      <c r="B1565" s="396"/>
      <c r="C1565" s="397"/>
      <c r="D1565" s="260" t="s">
        <v>700</v>
      </c>
      <c r="E1565" s="399"/>
      <c r="F1565" s="399"/>
      <c r="G1565" s="399"/>
      <c r="H1565" s="399"/>
      <c r="I1565" s="402">
        <v>1</v>
      </c>
      <c r="J1565" s="262" t="s">
        <v>701</v>
      </c>
      <c r="K1565" s="403" t="s">
        <v>406</v>
      </c>
      <c r="L1565" s="404">
        <f t="shared" si="142"/>
        <v>1278</v>
      </c>
      <c r="M1565" s="377" t="s">
        <v>134</v>
      </c>
      <c r="N1565" s="23" t="s">
        <v>6</v>
      </c>
      <c r="O1565" s="390">
        <f t="shared" si="143"/>
        <v>1278</v>
      </c>
      <c r="P1565" s="377" t="s">
        <v>134</v>
      </c>
      <c r="Q1565" s="401"/>
    </row>
    <row r="1566" spans="1:17" s="400" customFormat="1" ht="21.75">
      <c r="A1566" s="396"/>
      <c r="B1566" s="396"/>
      <c r="C1566" s="397"/>
      <c r="D1566" s="18" t="s">
        <v>101</v>
      </c>
      <c r="E1566" s="399"/>
      <c r="F1566" s="399"/>
      <c r="G1566" s="399"/>
      <c r="H1566" s="399"/>
      <c r="I1566" s="399"/>
      <c r="J1566" s="399"/>
      <c r="K1566" s="399"/>
      <c r="L1566" s="399"/>
      <c r="M1566" s="399"/>
      <c r="N1566" s="23" t="s">
        <v>6</v>
      </c>
      <c r="O1566" s="390">
        <f>SUM(O1558:O1565)</f>
        <v>3269.424</v>
      </c>
      <c r="P1566" s="377" t="s">
        <v>134</v>
      </c>
      <c r="Q1566" s="401"/>
    </row>
    <row r="1567" spans="1:17" s="400" customFormat="1" ht="24" thickBot="1">
      <c r="A1567" s="396"/>
      <c r="B1567" s="396"/>
      <c r="C1567" s="397"/>
      <c r="D1567" s="27" t="s">
        <v>57</v>
      </c>
      <c r="E1567" s="399"/>
      <c r="F1567" s="399"/>
      <c r="G1567" s="399"/>
      <c r="H1567" s="399"/>
      <c r="I1567" s="399"/>
      <c r="J1567" s="399"/>
      <c r="K1567" s="399"/>
      <c r="L1567" s="399"/>
      <c r="M1567" s="399"/>
      <c r="N1567" s="23" t="s">
        <v>6</v>
      </c>
      <c r="O1567" s="80">
        <f>ROUNDDOWN(O1566,-1)</f>
        <v>3260</v>
      </c>
      <c r="P1567" s="110" t="s">
        <v>702</v>
      </c>
      <c r="Q1567" s="401"/>
    </row>
    <row r="1568" spans="1:17" s="408" customFormat="1" ht="22.5" thickTop="1">
      <c r="A1568" s="405"/>
      <c r="B1568" s="405"/>
      <c r="C1568" s="406"/>
      <c r="D1568" s="407"/>
      <c r="E1568" s="377"/>
      <c r="F1568" s="377"/>
      <c r="G1568" s="377"/>
      <c r="H1568" s="377"/>
      <c r="I1568" s="377"/>
      <c r="J1568" s="377"/>
      <c r="K1568" s="377"/>
      <c r="L1568" s="377"/>
      <c r="M1568" s="377"/>
      <c r="Q1568" s="409"/>
    </row>
    <row r="1569" spans="1:17" s="400" customFormat="1">
      <c r="A1569" s="396"/>
      <c r="B1569" s="396"/>
      <c r="C1569" s="397" t="s">
        <v>243</v>
      </c>
      <c r="D1569" s="398" t="s">
        <v>710</v>
      </c>
      <c r="E1569" s="399"/>
      <c r="F1569" s="399"/>
      <c r="G1569" s="399"/>
      <c r="H1569" s="399"/>
      <c r="I1569" s="399"/>
      <c r="J1569" s="399"/>
      <c r="K1569" s="399"/>
      <c r="L1569" s="399"/>
      <c r="M1569" s="399"/>
      <c r="Q1569" s="401"/>
    </row>
    <row r="1570" spans="1:17" s="400" customFormat="1" ht="21.75">
      <c r="A1570" s="396"/>
      <c r="B1570" s="396"/>
      <c r="C1570" s="397"/>
      <c r="D1570" s="260" t="s">
        <v>692</v>
      </c>
      <c r="E1570" s="399"/>
      <c r="F1570" s="399"/>
      <c r="G1570" s="399"/>
      <c r="H1570" s="399"/>
      <c r="I1570" s="402">
        <v>0.62</v>
      </c>
      <c r="J1570" s="262" t="s">
        <v>340</v>
      </c>
      <c r="K1570" s="403" t="s">
        <v>406</v>
      </c>
      <c r="L1570" s="404">
        <f>+L1558</f>
        <v>721</v>
      </c>
      <c r="M1570" s="377" t="s">
        <v>134</v>
      </c>
      <c r="N1570" s="23" t="s">
        <v>6</v>
      </c>
      <c r="O1570" s="390">
        <f>+I1570*L1570</f>
        <v>447.02</v>
      </c>
      <c r="P1570" s="377" t="s">
        <v>134</v>
      </c>
      <c r="Q1570" s="401"/>
    </row>
    <row r="1571" spans="1:17" s="400" customFormat="1" ht="21.75">
      <c r="A1571" s="396"/>
      <c r="B1571" s="396"/>
      <c r="C1571" s="397"/>
      <c r="D1571" s="260" t="s">
        <v>693</v>
      </c>
      <c r="E1571" s="399"/>
      <c r="F1571" s="399"/>
      <c r="G1571" s="399"/>
      <c r="H1571" s="399"/>
      <c r="I1571" s="402">
        <f>+I1570</f>
        <v>0.62</v>
      </c>
      <c r="J1571" s="262" t="s">
        <v>340</v>
      </c>
      <c r="K1571" s="403" t="s">
        <v>406</v>
      </c>
      <c r="L1571" s="404">
        <f t="shared" ref="L1571:L1577" si="144">+L1559</f>
        <v>1340</v>
      </c>
      <c r="M1571" s="377" t="s">
        <v>134</v>
      </c>
      <c r="N1571" s="23" t="s">
        <v>6</v>
      </c>
      <c r="O1571" s="390">
        <f t="shared" ref="O1571:O1577" si="145">+I1571*L1571</f>
        <v>830.8</v>
      </c>
      <c r="P1571" s="377" t="s">
        <v>134</v>
      </c>
      <c r="Q1571" s="401"/>
    </row>
    <row r="1572" spans="1:17" s="400" customFormat="1" ht="21.75">
      <c r="A1572" s="396"/>
      <c r="B1572" s="396"/>
      <c r="C1572" s="397"/>
      <c r="D1572" s="260" t="s">
        <v>694</v>
      </c>
      <c r="E1572" s="399"/>
      <c r="F1572" s="399"/>
      <c r="G1572" s="399"/>
      <c r="H1572" s="399"/>
      <c r="I1572" s="402">
        <f>0.4*I1571</f>
        <v>0.248</v>
      </c>
      <c r="J1572" s="262" t="s">
        <v>340</v>
      </c>
      <c r="K1572" s="403" t="s">
        <v>406</v>
      </c>
      <c r="L1572" s="404">
        <f t="shared" si="144"/>
        <v>1288</v>
      </c>
      <c r="M1572" s="377" t="s">
        <v>134</v>
      </c>
      <c r="N1572" s="23" t="s">
        <v>6</v>
      </c>
      <c r="O1572" s="390">
        <f t="shared" si="145"/>
        <v>319.42399999999998</v>
      </c>
      <c r="P1572" s="377" t="s">
        <v>134</v>
      </c>
      <c r="Q1572" s="401"/>
    </row>
    <row r="1573" spans="1:17" s="400" customFormat="1" ht="21.75">
      <c r="A1573" s="396"/>
      <c r="B1573" s="396"/>
      <c r="C1573" s="397"/>
      <c r="D1573" s="260" t="s">
        <v>695</v>
      </c>
      <c r="E1573" s="399"/>
      <c r="F1573" s="399"/>
      <c r="G1573" s="399"/>
      <c r="H1573" s="399"/>
      <c r="I1573" s="402">
        <f>+I1571</f>
        <v>0.62</v>
      </c>
      <c r="J1573" s="262" t="s">
        <v>340</v>
      </c>
      <c r="K1573" s="403" t="s">
        <v>406</v>
      </c>
      <c r="L1573" s="404">
        <f t="shared" si="144"/>
        <v>84</v>
      </c>
      <c r="M1573" s="377" t="s">
        <v>134</v>
      </c>
      <c r="N1573" s="23" t="s">
        <v>6</v>
      </c>
      <c r="O1573" s="390">
        <f t="shared" si="145"/>
        <v>52.08</v>
      </c>
      <c r="P1573" s="377" t="s">
        <v>134</v>
      </c>
      <c r="Q1573" s="401"/>
    </row>
    <row r="1574" spans="1:17" s="400" customFormat="1" ht="21.75">
      <c r="A1574" s="396"/>
      <c r="B1574" s="396"/>
      <c r="C1574" s="397"/>
      <c r="D1574" s="260" t="s">
        <v>696</v>
      </c>
      <c r="E1574" s="399"/>
      <c r="F1574" s="399"/>
      <c r="G1574" s="399"/>
      <c r="H1574" s="399"/>
      <c r="I1574" s="402">
        <v>0</v>
      </c>
      <c r="J1574" s="262" t="s">
        <v>340</v>
      </c>
      <c r="K1574" s="403" t="s">
        <v>406</v>
      </c>
      <c r="L1574" s="404">
        <v>0</v>
      </c>
      <c r="M1574" s="377" t="s">
        <v>134</v>
      </c>
      <c r="N1574" s="23" t="s">
        <v>6</v>
      </c>
      <c r="O1574" s="390">
        <f t="shared" si="145"/>
        <v>0</v>
      </c>
      <c r="P1574" s="377" t="s">
        <v>134</v>
      </c>
      <c r="Q1574" s="401"/>
    </row>
    <row r="1575" spans="1:17" s="400" customFormat="1" ht="21.75">
      <c r="A1575" s="396"/>
      <c r="B1575" s="396"/>
      <c r="C1575" s="397"/>
      <c r="D1575" s="260" t="s">
        <v>697</v>
      </c>
      <c r="E1575" s="399"/>
      <c r="F1575" s="399"/>
      <c r="G1575" s="399"/>
      <c r="H1575" s="399"/>
      <c r="I1575" s="402">
        <v>1</v>
      </c>
      <c r="J1575" s="262" t="s">
        <v>698</v>
      </c>
      <c r="K1575" s="403" t="s">
        <v>406</v>
      </c>
      <c r="L1575" s="404">
        <f t="shared" si="144"/>
        <v>30</v>
      </c>
      <c r="M1575" s="377" t="s">
        <v>134</v>
      </c>
      <c r="N1575" s="23" t="s">
        <v>6</v>
      </c>
      <c r="O1575" s="390">
        <f t="shared" si="145"/>
        <v>30</v>
      </c>
      <c r="P1575" s="377" t="s">
        <v>134</v>
      </c>
      <c r="Q1575" s="401"/>
    </row>
    <row r="1576" spans="1:17" s="400" customFormat="1" ht="21.75">
      <c r="A1576" s="396"/>
      <c r="B1576" s="396"/>
      <c r="C1576" s="397"/>
      <c r="D1576" s="260" t="s">
        <v>699</v>
      </c>
      <c r="E1576" s="399"/>
      <c r="F1576" s="399"/>
      <c r="G1576" s="399"/>
      <c r="H1576" s="399"/>
      <c r="I1576" s="402">
        <f>+I1573</f>
        <v>0.62</v>
      </c>
      <c r="J1576" s="264" t="s">
        <v>340</v>
      </c>
      <c r="K1576" s="403" t="s">
        <v>406</v>
      </c>
      <c r="L1576" s="404">
        <f t="shared" si="144"/>
        <v>64</v>
      </c>
      <c r="M1576" s="377" t="s">
        <v>134</v>
      </c>
      <c r="N1576" s="23" t="s">
        <v>6</v>
      </c>
      <c r="O1576" s="390">
        <f t="shared" si="145"/>
        <v>39.68</v>
      </c>
      <c r="P1576" s="377" t="s">
        <v>134</v>
      </c>
      <c r="Q1576" s="401"/>
    </row>
    <row r="1577" spans="1:17" s="400" customFormat="1" ht="21.75">
      <c r="A1577" s="396"/>
      <c r="B1577" s="396"/>
      <c r="C1577" s="397"/>
      <c r="D1577" s="260" t="s">
        <v>700</v>
      </c>
      <c r="E1577" s="399"/>
      <c r="F1577" s="399"/>
      <c r="G1577" s="399"/>
      <c r="H1577" s="399"/>
      <c r="I1577" s="402">
        <v>1</v>
      </c>
      <c r="J1577" s="262" t="s">
        <v>701</v>
      </c>
      <c r="K1577" s="403" t="s">
        <v>406</v>
      </c>
      <c r="L1577" s="404">
        <f t="shared" si="144"/>
        <v>1278</v>
      </c>
      <c r="M1577" s="377" t="s">
        <v>134</v>
      </c>
      <c r="N1577" s="23" t="s">
        <v>6</v>
      </c>
      <c r="O1577" s="390">
        <f t="shared" si="145"/>
        <v>1278</v>
      </c>
      <c r="P1577" s="377" t="s">
        <v>134</v>
      </c>
      <c r="Q1577" s="401"/>
    </row>
    <row r="1578" spans="1:17" s="400" customFormat="1" ht="21.75">
      <c r="A1578" s="396"/>
      <c r="B1578" s="396"/>
      <c r="C1578" s="397"/>
      <c r="D1578" s="18" t="s">
        <v>101</v>
      </c>
      <c r="E1578" s="399"/>
      <c r="F1578" s="399"/>
      <c r="G1578" s="399"/>
      <c r="H1578" s="399"/>
      <c r="I1578" s="399"/>
      <c r="J1578" s="399"/>
      <c r="K1578" s="399"/>
      <c r="L1578" s="399"/>
      <c r="M1578" s="399"/>
      <c r="N1578" s="23" t="s">
        <v>6</v>
      </c>
      <c r="O1578" s="390">
        <f>SUM(O1570:O1577)</f>
        <v>2997.0039999999999</v>
      </c>
      <c r="P1578" s="377" t="s">
        <v>134</v>
      </c>
      <c r="Q1578" s="401"/>
    </row>
    <row r="1579" spans="1:17" s="400" customFormat="1" ht="24" thickBot="1">
      <c r="A1579" s="396"/>
      <c r="B1579" s="396"/>
      <c r="C1579" s="397"/>
      <c r="D1579" s="27" t="s">
        <v>57</v>
      </c>
      <c r="E1579" s="399"/>
      <c r="F1579" s="399"/>
      <c r="G1579" s="399"/>
      <c r="H1579" s="399"/>
      <c r="I1579" s="399"/>
      <c r="J1579" s="399"/>
      <c r="K1579" s="399"/>
      <c r="L1579" s="399"/>
      <c r="M1579" s="399"/>
      <c r="N1579" s="23" t="s">
        <v>6</v>
      </c>
      <c r="O1579" s="80">
        <f>ROUNDDOWN(O1578,-1)</f>
        <v>2990</v>
      </c>
      <c r="P1579" s="110" t="s">
        <v>702</v>
      </c>
      <c r="Q1579" s="401"/>
    </row>
    <row r="1580" spans="1:17" s="408" customFormat="1" ht="22.5" thickTop="1">
      <c r="A1580" s="405"/>
      <c r="B1580" s="405"/>
      <c r="C1580" s="406"/>
      <c r="D1580" s="407"/>
      <c r="E1580" s="377"/>
      <c r="F1580" s="377"/>
      <c r="G1580" s="377"/>
      <c r="H1580" s="377"/>
      <c r="I1580" s="377"/>
      <c r="J1580" s="377"/>
      <c r="K1580" s="377"/>
      <c r="L1580" s="377"/>
      <c r="M1580" s="377"/>
      <c r="Q1580" s="409"/>
    </row>
    <row r="1581" spans="1:17" s="400" customFormat="1">
      <c r="A1581" s="396"/>
      <c r="B1581" s="396"/>
      <c r="C1581" s="397" t="s">
        <v>243</v>
      </c>
      <c r="D1581" s="398" t="s">
        <v>711</v>
      </c>
      <c r="E1581" s="399"/>
      <c r="F1581" s="399"/>
      <c r="G1581" s="399"/>
      <c r="H1581" s="399"/>
      <c r="I1581" s="399"/>
      <c r="J1581" s="399"/>
      <c r="K1581" s="399"/>
      <c r="L1581" s="399"/>
      <c r="M1581" s="399"/>
      <c r="Q1581" s="401"/>
    </row>
    <row r="1582" spans="1:17" s="400" customFormat="1" ht="21.75">
      <c r="A1582" s="396"/>
      <c r="B1582" s="396"/>
      <c r="C1582" s="397"/>
      <c r="D1582" s="260" t="s">
        <v>692</v>
      </c>
      <c r="E1582" s="399"/>
      <c r="F1582" s="399"/>
      <c r="G1582" s="399"/>
      <c r="H1582" s="399"/>
      <c r="I1582" s="402">
        <v>0.34</v>
      </c>
      <c r="J1582" s="262" t="s">
        <v>340</v>
      </c>
      <c r="K1582" s="403" t="s">
        <v>406</v>
      </c>
      <c r="L1582" s="404">
        <f>+L1570</f>
        <v>721</v>
      </c>
      <c r="M1582" s="377" t="s">
        <v>134</v>
      </c>
      <c r="N1582" s="23" t="s">
        <v>6</v>
      </c>
      <c r="O1582" s="390">
        <f>+I1582*L1582</f>
        <v>245.14000000000001</v>
      </c>
      <c r="P1582" s="377" t="s">
        <v>134</v>
      </c>
      <c r="Q1582" s="401"/>
    </row>
    <row r="1583" spans="1:17" s="400" customFormat="1" ht="21.75">
      <c r="A1583" s="396"/>
      <c r="B1583" s="396"/>
      <c r="C1583" s="397"/>
      <c r="D1583" s="260" t="s">
        <v>693</v>
      </c>
      <c r="E1583" s="399"/>
      <c r="F1583" s="399"/>
      <c r="G1583" s="399"/>
      <c r="H1583" s="399"/>
      <c r="I1583" s="402">
        <f>+I1582</f>
        <v>0.34</v>
      </c>
      <c r="J1583" s="262" t="s">
        <v>340</v>
      </c>
      <c r="K1583" s="403" t="s">
        <v>406</v>
      </c>
      <c r="L1583" s="404">
        <f t="shared" ref="L1583:L1589" si="146">+L1571</f>
        <v>1340</v>
      </c>
      <c r="M1583" s="377" t="s">
        <v>134</v>
      </c>
      <c r="N1583" s="23" t="s">
        <v>6</v>
      </c>
      <c r="O1583" s="390">
        <f t="shared" ref="O1583:O1589" si="147">+I1583*L1583</f>
        <v>455.6</v>
      </c>
      <c r="P1583" s="377" t="s">
        <v>134</v>
      </c>
      <c r="Q1583" s="401"/>
    </row>
    <row r="1584" spans="1:17" s="400" customFormat="1" ht="21.75">
      <c r="A1584" s="396"/>
      <c r="B1584" s="396"/>
      <c r="C1584" s="397"/>
      <c r="D1584" s="260" t="s">
        <v>694</v>
      </c>
      <c r="E1584" s="399"/>
      <c r="F1584" s="399"/>
      <c r="G1584" s="399"/>
      <c r="H1584" s="399"/>
      <c r="I1584" s="402">
        <f>0.4*I1583</f>
        <v>0.13600000000000001</v>
      </c>
      <c r="J1584" s="262" t="s">
        <v>340</v>
      </c>
      <c r="K1584" s="403" t="s">
        <v>406</v>
      </c>
      <c r="L1584" s="404">
        <f t="shared" si="146"/>
        <v>1288</v>
      </c>
      <c r="M1584" s="377" t="s">
        <v>134</v>
      </c>
      <c r="N1584" s="23" t="s">
        <v>6</v>
      </c>
      <c r="O1584" s="390">
        <f t="shared" si="147"/>
        <v>175.16800000000001</v>
      </c>
      <c r="P1584" s="377" t="s">
        <v>134</v>
      </c>
      <c r="Q1584" s="401"/>
    </row>
    <row r="1585" spans="1:17" s="400" customFormat="1" ht="21.75">
      <c r="A1585" s="396"/>
      <c r="B1585" s="396"/>
      <c r="C1585" s="397"/>
      <c r="D1585" s="260" t="s">
        <v>695</v>
      </c>
      <c r="E1585" s="399"/>
      <c r="F1585" s="399"/>
      <c r="G1585" s="399"/>
      <c r="H1585" s="399"/>
      <c r="I1585" s="402">
        <f>+I1583</f>
        <v>0.34</v>
      </c>
      <c r="J1585" s="262" t="s">
        <v>340</v>
      </c>
      <c r="K1585" s="403" t="s">
        <v>406</v>
      </c>
      <c r="L1585" s="404">
        <f t="shared" si="146"/>
        <v>84</v>
      </c>
      <c r="M1585" s="377" t="s">
        <v>134</v>
      </c>
      <c r="N1585" s="23" t="s">
        <v>6</v>
      </c>
      <c r="O1585" s="390">
        <f t="shared" si="147"/>
        <v>28.560000000000002</v>
      </c>
      <c r="P1585" s="377" t="s">
        <v>134</v>
      </c>
      <c r="Q1585" s="401"/>
    </row>
    <row r="1586" spans="1:17" s="400" customFormat="1" ht="21.75">
      <c r="A1586" s="396"/>
      <c r="B1586" s="396"/>
      <c r="C1586" s="397"/>
      <c r="D1586" s="260" t="s">
        <v>696</v>
      </c>
      <c r="E1586" s="399"/>
      <c r="F1586" s="399"/>
      <c r="G1586" s="399"/>
      <c r="H1586" s="399"/>
      <c r="I1586" s="402">
        <v>0</v>
      </c>
      <c r="J1586" s="262" t="s">
        <v>340</v>
      </c>
      <c r="K1586" s="403" t="s">
        <v>406</v>
      </c>
      <c r="L1586" s="404">
        <v>0</v>
      </c>
      <c r="M1586" s="377" t="s">
        <v>134</v>
      </c>
      <c r="N1586" s="23" t="s">
        <v>6</v>
      </c>
      <c r="O1586" s="390">
        <f t="shared" si="147"/>
        <v>0</v>
      </c>
      <c r="P1586" s="377" t="s">
        <v>134</v>
      </c>
      <c r="Q1586" s="401"/>
    </row>
    <row r="1587" spans="1:17" s="400" customFormat="1" ht="21.75">
      <c r="A1587" s="396"/>
      <c r="B1587" s="396"/>
      <c r="C1587" s="397"/>
      <c r="D1587" s="260" t="s">
        <v>697</v>
      </c>
      <c r="E1587" s="399"/>
      <c r="F1587" s="399"/>
      <c r="G1587" s="399"/>
      <c r="H1587" s="399"/>
      <c r="I1587" s="402">
        <v>1</v>
      </c>
      <c r="J1587" s="262" t="s">
        <v>698</v>
      </c>
      <c r="K1587" s="403" t="s">
        <v>406</v>
      </c>
      <c r="L1587" s="404">
        <f t="shared" si="146"/>
        <v>30</v>
      </c>
      <c r="M1587" s="377" t="s">
        <v>134</v>
      </c>
      <c r="N1587" s="23" t="s">
        <v>6</v>
      </c>
      <c r="O1587" s="390">
        <f t="shared" si="147"/>
        <v>30</v>
      </c>
      <c r="P1587" s="377" t="s">
        <v>134</v>
      </c>
      <c r="Q1587" s="401"/>
    </row>
    <row r="1588" spans="1:17" s="400" customFormat="1" ht="21.75">
      <c r="A1588" s="396"/>
      <c r="B1588" s="396"/>
      <c r="C1588" s="397"/>
      <c r="D1588" s="260" t="s">
        <v>699</v>
      </c>
      <c r="E1588" s="399"/>
      <c r="F1588" s="399"/>
      <c r="G1588" s="399"/>
      <c r="H1588" s="399"/>
      <c r="I1588" s="402">
        <f>+I1585</f>
        <v>0.34</v>
      </c>
      <c r="J1588" s="264" t="s">
        <v>340</v>
      </c>
      <c r="K1588" s="403" t="s">
        <v>406</v>
      </c>
      <c r="L1588" s="404">
        <f t="shared" si="146"/>
        <v>64</v>
      </c>
      <c r="M1588" s="377" t="s">
        <v>134</v>
      </c>
      <c r="N1588" s="23" t="s">
        <v>6</v>
      </c>
      <c r="O1588" s="390">
        <f t="shared" si="147"/>
        <v>21.76</v>
      </c>
      <c r="P1588" s="377" t="s">
        <v>134</v>
      </c>
      <c r="Q1588" s="401"/>
    </row>
    <row r="1589" spans="1:17" s="400" customFormat="1" ht="21.75">
      <c r="A1589" s="396"/>
      <c r="B1589" s="396"/>
      <c r="C1589" s="397"/>
      <c r="D1589" s="260" t="s">
        <v>700</v>
      </c>
      <c r="E1589" s="399"/>
      <c r="F1589" s="399"/>
      <c r="G1589" s="399"/>
      <c r="H1589" s="399"/>
      <c r="I1589" s="402">
        <v>1</v>
      </c>
      <c r="J1589" s="262" t="s">
        <v>701</v>
      </c>
      <c r="K1589" s="403" t="s">
        <v>406</v>
      </c>
      <c r="L1589" s="404">
        <f t="shared" si="146"/>
        <v>1278</v>
      </c>
      <c r="M1589" s="377" t="s">
        <v>134</v>
      </c>
      <c r="N1589" s="23" t="s">
        <v>6</v>
      </c>
      <c r="O1589" s="390">
        <f t="shared" si="147"/>
        <v>1278</v>
      </c>
      <c r="P1589" s="377" t="s">
        <v>134</v>
      </c>
      <c r="Q1589" s="401"/>
    </row>
    <row r="1590" spans="1:17" s="400" customFormat="1" ht="21.75">
      <c r="A1590" s="396"/>
      <c r="B1590" s="396"/>
      <c r="C1590" s="397"/>
      <c r="D1590" s="18" t="s">
        <v>101</v>
      </c>
      <c r="E1590" s="399"/>
      <c r="F1590" s="399"/>
      <c r="G1590" s="399"/>
      <c r="H1590" s="399"/>
      <c r="I1590" s="399"/>
      <c r="J1590" s="399"/>
      <c r="K1590" s="399"/>
      <c r="L1590" s="399"/>
      <c r="M1590" s="399"/>
      <c r="N1590" s="23" t="s">
        <v>6</v>
      </c>
      <c r="O1590" s="390">
        <f>SUM(O1582:O1589)</f>
        <v>2234.2280000000001</v>
      </c>
      <c r="P1590" s="377" t="s">
        <v>134</v>
      </c>
      <c r="Q1590" s="401"/>
    </row>
    <row r="1591" spans="1:17" s="400" customFormat="1" ht="24" thickBot="1">
      <c r="A1591" s="396"/>
      <c r="B1591" s="396"/>
      <c r="C1591" s="397"/>
      <c r="D1591" s="27" t="s">
        <v>57</v>
      </c>
      <c r="E1591" s="399"/>
      <c r="F1591" s="399"/>
      <c r="G1591" s="399"/>
      <c r="H1591" s="399"/>
      <c r="I1591" s="399"/>
      <c r="J1591" s="399"/>
      <c r="K1591" s="399"/>
      <c r="L1591" s="399"/>
      <c r="M1591" s="399"/>
      <c r="N1591" s="23" t="s">
        <v>6</v>
      </c>
      <c r="O1591" s="80">
        <f>ROUNDDOWN(O1590,-1)</f>
        <v>2230</v>
      </c>
      <c r="P1591" s="110" t="s">
        <v>702</v>
      </c>
      <c r="Q1591" s="401"/>
    </row>
    <row r="1592" spans="1:17" s="408" customFormat="1" ht="22.5" thickTop="1">
      <c r="A1592" s="405"/>
      <c r="B1592" s="405"/>
      <c r="C1592" s="406"/>
      <c r="D1592" s="407"/>
      <c r="E1592" s="377"/>
      <c r="F1592" s="377"/>
      <c r="G1592" s="377"/>
      <c r="H1592" s="377"/>
      <c r="I1592" s="377"/>
      <c r="J1592" s="377"/>
      <c r="K1592" s="377"/>
      <c r="L1592" s="377"/>
      <c r="M1592" s="377"/>
      <c r="Q1592" s="409"/>
    </row>
    <row r="1593" spans="1:17" s="400" customFormat="1">
      <c r="A1593" s="396"/>
      <c r="B1593" s="396"/>
      <c r="C1593" s="397" t="s">
        <v>243</v>
      </c>
      <c r="D1593" s="398" t="s">
        <v>712</v>
      </c>
      <c r="E1593" s="399"/>
      <c r="F1593" s="399"/>
      <c r="G1593" s="399"/>
      <c r="H1593" s="399"/>
      <c r="I1593" s="399"/>
      <c r="J1593" s="399"/>
      <c r="K1593" s="399"/>
      <c r="L1593" s="399"/>
      <c r="M1593" s="399"/>
      <c r="Q1593" s="401"/>
    </row>
    <row r="1594" spans="1:17" s="400" customFormat="1" ht="21.75">
      <c r="A1594" s="396"/>
      <c r="B1594" s="396"/>
      <c r="C1594" s="397"/>
      <c r="D1594" s="260" t="s">
        <v>692</v>
      </c>
      <c r="E1594" s="399"/>
      <c r="F1594" s="399"/>
      <c r="G1594" s="399"/>
      <c r="H1594" s="399"/>
      <c r="I1594" s="402">
        <v>0.48</v>
      </c>
      <c r="J1594" s="262" t="s">
        <v>340</v>
      </c>
      <c r="K1594" s="403" t="s">
        <v>406</v>
      </c>
      <c r="L1594" s="404">
        <f>+L1582</f>
        <v>721</v>
      </c>
      <c r="M1594" s="377" t="s">
        <v>134</v>
      </c>
      <c r="N1594" s="23" t="s">
        <v>6</v>
      </c>
      <c r="O1594" s="390">
        <f>+I1594*L1594</f>
        <v>346.08</v>
      </c>
      <c r="P1594" s="377" t="s">
        <v>134</v>
      </c>
      <c r="Q1594" s="401"/>
    </row>
    <row r="1595" spans="1:17" s="400" customFormat="1" ht="21.75">
      <c r="A1595" s="396"/>
      <c r="B1595" s="396"/>
      <c r="C1595" s="397"/>
      <c r="D1595" s="260" t="s">
        <v>693</v>
      </c>
      <c r="E1595" s="399"/>
      <c r="F1595" s="399"/>
      <c r="G1595" s="399"/>
      <c r="H1595" s="399"/>
      <c r="I1595" s="402">
        <f>+I1594</f>
        <v>0.48</v>
      </c>
      <c r="J1595" s="262" t="s">
        <v>340</v>
      </c>
      <c r="K1595" s="403" t="s">
        <v>406</v>
      </c>
      <c r="L1595" s="404">
        <f t="shared" ref="L1595:L1601" si="148">+L1583</f>
        <v>1340</v>
      </c>
      <c r="M1595" s="377" t="s">
        <v>134</v>
      </c>
      <c r="N1595" s="23" t="s">
        <v>6</v>
      </c>
      <c r="O1595" s="390">
        <f t="shared" ref="O1595:O1601" si="149">+I1595*L1595</f>
        <v>643.19999999999993</v>
      </c>
      <c r="P1595" s="377" t="s">
        <v>134</v>
      </c>
      <c r="Q1595" s="401"/>
    </row>
    <row r="1596" spans="1:17" s="400" customFormat="1" ht="21.75">
      <c r="A1596" s="396"/>
      <c r="B1596" s="396"/>
      <c r="C1596" s="397"/>
      <c r="D1596" s="260" t="s">
        <v>694</v>
      </c>
      <c r="E1596" s="399"/>
      <c r="F1596" s="399"/>
      <c r="G1596" s="399"/>
      <c r="H1596" s="399"/>
      <c r="I1596" s="402">
        <f>0.4*I1595</f>
        <v>0.192</v>
      </c>
      <c r="J1596" s="262" t="s">
        <v>340</v>
      </c>
      <c r="K1596" s="403" t="s">
        <v>406</v>
      </c>
      <c r="L1596" s="404">
        <f t="shared" si="148"/>
        <v>1288</v>
      </c>
      <c r="M1596" s="377" t="s">
        <v>134</v>
      </c>
      <c r="N1596" s="23" t="s">
        <v>6</v>
      </c>
      <c r="O1596" s="390">
        <f t="shared" si="149"/>
        <v>247.29599999999999</v>
      </c>
      <c r="P1596" s="377" t="s">
        <v>134</v>
      </c>
      <c r="Q1596" s="401"/>
    </row>
    <row r="1597" spans="1:17" s="400" customFormat="1" ht="21.75">
      <c r="A1597" s="396"/>
      <c r="B1597" s="396"/>
      <c r="C1597" s="397"/>
      <c r="D1597" s="260" t="s">
        <v>695</v>
      </c>
      <c r="E1597" s="399"/>
      <c r="F1597" s="399"/>
      <c r="G1597" s="399"/>
      <c r="H1597" s="399"/>
      <c r="I1597" s="402">
        <f>+I1595</f>
        <v>0.48</v>
      </c>
      <c r="J1597" s="262" t="s">
        <v>340</v>
      </c>
      <c r="K1597" s="403" t="s">
        <v>406</v>
      </c>
      <c r="L1597" s="404">
        <f t="shared" si="148"/>
        <v>84</v>
      </c>
      <c r="M1597" s="377" t="s">
        <v>134</v>
      </c>
      <c r="N1597" s="23" t="s">
        <v>6</v>
      </c>
      <c r="O1597" s="390">
        <f t="shared" si="149"/>
        <v>40.32</v>
      </c>
      <c r="P1597" s="377" t="s">
        <v>134</v>
      </c>
      <c r="Q1597" s="401"/>
    </row>
    <row r="1598" spans="1:17" s="400" customFormat="1" ht="21.75">
      <c r="A1598" s="396"/>
      <c r="B1598" s="396"/>
      <c r="C1598" s="397"/>
      <c r="D1598" s="260" t="s">
        <v>696</v>
      </c>
      <c r="E1598" s="399"/>
      <c r="F1598" s="399"/>
      <c r="G1598" s="399"/>
      <c r="H1598" s="399"/>
      <c r="I1598" s="402">
        <v>0</v>
      </c>
      <c r="J1598" s="262" t="s">
        <v>340</v>
      </c>
      <c r="K1598" s="403" t="s">
        <v>406</v>
      </c>
      <c r="L1598" s="404">
        <v>0</v>
      </c>
      <c r="M1598" s="377" t="s">
        <v>134</v>
      </c>
      <c r="N1598" s="23" t="s">
        <v>6</v>
      </c>
      <c r="O1598" s="390">
        <f t="shared" si="149"/>
        <v>0</v>
      </c>
      <c r="P1598" s="377" t="s">
        <v>134</v>
      </c>
      <c r="Q1598" s="401"/>
    </row>
    <row r="1599" spans="1:17" s="400" customFormat="1" ht="21.75">
      <c r="A1599" s="396"/>
      <c r="B1599" s="396"/>
      <c r="C1599" s="397"/>
      <c r="D1599" s="260" t="s">
        <v>697</v>
      </c>
      <c r="E1599" s="399"/>
      <c r="F1599" s="399"/>
      <c r="G1599" s="399"/>
      <c r="H1599" s="399"/>
      <c r="I1599" s="402">
        <v>1</v>
      </c>
      <c r="J1599" s="262" t="s">
        <v>698</v>
      </c>
      <c r="K1599" s="403" t="s">
        <v>406</v>
      </c>
      <c r="L1599" s="404">
        <f t="shared" si="148"/>
        <v>30</v>
      </c>
      <c r="M1599" s="377" t="s">
        <v>134</v>
      </c>
      <c r="N1599" s="23" t="s">
        <v>6</v>
      </c>
      <c r="O1599" s="390">
        <f t="shared" si="149"/>
        <v>30</v>
      </c>
      <c r="P1599" s="377" t="s">
        <v>134</v>
      </c>
      <c r="Q1599" s="401"/>
    </row>
    <row r="1600" spans="1:17" s="400" customFormat="1" ht="21.75">
      <c r="A1600" s="396"/>
      <c r="B1600" s="396"/>
      <c r="C1600" s="397"/>
      <c r="D1600" s="260" t="s">
        <v>699</v>
      </c>
      <c r="E1600" s="399"/>
      <c r="F1600" s="399"/>
      <c r="G1600" s="399"/>
      <c r="H1600" s="399"/>
      <c r="I1600" s="402">
        <f>+I1597</f>
        <v>0.48</v>
      </c>
      <c r="J1600" s="264" t="s">
        <v>340</v>
      </c>
      <c r="K1600" s="403" t="s">
        <v>406</v>
      </c>
      <c r="L1600" s="404">
        <f t="shared" si="148"/>
        <v>64</v>
      </c>
      <c r="M1600" s="377" t="s">
        <v>134</v>
      </c>
      <c r="N1600" s="23" t="s">
        <v>6</v>
      </c>
      <c r="O1600" s="390">
        <f t="shared" si="149"/>
        <v>30.72</v>
      </c>
      <c r="P1600" s="377" t="s">
        <v>134</v>
      </c>
      <c r="Q1600" s="401"/>
    </row>
    <row r="1601" spans="1:17" s="400" customFormat="1" ht="21.75">
      <c r="A1601" s="396"/>
      <c r="B1601" s="396"/>
      <c r="C1601" s="397"/>
      <c r="D1601" s="260" t="s">
        <v>700</v>
      </c>
      <c r="E1601" s="399"/>
      <c r="F1601" s="399"/>
      <c r="G1601" s="399"/>
      <c r="H1601" s="399"/>
      <c r="I1601" s="402">
        <v>1</v>
      </c>
      <c r="J1601" s="262" t="s">
        <v>701</v>
      </c>
      <c r="K1601" s="403" t="s">
        <v>406</v>
      </c>
      <c r="L1601" s="404">
        <f t="shared" si="148"/>
        <v>1278</v>
      </c>
      <c r="M1601" s="377" t="s">
        <v>134</v>
      </c>
      <c r="N1601" s="23" t="s">
        <v>6</v>
      </c>
      <c r="O1601" s="390">
        <f t="shared" si="149"/>
        <v>1278</v>
      </c>
      <c r="P1601" s="377" t="s">
        <v>134</v>
      </c>
      <c r="Q1601" s="401"/>
    </row>
    <row r="1602" spans="1:17" s="400" customFormat="1" ht="21.75">
      <c r="A1602" s="396"/>
      <c r="B1602" s="396"/>
      <c r="C1602" s="397"/>
      <c r="D1602" s="18" t="s">
        <v>101</v>
      </c>
      <c r="E1602" s="399"/>
      <c r="F1602" s="399"/>
      <c r="G1602" s="399"/>
      <c r="H1602" s="399"/>
      <c r="I1602" s="399"/>
      <c r="J1602" s="399"/>
      <c r="K1602" s="399"/>
      <c r="L1602" s="399"/>
      <c r="M1602" s="399"/>
      <c r="N1602" s="23" t="s">
        <v>6</v>
      </c>
      <c r="O1602" s="390">
        <f>SUM(O1594:O1601)</f>
        <v>2615.616</v>
      </c>
      <c r="P1602" s="377" t="s">
        <v>134</v>
      </c>
      <c r="Q1602" s="401"/>
    </row>
    <row r="1603" spans="1:17" s="400" customFormat="1" ht="24" thickBot="1">
      <c r="A1603" s="396"/>
      <c r="B1603" s="396"/>
      <c r="C1603" s="397"/>
      <c r="D1603" s="27" t="s">
        <v>57</v>
      </c>
      <c r="E1603" s="399"/>
      <c r="F1603" s="399"/>
      <c r="G1603" s="399"/>
      <c r="H1603" s="399"/>
      <c r="I1603" s="399"/>
      <c r="J1603" s="399"/>
      <c r="K1603" s="399"/>
      <c r="L1603" s="399"/>
      <c r="M1603" s="399"/>
      <c r="N1603" s="23" t="s">
        <v>6</v>
      </c>
      <c r="O1603" s="80">
        <f>ROUNDDOWN(O1602,-1)</f>
        <v>2610</v>
      </c>
      <c r="P1603" s="110" t="s">
        <v>702</v>
      </c>
      <c r="Q1603" s="401"/>
    </row>
    <row r="1604" spans="1:17" s="408" customFormat="1" ht="22.5" thickTop="1">
      <c r="A1604" s="405"/>
      <c r="B1604" s="405"/>
      <c r="C1604" s="406"/>
      <c r="D1604" s="407"/>
      <c r="E1604" s="377"/>
      <c r="F1604" s="377"/>
      <c r="G1604" s="377"/>
      <c r="H1604" s="377"/>
      <c r="I1604" s="377"/>
      <c r="J1604" s="377"/>
      <c r="K1604" s="377"/>
      <c r="L1604" s="377"/>
      <c r="M1604" s="377"/>
      <c r="Q1604" s="409"/>
    </row>
    <row r="1605" spans="1:17" s="400" customFormat="1">
      <c r="A1605" s="396"/>
      <c r="B1605" s="396"/>
      <c r="C1605" s="397" t="s">
        <v>243</v>
      </c>
      <c r="D1605" s="398" t="s">
        <v>713</v>
      </c>
      <c r="E1605" s="399"/>
      <c r="F1605" s="399"/>
      <c r="G1605" s="399"/>
      <c r="H1605" s="399"/>
      <c r="I1605" s="399"/>
      <c r="J1605" s="399"/>
      <c r="K1605" s="399"/>
      <c r="L1605" s="399"/>
      <c r="M1605" s="399"/>
      <c r="Q1605" s="401"/>
    </row>
    <row r="1606" spans="1:17" s="400" customFormat="1" ht="21.75">
      <c r="A1606" s="396"/>
      <c r="B1606" s="396"/>
      <c r="C1606" s="397"/>
      <c r="D1606" s="260" t="s">
        <v>692</v>
      </c>
      <c r="E1606" s="399"/>
      <c r="F1606" s="399"/>
      <c r="G1606" s="399"/>
      <c r="H1606" s="399"/>
      <c r="I1606" s="402">
        <v>0.2</v>
      </c>
      <c r="J1606" s="262" t="s">
        <v>340</v>
      </c>
      <c r="K1606" s="403" t="s">
        <v>406</v>
      </c>
      <c r="L1606" s="404">
        <f>+L1594</f>
        <v>721</v>
      </c>
      <c r="M1606" s="377" t="s">
        <v>134</v>
      </c>
      <c r="N1606" s="23" t="s">
        <v>6</v>
      </c>
      <c r="O1606" s="390">
        <f>+I1606*L1606</f>
        <v>144.20000000000002</v>
      </c>
      <c r="P1606" s="377" t="s">
        <v>134</v>
      </c>
      <c r="Q1606" s="401"/>
    </row>
    <row r="1607" spans="1:17" s="400" customFormat="1" ht="21.75">
      <c r="A1607" s="396"/>
      <c r="B1607" s="396"/>
      <c r="C1607" s="397"/>
      <c r="D1607" s="260" t="s">
        <v>693</v>
      </c>
      <c r="E1607" s="399"/>
      <c r="F1607" s="399"/>
      <c r="G1607" s="399"/>
      <c r="H1607" s="399"/>
      <c r="I1607" s="402">
        <f>+I1606</f>
        <v>0.2</v>
      </c>
      <c r="J1607" s="262" t="s">
        <v>340</v>
      </c>
      <c r="K1607" s="403" t="s">
        <v>406</v>
      </c>
      <c r="L1607" s="404">
        <f t="shared" ref="L1607:L1613" si="150">+L1595</f>
        <v>1340</v>
      </c>
      <c r="M1607" s="377" t="s">
        <v>134</v>
      </c>
      <c r="N1607" s="23" t="s">
        <v>6</v>
      </c>
      <c r="O1607" s="390">
        <f t="shared" ref="O1607:O1613" si="151">+I1607*L1607</f>
        <v>268</v>
      </c>
      <c r="P1607" s="377" t="s">
        <v>134</v>
      </c>
      <c r="Q1607" s="401"/>
    </row>
    <row r="1608" spans="1:17" s="400" customFormat="1" ht="21.75">
      <c r="A1608" s="396"/>
      <c r="B1608" s="396"/>
      <c r="C1608" s="397"/>
      <c r="D1608" s="260" t="s">
        <v>694</v>
      </c>
      <c r="E1608" s="399"/>
      <c r="F1608" s="399"/>
      <c r="G1608" s="399"/>
      <c r="H1608" s="399"/>
      <c r="I1608" s="402">
        <f>0.4*I1607</f>
        <v>8.0000000000000016E-2</v>
      </c>
      <c r="J1608" s="262" t="s">
        <v>340</v>
      </c>
      <c r="K1608" s="403" t="s">
        <v>406</v>
      </c>
      <c r="L1608" s="404">
        <f t="shared" si="150"/>
        <v>1288</v>
      </c>
      <c r="M1608" s="377" t="s">
        <v>134</v>
      </c>
      <c r="N1608" s="23" t="s">
        <v>6</v>
      </c>
      <c r="O1608" s="390">
        <f t="shared" si="151"/>
        <v>103.04000000000002</v>
      </c>
      <c r="P1608" s="377" t="s">
        <v>134</v>
      </c>
      <c r="Q1608" s="401"/>
    </row>
    <row r="1609" spans="1:17" s="400" customFormat="1" ht="21.75">
      <c r="A1609" s="396"/>
      <c r="B1609" s="396"/>
      <c r="C1609" s="397"/>
      <c r="D1609" s="260" t="s">
        <v>695</v>
      </c>
      <c r="E1609" s="399"/>
      <c r="F1609" s="399"/>
      <c r="G1609" s="399"/>
      <c r="H1609" s="399"/>
      <c r="I1609" s="402">
        <f>+I1607</f>
        <v>0.2</v>
      </c>
      <c r="J1609" s="262" t="s">
        <v>340</v>
      </c>
      <c r="K1609" s="403" t="s">
        <v>406</v>
      </c>
      <c r="L1609" s="404">
        <f t="shared" si="150"/>
        <v>84</v>
      </c>
      <c r="M1609" s="377" t="s">
        <v>134</v>
      </c>
      <c r="N1609" s="23" t="s">
        <v>6</v>
      </c>
      <c r="O1609" s="390">
        <f t="shared" si="151"/>
        <v>16.8</v>
      </c>
      <c r="P1609" s="377" t="s">
        <v>134</v>
      </c>
      <c r="Q1609" s="401"/>
    </row>
    <row r="1610" spans="1:17" s="400" customFormat="1" ht="21.75">
      <c r="A1610" s="396"/>
      <c r="B1610" s="396"/>
      <c r="C1610" s="397"/>
      <c r="D1610" s="260" t="s">
        <v>696</v>
      </c>
      <c r="E1610" s="399"/>
      <c r="F1610" s="399"/>
      <c r="G1610" s="399"/>
      <c r="H1610" s="399"/>
      <c r="I1610" s="402">
        <v>0</v>
      </c>
      <c r="J1610" s="262" t="s">
        <v>340</v>
      </c>
      <c r="K1610" s="403" t="s">
        <v>406</v>
      </c>
      <c r="L1610" s="404">
        <v>0</v>
      </c>
      <c r="M1610" s="377" t="s">
        <v>134</v>
      </c>
      <c r="N1610" s="23" t="s">
        <v>6</v>
      </c>
      <c r="O1610" s="390">
        <f t="shared" si="151"/>
        <v>0</v>
      </c>
      <c r="P1610" s="377" t="s">
        <v>134</v>
      </c>
      <c r="Q1610" s="401"/>
    </row>
    <row r="1611" spans="1:17" s="400" customFormat="1" ht="21.75">
      <c r="A1611" s="396"/>
      <c r="B1611" s="396"/>
      <c r="C1611" s="397"/>
      <c r="D1611" s="260" t="s">
        <v>697</v>
      </c>
      <c r="E1611" s="399"/>
      <c r="F1611" s="399"/>
      <c r="G1611" s="399"/>
      <c r="H1611" s="399"/>
      <c r="I1611" s="402">
        <v>1</v>
      </c>
      <c r="J1611" s="262" t="s">
        <v>698</v>
      </c>
      <c r="K1611" s="403" t="s">
        <v>406</v>
      </c>
      <c r="L1611" s="404">
        <f t="shared" si="150"/>
        <v>30</v>
      </c>
      <c r="M1611" s="377" t="s">
        <v>134</v>
      </c>
      <c r="N1611" s="23" t="s">
        <v>6</v>
      </c>
      <c r="O1611" s="390">
        <f t="shared" si="151"/>
        <v>30</v>
      </c>
      <c r="P1611" s="377" t="s">
        <v>134</v>
      </c>
      <c r="Q1611" s="401"/>
    </row>
    <row r="1612" spans="1:17" s="400" customFormat="1" ht="21.75">
      <c r="A1612" s="396"/>
      <c r="B1612" s="396"/>
      <c r="C1612" s="397"/>
      <c r="D1612" s="260" t="s">
        <v>699</v>
      </c>
      <c r="E1612" s="399"/>
      <c r="F1612" s="399"/>
      <c r="G1612" s="399"/>
      <c r="H1612" s="399"/>
      <c r="I1612" s="402">
        <f>+I1609</f>
        <v>0.2</v>
      </c>
      <c r="J1612" s="264" t="s">
        <v>340</v>
      </c>
      <c r="K1612" s="403" t="s">
        <v>406</v>
      </c>
      <c r="L1612" s="404">
        <f t="shared" si="150"/>
        <v>64</v>
      </c>
      <c r="M1612" s="377" t="s">
        <v>134</v>
      </c>
      <c r="N1612" s="23" t="s">
        <v>6</v>
      </c>
      <c r="O1612" s="390">
        <f t="shared" si="151"/>
        <v>12.8</v>
      </c>
      <c r="P1612" s="377" t="s">
        <v>134</v>
      </c>
      <c r="Q1612" s="401"/>
    </row>
    <row r="1613" spans="1:17" s="400" customFormat="1" ht="21.75">
      <c r="A1613" s="396"/>
      <c r="B1613" s="396"/>
      <c r="C1613" s="397"/>
      <c r="D1613" s="260" t="s">
        <v>700</v>
      </c>
      <c r="E1613" s="399"/>
      <c r="F1613" s="399"/>
      <c r="G1613" s="399"/>
      <c r="H1613" s="399"/>
      <c r="I1613" s="402">
        <v>1</v>
      </c>
      <c r="J1613" s="262" t="s">
        <v>701</v>
      </c>
      <c r="K1613" s="403" t="s">
        <v>406</v>
      </c>
      <c r="L1613" s="404">
        <f t="shared" si="150"/>
        <v>1278</v>
      </c>
      <c r="M1613" s="377" t="s">
        <v>134</v>
      </c>
      <c r="N1613" s="23" t="s">
        <v>6</v>
      </c>
      <c r="O1613" s="390">
        <f t="shared" si="151"/>
        <v>1278</v>
      </c>
      <c r="P1613" s="377" t="s">
        <v>134</v>
      </c>
      <c r="Q1613" s="401"/>
    </row>
    <row r="1614" spans="1:17" s="400" customFormat="1" ht="21.75">
      <c r="A1614" s="396"/>
      <c r="B1614" s="396"/>
      <c r="C1614" s="397"/>
      <c r="D1614" s="18" t="s">
        <v>101</v>
      </c>
      <c r="E1614" s="399"/>
      <c r="F1614" s="399"/>
      <c r="G1614" s="399"/>
      <c r="H1614" s="399"/>
      <c r="I1614" s="399"/>
      <c r="J1614" s="399"/>
      <c r="K1614" s="399"/>
      <c r="L1614" s="399"/>
      <c r="M1614" s="399"/>
      <c r="N1614" s="23" t="s">
        <v>6</v>
      </c>
      <c r="O1614" s="390">
        <f>SUM(O1606:O1613)</f>
        <v>1852.84</v>
      </c>
      <c r="P1614" s="377" t="s">
        <v>134</v>
      </c>
      <c r="Q1614" s="401"/>
    </row>
    <row r="1615" spans="1:17" s="400" customFormat="1" ht="24" thickBot="1">
      <c r="A1615" s="396"/>
      <c r="B1615" s="396"/>
      <c r="C1615" s="397"/>
      <c r="D1615" s="27" t="s">
        <v>57</v>
      </c>
      <c r="E1615" s="399"/>
      <c r="F1615" s="399"/>
      <c r="G1615" s="399"/>
      <c r="H1615" s="399"/>
      <c r="I1615" s="399"/>
      <c r="J1615" s="399"/>
      <c r="K1615" s="399"/>
      <c r="L1615" s="399"/>
      <c r="M1615" s="399"/>
      <c r="N1615" s="23" t="s">
        <v>6</v>
      </c>
      <c r="O1615" s="80">
        <f>ROUNDDOWN(O1614,-1)</f>
        <v>1850</v>
      </c>
      <c r="P1615" s="110" t="s">
        <v>702</v>
      </c>
      <c r="Q1615" s="401"/>
    </row>
    <row r="1616" spans="1:17" s="408" customFormat="1" ht="22.5" thickTop="1">
      <c r="A1616" s="405"/>
      <c r="B1616" s="405"/>
      <c r="C1616" s="406"/>
      <c r="D1616" s="407"/>
      <c r="E1616" s="377"/>
      <c r="F1616" s="377"/>
      <c r="G1616" s="377"/>
      <c r="H1616" s="377"/>
      <c r="I1616" s="377"/>
      <c r="J1616" s="377"/>
      <c r="K1616" s="377"/>
      <c r="L1616" s="377"/>
      <c r="M1616" s="377"/>
      <c r="Q1616" s="409"/>
    </row>
    <row r="1617" spans="1:17" s="408" customFormat="1" ht="21.75">
      <c r="A1617" s="405"/>
      <c r="B1617" s="405"/>
      <c r="C1617" s="406" t="s">
        <v>243</v>
      </c>
      <c r="D1617" s="407" t="s">
        <v>714</v>
      </c>
      <c r="E1617" s="377"/>
      <c r="F1617" s="377"/>
      <c r="G1617" s="377"/>
      <c r="H1617" s="377"/>
      <c r="I1617" s="377"/>
      <c r="J1617" s="377"/>
      <c r="K1617" s="377"/>
      <c r="L1617" s="377"/>
      <c r="M1617" s="377"/>
      <c r="Q1617" s="409"/>
    </row>
    <row r="1618" spans="1:17" s="400" customFormat="1" ht="21.75">
      <c r="A1618" s="396"/>
      <c r="B1618" s="396"/>
      <c r="C1618" s="397"/>
      <c r="D1618" s="260" t="s">
        <v>692</v>
      </c>
      <c r="E1618" s="399"/>
      <c r="F1618" s="399"/>
      <c r="G1618" s="399"/>
      <c r="H1618" s="399"/>
      <c r="I1618" s="402">
        <v>0.96</v>
      </c>
      <c r="J1618" s="262" t="s">
        <v>340</v>
      </c>
      <c r="K1618" s="403" t="s">
        <v>406</v>
      </c>
      <c r="L1618" s="404">
        <f>+L1606</f>
        <v>721</v>
      </c>
      <c r="M1618" s="377" t="s">
        <v>134</v>
      </c>
      <c r="N1618" s="23" t="s">
        <v>6</v>
      </c>
      <c r="O1618" s="390">
        <f>+I1618*L1618</f>
        <v>692.16</v>
      </c>
      <c r="P1618" s="377" t="s">
        <v>134</v>
      </c>
      <c r="Q1618" s="401"/>
    </row>
    <row r="1619" spans="1:17" s="400" customFormat="1" ht="21.75">
      <c r="A1619" s="396"/>
      <c r="B1619" s="396"/>
      <c r="C1619" s="397"/>
      <c r="D1619" s="260" t="s">
        <v>693</v>
      </c>
      <c r="E1619" s="399"/>
      <c r="F1619" s="399"/>
      <c r="G1619" s="399"/>
      <c r="H1619" s="399"/>
      <c r="I1619" s="402">
        <f>+I1618</f>
        <v>0.96</v>
      </c>
      <c r="J1619" s="262" t="s">
        <v>340</v>
      </c>
      <c r="K1619" s="403" t="s">
        <v>406</v>
      </c>
      <c r="L1619" s="404">
        <f t="shared" ref="L1619:L1625" si="152">+L1607</f>
        <v>1340</v>
      </c>
      <c r="M1619" s="377" t="s">
        <v>134</v>
      </c>
      <c r="N1619" s="23" t="s">
        <v>6</v>
      </c>
      <c r="O1619" s="390">
        <f t="shared" ref="O1619:O1625" si="153">+I1619*L1619</f>
        <v>1286.3999999999999</v>
      </c>
      <c r="P1619" s="377" t="s">
        <v>134</v>
      </c>
      <c r="Q1619" s="401"/>
    </row>
    <row r="1620" spans="1:17" s="400" customFormat="1" ht="21.75">
      <c r="A1620" s="396"/>
      <c r="B1620" s="396"/>
      <c r="C1620" s="397"/>
      <c r="D1620" s="260" t="s">
        <v>694</v>
      </c>
      <c r="E1620" s="399"/>
      <c r="F1620" s="399"/>
      <c r="G1620" s="399"/>
      <c r="H1620" s="399"/>
      <c r="I1620" s="402">
        <f>0.4*I1619</f>
        <v>0.38400000000000001</v>
      </c>
      <c r="J1620" s="262" t="s">
        <v>340</v>
      </c>
      <c r="K1620" s="403" t="s">
        <v>406</v>
      </c>
      <c r="L1620" s="404">
        <f t="shared" si="152"/>
        <v>1288</v>
      </c>
      <c r="M1620" s="377" t="s">
        <v>134</v>
      </c>
      <c r="N1620" s="23" t="s">
        <v>6</v>
      </c>
      <c r="O1620" s="390">
        <f t="shared" si="153"/>
        <v>494.59199999999998</v>
      </c>
      <c r="P1620" s="377" t="s">
        <v>134</v>
      </c>
      <c r="Q1620" s="401"/>
    </row>
    <row r="1621" spans="1:17" s="400" customFormat="1" ht="21.75">
      <c r="A1621" s="396"/>
      <c r="B1621" s="396"/>
      <c r="C1621" s="397"/>
      <c r="D1621" s="260" t="s">
        <v>695</v>
      </c>
      <c r="E1621" s="399"/>
      <c r="F1621" s="399"/>
      <c r="G1621" s="399"/>
      <c r="H1621" s="399"/>
      <c r="I1621" s="402">
        <f>+I1619</f>
        <v>0.96</v>
      </c>
      <c r="J1621" s="262" t="s">
        <v>340</v>
      </c>
      <c r="K1621" s="403" t="s">
        <v>406</v>
      </c>
      <c r="L1621" s="404">
        <f t="shared" si="152"/>
        <v>84</v>
      </c>
      <c r="M1621" s="377" t="s">
        <v>134</v>
      </c>
      <c r="N1621" s="23" t="s">
        <v>6</v>
      </c>
      <c r="O1621" s="390">
        <f t="shared" si="153"/>
        <v>80.64</v>
      </c>
      <c r="P1621" s="377" t="s">
        <v>134</v>
      </c>
      <c r="Q1621" s="401"/>
    </row>
    <row r="1622" spans="1:17" s="400" customFormat="1" ht="21.75">
      <c r="A1622" s="396"/>
      <c r="B1622" s="396"/>
      <c r="C1622" s="397"/>
      <c r="D1622" s="260" t="s">
        <v>696</v>
      </c>
      <c r="E1622" s="399"/>
      <c r="F1622" s="399"/>
      <c r="G1622" s="399"/>
      <c r="H1622" s="399"/>
      <c r="I1622" s="402">
        <v>0</v>
      </c>
      <c r="J1622" s="262" t="s">
        <v>340</v>
      </c>
      <c r="K1622" s="403" t="s">
        <v>406</v>
      </c>
      <c r="L1622" s="404">
        <v>0</v>
      </c>
      <c r="M1622" s="377" t="s">
        <v>134</v>
      </c>
      <c r="N1622" s="23" t="s">
        <v>6</v>
      </c>
      <c r="O1622" s="390">
        <f t="shared" si="153"/>
        <v>0</v>
      </c>
      <c r="P1622" s="377" t="s">
        <v>134</v>
      </c>
      <c r="Q1622" s="401"/>
    </row>
    <row r="1623" spans="1:17" s="400" customFormat="1" ht="21.75">
      <c r="A1623" s="396"/>
      <c r="B1623" s="396"/>
      <c r="C1623" s="397"/>
      <c r="D1623" s="260" t="s">
        <v>697</v>
      </c>
      <c r="E1623" s="399"/>
      <c r="F1623" s="399"/>
      <c r="G1623" s="399"/>
      <c r="H1623" s="399"/>
      <c r="I1623" s="402">
        <v>1</v>
      </c>
      <c r="J1623" s="262" t="s">
        <v>698</v>
      </c>
      <c r="K1623" s="403" t="s">
        <v>406</v>
      </c>
      <c r="L1623" s="404">
        <f t="shared" si="152"/>
        <v>30</v>
      </c>
      <c r="M1623" s="377" t="s">
        <v>134</v>
      </c>
      <c r="N1623" s="23" t="s">
        <v>6</v>
      </c>
      <c r="O1623" s="390">
        <f t="shared" si="153"/>
        <v>30</v>
      </c>
      <c r="P1623" s="377" t="s">
        <v>134</v>
      </c>
      <c r="Q1623" s="401"/>
    </row>
    <row r="1624" spans="1:17" s="400" customFormat="1" ht="21.75">
      <c r="A1624" s="396"/>
      <c r="B1624" s="396"/>
      <c r="C1624" s="397"/>
      <c r="D1624" s="260" t="s">
        <v>699</v>
      </c>
      <c r="E1624" s="399"/>
      <c r="F1624" s="399"/>
      <c r="G1624" s="399"/>
      <c r="H1624" s="399"/>
      <c r="I1624" s="402">
        <f>+I1621</f>
        <v>0.96</v>
      </c>
      <c r="J1624" s="264" t="s">
        <v>340</v>
      </c>
      <c r="K1624" s="403" t="s">
        <v>406</v>
      </c>
      <c r="L1624" s="404">
        <f t="shared" si="152"/>
        <v>64</v>
      </c>
      <c r="M1624" s="377" t="s">
        <v>134</v>
      </c>
      <c r="N1624" s="23" t="s">
        <v>6</v>
      </c>
      <c r="O1624" s="390">
        <f t="shared" si="153"/>
        <v>61.44</v>
      </c>
      <c r="P1624" s="377" t="s">
        <v>134</v>
      </c>
      <c r="Q1624" s="401"/>
    </row>
    <row r="1625" spans="1:17" s="400" customFormat="1" ht="21.75">
      <c r="A1625" s="396"/>
      <c r="B1625" s="396"/>
      <c r="C1625" s="397"/>
      <c r="D1625" s="260" t="s">
        <v>700</v>
      </c>
      <c r="E1625" s="399"/>
      <c r="F1625" s="399"/>
      <c r="G1625" s="399"/>
      <c r="H1625" s="399"/>
      <c r="I1625" s="402">
        <v>1</v>
      </c>
      <c r="J1625" s="262" t="s">
        <v>701</v>
      </c>
      <c r="K1625" s="403" t="s">
        <v>406</v>
      </c>
      <c r="L1625" s="404">
        <f t="shared" si="152"/>
        <v>1278</v>
      </c>
      <c r="M1625" s="377" t="s">
        <v>134</v>
      </c>
      <c r="N1625" s="23" t="s">
        <v>6</v>
      </c>
      <c r="O1625" s="390">
        <f t="shared" si="153"/>
        <v>1278</v>
      </c>
      <c r="P1625" s="377" t="s">
        <v>134</v>
      </c>
      <c r="Q1625" s="401"/>
    </row>
    <row r="1626" spans="1:17" s="400" customFormat="1" ht="21.75">
      <c r="A1626" s="396"/>
      <c r="B1626" s="396"/>
      <c r="C1626" s="397"/>
      <c r="D1626" s="18" t="s">
        <v>101</v>
      </c>
      <c r="E1626" s="399"/>
      <c r="F1626" s="399"/>
      <c r="G1626" s="399"/>
      <c r="H1626" s="399"/>
      <c r="I1626" s="399"/>
      <c r="J1626" s="399"/>
      <c r="K1626" s="399"/>
      <c r="L1626" s="399"/>
      <c r="M1626" s="399"/>
      <c r="N1626" s="23" t="s">
        <v>6</v>
      </c>
      <c r="O1626" s="390">
        <f>SUM(O1618:O1625)</f>
        <v>3923.232</v>
      </c>
      <c r="P1626" s="377" t="s">
        <v>134</v>
      </c>
      <c r="Q1626" s="401"/>
    </row>
    <row r="1627" spans="1:17" s="400" customFormat="1" ht="24" thickBot="1">
      <c r="A1627" s="396"/>
      <c r="B1627" s="396"/>
      <c r="C1627" s="397"/>
      <c r="D1627" s="27" t="s">
        <v>57</v>
      </c>
      <c r="E1627" s="399"/>
      <c r="F1627" s="399"/>
      <c r="G1627" s="399"/>
      <c r="H1627" s="399"/>
      <c r="I1627" s="399"/>
      <c r="J1627" s="399"/>
      <c r="K1627" s="399"/>
      <c r="L1627" s="399"/>
      <c r="M1627" s="399"/>
      <c r="N1627" s="23" t="s">
        <v>6</v>
      </c>
      <c r="O1627" s="80">
        <f>ROUNDDOWN(O1626,-1)</f>
        <v>3920</v>
      </c>
      <c r="P1627" s="110" t="s">
        <v>702</v>
      </c>
      <c r="Q1627" s="401"/>
    </row>
    <row r="1628" spans="1:17" s="408" customFormat="1" ht="22.5" thickTop="1">
      <c r="A1628" s="405"/>
      <c r="B1628" s="405"/>
      <c r="C1628" s="406"/>
      <c r="D1628" s="407"/>
      <c r="E1628" s="377"/>
      <c r="F1628" s="377"/>
      <c r="G1628" s="377"/>
      <c r="H1628" s="377"/>
      <c r="I1628" s="377"/>
      <c r="J1628" s="377"/>
      <c r="K1628" s="377"/>
      <c r="L1628" s="377"/>
      <c r="M1628" s="377"/>
      <c r="Q1628" s="409"/>
    </row>
    <row r="1629" spans="1:17" s="400" customFormat="1">
      <c r="A1629" s="396"/>
      <c r="B1629" s="396"/>
      <c r="C1629" s="397" t="s">
        <v>243</v>
      </c>
      <c r="D1629" s="398" t="s">
        <v>715</v>
      </c>
      <c r="E1629" s="399"/>
      <c r="F1629" s="399"/>
      <c r="G1629" s="399"/>
      <c r="H1629" s="399"/>
      <c r="I1629" s="399"/>
      <c r="J1629" s="399"/>
      <c r="K1629" s="399"/>
      <c r="L1629" s="399"/>
      <c r="M1629" s="399"/>
      <c r="Q1629" s="401"/>
    </row>
    <row r="1630" spans="1:17" s="400" customFormat="1" ht="21.75">
      <c r="A1630" s="396"/>
      <c r="B1630" s="396"/>
      <c r="C1630" s="397"/>
      <c r="D1630" s="260" t="s">
        <v>692</v>
      </c>
      <c r="E1630" s="399"/>
      <c r="F1630" s="399"/>
      <c r="G1630" s="399"/>
      <c r="H1630" s="399"/>
      <c r="I1630" s="402">
        <v>0.72</v>
      </c>
      <c r="J1630" s="262" t="s">
        <v>340</v>
      </c>
      <c r="K1630" s="403" t="s">
        <v>406</v>
      </c>
      <c r="L1630" s="404">
        <f>+L1618</f>
        <v>721</v>
      </c>
      <c r="M1630" s="377" t="s">
        <v>134</v>
      </c>
      <c r="N1630" s="23" t="s">
        <v>6</v>
      </c>
      <c r="O1630" s="390">
        <f>+I1630*L1630</f>
        <v>519.12</v>
      </c>
      <c r="P1630" s="377" t="s">
        <v>134</v>
      </c>
      <c r="Q1630" s="401"/>
    </row>
    <row r="1631" spans="1:17" s="400" customFormat="1" ht="21.75">
      <c r="A1631" s="396"/>
      <c r="B1631" s="396"/>
      <c r="C1631" s="397"/>
      <c r="D1631" s="260" t="s">
        <v>693</v>
      </c>
      <c r="E1631" s="399"/>
      <c r="F1631" s="399"/>
      <c r="G1631" s="399"/>
      <c r="H1631" s="399"/>
      <c r="I1631" s="402">
        <f>+I1630</f>
        <v>0.72</v>
      </c>
      <c r="J1631" s="262" t="s">
        <v>340</v>
      </c>
      <c r="K1631" s="403" t="s">
        <v>406</v>
      </c>
      <c r="L1631" s="404">
        <f t="shared" ref="L1631:L1637" si="154">+L1619</f>
        <v>1340</v>
      </c>
      <c r="M1631" s="377" t="s">
        <v>134</v>
      </c>
      <c r="N1631" s="23" t="s">
        <v>6</v>
      </c>
      <c r="O1631" s="390">
        <f t="shared" ref="O1631:O1637" si="155">+I1631*L1631</f>
        <v>964.8</v>
      </c>
      <c r="P1631" s="377" t="s">
        <v>134</v>
      </c>
      <c r="Q1631" s="401"/>
    </row>
    <row r="1632" spans="1:17" s="400" customFormat="1" ht="21.75">
      <c r="A1632" s="396"/>
      <c r="B1632" s="396"/>
      <c r="C1632" s="397"/>
      <c r="D1632" s="260" t="s">
        <v>694</v>
      </c>
      <c r="E1632" s="399"/>
      <c r="F1632" s="399"/>
      <c r="G1632" s="399"/>
      <c r="H1632" s="399"/>
      <c r="I1632" s="402">
        <f>0.4*I1631</f>
        <v>0.28799999999999998</v>
      </c>
      <c r="J1632" s="262" t="s">
        <v>340</v>
      </c>
      <c r="K1632" s="403" t="s">
        <v>406</v>
      </c>
      <c r="L1632" s="404">
        <f t="shared" si="154"/>
        <v>1288</v>
      </c>
      <c r="M1632" s="377" t="s">
        <v>134</v>
      </c>
      <c r="N1632" s="23" t="s">
        <v>6</v>
      </c>
      <c r="O1632" s="390">
        <f t="shared" si="155"/>
        <v>370.94399999999996</v>
      </c>
      <c r="P1632" s="377" t="s">
        <v>134</v>
      </c>
      <c r="Q1632" s="401"/>
    </row>
    <row r="1633" spans="1:17" s="400" customFormat="1" ht="21.75">
      <c r="A1633" s="396"/>
      <c r="B1633" s="396"/>
      <c r="C1633" s="397"/>
      <c r="D1633" s="260" t="s">
        <v>695</v>
      </c>
      <c r="E1633" s="399"/>
      <c r="F1633" s="399"/>
      <c r="G1633" s="399"/>
      <c r="H1633" s="399"/>
      <c r="I1633" s="402">
        <f>+I1631</f>
        <v>0.72</v>
      </c>
      <c r="J1633" s="262" t="s">
        <v>340</v>
      </c>
      <c r="K1633" s="403" t="s">
        <v>406</v>
      </c>
      <c r="L1633" s="404">
        <f t="shared" si="154"/>
        <v>84</v>
      </c>
      <c r="M1633" s="377" t="s">
        <v>134</v>
      </c>
      <c r="N1633" s="23" t="s">
        <v>6</v>
      </c>
      <c r="O1633" s="390">
        <f t="shared" si="155"/>
        <v>60.48</v>
      </c>
      <c r="P1633" s="377" t="s">
        <v>134</v>
      </c>
      <c r="Q1633" s="401"/>
    </row>
    <row r="1634" spans="1:17" s="400" customFormat="1" ht="21.75">
      <c r="A1634" s="396"/>
      <c r="B1634" s="396"/>
      <c r="C1634" s="397"/>
      <c r="D1634" s="260" t="s">
        <v>696</v>
      </c>
      <c r="E1634" s="399"/>
      <c r="F1634" s="399"/>
      <c r="G1634" s="399"/>
      <c r="H1634" s="399"/>
      <c r="I1634" s="402">
        <v>0</v>
      </c>
      <c r="J1634" s="262" t="s">
        <v>340</v>
      </c>
      <c r="K1634" s="403" t="s">
        <v>406</v>
      </c>
      <c r="L1634" s="404">
        <v>0</v>
      </c>
      <c r="M1634" s="377" t="s">
        <v>134</v>
      </c>
      <c r="N1634" s="23" t="s">
        <v>6</v>
      </c>
      <c r="O1634" s="390">
        <f t="shared" si="155"/>
        <v>0</v>
      </c>
      <c r="P1634" s="377" t="s">
        <v>134</v>
      </c>
      <c r="Q1634" s="401"/>
    </row>
    <row r="1635" spans="1:17" s="400" customFormat="1" ht="21.75">
      <c r="A1635" s="396"/>
      <c r="B1635" s="396"/>
      <c r="C1635" s="397"/>
      <c r="D1635" s="260" t="s">
        <v>697</v>
      </c>
      <c r="E1635" s="399"/>
      <c r="F1635" s="399"/>
      <c r="G1635" s="399"/>
      <c r="H1635" s="399"/>
      <c r="I1635" s="402">
        <v>1</v>
      </c>
      <c r="J1635" s="262" t="s">
        <v>698</v>
      </c>
      <c r="K1635" s="403" t="s">
        <v>406</v>
      </c>
      <c r="L1635" s="404">
        <f t="shared" si="154"/>
        <v>30</v>
      </c>
      <c r="M1635" s="377" t="s">
        <v>134</v>
      </c>
      <c r="N1635" s="23" t="s">
        <v>6</v>
      </c>
      <c r="O1635" s="390">
        <f t="shared" si="155"/>
        <v>30</v>
      </c>
      <c r="P1635" s="377" t="s">
        <v>134</v>
      </c>
      <c r="Q1635" s="401"/>
    </row>
    <row r="1636" spans="1:17" s="400" customFormat="1" ht="21.75">
      <c r="A1636" s="396"/>
      <c r="B1636" s="396"/>
      <c r="C1636" s="397"/>
      <c r="D1636" s="260" t="s">
        <v>699</v>
      </c>
      <c r="E1636" s="399"/>
      <c r="F1636" s="399"/>
      <c r="G1636" s="399"/>
      <c r="H1636" s="399"/>
      <c r="I1636" s="402">
        <f>+I1633</f>
        <v>0.72</v>
      </c>
      <c r="J1636" s="264" t="s">
        <v>340</v>
      </c>
      <c r="K1636" s="403" t="s">
        <v>406</v>
      </c>
      <c r="L1636" s="404">
        <f t="shared" si="154"/>
        <v>64</v>
      </c>
      <c r="M1636" s="377" t="s">
        <v>134</v>
      </c>
      <c r="N1636" s="23" t="s">
        <v>6</v>
      </c>
      <c r="O1636" s="390">
        <f t="shared" si="155"/>
        <v>46.08</v>
      </c>
      <c r="P1636" s="377" t="s">
        <v>134</v>
      </c>
      <c r="Q1636" s="401"/>
    </row>
    <row r="1637" spans="1:17" s="400" customFormat="1" ht="21.75">
      <c r="A1637" s="396"/>
      <c r="B1637" s="396"/>
      <c r="C1637" s="397"/>
      <c r="D1637" s="260" t="s">
        <v>700</v>
      </c>
      <c r="E1637" s="399"/>
      <c r="F1637" s="399"/>
      <c r="G1637" s="399"/>
      <c r="H1637" s="399"/>
      <c r="I1637" s="402">
        <v>1</v>
      </c>
      <c r="J1637" s="262" t="s">
        <v>701</v>
      </c>
      <c r="K1637" s="403" t="s">
        <v>406</v>
      </c>
      <c r="L1637" s="404">
        <f t="shared" si="154"/>
        <v>1278</v>
      </c>
      <c r="M1637" s="377" t="s">
        <v>134</v>
      </c>
      <c r="N1637" s="23" t="s">
        <v>6</v>
      </c>
      <c r="O1637" s="390">
        <f t="shared" si="155"/>
        <v>1278</v>
      </c>
      <c r="P1637" s="377" t="s">
        <v>134</v>
      </c>
      <c r="Q1637" s="401"/>
    </row>
    <row r="1638" spans="1:17" s="400" customFormat="1" ht="21.75">
      <c r="A1638" s="396"/>
      <c r="B1638" s="396"/>
      <c r="C1638" s="397"/>
      <c r="D1638" s="18" t="s">
        <v>101</v>
      </c>
      <c r="E1638" s="399"/>
      <c r="F1638" s="399"/>
      <c r="G1638" s="399"/>
      <c r="H1638" s="399"/>
      <c r="I1638" s="399"/>
      <c r="J1638" s="399"/>
      <c r="K1638" s="399"/>
      <c r="L1638" s="399"/>
      <c r="M1638" s="399"/>
      <c r="N1638" s="23" t="s">
        <v>6</v>
      </c>
      <c r="O1638" s="390">
        <f>SUM(O1630:O1637)</f>
        <v>3269.424</v>
      </c>
      <c r="P1638" s="377" t="s">
        <v>134</v>
      </c>
      <c r="Q1638" s="401"/>
    </row>
    <row r="1639" spans="1:17" s="400" customFormat="1" ht="24" thickBot="1">
      <c r="A1639" s="396"/>
      <c r="B1639" s="396"/>
      <c r="C1639" s="397"/>
      <c r="D1639" s="27" t="s">
        <v>57</v>
      </c>
      <c r="E1639" s="399"/>
      <c r="F1639" s="399"/>
      <c r="G1639" s="399"/>
      <c r="H1639" s="399"/>
      <c r="I1639" s="399"/>
      <c r="J1639" s="399"/>
      <c r="K1639" s="399"/>
      <c r="L1639" s="399"/>
      <c r="M1639" s="399"/>
      <c r="N1639" s="23" t="s">
        <v>6</v>
      </c>
      <c r="O1639" s="80">
        <f>ROUNDDOWN(O1638,-1)</f>
        <v>3260</v>
      </c>
      <c r="P1639" s="110" t="s">
        <v>702</v>
      </c>
      <c r="Q1639" s="401"/>
    </row>
    <row r="1640" spans="1:17" s="408" customFormat="1" ht="22.5" thickTop="1">
      <c r="A1640" s="405"/>
      <c r="B1640" s="405"/>
      <c r="C1640" s="406"/>
      <c r="D1640" s="407"/>
      <c r="E1640" s="377"/>
      <c r="F1640" s="377"/>
      <c r="G1640" s="377"/>
      <c r="H1640" s="377"/>
      <c r="I1640" s="377"/>
      <c r="J1640" s="377"/>
      <c r="K1640" s="377"/>
      <c r="L1640" s="377"/>
      <c r="M1640" s="377"/>
      <c r="Q1640" s="409"/>
    </row>
    <row r="1641" spans="1:17" s="408" customFormat="1" ht="21.75">
      <c r="A1641" s="405"/>
      <c r="B1641" s="405"/>
      <c r="C1641" s="406" t="s">
        <v>243</v>
      </c>
      <c r="D1641" s="407" t="s">
        <v>716</v>
      </c>
      <c r="E1641" s="377"/>
      <c r="F1641" s="377"/>
      <c r="G1641" s="377"/>
      <c r="H1641" s="377"/>
      <c r="I1641" s="377"/>
      <c r="J1641" s="377"/>
      <c r="K1641" s="377"/>
      <c r="L1641" s="377"/>
      <c r="M1641" s="377"/>
      <c r="Q1641" s="409"/>
    </row>
    <row r="1642" spans="1:17" s="400" customFormat="1" ht="21.75">
      <c r="A1642" s="396"/>
      <c r="B1642" s="396"/>
      <c r="C1642" s="397"/>
      <c r="D1642" s="260" t="s">
        <v>692</v>
      </c>
      <c r="E1642" s="399"/>
      <c r="F1642" s="399"/>
      <c r="G1642" s="399"/>
      <c r="H1642" s="399"/>
      <c r="I1642" s="402">
        <f>+I1510+I1606</f>
        <v>0.56000000000000005</v>
      </c>
      <c r="J1642" s="262" t="s">
        <v>340</v>
      </c>
      <c r="K1642" s="403" t="s">
        <v>406</v>
      </c>
      <c r="L1642" s="404">
        <f>+L1630</f>
        <v>721</v>
      </c>
      <c r="M1642" s="377" t="s">
        <v>134</v>
      </c>
      <c r="N1642" s="23" t="s">
        <v>6</v>
      </c>
      <c r="O1642" s="390">
        <f>+I1642*L1642</f>
        <v>403.76000000000005</v>
      </c>
      <c r="P1642" s="377" t="s">
        <v>134</v>
      </c>
      <c r="Q1642" s="401"/>
    </row>
    <row r="1643" spans="1:17" s="400" customFormat="1" ht="21.75">
      <c r="A1643" s="396"/>
      <c r="B1643" s="396"/>
      <c r="C1643" s="397"/>
      <c r="D1643" s="260" t="s">
        <v>693</v>
      </c>
      <c r="E1643" s="399"/>
      <c r="F1643" s="399"/>
      <c r="G1643" s="399"/>
      <c r="H1643" s="399"/>
      <c r="I1643" s="402">
        <f>+I1642</f>
        <v>0.56000000000000005</v>
      </c>
      <c r="J1643" s="262" t="s">
        <v>340</v>
      </c>
      <c r="K1643" s="403" t="s">
        <v>406</v>
      </c>
      <c r="L1643" s="404">
        <f t="shared" ref="L1643:L1649" si="156">+L1631</f>
        <v>1340</v>
      </c>
      <c r="M1643" s="377" t="s">
        <v>134</v>
      </c>
      <c r="N1643" s="23" t="s">
        <v>6</v>
      </c>
      <c r="O1643" s="390">
        <f t="shared" ref="O1643:O1649" si="157">+I1643*L1643</f>
        <v>750.40000000000009</v>
      </c>
      <c r="P1643" s="377" t="s">
        <v>134</v>
      </c>
      <c r="Q1643" s="401"/>
    </row>
    <row r="1644" spans="1:17" s="400" customFormat="1" ht="21.75">
      <c r="A1644" s="396"/>
      <c r="B1644" s="396"/>
      <c r="C1644" s="397"/>
      <c r="D1644" s="260" t="s">
        <v>694</v>
      </c>
      <c r="E1644" s="399"/>
      <c r="F1644" s="399"/>
      <c r="G1644" s="399"/>
      <c r="H1644" s="399"/>
      <c r="I1644" s="402">
        <f>0.4*I1643</f>
        <v>0.22400000000000003</v>
      </c>
      <c r="J1644" s="262" t="s">
        <v>340</v>
      </c>
      <c r="K1644" s="403" t="s">
        <v>406</v>
      </c>
      <c r="L1644" s="404">
        <f t="shared" si="156"/>
        <v>1288</v>
      </c>
      <c r="M1644" s="377" t="s">
        <v>134</v>
      </c>
      <c r="N1644" s="23" t="s">
        <v>6</v>
      </c>
      <c r="O1644" s="390">
        <f t="shared" si="157"/>
        <v>288.51200000000006</v>
      </c>
      <c r="P1644" s="377" t="s">
        <v>134</v>
      </c>
      <c r="Q1644" s="401"/>
    </row>
    <row r="1645" spans="1:17" s="400" customFormat="1" ht="21.75">
      <c r="A1645" s="396"/>
      <c r="B1645" s="396"/>
      <c r="C1645" s="397"/>
      <c r="D1645" s="260" t="s">
        <v>695</v>
      </c>
      <c r="E1645" s="399"/>
      <c r="F1645" s="399"/>
      <c r="G1645" s="399"/>
      <c r="H1645" s="399"/>
      <c r="I1645" s="402">
        <f>+I1643</f>
        <v>0.56000000000000005</v>
      </c>
      <c r="J1645" s="262" t="s">
        <v>340</v>
      </c>
      <c r="K1645" s="403" t="s">
        <v>406</v>
      </c>
      <c r="L1645" s="404">
        <f t="shared" si="156"/>
        <v>84</v>
      </c>
      <c r="M1645" s="377" t="s">
        <v>134</v>
      </c>
      <c r="N1645" s="23" t="s">
        <v>6</v>
      </c>
      <c r="O1645" s="390">
        <f t="shared" si="157"/>
        <v>47.040000000000006</v>
      </c>
      <c r="P1645" s="377" t="s">
        <v>134</v>
      </c>
      <c r="Q1645" s="401"/>
    </row>
    <row r="1646" spans="1:17" s="400" customFormat="1" ht="21.75">
      <c r="A1646" s="396"/>
      <c r="B1646" s="396"/>
      <c r="C1646" s="397"/>
      <c r="D1646" s="260" t="s">
        <v>696</v>
      </c>
      <c r="E1646" s="399"/>
      <c r="F1646" s="399"/>
      <c r="G1646" s="399"/>
      <c r="H1646" s="399"/>
      <c r="I1646" s="402">
        <v>0</v>
      </c>
      <c r="J1646" s="262" t="s">
        <v>340</v>
      </c>
      <c r="K1646" s="403" t="s">
        <v>406</v>
      </c>
      <c r="L1646" s="404">
        <v>0</v>
      </c>
      <c r="M1646" s="377" t="s">
        <v>134</v>
      </c>
      <c r="N1646" s="23" t="s">
        <v>6</v>
      </c>
      <c r="O1646" s="390">
        <f t="shared" si="157"/>
        <v>0</v>
      </c>
      <c r="P1646" s="377" t="s">
        <v>134</v>
      </c>
      <c r="Q1646" s="401"/>
    </row>
    <row r="1647" spans="1:17" s="400" customFormat="1" ht="21.75">
      <c r="A1647" s="396"/>
      <c r="B1647" s="396"/>
      <c r="C1647" s="397"/>
      <c r="D1647" s="260" t="s">
        <v>697</v>
      </c>
      <c r="E1647" s="399"/>
      <c r="F1647" s="399"/>
      <c r="G1647" s="399"/>
      <c r="H1647" s="399"/>
      <c r="I1647" s="402">
        <v>1</v>
      </c>
      <c r="J1647" s="262" t="s">
        <v>698</v>
      </c>
      <c r="K1647" s="403" t="s">
        <v>406</v>
      </c>
      <c r="L1647" s="404">
        <f>+[1]ราคาต่อหน่วยงานทั่วไป!R1084</f>
        <v>60</v>
      </c>
      <c r="M1647" s="377" t="s">
        <v>134</v>
      </c>
      <c r="N1647" s="23" t="s">
        <v>6</v>
      </c>
      <c r="O1647" s="390">
        <f t="shared" si="157"/>
        <v>60</v>
      </c>
      <c r="P1647" s="377" t="s">
        <v>134</v>
      </c>
      <c r="Q1647" s="401"/>
    </row>
    <row r="1648" spans="1:17" s="400" customFormat="1" ht="21.75">
      <c r="A1648" s="396"/>
      <c r="B1648" s="396"/>
      <c r="C1648" s="397"/>
      <c r="D1648" s="260" t="s">
        <v>699</v>
      </c>
      <c r="E1648" s="399"/>
      <c r="F1648" s="399"/>
      <c r="G1648" s="399"/>
      <c r="H1648" s="399"/>
      <c r="I1648" s="402">
        <f>+I1645</f>
        <v>0.56000000000000005</v>
      </c>
      <c r="J1648" s="264" t="s">
        <v>340</v>
      </c>
      <c r="K1648" s="403" t="s">
        <v>406</v>
      </c>
      <c r="L1648" s="404">
        <f t="shared" si="156"/>
        <v>64</v>
      </c>
      <c r="M1648" s="377" t="s">
        <v>134</v>
      </c>
      <c r="N1648" s="23" t="s">
        <v>6</v>
      </c>
      <c r="O1648" s="390">
        <f t="shared" si="157"/>
        <v>35.840000000000003</v>
      </c>
      <c r="P1648" s="377" t="s">
        <v>134</v>
      </c>
      <c r="Q1648" s="401"/>
    </row>
    <row r="1649" spans="1:17" s="400" customFormat="1" ht="21.75">
      <c r="A1649" s="396"/>
      <c r="B1649" s="396"/>
      <c r="C1649" s="397"/>
      <c r="D1649" s="260" t="s">
        <v>700</v>
      </c>
      <c r="E1649" s="399"/>
      <c r="F1649" s="399"/>
      <c r="G1649" s="399"/>
      <c r="H1649" s="399"/>
      <c r="I1649" s="402">
        <v>1</v>
      </c>
      <c r="J1649" s="262" t="s">
        <v>701</v>
      </c>
      <c r="K1649" s="403" t="s">
        <v>406</v>
      </c>
      <c r="L1649" s="404">
        <f t="shared" si="156"/>
        <v>1278</v>
      </c>
      <c r="M1649" s="377" t="s">
        <v>134</v>
      </c>
      <c r="N1649" s="23" t="s">
        <v>6</v>
      </c>
      <c r="O1649" s="390">
        <f t="shared" si="157"/>
        <v>1278</v>
      </c>
      <c r="P1649" s="377" t="s">
        <v>134</v>
      </c>
      <c r="Q1649" s="401"/>
    </row>
    <row r="1650" spans="1:17" s="400" customFormat="1" ht="21.75">
      <c r="A1650" s="396"/>
      <c r="B1650" s="396"/>
      <c r="C1650" s="397"/>
      <c r="D1650" s="18" t="s">
        <v>101</v>
      </c>
      <c r="E1650" s="399"/>
      <c r="F1650" s="399"/>
      <c r="G1650" s="399"/>
      <c r="H1650" s="399"/>
      <c r="I1650" s="399"/>
      <c r="J1650" s="399"/>
      <c r="K1650" s="399"/>
      <c r="L1650" s="404"/>
      <c r="M1650" s="399"/>
      <c r="N1650" s="23" t="s">
        <v>6</v>
      </c>
      <c r="O1650" s="390">
        <f>SUM(O1642:O1649)</f>
        <v>2863.5519999999997</v>
      </c>
      <c r="P1650" s="377" t="s">
        <v>134</v>
      </c>
      <c r="Q1650" s="401"/>
    </row>
    <row r="1651" spans="1:17" s="400" customFormat="1" ht="24" thickBot="1">
      <c r="A1651" s="396"/>
      <c r="B1651" s="396"/>
      <c r="C1651" s="397"/>
      <c r="D1651" s="27" t="s">
        <v>57</v>
      </c>
      <c r="E1651" s="399"/>
      <c r="F1651" s="399"/>
      <c r="G1651" s="399"/>
      <c r="H1651" s="399"/>
      <c r="I1651" s="399"/>
      <c r="J1651" s="399"/>
      <c r="K1651" s="399"/>
      <c r="L1651" s="399"/>
      <c r="M1651" s="399"/>
      <c r="N1651" s="23" t="s">
        <v>6</v>
      </c>
      <c r="O1651" s="80">
        <f>ROUNDDOWN(O1650,-1)</f>
        <v>2860</v>
      </c>
      <c r="P1651" s="110" t="s">
        <v>702</v>
      </c>
      <c r="Q1651" s="401"/>
    </row>
    <row r="1652" spans="1:17" s="408" customFormat="1" ht="22.5" thickTop="1">
      <c r="A1652" s="405"/>
      <c r="B1652" s="405"/>
      <c r="C1652" s="406"/>
      <c r="D1652" s="407"/>
      <c r="E1652" s="377"/>
      <c r="F1652" s="377"/>
      <c r="G1652" s="377"/>
      <c r="H1652" s="377"/>
      <c r="I1652" s="377"/>
      <c r="J1652" s="377"/>
      <c r="K1652" s="377"/>
      <c r="L1652" s="377"/>
      <c r="M1652" s="377"/>
      <c r="Q1652" s="409"/>
    </row>
    <row r="1653" spans="1:17" s="400" customFormat="1">
      <c r="A1653" s="396"/>
      <c r="B1653" s="396"/>
      <c r="C1653" s="397" t="s">
        <v>243</v>
      </c>
      <c r="D1653" s="398" t="s">
        <v>717</v>
      </c>
      <c r="E1653" s="399"/>
      <c r="F1653" s="399"/>
      <c r="G1653" s="399"/>
      <c r="H1653" s="399"/>
      <c r="I1653" s="399"/>
      <c r="J1653" s="399"/>
      <c r="K1653" s="399"/>
      <c r="L1653" s="399"/>
      <c r="M1653" s="399"/>
      <c r="Q1653" s="401"/>
    </row>
    <row r="1654" spans="1:17" s="400" customFormat="1" ht="21.75">
      <c r="A1654" s="396"/>
      <c r="B1654" s="396"/>
      <c r="C1654" s="397"/>
      <c r="D1654" s="260" t="s">
        <v>692</v>
      </c>
      <c r="E1654" s="399"/>
      <c r="F1654" s="399"/>
      <c r="G1654" s="399"/>
      <c r="H1654" s="399"/>
      <c r="I1654" s="402">
        <v>0.68</v>
      </c>
      <c r="J1654" s="262" t="s">
        <v>340</v>
      </c>
      <c r="K1654" s="403" t="s">
        <v>406</v>
      </c>
      <c r="L1654" s="404">
        <f>+L1642</f>
        <v>721</v>
      </c>
      <c r="M1654" s="377" t="s">
        <v>134</v>
      </c>
      <c r="N1654" s="23" t="s">
        <v>6</v>
      </c>
      <c r="O1654" s="390">
        <f>+I1654*L1654</f>
        <v>490.28000000000003</v>
      </c>
      <c r="P1654" s="377" t="s">
        <v>134</v>
      </c>
      <c r="Q1654" s="401"/>
    </row>
    <row r="1655" spans="1:17" s="400" customFormat="1" ht="21.75">
      <c r="A1655" s="396"/>
      <c r="B1655" s="396"/>
      <c r="C1655" s="397"/>
      <c r="D1655" s="260" t="s">
        <v>693</v>
      </c>
      <c r="E1655" s="399"/>
      <c r="F1655" s="399"/>
      <c r="G1655" s="399"/>
      <c r="H1655" s="399"/>
      <c r="I1655" s="402">
        <f>+I1654</f>
        <v>0.68</v>
      </c>
      <c r="J1655" s="262" t="s">
        <v>340</v>
      </c>
      <c r="K1655" s="403" t="s">
        <v>406</v>
      </c>
      <c r="L1655" s="404">
        <f t="shared" ref="L1655:L1661" si="158">+L1643</f>
        <v>1340</v>
      </c>
      <c r="M1655" s="377" t="s">
        <v>134</v>
      </c>
      <c r="N1655" s="23" t="s">
        <v>6</v>
      </c>
      <c r="O1655" s="390">
        <f t="shared" ref="O1655:O1662" si="159">+I1655*L1655</f>
        <v>911.2</v>
      </c>
      <c r="P1655" s="377" t="s">
        <v>134</v>
      </c>
      <c r="Q1655" s="401"/>
    </row>
    <row r="1656" spans="1:17" s="400" customFormat="1" ht="21.75">
      <c r="A1656" s="396"/>
      <c r="B1656" s="396"/>
      <c r="C1656" s="397"/>
      <c r="D1656" s="260" t="s">
        <v>694</v>
      </c>
      <c r="E1656" s="399"/>
      <c r="F1656" s="399"/>
      <c r="G1656" s="399"/>
      <c r="H1656" s="399"/>
      <c r="I1656" s="402">
        <f>0.4*I1655</f>
        <v>0.27200000000000002</v>
      </c>
      <c r="J1656" s="262" t="s">
        <v>340</v>
      </c>
      <c r="K1656" s="403" t="s">
        <v>406</v>
      </c>
      <c r="L1656" s="404">
        <f t="shared" si="158"/>
        <v>1288</v>
      </c>
      <c r="M1656" s="377" t="s">
        <v>134</v>
      </c>
      <c r="N1656" s="23" t="s">
        <v>6</v>
      </c>
      <c r="O1656" s="390">
        <f t="shared" si="159"/>
        <v>350.33600000000001</v>
      </c>
      <c r="P1656" s="377" t="s">
        <v>134</v>
      </c>
      <c r="Q1656" s="401"/>
    </row>
    <row r="1657" spans="1:17" s="400" customFormat="1" ht="21.75">
      <c r="A1657" s="396"/>
      <c r="B1657" s="396"/>
      <c r="C1657" s="397"/>
      <c r="D1657" s="260" t="s">
        <v>695</v>
      </c>
      <c r="E1657" s="399"/>
      <c r="F1657" s="399"/>
      <c r="G1657" s="399"/>
      <c r="H1657" s="399"/>
      <c r="I1657" s="402">
        <f>+I1655</f>
        <v>0.68</v>
      </c>
      <c r="J1657" s="262" t="s">
        <v>340</v>
      </c>
      <c r="K1657" s="403" t="s">
        <v>406</v>
      </c>
      <c r="L1657" s="404">
        <f t="shared" si="158"/>
        <v>84</v>
      </c>
      <c r="M1657" s="377" t="s">
        <v>134</v>
      </c>
      <c r="N1657" s="23" t="s">
        <v>6</v>
      </c>
      <c r="O1657" s="390">
        <f t="shared" si="159"/>
        <v>57.120000000000005</v>
      </c>
      <c r="P1657" s="377" t="s">
        <v>134</v>
      </c>
      <c r="Q1657" s="401"/>
    </row>
    <row r="1658" spans="1:17" s="400" customFormat="1" ht="21.75">
      <c r="A1658" s="396"/>
      <c r="B1658" s="396"/>
      <c r="C1658" s="397"/>
      <c r="D1658" s="260" t="s">
        <v>696</v>
      </c>
      <c r="E1658" s="399"/>
      <c r="F1658" s="399"/>
      <c r="G1658" s="399"/>
      <c r="H1658" s="399"/>
      <c r="I1658" s="402">
        <v>0</v>
      </c>
      <c r="J1658" s="262" t="s">
        <v>340</v>
      </c>
      <c r="K1658" s="403" t="s">
        <v>406</v>
      </c>
      <c r="L1658" s="404">
        <v>0</v>
      </c>
      <c r="M1658" s="377" t="s">
        <v>134</v>
      </c>
      <c r="N1658" s="23" t="s">
        <v>6</v>
      </c>
      <c r="O1658" s="390">
        <f t="shared" si="159"/>
        <v>0</v>
      </c>
      <c r="P1658" s="377" t="s">
        <v>134</v>
      </c>
      <c r="Q1658" s="401"/>
    </row>
    <row r="1659" spans="1:17" s="400" customFormat="1" ht="21.75">
      <c r="A1659" s="396"/>
      <c r="B1659" s="396"/>
      <c r="C1659" s="397"/>
      <c r="D1659" s="260" t="s">
        <v>697</v>
      </c>
      <c r="E1659" s="399"/>
      <c r="F1659" s="399"/>
      <c r="G1659" s="399"/>
      <c r="H1659" s="399"/>
      <c r="I1659" s="402">
        <v>1</v>
      </c>
      <c r="J1659" s="262" t="s">
        <v>698</v>
      </c>
      <c r="K1659" s="403" t="s">
        <v>406</v>
      </c>
      <c r="L1659" s="404">
        <f>+[1]ราคาต่อหน่วยงานทั่วไป!R1094</f>
        <v>30</v>
      </c>
      <c r="M1659" s="377" t="s">
        <v>134</v>
      </c>
      <c r="N1659" s="23" t="s">
        <v>6</v>
      </c>
      <c r="O1659" s="390">
        <f t="shared" si="159"/>
        <v>30</v>
      </c>
      <c r="P1659" s="377" t="s">
        <v>134</v>
      </c>
      <c r="Q1659" s="401"/>
    </row>
    <row r="1660" spans="1:17" s="400" customFormat="1" ht="21.75">
      <c r="A1660" s="396"/>
      <c r="B1660" s="396"/>
      <c r="C1660" s="397"/>
      <c r="D1660" s="260" t="s">
        <v>699</v>
      </c>
      <c r="E1660" s="399"/>
      <c r="F1660" s="399"/>
      <c r="G1660" s="399"/>
      <c r="H1660" s="399"/>
      <c r="I1660" s="402">
        <f>+I1657</f>
        <v>0.68</v>
      </c>
      <c r="J1660" s="264" t="s">
        <v>340</v>
      </c>
      <c r="K1660" s="403" t="s">
        <v>406</v>
      </c>
      <c r="L1660" s="404">
        <f t="shared" si="158"/>
        <v>64</v>
      </c>
      <c r="M1660" s="377" t="s">
        <v>134</v>
      </c>
      <c r="N1660" s="23" t="s">
        <v>6</v>
      </c>
      <c r="O1660" s="390">
        <f t="shared" si="159"/>
        <v>43.52</v>
      </c>
      <c r="P1660" s="377" t="s">
        <v>134</v>
      </c>
      <c r="Q1660" s="401"/>
    </row>
    <row r="1661" spans="1:17" s="400" customFormat="1" ht="21.75">
      <c r="A1661" s="396"/>
      <c r="B1661" s="396"/>
      <c r="C1661" s="397"/>
      <c r="D1661" s="260" t="s">
        <v>700</v>
      </c>
      <c r="E1661" s="399"/>
      <c r="F1661" s="399"/>
      <c r="G1661" s="399"/>
      <c r="H1661" s="399"/>
      <c r="I1661" s="402">
        <v>1</v>
      </c>
      <c r="J1661" s="262" t="s">
        <v>701</v>
      </c>
      <c r="K1661" s="403" t="s">
        <v>406</v>
      </c>
      <c r="L1661" s="404">
        <f t="shared" si="158"/>
        <v>1278</v>
      </c>
      <c r="M1661" s="377" t="s">
        <v>134</v>
      </c>
      <c r="N1661" s="23" t="s">
        <v>6</v>
      </c>
      <c r="O1661" s="390">
        <f t="shared" si="159"/>
        <v>1278</v>
      </c>
      <c r="P1661" s="377" t="s">
        <v>134</v>
      </c>
      <c r="Q1661" s="401"/>
    </row>
    <row r="1662" spans="1:17" s="400" customFormat="1" ht="21.75">
      <c r="A1662" s="396"/>
      <c r="B1662" s="396"/>
      <c r="C1662" s="397"/>
      <c r="D1662" s="260" t="s">
        <v>718</v>
      </c>
      <c r="E1662" s="399"/>
      <c r="F1662" s="399"/>
      <c r="G1662" s="399"/>
      <c r="H1662" s="399"/>
      <c r="I1662" s="402">
        <v>1</v>
      </c>
      <c r="J1662" s="262" t="s">
        <v>667</v>
      </c>
      <c r="K1662" s="403" t="s">
        <v>406</v>
      </c>
      <c r="L1662" s="404">
        <v>1200</v>
      </c>
      <c r="M1662" s="377" t="s">
        <v>134</v>
      </c>
      <c r="N1662" s="23" t="s">
        <v>6</v>
      </c>
      <c r="O1662" s="390">
        <f t="shared" si="159"/>
        <v>1200</v>
      </c>
      <c r="P1662" s="377" t="s">
        <v>134</v>
      </c>
      <c r="Q1662" s="401"/>
    </row>
    <row r="1663" spans="1:17" s="400" customFormat="1" ht="21.75">
      <c r="A1663" s="396"/>
      <c r="B1663" s="396"/>
      <c r="C1663" s="397"/>
      <c r="D1663" s="18" t="s">
        <v>101</v>
      </c>
      <c r="E1663" s="399"/>
      <c r="F1663" s="399"/>
      <c r="G1663" s="399"/>
      <c r="H1663" s="399"/>
      <c r="I1663" s="399"/>
      <c r="J1663" s="399"/>
      <c r="K1663" s="399"/>
      <c r="L1663" s="404"/>
      <c r="M1663" s="399"/>
      <c r="N1663" s="23" t="s">
        <v>6</v>
      </c>
      <c r="O1663" s="390">
        <f>SUM(O1654:O1662)</f>
        <v>4360.4560000000001</v>
      </c>
      <c r="P1663" s="377" t="s">
        <v>134</v>
      </c>
      <c r="Q1663" s="401"/>
    </row>
    <row r="1664" spans="1:17" s="400" customFormat="1" ht="24" thickBot="1">
      <c r="A1664" s="396"/>
      <c r="B1664" s="396"/>
      <c r="C1664" s="397"/>
      <c r="D1664" s="27" t="s">
        <v>57</v>
      </c>
      <c r="E1664" s="399"/>
      <c r="F1664" s="399"/>
      <c r="G1664" s="399"/>
      <c r="H1664" s="399"/>
      <c r="I1664" s="399"/>
      <c r="J1664" s="399"/>
      <c r="K1664" s="399"/>
      <c r="L1664" s="399"/>
      <c r="M1664" s="399"/>
      <c r="N1664" s="23" t="s">
        <v>6</v>
      </c>
      <c r="O1664" s="80">
        <f>ROUNDDOWN(O1663,-1)</f>
        <v>4360</v>
      </c>
      <c r="P1664" s="110" t="s">
        <v>702</v>
      </c>
      <c r="Q1664" s="401"/>
    </row>
    <row r="1665" spans="1:17" s="408" customFormat="1" ht="22.5" thickTop="1">
      <c r="A1665" s="405"/>
      <c r="B1665" s="405"/>
      <c r="C1665" s="406"/>
      <c r="D1665" s="407"/>
      <c r="E1665" s="377"/>
      <c r="F1665" s="377"/>
      <c r="G1665" s="377"/>
      <c r="H1665" s="377"/>
      <c r="I1665" s="377"/>
      <c r="J1665" s="377"/>
      <c r="K1665" s="377"/>
      <c r="L1665" s="377"/>
      <c r="M1665" s="377"/>
      <c r="Q1665" s="409"/>
    </row>
    <row r="1666" spans="1:17" s="400" customFormat="1">
      <c r="A1666" s="396"/>
      <c r="B1666" s="396"/>
      <c r="C1666" s="397" t="s">
        <v>243</v>
      </c>
      <c r="D1666" s="398" t="s">
        <v>719</v>
      </c>
      <c r="E1666" s="399"/>
      <c r="F1666" s="399"/>
      <c r="G1666" s="399"/>
      <c r="H1666" s="399"/>
      <c r="I1666" s="399"/>
      <c r="J1666" s="399"/>
      <c r="K1666" s="399"/>
      <c r="L1666" s="399"/>
      <c r="M1666" s="399"/>
      <c r="Q1666" s="401"/>
    </row>
    <row r="1667" spans="1:17" s="400" customFormat="1" ht="21.75">
      <c r="A1667" s="396"/>
      <c r="B1667" s="396"/>
      <c r="C1667" s="397"/>
      <c r="D1667" s="260" t="s">
        <v>692</v>
      </c>
      <c r="E1667" s="399"/>
      <c r="F1667" s="399"/>
      <c r="G1667" s="399"/>
      <c r="H1667" s="399"/>
      <c r="I1667" s="402">
        <v>1.58</v>
      </c>
      <c r="J1667" s="262" t="s">
        <v>340</v>
      </c>
      <c r="K1667" s="403" t="s">
        <v>406</v>
      </c>
      <c r="L1667" s="404">
        <f>+L1654</f>
        <v>721</v>
      </c>
      <c r="M1667" s="377" t="s">
        <v>134</v>
      </c>
      <c r="N1667" s="23" t="s">
        <v>6</v>
      </c>
      <c r="O1667" s="390">
        <f>+I1667*L1667</f>
        <v>1139.18</v>
      </c>
      <c r="P1667" s="377" t="s">
        <v>134</v>
      </c>
      <c r="Q1667" s="401"/>
    </row>
    <row r="1668" spans="1:17" s="400" customFormat="1" ht="21.75">
      <c r="A1668" s="396"/>
      <c r="B1668" s="396"/>
      <c r="C1668" s="397"/>
      <c r="D1668" s="260" t="s">
        <v>693</v>
      </c>
      <c r="E1668" s="399"/>
      <c r="F1668" s="399"/>
      <c r="G1668" s="399"/>
      <c r="H1668" s="399"/>
      <c r="I1668" s="402">
        <f>+I1667</f>
        <v>1.58</v>
      </c>
      <c r="J1668" s="262" t="s">
        <v>340</v>
      </c>
      <c r="K1668" s="403" t="s">
        <v>406</v>
      </c>
      <c r="L1668" s="404">
        <f t="shared" ref="L1668:L1674" si="160">+L1655</f>
        <v>1340</v>
      </c>
      <c r="M1668" s="377" t="s">
        <v>134</v>
      </c>
      <c r="N1668" s="23" t="s">
        <v>6</v>
      </c>
      <c r="O1668" s="390">
        <f t="shared" ref="O1668:O1674" si="161">+I1668*L1668</f>
        <v>2117.2000000000003</v>
      </c>
      <c r="P1668" s="377" t="s">
        <v>134</v>
      </c>
      <c r="Q1668" s="401"/>
    </row>
    <row r="1669" spans="1:17" s="400" customFormat="1" ht="21.75">
      <c r="A1669" s="396"/>
      <c r="B1669" s="396"/>
      <c r="C1669" s="397"/>
      <c r="D1669" s="260" t="s">
        <v>694</v>
      </c>
      <c r="E1669" s="399"/>
      <c r="F1669" s="399"/>
      <c r="G1669" s="399"/>
      <c r="H1669" s="399"/>
      <c r="I1669" s="402">
        <f>0.4*I1668</f>
        <v>0.63200000000000012</v>
      </c>
      <c r="J1669" s="262" t="s">
        <v>340</v>
      </c>
      <c r="K1669" s="403" t="s">
        <v>406</v>
      </c>
      <c r="L1669" s="404">
        <f t="shared" si="160"/>
        <v>1288</v>
      </c>
      <c r="M1669" s="377" t="s">
        <v>134</v>
      </c>
      <c r="N1669" s="23" t="s">
        <v>6</v>
      </c>
      <c r="O1669" s="390">
        <f t="shared" si="161"/>
        <v>814.01600000000019</v>
      </c>
      <c r="P1669" s="377" t="s">
        <v>134</v>
      </c>
      <c r="Q1669" s="401"/>
    </row>
    <row r="1670" spans="1:17" s="400" customFormat="1" ht="21.75">
      <c r="A1670" s="396"/>
      <c r="B1670" s="396"/>
      <c r="C1670" s="397"/>
      <c r="D1670" s="260" t="s">
        <v>695</v>
      </c>
      <c r="E1670" s="399"/>
      <c r="F1670" s="399"/>
      <c r="G1670" s="399"/>
      <c r="H1670" s="399"/>
      <c r="I1670" s="402">
        <f>+I1668</f>
        <v>1.58</v>
      </c>
      <c r="J1670" s="262" t="s">
        <v>340</v>
      </c>
      <c r="K1670" s="403" t="s">
        <v>406</v>
      </c>
      <c r="L1670" s="404">
        <f t="shared" si="160"/>
        <v>84</v>
      </c>
      <c r="M1670" s="377" t="s">
        <v>134</v>
      </c>
      <c r="N1670" s="23" t="s">
        <v>6</v>
      </c>
      <c r="O1670" s="390">
        <f t="shared" si="161"/>
        <v>132.72</v>
      </c>
      <c r="P1670" s="377" t="s">
        <v>134</v>
      </c>
      <c r="Q1670" s="401"/>
    </row>
    <row r="1671" spans="1:17" s="400" customFormat="1" ht="21.75">
      <c r="A1671" s="396"/>
      <c r="B1671" s="396"/>
      <c r="C1671" s="397"/>
      <c r="D1671" s="260" t="s">
        <v>696</v>
      </c>
      <c r="E1671" s="399"/>
      <c r="F1671" s="399"/>
      <c r="G1671" s="399"/>
      <c r="H1671" s="399"/>
      <c r="I1671" s="402">
        <f>+I1670</f>
        <v>1.58</v>
      </c>
      <c r="J1671" s="262" t="s">
        <v>340</v>
      </c>
      <c r="K1671" s="403" t="s">
        <v>406</v>
      </c>
      <c r="L1671" s="404">
        <f>+[1]ราคาต่อหน่วยงานทั่วไป!R786</f>
        <v>15685</v>
      </c>
      <c r="M1671" s="377" t="s">
        <v>134</v>
      </c>
      <c r="N1671" s="23" t="s">
        <v>6</v>
      </c>
      <c r="O1671" s="390">
        <f t="shared" si="161"/>
        <v>24782.300000000003</v>
      </c>
      <c r="P1671" s="377" t="s">
        <v>134</v>
      </c>
      <c r="Q1671" s="401"/>
    </row>
    <row r="1672" spans="1:17" s="400" customFormat="1" ht="21.75">
      <c r="A1672" s="396"/>
      <c r="B1672" s="396"/>
      <c r="C1672" s="397"/>
      <c r="D1672" s="260" t="s">
        <v>697</v>
      </c>
      <c r="E1672" s="399"/>
      <c r="F1672" s="399"/>
      <c r="G1672" s="399"/>
      <c r="H1672" s="399"/>
      <c r="I1672" s="402">
        <v>1</v>
      </c>
      <c r="J1672" s="262" t="s">
        <v>698</v>
      </c>
      <c r="K1672" s="403" t="s">
        <v>406</v>
      </c>
      <c r="L1672" s="404">
        <f>+[1]ราคาต่อหน่วยงานทั่วไป!R1100</f>
        <v>100</v>
      </c>
      <c r="M1672" s="377" t="s">
        <v>134</v>
      </c>
      <c r="N1672" s="23" t="s">
        <v>6</v>
      </c>
      <c r="O1672" s="390">
        <f t="shared" si="161"/>
        <v>100</v>
      </c>
      <c r="P1672" s="377" t="s">
        <v>134</v>
      </c>
      <c r="Q1672" s="401"/>
    </row>
    <row r="1673" spans="1:17" s="400" customFormat="1" ht="21.75">
      <c r="A1673" s="396"/>
      <c r="B1673" s="396"/>
      <c r="C1673" s="397"/>
      <c r="D1673" s="260" t="s">
        <v>699</v>
      </c>
      <c r="E1673" s="399"/>
      <c r="F1673" s="399"/>
      <c r="G1673" s="399"/>
      <c r="H1673" s="399"/>
      <c r="I1673" s="402">
        <f>+I1670</f>
        <v>1.58</v>
      </c>
      <c r="J1673" s="264" t="s">
        <v>340</v>
      </c>
      <c r="K1673" s="403" t="s">
        <v>406</v>
      </c>
      <c r="L1673" s="404">
        <f t="shared" si="160"/>
        <v>64</v>
      </c>
      <c r="M1673" s="377" t="s">
        <v>134</v>
      </c>
      <c r="N1673" s="23" t="s">
        <v>6</v>
      </c>
      <c r="O1673" s="390">
        <f t="shared" si="161"/>
        <v>101.12</v>
      </c>
      <c r="P1673" s="377" t="s">
        <v>134</v>
      </c>
      <c r="Q1673" s="401"/>
    </row>
    <row r="1674" spans="1:17" s="400" customFormat="1" ht="21.75">
      <c r="A1674" s="396"/>
      <c r="B1674" s="396"/>
      <c r="C1674" s="397"/>
      <c r="D1674" s="260" t="s">
        <v>700</v>
      </c>
      <c r="E1674" s="399"/>
      <c r="F1674" s="399"/>
      <c r="G1674" s="399"/>
      <c r="H1674" s="399"/>
      <c r="I1674" s="402">
        <v>2</v>
      </c>
      <c r="J1674" s="262" t="s">
        <v>701</v>
      </c>
      <c r="K1674" s="403" t="s">
        <v>406</v>
      </c>
      <c r="L1674" s="404">
        <f t="shared" si="160"/>
        <v>1278</v>
      </c>
      <c r="M1674" s="377" t="s">
        <v>134</v>
      </c>
      <c r="N1674" s="23" t="s">
        <v>6</v>
      </c>
      <c r="O1674" s="390">
        <f t="shared" si="161"/>
        <v>2556</v>
      </c>
      <c r="P1674" s="377" t="s">
        <v>134</v>
      </c>
      <c r="Q1674" s="401"/>
    </row>
    <row r="1675" spans="1:17" s="400" customFormat="1" ht="21.75">
      <c r="A1675" s="396"/>
      <c r="B1675" s="396"/>
      <c r="C1675" s="397"/>
      <c r="D1675" s="18" t="s">
        <v>101</v>
      </c>
      <c r="E1675" s="399"/>
      <c r="F1675" s="399"/>
      <c r="G1675" s="399"/>
      <c r="H1675" s="399"/>
      <c r="I1675" s="399"/>
      <c r="J1675" s="399"/>
      <c r="K1675" s="399"/>
      <c r="L1675" s="404"/>
      <c r="M1675" s="399"/>
      <c r="N1675" s="23" t="s">
        <v>6</v>
      </c>
      <c r="O1675" s="390">
        <f>SUM(O1667:O1674)</f>
        <v>31742.536000000004</v>
      </c>
      <c r="P1675" s="377" t="s">
        <v>134</v>
      </c>
      <c r="Q1675" s="401"/>
    </row>
    <row r="1676" spans="1:17" s="400" customFormat="1" ht="24" thickBot="1">
      <c r="A1676" s="396"/>
      <c r="B1676" s="396"/>
      <c r="C1676" s="397"/>
      <c r="D1676" s="27" t="s">
        <v>57</v>
      </c>
      <c r="E1676" s="399"/>
      <c r="F1676" s="399"/>
      <c r="G1676" s="399"/>
      <c r="H1676" s="399"/>
      <c r="I1676" s="399"/>
      <c r="J1676" s="399"/>
      <c r="K1676" s="399"/>
      <c r="L1676" s="399"/>
      <c r="M1676" s="399"/>
      <c r="N1676" s="23" t="s">
        <v>6</v>
      </c>
      <c r="O1676" s="80">
        <f>ROUNDDOWN(O1675,-1)</f>
        <v>31740</v>
      </c>
      <c r="P1676" s="110" t="s">
        <v>702</v>
      </c>
      <c r="Q1676" s="401"/>
    </row>
    <row r="1677" spans="1:17" s="408" customFormat="1" ht="22.5" thickTop="1">
      <c r="A1677" s="405"/>
      <c r="B1677" s="405"/>
      <c r="C1677" s="406"/>
      <c r="D1677" s="407"/>
      <c r="E1677" s="377"/>
      <c r="F1677" s="377"/>
      <c r="G1677" s="377"/>
      <c r="H1677" s="377"/>
      <c r="I1677" s="377"/>
      <c r="J1677" s="377"/>
      <c r="K1677" s="377"/>
      <c r="L1677" s="377"/>
      <c r="M1677" s="377"/>
      <c r="Q1677" s="409"/>
    </row>
    <row r="1678" spans="1:17" s="400" customFormat="1">
      <c r="A1678" s="396"/>
      <c r="B1678" s="396"/>
      <c r="C1678" s="397" t="s">
        <v>243</v>
      </c>
      <c r="D1678" s="398" t="s">
        <v>720</v>
      </c>
      <c r="E1678" s="399"/>
      <c r="F1678" s="399"/>
      <c r="G1678" s="399"/>
      <c r="H1678" s="399"/>
      <c r="I1678" s="399"/>
      <c r="J1678" s="399"/>
      <c r="K1678" s="399"/>
      <c r="L1678" s="399"/>
      <c r="M1678" s="399"/>
      <c r="Q1678" s="401"/>
    </row>
    <row r="1679" spans="1:17" s="400" customFormat="1" ht="21.75">
      <c r="A1679" s="396"/>
      <c r="B1679" s="396"/>
      <c r="C1679" s="397"/>
      <c r="D1679" s="260" t="s">
        <v>692</v>
      </c>
      <c r="E1679" s="399"/>
      <c r="F1679" s="399"/>
      <c r="G1679" s="399"/>
      <c r="H1679" s="399"/>
      <c r="I1679" s="402">
        <f>+I1667*2</f>
        <v>3.16</v>
      </c>
      <c r="J1679" s="262" t="s">
        <v>340</v>
      </c>
      <c r="K1679" s="403" t="s">
        <v>406</v>
      </c>
      <c r="L1679" s="404">
        <f>+L1667</f>
        <v>721</v>
      </c>
      <c r="M1679" s="377" t="s">
        <v>134</v>
      </c>
      <c r="N1679" s="23" t="s">
        <v>6</v>
      </c>
      <c r="O1679" s="390">
        <f>+I1679*L1679</f>
        <v>2278.36</v>
      </c>
      <c r="P1679" s="377" t="s">
        <v>134</v>
      </c>
      <c r="Q1679" s="401"/>
    </row>
    <row r="1680" spans="1:17" s="400" customFormat="1" ht="21.75">
      <c r="A1680" s="396"/>
      <c r="B1680" s="396"/>
      <c r="C1680" s="397"/>
      <c r="D1680" s="260" t="s">
        <v>693</v>
      </c>
      <c r="E1680" s="399"/>
      <c r="F1680" s="399"/>
      <c r="G1680" s="399"/>
      <c r="H1680" s="399"/>
      <c r="I1680" s="402">
        <f>+I1679</f>
        <v>3.16</v>
      </c>
      <c r="J1680" s="262" t="s">
        <v>340</v>
      </c>
      <c r="K1680" s="403" t="s">
        <v>406</v>
      </c>
      <c r="L1680" s="404">
        <f t="shared" ref="L1680:L1686" si="162">+L1668</f>
        <v>1340</v>
      </c>
      <c r="M1680" s="377" t="s">
        <v>134</v>
      </c>
      <c r="N1680" s="23" t="s">
        <v>6</v>
      </c>
      <c r="O1680" s="390">
        <f t="shared" ref="O1680:O1686" si="163">+I1680*L1680</f>
        <v>4234.4000000000005</v>
      </c>
      <c r="P1680" s="377" t="s">
        <v>134</v>
      </c>
      <c r="Q1680" s="401"/>
    </row>
    <row r="1681" spans="1:17" s="400" customFormat="1" ht="21.75">
      <c r="A1681" s="396"/>
      <c r="B1681" s="396"/>
      <c r="C1681" s="397"/>
      <c r="D1681" s="260" t="s">
        <v>694</v>
      </c>
      <c r="E1681" s="399"/>
      <c r="F1681" s="399"/>
      <c r="G1681" s="399"/>
      <c r="H1681" s="399"/>
      <c r="I1681" s="402">
        <f>0.4*I1680</f>
        <v>1.2640000000000002</v>
      </c>
      <c r="J1681" s="262" t="s">
        <v>340</v>
      </c>
      <c r="K1681" s="403" t="s">
        <v>406</v>
      </c>
      <c r="L1681" s="404">
        <f t="shared" si="162"/>
        <v>1288</v>
      </c>
      <c r="M1681" s="377" t="s">
        <v>134</v>
      </c>
      <c r="N1681" s="23" t="s">
        <v>6</v>
      </c>
      <c r="O1681" s="390">
        <f t="shared" si="163"/>
        <v>1628.0320000000004</v>
      </c>
      <c r="P1681" s="377" t="s">
        <v>134</v>
      </c>
      <c r="Q1681" s="401"/>
    </row>
    <row r="1682" spans="1:17" s="400" customFormat="1" ht="21.75">
      <c r="A1682" s="396"/>
      <c r="B1682" s="396"/>
      <c r="C1682" s="397"/>
      <c r="D1682" s="260" t="s">
        <v>695</v>
      </c>
      <c r="E1682" s="399"/>
      <c r="F1682" s="399"/>
      <c r="G1682" s="399"/>
      <c r="H1682" s="399"/>
      <c r="I1682" s="402">
        <f>+I1680</f>
        <v>3.16</v>
      </c>
      <c r="J1682" s="262" t="s">
        <v>340</v>
      </c>
      <c r="K1682" s="403" t="s">
        <v>406</v>
      </c>
      <c r="L1682" s="404">
        <f t="shared" si="162"/>
        <v>84</v>
      </c>
      <c r="M1682" s="377" t="s">
        <v>134</v>
      </c>
      <c r="N1682" s="23" t="s">
        <v>6</v>
      </c>
      <c r="O1682" s="390">
        <f t="shared" si="163"/>
        <v>265.44</v>
      </c>
      <c r="P1682" s="377" t="s">
        <v>134</v>
      </c>
      <c r="Q1682" s="401"/>
    </row>
    <row r="1683" spans="1:17" s="400" customFormat="1" ht="21.75">
      <c r="A1683" s="396"/>
      <c r="B1683" s="396"/>
      <c r="C1683" s="397"/>
      <c r="D1683" s="260" t="s">
        <v>696</v>
      </c>
      <c r="E1683" s="399"/>
      <c r="F1683" s="399"/>
      <c r="G1683" s="399"/>
      <c r="H1683" s="399"/>
      <c r="I1683" s="402">
        <f>+I1682</f>
        <v>3.16</v>
      </c>
      <c r="J1683" s="262" t="s">
        <v>340</v>
      </c>
      <c r="K1683" s="403" t="s">
        <v>406</v>
      </c>
      <c r="L1683" s="404">
        <f>+[1]ราคาต่อหน่วยงานทั่วไป!R786</f>
        <v>15685</v>
      </c>
      <c r="M1683" s="377" t="s">
        <v>134</v>
      </c>
      <c r="N1683" s="23" t="s">
        <v>6</v>
      </c>
      <c r="O1683" s="390">
        <f t="shared" si="163"/>
        <v>49564.600000000006</v>
      </c>
      <c r="P1683" s="377" t="s">
        <v>134</v>
      </c>
      <c r="Q1683" s="401"/>
    </row>
    <row r="1684" spans="1:17" s="400" customFormat="1" ht="21.75">
      <c r="A1684" s="396"/>
      <c r="B1684" s="396"/>
      <c r="C1684" s="397"/>
      <c r="D1684" s="260" t="s">
        <v>697</v>
      </c>
      <c r="E1684" s="399"/>
      <c r="F1684" s="399"/>
      <c r="G1684" s="399"/>
      <c r="H1684" s="399"/>
      <c r="I1684" s="402">
        <v>1</v>
      </c>
      <c r="J1684" s="262" t="s">
        <v>698</v>
      </c>
      <c r="K1684" s="403" t="s">
        <v>406</v>
      </c>
      <c r="L1684" s="404">
        <f>+[1]ราคาต่อหน่วยงานทั่วไป!R1106</f>
        <v>200</v>
      </c>
      <c r="M1684" s="377" t="s">
        <v>134</v>
      </c>
      <c r="N1684" s="23" t="s">
        <v>6</v>
      </c>
      <c r="O1684" s="390">
        <f t="shared" si="163"/>
        <v>200</v>
      </c>
      <c r="P1684" s="377" t="s">
        <v>134</v>
      </c>
      <c r="Q1684" s="401"/>
    </row>
    <row r="1685" spans="1:17" s="400" customFormat="1" ht="21.75">
      <c r="A1685" s="396"/>
      <c r="B1685" s="396"/>
      <c r="C1685" s="397"/>
      <c r="D1685" s="260" t="s">
        <v>699</v>
      </c>
      <c r="E1685" s="399"/>
      <c r="F1685" s="399"/>
      <c r="G1685" s="399"/>
      <c r="H1685" s="399"/>
      <c r="I1685" s="402">
        <f>+I1682</f>
        <v>3.16</v>
      </c>
      <c r="J1685" s="264" t="s">
        <v>340</v>
      </c>
      <c r="K1685" s="403" t="s">
        <v>406</v>
      </c>
      <c r="L1685" s="404">
        <f t="shared" si="162"/>
        <v>64</v>
      </c>
      <c r="M1685" s="377" t="s">
        <v>134</v>
      </c>
      <c r="N1685" s="23" t="s">
        <v>6</v>
      </c>
      <c r="O1685" s="390">
        <f t="shared" si="163"/>
        <v>202.24</v>
      </c>
      <c r="P1685" s="377" t="s">
        <v>134</v>
      </c>
      <c r="Q1685" s="401"/>
    </row>
    <row r="1686" spans="1:17" s="400" customFormat="1" ht="21.75">
      <c r="A1686" s="396"/>
      <c r="B1686" s="396"/>
      <c r="C1686" s="397"/>
      <c r="D1686" s="260" t="s">
        <v>700</v>
      </c>
      <c r="E1686" s="399"/>
      <c r="F1686" s="399"/>
      <c r="G1686" s="399"/>
      <c r="H1686" s="399"/>
      <c r="I1686" s="402">
        <v>2</v>
      </c>
      <c r="J1686" s="262" t="s">
        <v>701</v>
      </c>
      <c r="K1686" s="403" t="s">
        <v>406</v>
      </c>
      <c r="L1686" s="404">
        <f t="shared" si="162"/>
        <v>1278</v>
      </c>
      <c r="M1686" s="377" t="s">
        <v>134</v>
      </c>
      <c r="N1686" s="23" t="s">
        <v>6</v>
      </c>
      <c r="O1686" s="390">
        <f t="shared" si="163"/>
        <v>2556</v>
      </c>
      <c r="P1686" s="377" t="s">
        <v>134</v>
      </c>
      <c r="Q1686" s="401"/>
    </row>
    <row r="1687" spans="1:17" s="400" customFormat="1" ht="21.75">
      <c r="A1687" s="396"/>
      <c r="B1687" s="396"/>
      <c r="C1687" s="397"/>
      <c r="D1687" s="18" t="s">
        <v>101</v>
      </c>
      <c r="E1687" s="399"/>
      <c r="F1687" s="399"/>
      <c r="G1687" s="399"/>
      <c r="H1687" s="399"/>
      <c r="I1687" s="399"/>
      <c r="J1687" s="399"/>
      <c r="K1687" s="399"/>
      <c r="L1687" s="404"/>
      <c r="M1687" s="399"/>
      <c r="N1687" s="23" t="s">
        <v>6</v>
      </c>
      <c r="O1687" s="390">
        <f>SUM(O1679:O1686)</f>
        <v>60929.072000000007</v>
      </c>
      <c r="P1687" s="377" t="s">
        <v>134</v>
      </c>
      <c r="Q1687" s="401"/>
    </row>
    <row r="1688" spans="1:17" s="400" customFormat="1" ht="24" thickBot="1">
      <c r="A1688" s="396"/>
      <c r="B1688" s="396"/>
      <c r="C1688" s="397"/>
      <c r="D1688" s="27" t="s">
        <v>57</v>
      </c>
      <c r="E1688" s="399"/>
      <c r="F1688" s="399"/>
      <c r="G1688" s="399"/>
      <c r="H1688" s="399"/>
      <c r="I1688" s="399"/>
      <c r="J1688" s="399"/>
      <c r="K1688" s="399"/>
      <c r="L1688" s="399"/>
      <c r="M1688" s="399"/>
      <c r="N1688" s="23" t="s">
        <v>6</v>
      </c>
      <c r="O1688" s="410">
        <f>ROUNDDOWN(O1687,-1)</f>
        <v>60920</v>
      </c>
      <c r="P1688" s="110" t="s">
        <v>702</v>
      </c>
      <c r="Q1688" s="401"/>
    </row>
    <row r="1689" spans="1:17" s="408" customFormat="1" ht="22.5" thickTop="1">
      <c r="A1689" s="405"/>
      <c r="B1689" s="405"/>
      <c r="C1689" s="406"/>
      <c r="D1689" s="407"/>
      <c r="E1689" s="377"/>
      <c r="F1689" s="377"/>
      <c r="G1689" s="377"/>
      <c r="H1689" s="377"/>
      <c r="I1689" s="377"/>
      <c r="J1689" s="377"/>
      <c r="K1689" s="377"/>
      <c r="L1689" s="377"/>
      <c r="M1689" s="377"/>
      <c r="Q1689" s="409"/>
    </row>
    <row r="1690" spans="1:17" s="400" customFormat="1">
      <c r="A1690" s="396"/>
      <c r="B1690" s="396"/>
      <c r="C1690" s="397" t="s">
        <v>243</v>
      </c>
      <c r="D1690" s="398" t="s">
        <v>721</v>
      </c>
      <c r="E1690" s="399"/>
      <c r="F1690" s="399"/>
      <c r="G1690" s="399"/>
      <c r="H1690" s="399"/>
      <c r="I1690" s="399"/>
      <c r="J1690" s="399"/>
      <c r="K1690" s="399"/>
      <c r="L1690" s="399"/>
      <c r="M1690" s="399"/>
      <c r="Q1690" s="401"/>
    </row>
    <row r="1691" spans="1:17" s="400" customFormat="1" ht="21.75">
      <c r="A1691" s="396"/>
      <c r="B1691" s="396"/>
      <c r="C1691" s="397"/>
      <c r="D1691" s="260" t="s">
        <v>692</v>
      </c>
      <c r="E1691" s="399"/>
      <c r="F1691" s="399"/>
      <c r="G1691" s="399"/>
      <c r="H1691" s="399"/>
      <c r="I1691" s="402">
        <f>+I1667*3</f>
        <v>4.74</v>
      </c>
      <c r="J1691" s="262" t="s">
        <v>340</v>
      </c>
      <c r="K1691" s="403" t="s">
        <v>406</v>
      </c>
      <c r="L1691" s="404">
        <f>+L1679</f>
        <v>721</v>
      </c>
      <c r="M1691" s="377" t="s">
        <v>134</v>
      </c>
      <c r="N1691" s="23" t="s">
        <v>6</v>
      </c>
      <c r="O1691" s="390">
        <f>+I1691*L1691</f>
        <v>3417.54</v>
      </c>
      <c r="P1691" s="377" t="s">
        <v>134</v>
      </c>
      <c r="Q1691" s="401"/>
    </row>
    <row r="1692" spans="1:17" s="400" customFormat="1" ht="21.75">
      <c r="A1692" s="396"/>
      <c r="B1692" s="396"/>
      <c r="C1692" s="397"/>
      <c r="D1692" s="260" t="s">
        <v>693</v>
      </c>
      <c r="E1692" s="399"/>
      <c r="F1692" s="399"/>
      <c r="G1692" s="399"/>
      <c r="H1692" s="399"/>
      <c r="I1692" s="402">
        <f>+I1691</f>
        <v>4.74</v>
      </c>
      <c r="J1692" s="262" t="s">
        <v>340</v>
      </c>
      <c r="K1692" s="403" t="s">
        <v>406</v>
      </c>
      <c r="L1692" s="404">
        <f t="shared" ref="L1692:L1697" si="164">+L1680</f>
        <v>1340</v>
      </c>
      <c r="M1692" s="377" t="s">
        <v>134</v>
      </c>
      <c r="N1692" s="23" t="s">
        <v>6</v>
      </c>
      <c r="O1692" s="390">
        <f t="shared" ref="O1692:O1698" si="165">+I1692*L1692</f>
        <v>6351.6</v>
      </c>
      <c r="P1692" s="377" t="s">
        <v>134</v>
      </c>
      <c r="Q1692" s="401"/>
    </row>
    <row r="1693" spans="1:17" s="400" customFormat="1" ht="21.75">
      <c r="A1693" s="396"/>
      <c r="B1693" s="396"/>
      <c r="C1693" s="397"/>
      <c r="D1693" s="260" t="s">
        <v>694</v>
      </c>
      <c r="E1693" s="399"/>
      <c r="F1693" s="399"/>
      <c r="G1693" s="399"/>
      <c r="H1693" s="399"/>
      <c r="I1693" s="402">
        <f>0.4*I1692</f>
        <v>1.8960000000000001</v>
      </c>
      <c r="J1693" s="262" t="s">
        <v>340</v>
      </c>
      <c r="K1693" s="403" t="s">
        <v>406</v>
      </c>
      <c r="L1693" s="404">
        <f t="shared" si="164"/>
        <v>1288</v>
      </c>
      <c r="M1693" s="377" t="s">
        <v>134</v>
      </c>
      <c r="N1693" s="23" t="s">
        <v>6</v>
      </c>
      <c r="O1693" s="390">
        <f t="shared" si="165"/>
        <v>2442.0480000000002</v>
      </c>
      <c r="P1693" s="377" t="s">
        <v>134</v>
      </c>
      <c r="Q1693" s="401"/>
    </row>
    <row r="1694" spans="1:17" s="400" customFormat="1" ht="21.75">
      <c r="A1694" s="396"/>
      <c r="B1694" s="396"/>
      <c r="C1694" s="397"/>
      <c r="D1694" s="260" t="s">
        <v>695</v>
      </c>
      <c r="E1694" s="399"/>
      <c r="F1694" s="399"/>
      <c r="G1694" s="399"/>
      <c r="H1694" s="399"/>
      <c r="I1694" s="402">
        <f>+I1692</f>
        <v>4.74</v>
      </c>
      <c r="J1694" s="262" t="s">
        <v>340</v>
      </c>
      <c r="K1694" s="403" t="s">
        <v>406</v>
      </c>
      <c r="L1694" s="404">
        <f t="shared" si="164"/>
        <v>84</v>
      </c>
      <c r="M1694" s="377" t="s">
        <v>134</v>
      </c>
      <c r="N1694" s="23" t="s">
        <v>6</v>
      </c>
      <c r="O1694" s="390">
        <f t="shared" si="165"/>
        <v>398.16</v>
      </c>
      <c r="P1694" s="377" t="s">
        <v>134</v>
      </c>
      <c r="Q1694" s="401"/>
    </row>
    <row r="1695" spans="1:17" s="400" customFormat="1" ht="21.75">
      <c r="A1695" s="396"/>
      <c r="B1695" s="396"/>
      <c r="C1695" s="397"/>
      <c r="D1695" s="260" t="s">
        <v>696</v>
      </c>
      <c r="E1695" s="399"/>
      <c r="F1695" s="399"/>
      <c r="G1695" s="399"/>
      <c r="H1695" s="399"/>
      <c r="I1695" s="402">
        <f>+I1694</f>
        <v>4.74</v>
      </c>
      <c r="J1695" s="262" t="s">
        <v>340</v>
      </c>
      <c r="K1695" s="403" t="s">
        <v>406</v>
      </c>
      <c r="L1695" s="404">
        <f t="shared" si="164"/>
        <v>15685</v>
      </c>
      <c r="M1695" s="377" t="s">
        <v>134</v>
      </c>
      <c r="N1695" s="23" t="s">
        <v>6</v>
      </c>
      <c r="O1695" s="390">
        <f t="shared" si="165"/>
        <v>74346.900000000009</v>
      </c>
      <c r="P1695" s="377" t="s">
        <v>134</v>
      </c>
      <c r="Q1695" s="401"/>
    </row>
    <row r="1696" spans="1:17" s="400" customFormat="1" ht="21.75">
      <c r="A1696" s="396"/>
      <c r="B1696" s="396"/>
      <c r="C1696" s="397"/>
      <c r="D1696" s="260" t="s">
        <v>697</v>
      </c>
      <c r="E1696" s="399"/>
      <c r="F1696" s="399"/>
      <c r="G1696" s="399"/>
      <c r="H1696" s="399"/>
      <c r="I1696" s="402">
        <v>1</v>
      </c>
      <c r="J1696" s="262" t="s">
        <v>698</v>
      </c>
      <c r="K1696" s="403" t="s">
        <v>406</v>
      </c>
      <c r="L1696" s="404">
        <f>+[1]ราคาต่อหน่วยงานทั่วไป!R1112</f>
        <v>300</v>
      </c>
      <c r="M1696" s="377" t="s">
        <v>134</v>
      </c>
      <c r="N1696" s="23" t="s">
        <v>6</v>
      </c>
      <c r="O1696" s="390">
        <f t="shared" si="165"/>
        <v>300</v>
      </c>
      <c r="P1696" s="377" t="s">
        <v>134</v>
      </c>
      <c r="Q1696" s="401"/>
    </row>
    <row r="1697" spans="1:17" s="400" customFormat="1" ht="21.75">
      <c r="A1697" s="396"/>
      <c r="B1697" s="396"/>
      <c r="C1697" s="397"/>
      <c r="D1697" s="260" t="s">
        <v>699</v>
      </c>
      <c r="E1697" s="399"/>
      <c r="F1697" s="399"/>
      <c r="G1697" s="399"/>
      <c r="H1697" s="399"/>
      <c r="I1697" s="402">
        <f>+I1694</f>
        <v>4.74</v>
      </c>
      <c r="J1697" s="264" t="s">
        <v>340</v>
      </c>
      <c r="K1697" s="403" t="s">
        <v>406</v>
      </c>
      <c r="L1697" s="404">
        <f t="shared" si="164"/>
        <v>64</v>
      </c>
      <c r="M1697" s="377" t="s">
        <v>134</v>
      </c>
      <c r="N1697" s="23" t="s">
        <v>6</v>
      </c>
      <c r="O1697" s="390">
        <f t="shared" si="165"/>
        <v>303.36</v>
      </c>
      <c r="P1697" s="377" t="s">
        <v>134</v>
      </c>
      <c r="Q1697" s="401"/>
    </row>
    <row r="1698" spans="1:17" s="400" customFormat="1" ht="21.75">
      <c r="A1698" s="396"/>
      <c r="B1698" s="396"/>
      <c r="C1698" s="397"/>
      <c r="D1698" s="260" t="s">
        <v>722</v>
      </c>
      <c r="E1698" s="399"/>
      <c r="F1698" s="399"/>
      <c r="G1698" s="399"/>
      <c r="H1698" s="399"/>
      <c r="I1698" s="402">
        <v>2</v>
      </c>
      <c r="J1698" s="262" t="s">
        <v>701</v>
      </c>
      <c r="K1698" s="403" t="s">
        <v>406</v>
      </c>
      <c r="L1698" s="404">
        <f>+[1]ราคาต่อหน่วยงานทั่วไป!R1214</f>
        <v>1437</v>
      </c>
      <c r="M1698" s="377" t="s">
        <v>134</v>
      </c>
      <c r="N1698" s="23" t="s">
        <v>6</v>
      </c>
      <c r="O1698" s="390">
        <f t="shared" si="165"/>
        <v>2874</v>
      </c>
      <c r="P1698" s="377" t="s">
        <v>134</v>
      </c>
      <c r="Q1698" s="401"/>
    </row>
    <row r="1699" spans="1:17" s="400" customFormat="1" ht="21.75">
      <c r="A1699" s="396"/>
      <c r="B1699" s="396"/>
      <c r="C1699" s="397"/>
      <c r="D1699" s="18" t="s">
        <v>101</v>
      </c>
      <c r="E1699" s="399"/>
      <c r="F1699" s="399"/>
      <c r="G1699" s="399"/>
      <c r="H1699" s="399"/>
      <c r="I1699" s="399"/>
      <c r="J1699" s="399"/>
      <c r="K1699" s="399"/>
      <c r="L1699" s="404"/>
      <c r="M1699" s="399"/>
      <c r="N1699" s="23" t="s">
        <v>6</v>
      </c>
      <c r="O1699" s="390">
        <f>SUM(O1691:O1698)</f>
        <v>90433.608000000007</v>
      </c>
      <c r="P1699" s="377" t="s">
        <v>134</v>
      </c>
      <c r="Q1699" s="401"/>
    </row>
    <row r="1700" spans="1:17" s="400" customFormat="1" ht="24" thickBot="1">
      <c r="A1700" s="396"/>
      <c r="B1700" s="396"/>
      <c r="C1700" s="397"/>
      <c r="D1700" s="27" t="s">
        <v>57</v>
      </c>
      <c r="E1700" s="399"/>
      <c r="F1700" s="399"/>
      <c r="G1700" s="399"/>
      <c r="H1700" s="399"/>
      <c r="I1700" s="399"/>
      <c r="J1700" s="399"/>
      <c r="K1700" s="399"/>
      <c r="L1700" s="399"/>
      <c r="M1700" s="399"/>
      <c r="N1700" s="23" t="s">
        <v>6</v>
      </c>
      <c r="O1700" s="410">
        <f>ROUNDDOWN(O1699,-1)</f>
        <v>90430</v>
      </c>
      <c r="P1700" s="110" t="s">
        <v>702</v>
      </c>
      <c r="Q1700" s="401"/>
    </row>
    <row r="1701" spans="1:17" s="408" customFormat="1" ht="22.5" thickTop="1">
      <c r="A1701" s="405"/>
      <c r="B1701" s="405"/>
      <c r="C1701" s="406"/>
      <c r="D1701" s="407"/>
      <c r="E1701" s="377"/>
      <c r="F1701" s="377"/>
      <c r="G1701" s="377"/>
      <c r="H1701" s="377"/>
      <c r="I1701" s="377"/>
      <c r="J1701" s="377"/>
      <c r="K1701" s="377"/>
      <c r="L1701" s="377"/>
      <c r="M1701" s="377"/>
      <c r="Q1701" s="409"/>
    </row>
    <row r="1702" spans="1:17" s="400" customFormat="1">
      <c r="A1702" s="396"/>
      <c r="B1702" s="396"/>
      <c r="C1702" s="397" t="s">
        <v>243</v>
      </c>
      <c r="D1702" s="398" t="s">
        <v>723</v>
      </c>
      <c r="E1702" s="399"/>
      <c r="F1702" s="399"/>
      <c r="G1702" s="399"/>
      <c r="H1702" s="399"/>
      <c r="I1702" s="399"/>
      <c r="J1702" s="399"/>
      <c r="K1702" s="399"/>
      <c r="L1702" s="399"/>
      <c r="M1702" s="399"/>
      <c r="Q1702" s="401"/>
    </row>
    <row r="1703" spans="1:17" s="400" customFormat="1" ht="21.75">
      <c r="A1703" s="396"/>
      <c r="B1703" s="396"/>
      <c r="C1703" s="397"/>
      <c r="D1703" s="260" t="s">
        <v>692</v>
      </c>
      <c r="E1703" s="399"/>
      <c r="F1703" s="399"/>
      <c r="G1703" s="399"/>
      <c r="H1703" s="399"/>
      <c r="I1703" s="402">
        <v>1.35</v>
      </c>
      <c r="J1703" s="262" t="s">
        <v>340</v>
      </c>
      <c r="K1703" s="403" t="s">
        <v>406</v>
      </c>
      <c r="L1703" s="404">
        <f>+L1691</f>
        <v>721</v>
      </c>
      <c r="M1703" s="377" t="s">
        <v>134</v>
      </c>
      <c r="N1703" s="23" t="s">
        <v>6</v>
      </c>
      <c r="O1703" s="390">
        <f>+I1703*L1703</f>
        <v>973.35</v>
      </c>
      <c r="P1703" s="377" t="s">
        <v>134</v>
      </c>
      <c r="Q1703" s="401"/>
    </row>
    <row r="1704" spans="1:17" s="400" customFormat="1" ht="21.75">
      <c r="A1704" s="396"/>
      <c r="B1704" s="396"/>
      <c r="C1704" s="397"/>
      <c r="D1704" s="260" t="s">
        <v>693</v>
      </c>
      <c r="E1704" s="399"/>
      <c r="F1704" s="399"/>
      <c r="G1704" s="399"/>
      <c r="H1704" s="399"/>
      <c r="I1704" s="402">
        <f>+I1703</f>
        <v>1.35</v>
      </c>
      <c r="J1704" s="262" t="s">
        <v>340</v>
      </c>
      <c r="K1704" s="403" t="s">
        <v>406</v>
      </c>
      <c r="L1704" s="404">
        <f t="shared" ref="L1704:L1709" si="166">+L1692</f>
        <v>1340</v>
      </c>
      <c r="M1704" s="377" t="s">
        <v>134</v>
      </c>
      <c r="N1704" s="23" t="s">
        <v>6</v>
      </c>
      <c r="O1704" s="390">
        <f t="shared" ref="O1704:O1710" si="167">+I1704*L1704</f>
        <v>1809.0000000000002</v>
      </c>
      <c r="P1704" s="377" t="s">
        <v>134</v>
      </c>
      <c r="Q1704" s="401"/>
    </row>
    <row r="1705" spans="1:17" s="400" customFormat="1" ht="21.75">
      <c r="A1705" s="396"/>
      <c r="B1705" s="396"/>
      <c r="C1705" s="397"/>
      <c r="D1705" s="260" t="s">
        <v>694</v>
      </c>
      <c r="E1705" s="399"/>
      <c r="F1705" s="399"/>
      <c r="G1705" s="399"/>
      <c r="H1705" s="399"/>
      <c r="I1705" s="402">
        <f>0.4*I1704</f>
        <v>0.54</v>
      </c>
      <c r="J1705" s="262" t="s">
        <v>340</v>
      </c>
      <c r="K1705" s="403" t="s">
        <v>406</v>
      </c>
      <c r="L1705" s="404">
        <f t="shared" si="166"/>
        <v>1288</v>
      </c>
      <c r="M1705" s="377" t="s">
        <v>134</v>
      </c>
      <c r="N1705" s="23" t="s">
        <v>6</v>
      </c>
      <c r="O1705" s="390">
        <f t="shared" si="167"/>
        <v>695.5200000000001</v>
      </c>
      <c r="P1705" s="377" t="s">
        <v>134</v>
      </c>
      <c r="Q1705" s="401"/>
    </row>
    <row r="1706" spans="1:17" s="400" customFormat="1" ht="21.75">
      <c r="A1706" s="396"/>
      <c r="B1706" s="396"/>
      <c r="C1706" s="397"/>
      <c r="D1706" s="260" t="s">
        <v>695</v>
      </c>
      <c r="E1706" s="399"/>
      <c r="F1706" s="399"/>
      <c r="G1706" s="399"/>
      <c r="H1706" s="399"/>
      <c r="I1706" s="402">
        <f>+I1704</f>
        <v>1.35</v>
      </c>
      <c r="J1706" s="262" t="s">
        <v>340</v>
      </c>
      <c r="K1706" s="403" t="s">
        <v>406</v>
      </c>
      <c r="L1706" s="404">
        <f t="shared" si="166"/>
        <v>84</v>
      </c>
      <c r="M1706" s="377" t="s">
        <v>134</v>
      </c>
      <c r="N1706" s="23" t="s">
        <v>6</v>
      </c>
      <c r="O1706" s="390">
        <f t="shared" si="167"/>
        <v>113.4</v>
      </c>
      <c r="P1706" s="377" t="s">
        <v>134</v>
      </c>
      <c r="Q1706" s="401"/>
    </row>
    <row r="1707" spans="1:17" s="400" customFormat="1" ht="21.75">
      <c r="A1707" s="396"/>
      <c r="B1707" s="396"/>
      <c r="C1707" s="397"/>
      <c r="D1707" s="260" t="s">
        <v>696</v>
      </c>
      <c r="E1707" s="399"/>
      <c r="F1707" s="399"/>
      <c r="G1707" s="399"/>
      <c r="H1707" s="399"/>
      <c r="I1707" s="402">
        <f>+I1706</f>
        <v>1.35</v>
      </c>
      <c r="J1707" s="262" t="s">
        <v>340</v>
      </c>
      <c r="K1707" s="403" t="s">
        <v>406</v>
      </c>
      <c r="L1707" s="404">
        <f t="shared" si="166"/>
        <v>15685</v>
      </c>
      <c r="M1707" s="377" t="s">
        <v>134</v>
      </c>
      <c r="N1707" s="23" t="s">
        <v>6</v>
      </c>
      <c r="O1707" s="390">
        <f t="shared" si="167"/>
        <v>21174.75</v>
      </c>
      <c r="P1707" s="377" t="s">
        <v>134</v>
      </c>
      <c r="Q1707" s="401"/>
    </row>
    <row r="1708" spans="1:17" s="400" customFormat="1" ht="21.75">
      <c r="A1708" s="396"/>
      <c r="B1708" s="396"/>
      <c r="C1708" s="397"/>
      <c r="D1708" s="260" t="s">
        <v>697</v>
      </c>
      <c r="E1708" s="399"/>
      <c r="F1708" s="399"/>
      <c r="G1708" s="399"/>
      <c r="H1708" s="399"/>
      <c r="I1708" s="402">
        <v>1</v>
      </c>
      <c r="J1708" s="262" t="s">
        <v>698</v>
      </c>
      <c r="K1708" s="403" t="s">
        <v>406</v>
      </c>
      <c r="L1708" s="404">
        <f>+L1672</f>
        <v>100</v>
      </c>
      <c r="M1708" s="377" t="s">
        <v>134</v>
      </c>
      <c r="N1708" s="23" t="s">
        <v>6</v>
      </c>
      <c r="O1708" s="390">
        <f t="shared" si="167"/>
        <v>100</v>
      </c>
      <c r="P1708" s="377" t="s">
        <v>134</v>
      </c>
      <c r="Q1708" s="401"/>
    </row>
    <row r="1709" spans="1:17" s="400" customFormat="1" ht="21.75">
      <c r="A1709" s="396"/>
      <c r="B1709" s="396"/>
      <c r="C1709" s="397"/>
      <c r="D1709" s="260" t="s">
        <v>699</v>
      </c>
      <c r="E1709" s="399"/>
      <c r="F1709" s="399"/>
      <c r="G1709" s="399"/>
      <c r="H1709" s="399"/>
      <c r="I1709" s="402">
        <f>+I1706</f>
        <v>1.35</v>
      </c>
      <c r="J1709" s="264" t="s">
        <v>340</v>
      </c>
      <c r="K1709" s="403" t="s">
        <v>406</v>
      </c>
      <c r="L1709" s="404">
        <f t="shared" si="166"/>
        <v>64</v>
      </c>
      <c r="M1709" s="377" t="s">
        <v>134</v>
      </c>
      <c r="N1709" s="23" t="s">
        <v>6</v>
      </c>
      <c r="O1709" s="390">
        <f t="shared" si="167"/>
        <v>86.4</v>
      </c>
      <c r="P1709" s="377" t="s">
        <v>134</v>
      </c>
      <c r="Q1709" s="401"/>
    </row>
    <row r="1710" spans="1:17" s="400" customFormat="1" ht="21.75">
      <c r="A1710" s="396"/>
      <c r="B1710" s="396"/>
      <c r="C1710" s="397"/>
      <c r="D1710" s="260" t="s">
        <v>700</v>
      </c>
      <c r="E1710" s="399"/>
      <c r="F1710" s="399"/>
      <c r="G1710" s="399"/>
      <c r="H1710" s="399"/>
      <c r="I1710" s="402">
        <v>2</v>
      </c>
      <c r="J1710" s="262" t="s">
        <v>701</v>
      </c>
      <c r="K1710" s="403" t="s">
        <v>406</v>
      </c>
      <c r="L1710" s="404">
        <f>+L1674</f>
        <v>1278</v>
      </c>
      <c r="M1710" s="377" t="s">
        <v>134</v>
      </c>
      <c r="N1710" s="23" t="s">
        <v>6</v>
      </c>
      <c r="O1710" s="390">
        <f t="shared" si="167"/>
        <v>2556</v>
      </c>
      <c r="P1710" s="377" t="s">
        <v>134</v>
      </c>
      <c r="Q1710" s="401"/>
    </row>
    <row r="1711" spans="1:17" s="400" customFormat="1" ht="21.75">
      <c r="A1711" s="396"/>
      <c r="B1711" s="396"/>
      <c r="C1711" s="397"/>
      <c r="D1711" s="18" t="s">
        <v>101</v>
      </c>
      <c r="E1711" s="399"/>
      <c r="F1711" s="399"/>
      <c r="G1711" s="399"/>
      <c r="H1711" s="399"/>
      <c r="I1711" s="399"/>
      <c r="J1711" s="399"/>
      <c r="K1711" s="399"/>
      <c r="L1711" s="404"/>
      <c r="M1711" s="399"/>
      <c r="N1711" s="23" t="s">
        <v>6</v>
      </c>
      <c r="O1711" s="390">
        <f>SUM(O1703:O1710)</f>
        <v>27508.420000000002</v>
      </c>
      <c r="P1711" s="377" t="s">
        <v>134</v>
      </c>
      <c r="Q1711" s="401"/>
    </row>
    <row r="1712" spans="1:17" s="400" customFormat="1" ht="24" thickBot="1">
      <c r="A1712" s="396"/>
      <c r="B1712" s="396"/>
      <c r="C1712" s="397"/>
      <c r="D1712" s="27" t="s">
        <v>57</v>
      </c>
      <c r="E1712" s="399"/>
      <c r="F1712" s="399"/>
      <c r="G1712" s="399"/>
      <c r="H1712" s="399"/>
      <c r="I1712" s="399"/>
      <c r="J1712" s="399"/>
      <c r="K1712" s="399"/>
      <c r="L1712" s="399"/>
      <c r="M1712" s="399"/>
      <c r="N1712" s="23" t="s">
        <v>6</v>
      </c>
      <c r="O1712" s="80">
        <f>ROUNDDOWN(O1711,-1)</f>
        <v>27500</v>
      </c>
      <c r="P1712" s="110" t="s">
        <v>702</v>
      </c>
      <c r="Q1712" s="401"/>
    </row>
    <row r="1713" spans="1:17" s="408" customFormat="1" ht="22.5" thickTop="1">
      <c r="A1713" s="405"/>
      <c r="B1713" s="405"/>
      <c r="C1713" s="406"/>
      <c r="D1713" s="407"/>
      <c r="E1713" s="377"/>
      <c r="F1713" s="377"/>
      <c r="G1713" s="377"/>
      <c r="H1713" s="377"/>
      <c r="I1713" s="377"/>
      <c r="J1713" s="377"/>
      <c r="K1713" s="377"/>
      <c r="L1713" s="377"/>
      <c r="M1713" s="377"/>
      <c r="Q1713" s="409"/>
    </row>
    <row r="1714" spans="1:17" s="400" customFormat="1">
      <c r="A1714" s="396"/>
      <c r="B1714" s="396"/>
      <c r="C1714" s="397" t="s">
        <v>243</v>
      </c>
      <c r="D1714" s="398" t="s">
        <v>724</v>
      </c>
      <c r="E1714" s="399"/>
      <c r="F1714" s="399"/>
      <c r="G1714" s="399"/>
      <c r="H1714" s="399"/>
      <c r="I1714" s="399"/>
      <c r="J1714" s="399"/>
      <c r="K1714" s="399"/>
      <c r="L1714" s="399"/>
      <c r="M1714" s="399"/>
      <c r="Q1714" s="401"/>
    </row>
    <row r="1715" spans="1:17" s="400" customFormat="1" ht="21.75">
      <c r="A1715" s="396"/>
      <c r="B1715" s="396"/>
      <c r="C1715" s="397"/>
      <c r="D1715" s="260" t="s">
        <v>692</v>
      </c>
      <c r="E1715" s="399"/>
      <c r="F1715" s="399"/>
      <c r="G1715" s="399"/>
      <c r="H1715" s="399"/>
      <c r="I1715" s="402">
        <v>0.48</v>
      </c>
      <c r="J1715" s="262" t="s">
        <v>340</v>
      </c>
      <c r="K1715" s="403" t="s">
        <v>406</v>
      </c>
      <c r="L1715" s="404">
        <f>+L1703</f>
        <v>721</v>
      </c>
      <c r="M1715" s="377" t="s">
        <v>134</v>
      </c>
      <c r="N1715" s="23" t="s">
        <v>6</v>
      </c>
      <c r="O1715" s="390">
        <f>+I1715*L1715</f>
        <v>346.08</v>
      </c>
      <c r="P1715" s="377" t="s">
        <v>134</v>
      </c>
      <c r="Q1715" s="401"/>
    </row>
    <row r="1716" spans="1:17" s="400" customFormat="1" ht="21.75">
      <c r="A1716" s="396"/>
      <c r="B1716" s="396"/>
      <c r="C1716" s="397"/>
      <c r="D1716" s="260" t="s">
        <v>693</v>
      </c>
      <c r="E1716" s="399"/>
      <c r="F1716" s="399"/>
      <c r="G1716" s="399"/>
      <c r="H1716" s="399"/>
      <c r="I1716" s="402">
        <f>+I1715</f>
        <v>0.48</v>
      </c>
      <c r="J1716" s="262" t="s">
        <v>340</v>
      </c>
      <c r="K1716" s="403" t="s">
        <v>406</v>
      </c>
      <c r="L1716" s="404">
        <f t="shared" ref="L1716:L1721" si="168">+L1704</f>
        <v>1340</v>
      </c>
      <c r="M1716" s="377" t="s">
        <v>134</v>
      </c>
      <c r="N1716" s="23" t="s">
        <v>6</v>
      </c>
      <c r="O1716" s="390">
        <f t="shared" ref="O1716:O1722" si="169">+I1716*L1716</f>
        <v>643.19999999999993</v>
      </c>
      <c r="P1716" s="377" t="s">
        <v>134</v>
      </c>
      <c r="Q1716" s="401"/>
    </row>
    <row r="1717" spans="1:17" s="400" customFormat="1" ht="21.75">
      <c r="A1717" s="396"/>
      <c r="B1717" s="396"/>
      <c r="C1717" s="397"/>
      <c r="D1717" s="260" t="s">
        <v>694</v>
      </c>
      <c r="E1717" s="399"/>
      <c r="F1717" s="399"/>
      <c r="G1717" s="399"/>
      <c r="H1717" s="399"/>
      <c r="I1717" s="402">
        <f>0.4*I1716</f>
        <v>0.192</v>
      </c>
      <c r="J1717" s="262" t="s">
        <v>340</v>
      </c>
      <c r="K1717" s="403" t="s">
        <v>406</v>
      </c>
      <c r="L1717" s="404">
        <f t="shared" si="168"/>
        <v>1288</v>
      </c>
      <c r="M1717" s="377" t="s">
        <v>134</v>
      </c>
      <c r="N1717" s="23" t="s">
        <v>6</v>
      </c>
      <c r="O1717" s="390">
        <f t="shared" si="169"/>
        <v>247.29599999999999</v>
      </c>
      <c r="P1717" s="377" t="s">
        <v>134</v>
      </c>
      <c r="Q1717" s="401"/>
    </row>
    <row r="1718" spans="1:17" s="400" customFormat="1" ht="21.75">
      <c r="A1718" s="396"/>
      <c r="B1718" s="396"/>
      <c r="C1718" s="397"/>
      <c r="D1718" s="260" t="s">
        <v>695</v>
      </c>
      <c r="E1718" s="399"/>
      <c r="F1718" s="399"/>
      <c r="G1718" s="399"/>
      <c r="H1718" s="399"/>
      <c r="I1718" s="402">
        <f>+I1716</f>
        <v>0.48</v>
      </c>
      <c r="J1718" s="262" t="s">
        <v>340</v>
      </c>
      <c r="K1718" s="403" t="s">
        <v>406</v>
      </c>
      <c r="L1718" s="404">
        <f t="shared" si="168"/>
        <v>84</v>
      </c>
      <c r="M1718" s="377" t="s">
        <v>134</v>
      </c>
      <c r="N1718" s="23" t="s">
        <v>6</v>
      </c>
      <c r="O1718" s="390">
        <f t="shared" si="169"/>
        <v>40.32</v>
      </c>
      <c r="P1718" s="377" t="s">
        <v>134</v>
      </c>
      <c r="Q1718" s="401"/>
    </row>
    <row r="1719" spans="1:17" s="400" customFormat="1" ht="21.75">
      <c r="A1719" s="396"/>
      <c r="B1719" s="396"/>
      <c r="C1719" s="397"/>
      <c r="D1719" s="260" t="s">
        <v>696</v>
      </c>
      <c r="E1719" s="399"/>
      <c r="F1719" s="399"/>
      <c r="G1719" s="399"/>
      <c r="H1719" s="399"/>
      <c r="I1719" s="402">
        <f>+I1718</f>
        <v>0.48</v>
      </c>
      <c r="J1719" s="262" t="s">
        <v>340</v>
      </c>
      <c r="K1719" s="403" t="s">
        <v>406</v>
      </c>
      <c r="L1719" s="404">
        <f t="shared" si="168"/>
        <v>15685</v>
      </c>
      <c r="M1719" s="377" t="s">
        <v>134</v>
      </c>
      <c r="N1719" s="23" t="s">
        <v>6</v>
      </c>
      <c r="O1719" s="390">
        <f t="shared" si="169"/>
        <v>7528.7999999999993</v>
      </c>
      <c r="P1719" s="377" t="s">
        <v>134</v>
      </c>
      <c r="Q1719" s="401"/>
    </row>
    <row r="1720" spans="1:17" s="400" customFormat="1" ht="21.75">
      <c r="A1720" s="396"/>
      <c r="B1720" s="396"/>
      <c r="C1720" s="397"/>
      <c r="D1720" s="260" t="s">
        <v>697</v>
      </c>
      <c r="E1720" s="399"/>
      <c r="F1720" s="399"/>
      <c r="G1720" s="399"/>
      <c r="H1720" s="399"/>
      <c r="I1720" s="402">
        <v>1</v>
      </c>
      <c r="J1720" s="262" t="s">
        <v>698</v>
      </c>
      <c r="K1720" s="403" t="s">
        <v>406</v>
      </c>
      <c r="L1720" s="404">
        <f>+[1]ราคาต่อหน่วยงานทั่วไป!R1118</f>
        <v>70</v>
      </c>
      <c r="M1720" s="377" t="s">
        <v>134</v>
      </c>
      <c r="N1720" s="23" t="s">
        <v>6</v>
      </c>
      <c r="O1720" s="390">
        <f t="shared" si="169"/>
        <v>70</v>
      </c>
      <c r="P1720" s="377" t="s">
        <v>134</v>
      </c>
      <c r="Q1720" s="401"/>
    </row>
    <row r="1721" spans="1:17" s="400" customFormat="1" ht="21.75">
      <c r="A1721" s="396"/>
      <c r="B1721" s="396"/>
      <c r="C1721" s="397"/>
      <c r="D1721" s="260" t="s">
        <v>699</v>
      </c>
      <c r="E1721" s="399"/>
      <c r="F1721" s="399"/>
      <c r="G1721" s="399"/>
      <c r="H1721" s="399"/>
      <c r="I1721" s="402">
        <f>+I1718</f>
        <v>0.48</v>
      </c>
      <c r="J1721" s="264" t="s">
        <v>340</v>
      </c>
      <c r="K1721" s="403" t="s">
        <v>406</v>
      </c>
      <c r="L1721" s="404">
        <f t="shared" si="168"/>
        <v>64</v>
      </c>
      <c r="M1721" s="377" t="s">
        <v>134</v>
      </c>
      <c r="N1721" s="23" t="s">
        <v>6</v>
      </c>
      <c r="O1721" s="390">
        <f t="shared" si="169"/>
        <v>30.72</v>
      </c>
      <c r="P1721" s="377" t="s">
        <v>134</v>
      </c>
      <c r="Q1721" s="401"/>
    </row>
    <row r="1722" spans="1:17" s="400" customFormat="1" ht="21.75">
      <c r="A1722" s="396"/>
      <c r="B1722" s="396"/>
      <c r="C1722" s="397"/>
      <c r="D1722" s="260" t="s">
        <v>700</v>
      </c>
      <c r="E1722" s="399"/>
      <c r="F1722" s="399"/>
      <c r="G1722" s="399"/>
      <c r="H1722" s="399"/>
      <c r="I1722" s="402">
        <v>1</v>
      </c>
      <c r="J1722" s="262" t="s">
        <v>701</v>
      </c>
      <c r="K1722" s="403" t="s">
        <v>406</v>
      </c>
      <c r="L1722" s="404">
        <f>+L1686</f>
        <v>1278</v>
      </c>
      <c r="M1722" s="377" t="s">
        <v>134</v>
      </c>
      <c r="N1722" s="23" t="s">
        <v>6</v>
      </c>
      <c r="O1722" s="390">
        <f t="shared" si="169"/>
        <v>1278</v>
      </c>
      <c r="P1722" s="377" t="s">
        <v>134</v>
      </c>
      <c r="Q1722" s="401"/>
    </row>
    <row r="1723" spans="1:17" s="400" customFormat="1" ht="21.75">
      <c r="A1723" s="396"/>
      <c r="B1723" s="396"/>
      <c r="C1723" s="397"/>
      <c r="D1723" s="18" t="s">
        <v>101</v>
      </c>
      <c r="E1723" s="399"/>
      <c r="F1723" s="399"/>
      <c r="G1723" s="399"/>
      <c r="H1723" s="399"/>
      <c r="I1723" s="399"/>
      <c r="J1723" s="399"/>
      <c r="K1723" s="399"/>
      <c r="L1723" s="404"/>
      <c r="M1723" s="399"/>
      <c r="N1723" s="23" t="s">
        <v>6</v>
      </c>
      <c r="O1723" s="390">
        <f>SUM(O1715:O1722)</f>
        <v>10184.415999999999</v>
      </c>
      <c r="P1723" s="377" t="s">
        <v>134</v>
      </c>
      <c r="Q1723" s="401"/>
    </row>
    <row r="1724" spans="1:17" s="400" customFormat="1" ht="24" thickBot="1">
      <c r="A1724" s="396"/>
      <c r="B1724" s="396"/>
      <c r="C1724" s="397"/>
      <c r="D1724" s="27" t="s">
        <v>57</v>
      </c>
      <c r="E1724" s="399"/>
      <c r="F1724" s="399"/>
      <c r="G1724" s="399"/>
      <c r="H1724" s="399"/>
      <c r="I1724" s="399"/>
      <c r="J1724" s="399"/>
      <c r="K1724" s="399"/>
      <c r="L1724" s="399"/>
      <c r="M1724" s="399"/>
      <c r="N1724" s="23" t="s">
        <v>6</v>
      </c>
      <c r="O1724" s="80">
        <f>ROUNDDOWN(O1723,-1)</f>
        <v>10180</v>
      </c>
      <c r="P1724" s="110" t="s">
        <v>702</v>
      </c>
      <c r="Q1724" s="401"/>
    </row>
    <row r="1725" spans="1:17" s="408" customFormat="1" ht="22.5" thickTop="1">
      <c r="A1725" s="405"/>
      <c r="B1725" s="405"/>
      <c r="C1725" s="406"/>
      <c r="D1725" s="407"/>
      <c r="E1725" s="377"/>
      <c r="F1725" s="377"/>
      <c r="G1725" s="377"/>
      <c r="H1725" s="377"/>
      <c r="I1725" s="377"/>
      <c r="J1725" s="377"/>
      <c r="K1725" s="377"/>
      <c r="L1725" s="377"/>
      <c r="M1725" s="377"/>
      <c r="Q1725" s="409"/>
    </row>
    <row r="1726" spans="1:17" s="400" customFormat="1">
      <c r="A1726" s="396"/>
      <c r="B1726" s="396"/>
      <c r="C1726" s="397" t="s">
        <v>243</v>
      </c>
      <c r="D1726" s="398" t="s">
        <v>725</v>
      </c>
      <c r="E1726" s="399"/>
      <c r="F1726" s="399"/>
      <c r="G1726" s="399"/>
      <c r="H1726" s="399"/>
      <c r="I1726" s="399"/>
      <c r="J1726" s="399"/>
      <c r="K1726" s="399"/>
      <c r="L1726" s="399"/>
      <c r="M1726" s="399"/>
      <c r="Q1726" s="401"/>
    </row>
    <row r="1727" spans="1:17" s="400" customFormat="1" ht="21.75">
      <c r="A1727" s="396"/>
      <c r="B1727" s="396"/>
      <c r="C1727" s="397"/>
      <c r="D1727" s="260" t="s">
        <v>692</v>
      </c>
      <c r="E1727" s="399"/>
      <c r="F1727" s="399"/>
      <c r="G1727" s="399"/>
      <c r="H1727" s="399"/>
      <c r="I1727" s="402">
        <v>0.96</v>
      </c>
      <c r="J1727" s="262" t="s">
        <v>340</v>
      </c>
      <c r="K1727" s="403" t="s">
        <v>406</v>
      </c>
      <c r="L1727" s="404">
        <f>+L1715</f>
        <v>721</v>
      </c>
      <c r="M1727" s="377" t="s">
        <v>134</v>
      </c>
      <c r="N1727" s="23" t="s">
        <v>6</v>
      </c>
      <c r="O1727" s="390">
        <f>+I1727*L1727</f>
        <v>692.16</v>
      </c>
      <c r="P1727" s="377" t="s">
        <v>134</v>
      </c>
      <c r="Q1727" s="401"/>
    </row>
    <row r="1728" spans="1:17" s="400" customFormat="1" ht="21.75">
      <c r="A1728" s="396"/>
      <c r="B1728" s="396"/>
      <c r="C1728" s="397"/>
      <c r="D1728" s="260" t="s">
        <v>693</v>
      </c>
      <c r="E1728" s="399"/>
      <c r="F1728" s="399"/>
      <c r="G1728" s="399"/>
      <c r="H1728" s="399"/>
      <c r="I1728" s="402">
        <f>+I1727</f>
        <v>0.96</v>
      </c>
      <c r="J1728" s="262" t="s">
        <v>340</v>
      </c>
      <c r="K1728" s="403" t="s">
        <v>406</v>
      </c>
      <c r="L1728" s="404">
        <f t="shared" ref="L1728:L1734" si="170">+L1716</f>
        <v>1340</v>
      </c>
      <c r="M1728" s="377" t="s">
        <v>134</v>
      </c>
      <c r="N1728" s="23" t="s">
        <v>6</v>
      </c>
      <c r="O1728" s="390">
        <f t="shared" ref="O1728:O1734" si="171">+I1728*L1728</f>
        <v>1286.3999999999999</v>
      </c>
      <c r="P1728" s="377" t="s">
        <v>134</v>
      </c>
      <c r="Q1728" s="401"/>
    </row>
    <row r="1729" spans="1:17" s="400" customFormat="1" ht="21.75">
      <c r="A1729" s="396"/>
      <c r="B1729" s="396"/>
      <c r="C1729" s="397"/>
      <c r="D1729" s="260" t="s">
        <v>694</v>
      </c>
      <c r="E1729" s="399"/>
      <c r="F1729" s="399"/>
      <c r="G1729" s="399"/>
      <c r="H1729" s="399"/>
      <c r="I1729" s="402">
        <f>0.4*I1728</f>
        <v>0.38400000000000001</v>
      </c>
      <c r="J1729" s="262" t="s">
        <v>340</v>
      </c>
      <c r="K1729" s="403" t="s">
        <v>406</v>
      </c>
      <c r="L1729" s="404">
        <f t="shared" si="170"/>
        <v>1288</v>
      </c>
      <c r="M1729" s="377" t="s">
        <v>134</v>
      </c>
      <c r="N1729" s="23" t="s">
        <v>6</v>
      </c>
      <c r="O1729" s="390">
        <f t="shared" si="171"/>
        <v>494.59199999999998</v>
      </c>
      <c r="P1729" s="377" t="s">
        <v>134</v>
      </c>
      <c r="Q1729" s="401"/>
    </row>
    <row r="1730" spans="1:17" s="400" customFormat="1" ht="21.75">
      <c r="A1730" s="396"/>
      <c r="B1730" s="396"/>
      <c r="C1730" s="397"/>
      <c r="D1730" s="260" t="s">
        <v>695</v>
      </c>
      <c r="E1730" s="399"/>
      <c r="F1730" s="399"/>
      <c r="G1730" s="399"/>
      <c r="H1730" s="399"/>
      <c r="I1730" s="402">
        <f>+I1728</f>
        <v>0.96</v>
      </c>
      <c r="J1730" s="262" t="s">
        <v>340</v>
      </c>
      <c r="K1730" s="403" t="s">
        <v>406</v>
      </c>
      <c r="L1730" s="404">
        <f t="shared" si="170"/>
        <v>84</v>
      </c>
      <c r="M1730" s="377" t="s">
        <v>134</v>
      </c>
      <c r="N1730" s="23" t="s">
        <v>6</v>
      </c>
      <c r="O1730" s="390">
        <f t="shared" si="171"/>
        <v>80.64</v>
      </c>
      <c r="P1730" s="377" t="s">
        <v>134</v>
      </c>
      <c r="Q1730" s="401"/>
    </row>
    <row r="1731" spans="1:17" s="400" customFormat="1" ht="21.75">
      <c r="A1731" s="396"/>
      <c r="B1731" s="396"/>
      <c r="C1731" s="397"/>
      <c r="D1731" s="260" t="s">
        <v>696</v>
      </c>
      <c r="E1731" s="399"/>
      <c r="F1731" s="399"/>
      <c r="G1731" s="399"/>
      <c r="H1731" s="399"/>
      <c r="I1731" s="402">
        <f>+I1730</f>
        <v>0.96</v>
      </c>
      <c r="J1731" s="262" t="s">
        <v>340</v>
      </c>
      <c r="K1731" s="403" t="s">
        <v>406</v>
      </c>
      <c r="L1731" s="404">
        <f t="shared" si="170"/>
        <v>15685</v>
      </c>
      <c r="M1731" s="377" t="s">
        <v>134</v>
      </c>
      <c r="N1731" s="23" t="s">
        <v>6</v>
      </c>
      <c r="O1731" s="390">
        <f t="shared" si="171"/>
        <v>15057.599999999999</v>
      </c>
      <c r="P1731" s="377" t="s">
        <v>134</v>
      </c>
      <c r="Q1731" s="401"/>
    </row>
    <row r="1732" spans="1:17" s="400" customFormat="1" ht="21.75">
      <c r="A1732" s="396"/>
      <c r="B1732" s="396"/>
      <c r="C1732" s="397"/>
      <c r="D1732" s="260" t="s">
        <v>697</v>
      </c>
      <c r="E1732" s="399"/>
      <c r="F1732" s="399"/>
      <c r="G1732" s="399"/>
      <c r="H1732" s="399"/>
      <c r="I1732" s="402">
        <v>1</v>
      </c>
      <c r="J1732" s="262" t="s">
        <v>698</v>
      </c>
      <c r="K1732" s="403" t="s">
        <v>406</v>
      </c>
      <c r="L1732" s="404">
        <f>+[1]ราคาต่อหน่วยงานทั่วไป!R1124</f>
        <v>100</v>
      </c>
      <c r="M1732" s="377" t="s">
        <v>134</v>
      </c>
      <c r="N1732" s="23" t="s">
        <v>6</v>
      </c>
      <c r="O1732" s="390">
        <f t="shared" si="171"/>
        <v>100</v>
      </c>
      <c r="P1732" s="377" t="s">
        <v>134</v>
      </c>
      <c r="Q1732" s="401"/>
    </row>
    <row r="1733" spans="1:17" s="400" customFormat="1" ht="21.75">
      <c r="A1733" s="396"/>
      <c r="B1733" s="396"/>
      <c r="C1733" s="397"/>
      <c r="D1733" s="260" t="s">
        <v>699</v>
      </c>
      <c r="E1733" s="399"/>
      <c r="F1733" s="399"/>
      <c r="G1733" s="399"/>
      <c r="H1733" s="399"/>
      <c r="I1733" s="402">
        <f>+I1730</f>
        <v>0.96</v>
      </c>
      <c r="J1733" s="264" t="s">
        <v>340</v>
      </c>
      <c r="K1733" s="403" t="s">
        <v>406</v>
      </c>
      <c r="L1733" s="404">
        <f t="shared" si="170"/>
        <v>64</v>
      </c>
      <c r="M1733" s="377" t="s">
        <v>134</v>
      </c>
      <c r="N1733" s="23" t="s">
        <v>6</v>
      </c>
      <c r="O1733" s="390">
        <f t="shared" si="171"/>
        <v>61.44</v>
      </c>
      <c r="P1733" s="377" t="s">
        <v>134</v>
      </c>
      <c r="Q1733" s="401"/>
    </row>
    <row r="1734" spans="1:17" s="400" customFormat="1" ht="21.75">
      <c r="A1734" s="396"/>
      <c r="B1734" s="396"/>
      <c r="C1734" s="397"/>
      <c r="D1734" s="260" t="s">
        <v>700</v>
      </c>
      <c r="E1734" s="399"/>
      <c r="F1734" s="399"/>
      <c r="G1734" s="399"/>
      <c r="H1734" s="399"/>
      <c r="I1734" s="402">
        <v>2</v>
      </c>
      <c r="J1734" s="262" t="s">
        <v>701</v>
      </c>
      <c r="K1734" s="403" t="s">
        <v>406</v>
      </c>
      <c r="L1734" s="404">
        <f t="shared" si="170"/>
        <v>1278</v>
      </c>
      <c r="M1734" s="377" t="s">
        <v>134</v>
      </c>
      <c r="N1734" s="23" t="s">
        <v>6</v>
      </c>
      <c r="O1734" s="390">
        <f t="shared" si="171"/>
        <v>2556</v>
      </c>
      <c r="P1734" s="377" t="s">
        <v>134</v>
      </c>
      <c r="Q1734" s="401"/>
    </row>
    <row r="1735" spans="1:17" s="400" customFormat="1" ht="21.75">
      <c r="A1735" s="396"/>
      <c r="B1735" s="396"/>
      <c r="C1735" s="397"/>
      <c r="D1735" s="18" t="s">
        <v>101</v>
      </c>
      <c r="E1735" s="399"/>
      <c r="F1735" s="399"/>
      <c r="G1735" s="399"/>
      <c r="H1735" s="399"/>
      <c r="I1735" s="399"/>
      <c r="J1735" s="399"/>
      <c r="K1735" s="399"/>
      <c r="L1735" s="404"/>
      <c r="M1735" s="399"/>
      <c r="N1735" s="23" t="s">
        <v>6</v>
      </c>
      <c r="O1735" s="390">
        <f>SUM(O1727:O1734)</f>
        <v>20328.831999999999</v>
      </c>
      <c r="P1735" s="377" t="s">
        <v>134</v>
      </c>
      <c r="Q1735" s="401"/>
    </row>
    <row r="1736" spans="1:17" s="400" customFormat="1" ht="24" thickBot="1">
      <c r="A1736" s="396"/>
      <c r="B1736" s="396"/>
      <c r="C1736" s="397"/>
      <c r="D1736" s="27" t="s">
        <v>57</v>
      </c>
      <c r="E1736" s="399"/>
      <c r="F1736" s="399"/>
      <c r="G1736" s="399"/>
      <c r="H1736" s="399"/>
      <c r="I1736" s="399"/>
      <c r="J1736" s="399"/>
      <c r="K1736" s="399"/>
      <c r="L1736" s="399"/>
      <c r="M1736" s="399"/>
      <c r="N1736" s="23" t="s">
        <v>6</v>
      </c>
      <c r="O1736" s="80">
        <f>ROUNDDOWN(O1735,-1)</f>
        <v>20320</v>
      </c>
      <c r="P1736" s="110" t="s">
        <v>702</v>
      </c>
      <c r="Q1736" s="401"/>
    </row>
    <row r="1737" spans="1:17" s="408" customFormat="1" ht="22.5" thickTop="1">
      <c r="A1737" s="405"/>
      <c r="B1737" s="405"/>
      <c r="C1737" s="406"/>
      <c r="D1737" s="407"/>
      <c r="E1737" s="377"/>
      <c r="F1737" s="377"/>
      <c r="G1737" s="377"/>
      <c r="H1737" s="377"/>
      <c r="I1737" s="377"/>
      <c r="J1737" s="377"/>
      <c r="K1737" s="377"/>
      <c r="L1737" s="377"/>
      <c r="M1737" s="377"/>
      <c r="Q1737" s="409"/>
    </row>
    <row r="1738" spans="1:17" s="400" customFormat="1">
      <c r="A1738" s="396"/>
      <c r="B1738" s="396"/>
      <c r="C1738" s="397" t="s">
        <v>243</v>
      </c>
      <c r="D1738" s="398" t="s">
        <v>726</v>
      </c>
      <c r="E1738" s="399"/>
      <c r="F1738" s="399"/>
      <c r="G1738" s="399"/>
      <c r="H1738" s="399"/>
      <c r="I1738" s="399"/>
      <c r="J1738" s="399"/>
      <c r="K1738" s="399"/>
      <c r="L1738" s="399"/>
      <c r="M1738" s="399"/>
      <c r="Q1738" s="401"/>
    </row>
    <row r="1739" spans="1:17" s="400" customFormat="1" ht="21.75">
      <c r="A1739" s="396"/>
      <c r="B1739" s="396"/>
      <c r="C1739" s="397"/>
      <c r="D1739" s="260" t="s">
        <v>692</v>
      </c>
      <c r="E1739" s="399"/>
      <c r="F1739" s="399"/>
      <c r="G1739" s="399"/>
      <c r="H1739" s="399"/>
      <c r="I1739" s="402">
        <f>0.9*0.75+0.75*0.75+2*0.65*0.5</f>
        <v>1.8875000000000002</v>
      </c>
      <c r="J1739" s="262" t="s">
        <v>340</v>
      </c>
      <c r="K1739" s="403" t="s">
        <v>406</v>
      </c>
      <c r="L1739" s="404">
        <f>+L1727</f>
        <v>721</v>
      </c>
      <c r="M1739" s="377" t="s">
        <v>134</v>
      </c>
      <c r="N1739" s="23" t="s">
        <v>6</v>
      </c>
      <c r="O1739" s="390">
        <f>+I1739*L1739</f>
        <v>1360.8875</v>
      </c>
      <c r="P1739" s="377" t="s">
        <v>134</v>
      </c>
      <c r="Q1739" s="401"/>
    </row>
    <row r="1740" spans="1:17" s="400" customFormat="1" ht="21.75">
      <c r="A1740" s="396"/>
      <c r="B1740" s="396"/>
      <c r="C1740" s="397"/>
      <c r="D1740" s="260" t="s">
        <v>693</v>
      </c>
      <c r="E1740" s="399"/>
      <c r="F1740" s="399"/>
      <c r="G1740" s="399"/>
      <c r="H1740" s="399"/>
      <c r="I1740" s="402">
        <f>+I1739</f>
        <v>1.8875000000000002</v>
      </c>
      <c r="J1740" s="262" t="s">
        <v>340</v>
      </c>
      <c r="K1740" s="403" t="s">
        <v>406</v>
      </c>
      <c r="L1740" s="404">
        <f t="shared" ref="L1740:L1746" si="172">+L1728</f>
        <v>1340</v>
      </c>
      <c r="M1740" s="377" t="s">
        <v>134</v>
      </c>
      <c r="N1740" s="23" t="s">
        <v>6</v>
      </c>
      <c r="O1740" s="390">
        <f t="shared" ref="O1740:O1747" si="173">+I1740*L1740</f>
        <v>2529.2500000000005</v>
      </c>
      <c r="P1740" s="377" t="s">
        <v>134</v>
      </c>
      <c r="Q1740" s="401"/>
    </row>
    <row r="1741" spans="1:17" s="400" customFormat="1" ht="21.75">
      <c r="A1741" s="396"/>
      <c r="B1741" s="396"/>
      <c r="C1741" s="397"/>
      <c r="D1741" s="260" t="s">
        <v>694</v>
      </c>
      <c r="E1741" s="399"/>
      <c r="F1741" s="399"/>
      <c r="G1741" s="399"/>
      <c r="H1741" s="399"/>
      <c r="I1741" s="402">
        <f>0.4*I1740</f>
        <v>0.75500000000000012</v>
      </c>
      <c r="J1741" s="262" t="s">
        <v>340</v>
      </c>
      <c r="K1741" s="403" t="s">
        <v>406</v>
      </c>
      <c r="L1741" s="404">
        <f t="shared" si="172"/>
        <v>1288</v>
      </c>
      <c r="M1741" s="377" t="s">
        <v>134</v>
      </c>
      <c r="N1741" s="23" t="s">
        <v>6</v>
      </c>
      <c r="O1741" s="390">
        <f t="shared" si="173"/>
        <v>972.44000000000017</v>
      </c>
      <c r="P1741" s="377" t="s">
        <v>134</v>
      </c>
      <c r="Q1741" s="401"/>
    </row>
    <row r="1742" spans="1:17" s="400" customFormat="1" ht="21.75">
      <c r="A1742" s="396"/>
      <c r="B1742" s="396"/>
      <c r="C1742" s="397"/>
      <c r="D1742" s="260" t="s">
        <v>695</v>
      </c>
      <c r="E1742" s="399"/>
      <c r="F1742" s="399"/>
      <c r="G1742" s="399"/>
      <c r="H1742" s="399"/>
      <c r="I1742" s="402">
        <f>+I1740</f>
        <v>1.8875000000000002</v>
      </c>
      <c r="J1742" s="262" t="s">
        <v>340</v>
      </c>
      <c r="K1742" s="403" t="s">
        <v>406</v>
      </c>
      <c r="L1742" s="404">
        <f t="shared" si="172"/>
        <v>84</v>
      </c>
      <c r="M1742" s="377" t="s">
        <v>134</v>
      </c>
      <c r="N1742" s="23" t="s">
        <v>6</v>
      </c>
      <c r="O1742" s="390">
        <f t="shared" si="173"/>
        <v>158.55000000000001</v>
      </c>
      <c r="P1742" s="377" t="s">
        <v>134</v>
      </c>
      <c r="Q1742" s="401"/>
    </row>
    <row r="1743" spans="1:17" s="400" customFormat="1" ht="21.75">
      <c r="A1743" s="396"/>
      <c r="B1743" s="396"/>
      <c r="C1743" s="397"/>
      <c r="D1743" s="260" t="s">
        <v>696</v>
      </c>
      <c r="E1743" s="399"/>
      <c r="F1743" s="399"/>
      <c r="G1743" s="399"/>
      <c r="H1743" s="399"/>
      <c r="I1743" s="402">
        <f>+I1742</f>
        <v>1.8875000000000002</v>
      </c>
      <c r="J1743" s="262" t="s">
        <v>340</v>
      </c>
      <c r="K1743" s="403" t="s">
        <v>406</v>
      </c>
      <c r="L1743" s="404">
        <f>+[1]ราคาต่อหน่วยงานทั่วไป!R1008</f>
        <v>30682</v>
      </c>
      <c r="M1743" s="377" t="s">
        <v>134</v>
      </c>
      <c r="N1743" s="23" t="s">
        <v>6</v>
      </c>
      <c r="O1743" s="390">
        <f t="shared" si="173"/>
        <v>57912.275000000009</v>
      </c>
      <c r="P1743" s="377" t="s">
        <v>134</v>
      </c>
      <c r="Q1743" s="401"/>
    </row>
    <row r="1744" spans="1:17" s="400" customFormat="1" ht="21.75">
      <c r="A1744" s="396"/>
      <c r="B1744" s="396"/>
      <c r="C1744" s="397"/>
      <c r="D1744" s="260" t="s">
        <v>697</v>
      </c>
      <c r="E1744" s="399"/>
      <c r="F1744" s="399"/>
      <c r="G1744" s="399"/>
      <c r="H1744" s="399"/>
      <c r="I1744" s="402">
        <v>1</v>
      </c>
      <c r="J1744" s="262" t="s">
        <v>698</v>
      </c>
      <c r="K1744" s="403" t="s">
        <v>406</v>
      </c>
      <c r="L1744" s="404">
        <f>+[1]ราคาต่อหน่วยงานทั่วไป!R1130</f>
        <v>300</v>
      </c>
      <c r="M1744" s="377" t="s">
        <v>134</v>
      </c>
      <c r="N1744" s="23" t="s">
        <v>6</v>
      </c>
      <c r="O1744" s="390">
        <f t="shared" si="173"/>
        <v>300</v>
      </c>
      <c r="P1744" s="377" t="s">
        <v>134</v>
      </c>
      <c r="Q1744" s="401"/>
    </row>
    <row r="1745" spans="1:17" s="400" customFormat="1" ht="21.75">
      <c r="A1745" s="396"/>
      <c r="B1745" s="396"/>
      <c r="C1745" s="397"/>
      <c r="D1745" s="260" t="s">
        <v>699</v>
      </c>
      <c r="E1745" s="399"/>
      <c r="F1745" s="399"/>
      <c r="G1745" s="399"/>
      <c r="H1745" s="399"/>
      <c r="I1745" s="402">
        <f>+I1742</f>
        <v>1.8875000000000002</v>
      </c>
      <c r="J1745" s="264" t="s">
        <v>340</v>
      </c>
      <c r="K1745" s="403" t="s">
        <v>406</v>
      </c>
      <c r="L1745" s="404">
        <f t="shared" si="172"/>
        <v>64</v>
      </c>
      <c r="M1745" s="377" t="s">
        <v>134</v>
      </c>
      <c r="N1745" s="23" t="s">
        <v>6</v>
      </c>
      <c r="O1745" s="390">
        <f t="shared" si="173"/>
        <v>120.80000000000001</v>
      </c>
      <c r="P1745" s="377" t="s">
        <v>134</v>
      </c>
      <c r="Q1745" s="401"/>
    </row>
    <row r="1746" spans="1:17" s="400" customFormat="1" ht="21.75">
      <c r="A1746" s="396"/>
      <c r="B1746" s="396"/>
      <c r="C1746" s="397"/>
      <c r="D1746" s="260" t="s">
        <v>700</v>
      </c>
      <c r="E1746" s="399"/>
      <c r="F1746" s="399"/>
      <c r="G1746" s="399"/>
      <c r="H1746" s="399"/>
      <c r="I1746" s="402">
        <v>1</v>
      </c>
      <c r="J1746" s="262" t="s">
        <v>701</v>
      </c>
      <c r="K1746" s="403" t="s">
        <v>406</v>
      </c>
      <c r="L1746" s="404">
        <f t="shared" si="172"/>
        <v>1278</v>
      </c>
      <c r="M1746" s="377" t="s">
        <v>134</v>
      </c>
      <c r="N1746" s="23" t="s">
        <v>6</v>
      </c>
      <c r="O1746" s="390">
        <f t="shared" si="173"/>
        <v>1278</v>
      </c>
      <c r="P1746" s="377" t="s">
        <v>134</v>
      </c>
      <c r="Q1746" s="401"/>
    </row>
    <row r="1747" spans="1:17" s="400" customFormat="1" ht="21.75">
      <c r="A1747" s="396"/>
      <c r="B1747" s="396"/>
      <c r="C1747" s="397"/>
      <c r="D1747" s="260" t="s">
        <v>718</v>
      </c>
      <c r="E1747" s="399"/>
      <c r="F1747" s="399"/>
      <c r="G1747" s="399"/>
      <c r="H1747" s="399"/>
      <c r="I1747" s="402">
        <v>1</v>
      </c>
      <c r="J1747" s="262" t="s">
        <v>667</v>
      </c>
      <c r="K1747" s="403" t="s">
        <v>406</v>
      </c>
      <c r="L1747" s="404">
        <v>1200</v>
      </c>
      <c r="M1747" s="377" t="s">
        <v>134</v>
      </c>
      <c r="N1747" s="23" t="s">
        <v>6</v>
      </c>
      <c r="O1747" s="390">
        <f t="shared" si="173"/>
        <v>1200</v>
      </c>
      <c r="P1747" s="377" t="s">
        <v>134</v>
      </c>
      <c r="Q1747" s="401"/>
    </row>
    <row r="1748" spans="1:17" s="400" customFormat="1" ht="21.75">
      <c r="A1748" s="396"/>
      <c r="B1748" s="396"/>
      <c r="C1748" s="397"/>
      <c r="D1748" s="18" t="s">
        <v>101</v>
      </c>
      <c r="E1748" s="399"/>
      <c r="F1748" s="399"/>
      <c r="G1748" s="399"/>
      <c r="H1748" s="399"/>
      <c r="I1748" s="399"/>
      <c r="J1748" s="399"/>
      <c r="K1748" s="399"/>
      <c r="L1748" s="404"/>
      <c r="M1748" s="399"/>
      <c r="N1748" s="23" t="s">
        <v>6</v>
      </c>
      <c r="O1748" s="390">
        <f>SUM(O1739:O1747)</f>
        <v>65832.202500000014</v>
      </c>
      <c r="P1748" s="377" t="s">
        <v>134</v>
      </c>
      <c r="Q1748" s="401"/>
    </row>
    <row r="1749" spans="1:17" s="400" customFormat="1" ht="24" thickBot="1">
      <c r="A1749" s="396"/>
      <c r="B1749" s="396"/>
      <c r="C1749" s="397"/>
      <c r="D1749" s="27" t="s">
        <v>57</v>
      </c>
      <c r="E1749" s="399"/>
      <c r="F1749" s="399"/>
      <c r="G1749" s="399"/>
      <c r="H1749" s="399"/>
      <c r="I1749" s="399"/>
      <c r="J1749" s="399"/>
      <c r="K1749" s="399"/>
      <c r="L1749" s="399"/>
      <c r="M1749" s="399"/>
      <c r="N1749" s="23" t="s">
        <v>6</v>
      </c>
      <c r="O1749" s="80">
        <f>ROUNDDOWN(O1748,-1)</f>
        <v>65830</v>
      </c>
      <c r="P1749" s="110" t="s">
        <v>702</v>
      </c>
      <c r="Q1749" s="401"/>
    </row>
    <row r="1750" spans="1:17" s="408" customFormat="1" ht="22.5" thickTop="1">
      <c r="A1750" s="405"/>
      <c r="B1750" s="405"/>
      <c r="C1750" s="406"/>
      <c r="D1750" s="407"/>
      <c r="E1750" s="377"/>
      <c r="F1750" s="377"/>
      <c r="G1750" s="377"/>
      <c r="H1750" s="377"/>
      <c r="I1750" s="377"/>
      <c r="J1750" s="377"/>
      <c r="K1750" s="377"/>
      <c r="L1750" s="377"/>
      <c r="M1750" s="377"/>
      <c r="Q1750" s="409"/>
    </row>
    <row r="1751" spans="1:17" s="400" customFormat="1">
      <c r="A1751" s="396"/>
      <c r="B1751" s="396"/>
      <c r="C1751" s="397" t="s">
        <v>243</v>
      </c>
      <c r="D1751" s="398" t="s">
        <v>727</v>
      </c>
      <c r="E1751" s="399"/>
      <c r="F1751" s="399"/>
      <c r="G1751" s="399"/>
      <c r="H1751" s="399"/>
      <c r="I1751" s="399"/>
      <c r="J1751" s="399"/>
      <c r="K1751" s="399"/>
      <c r="L1751" s="399"/>
      <c r="M1751" s="399"/>
      <c r="Q1751" s="401"/>
    </row>
    <row r="1752" spans="1:17" s="400" customFormat="1" ht="21.75">
      <c r="A1752" s="396"/>
      <c r="B1752" s="396"/>
      <c r="C1752" s="397"/>
      <c r="D1752" s="260" t="s">
        <v>692</v>
      </c>
      <c r="E1752" s="399"/>
      <c r="F1752" s="399"/>
      <c r="G1752" s="399"/>
      <c r="H1752" s="399"/>
      <c r="I1752" s="402">
        <f>0.9*0.75+0.9*0.75+2*0.65*0.5</f>
        <v>2</v>
      </c>
      <c r="J1752" s="262" t="s">
        <v>340</v>
      </c>
      <c r="K1752" s="403" t="s">
        <v>406</v>
      </c>
      <c r="L1752" s="404">
        <f>+L1739</f>
        <v>721</v>
      </c>
      <c r="M1752" s="377" t="s">
        <v>134</v>
      </c>
      <c r="N1752" s="23" t="s">
        <v>6</v>
      </c>
      <c r="O1752" s="390">
        <f>+I1752*L1752</f>
        <v>1442</v>
      </c>
      <c r="P1752" s="377" t="s">
        <v>134</v>
      </c>
      <c r="Q1752" s="401"/>
    </row>
    <row r="1753" spans="1:17" s="400" customFormat="1" ht="21.75">
      <c r="A1753" s="396"/>
      <c r="B1753" s="396"/>
      <c r="C1753" s="397"/>
      <c r="D1753" s="260" t="s">
        <v>693</v>
      </c>
      <c r="E1753" s="399"/>
      <c r="F1753" s="399"/>
      <c r="G1753" s="399"/>
      <c r="H1753" s="399"/>
      <c r="I1753" s="402">
        <f>+I1752</f>
        <v>2</v>
      </c>
      <c r="J1753" s="262" t="s">
        <v>340</v>
      </c>
      <c r="K1753" s="403" t="s">
        <v>406</v>
      </c>
      <c r="L1753" s="404">
        <f t="shared" ref="L1753:L1760" si="174">+L1740</f>
        <v>1340</v>
      </c>
      <c r="M1753" s="377" t="s">
        <v>134</v>
      </c>
      <c r="N1753" s="23" t="s">
        <v>6</v>
      </c>
      <c r="O1753" s="390">
        <f t="shared" ref="O1753:O1760" si="175">+I1753*L1753</f>
        <v>2680</v>
      </c>
      <c r="P1753" s="377" t="s">
        <v>134</v>
      </c>
      <c r="Q1753" s="401"/>
    </row>
    <row r="1754" spans="1:17" s="400" customFormat="1" ht="21.75">
      <c r="A1754" s="396"/>
      <c r="B1754" s="396"/>
      <c r="C1754" s="397"/>
      <c r="D1754" s="260" t="s">
        <v>694</v>
      </c>
      <c r="E1754" s="399"/>
      <c r="F1754" s="399"/>
      <c r="G1754" s="399"/>
      <c r="H1754" s="399"/>
      <c r="I1754" s="402">
        <f>0.4*I1753</f>
        <v>0.8</v>
      </c>
      <c r="J1754" s="262" t="s">
        <v>340</v>
      </c>
      <c r="K1754" s="403" t="s">
        <v>406</v>
      </c>
      <c r="L1754" s="404">
        <f t="shared" si="174"/>
        <v>1288</v>
      </c>
      <c r="M1754" s="377" t="s">
        <v>134</v>
      </c>
      <c r="N1754" s="23" t="s">
        <v>6</v>
      </c>
      <c r="O1754" s="390">
        <f t="shared" si="175"/>
        <v>1030.4000000000001</v>
      </c>
      <c r="P1754" s="377" t="s">
        <v>134</v>
      </c>
      <c r="Q1754" s="401"/>
    </row>
    <row r="1755" spans="1:17" s="400" customFormat="1" ht="21.75">
      <c r="A1755" s="396"/>
      <c r="B1755" s="396"/>
      <c r="C1755" s="397"/>
      <c r="D1755" s="260" t="s">
        <v>695</v>
      </c>
      <c r="E1755" s="399"/>
      <c r="F1755" s="399"/>
      <c r="G1755" s="399"/>
      <c r="H1755" s="399"/>
      <c r="I1755" s="402">
        <f>+I1753</f>
        <v>2</v>
      </c>
      <c r="J1755" s="262" t="s">
        <v>340</v>
      </c>
      <c r="K1755" s="403" t="s">
        <v>406</v>
      </c>
      <c r="L1755" s="404">
        <f t="shared" si="174"/>
        <v>84</v>
      </c>
      <c r="M1755" s="377" t="s">
        <v>134</v>
      </c>
      <c r="N1755" s="23" t="s">
        <v>6</v>
      </c>
      <c r="O1755" s="390">
        <f t="shared" si="175"/>
        <v>168</v>
      </c>
      <c r="P1755" s="377" t="s">
        <v>134</v>
      </c>
      <c r="Q1755" s="401"/>
    </row>
    <row r="1756" spans="1:17" s="400" customFormat="1" ht="21.75">
      <c r="A1756" s="396"/>
      <c r="B1756" s="396"/>
      <c r="C1756" s="397"/>
      <c r="D1756" s="260" t="s">
        <v>696</v>
      </c>
      <c r="E1756" s="399"/>
      <c r="F1756" s="399"/>
      <c r="G1756" s="399"/>
      <c r="H1756" s="399"/>
      <c r="I1756" s="402">
        <f>+I1755</f>
        <v>2</v>
      </c>
      <c r="J1756" s="262" t="s">
        <v>340</v>
      </c>
      <c r="K1756" s="403" t="s">
        <v>406</v>
      </c>
      <c r="L1756" s="404">
        <f t="shared" si="174"/>
        <v>30682</v>
      </c>
      <c r="M1756" s="377" t="s">
        <v>134</v>
      </c>
      <c r="N1756" s="23" t="s">
        <v>6</v>
      </c>
      <c r="O1756" s="390">
        <f t="shared" si="175"/>
        <v>61364</v>
      </c>
      <c r="P1756" s="377" t="s">
        <v>134</v>
      </c>
      <c r="Q1756" s="401"/>
    </row>
    <row r="1757" spans="1:17" s="400" customFormat="1" ht="21.75">
      <c r="A1757" s="396"/>
      <c r="B1757" s="396"/>
      <c r="C1757" s="397"/>
      <c r="D1757" s="260" t="s">
        <v>697</v>
      </c>
      <c r="E1757" s="399"/>
      <c r="F1757" s="399"/>
      <c r="G1757" s="399"/>
      <c r="H1757" s="399"/>
      <c r="I1757" s="402">
        <v>1</v>
      </c>
      <c r="J1757" s="262" t="s">
        <v>698</v>
      </c>
      <c r="K1757" s="403" t="s">
        <v>406</v>
      </c>
      <c r="L1757" s="404">
        <f t="shared" si="174"/>
        <v>300</v>
      </c>
      <c r="M1757" s="377" t="s">
        <v>134</v>
      </c>
      <c r="N1757" s="23" t="s">
        <v>6</v>
      </c>
      <c r="O1757" s="390">
        <f t="shared" si="175"/>
        <v>300</v>
      </c>
      <c r="P1757" s="377" t="s">
        <v>134</v>
      </c>
      <c r="Q1757" s="401"/>
    </row>
    <row r="1758" spans="1:17" s="400" customFormat="1" ht="21.75">
      <c r="A1758" s="396"/>
      <c r="B1758" s="396"/>
      <c r="C1758" s="397"/>
      <c r="D1758" s="260" t="s">
        <v>699</v>
      </c>
      <c r="E1758" s="399"/>
      <c r="F1758" s="399"/>
      <c r="G1758" s="399"/>
      <c r="H1758" s="399"/>
      <c r="I1758" s="402">
        <f>+I1755</f>
        <v>2</v>
      </c>
      <c r="J1758" s="264" t="s">
        <v>340</v>
      </c>
      <c r="K1758" s="403" t="s">
        <v>406</v>
      </c>
      <c r="L1758" s="404">
        <f t="shared" si="174"/>
        <v>64</v>
      </c>
      <c r="M1758" s="377" t="s">
        <v>134</v>
      </c>
      <c r="N1758" s="23" t="s">
        <v>6</v>
      </c>
      <c r="O1758" s="390">
        <f t="shared" si="175"/>
        <v>128</v>
      </c>
      <c r="P1758" s="377" t="s">
        <v>134</v>
      </c>
      <c r="Q1758" s="401"/>
    </row>
    <row r="1759" spans="1:17" s="400" customFormat="1" ht="21.75">
      <c r="A1759" s="396"/>
      <c r="B1759" s="396"/>
      <c r="C1759" s="397"/>
      <c r="D1759" s="260" t="s">
        <v>700</v>
      </c>
      <c r="E1759" s="399"/>
      <c r="F1759" s="399"/>
      <c r="G1759" s="399"/>
      <c r="H1759" s="399"/>
      <c r="I1759" s="402">
        <v>1</v>
      </c>
      <c r="J1759" s="262" t="s">
        <v>701</v>
      </c>
      <c r="K1759" s="403" t="s">
        <v>406</v>
      </c>
      <c r="L1759" s="404">
        <f t="shared" si="174"/>
        <v>1278</v>
      </c>
      <c r="M1759" s="377" t="s">
        <v>134</v>
      </c>
      <c r="N1759" s="23" t="s">
        <v>6</v>
      </c>
      <c r="O1759" s="390">
        <f t="shared" si="175"/>
        <v>1278</v>
      </c>
      <c r="P1759" s="377" t="s">
        <v>134</v>
      </c>
      <c r="Q1759" s="401"/>
    </row>
    <row r="1760" spans="1:17" s="400" customFormat="1" ht="21.75">
      <c r="A1760" s="396"/>
      <c r="B1760" s="396"/>
      <c r="C1760" s="397"/>
      <c r="D1760" s="260" t="s">
        <v>718</v>
      </c>
      <c r="E1760" s="399"/>
      <c r="F1760" s="399"/>
      <c r="G1760" s="399"/>
      <c r="H1760" s="399"/>
      <c r="I1760" s="402">
        <v>2</v>
      </c>
      <c r="J1760" s="262" t="s">
        <v>667</v>
      </c>
      <c r="K1760" s="403" t="s">
        <v>406</v>
      </c>
      <c r="L1760" s="404">
        <f t="shared" si="174"/>
        <v>1200</v>
      </c>
      <c r="M1760" s="377" t="s">
        <v>134</v>
      </c>
      <c r="N1760" s="23" t="s">
        <v>6</v>
      </c>
      <c r="O1760" s="390">
        <f t="shared" si="175"/>
        <v>2400</v>
      </c>
      <c r="P1760" s="377" t="s">
        <v>134</v>
      </c>
      <c r="Q1760" s="401"/>
    </row>
    <row r="1761" spans="1:17" s="400" customFormat="1" ht="21.75">
      <c r="A1761" s="396"/>
      <c r="B1761" s="396"/>
      <c r="C1761" s="397"/>
      <c r="D1761" s="18" t="s">
        <v>101</v>
      </c>
      <c r="E1761" s="399"/>
      <c r="F1761" s="399"/>
      <c r="G1761" s="399"/>
      <c r="H1761" s="399"/>
      <c r="I1761" s="399"/>
      <c r="J1761" s="399"/>
      <c r="K1761" s="399"/>
      <c r="L1761" s="404"/>
      <c r="M1761" s="399"/>
      <c r="N1761" s="23" t="s">
        <v>6</v>
      </c>
      <c r="O1761" s="390">
        <f>SUM(O1752:O1760)</f>
        <v>70790.399999999994</v>
      </c>
      <c r="P1761" s="377" t="s">
        <v>134</v>
      </c>
      <c r="Q1761" s="401"/>
    </row>
    <row r="1762" spans="1:17" s="400" customFormat="1" ht="24" thickBot="1">
      <c r="A1762" s="396"/>
      <c r="B1762" s="396"/>
      <c r="C1762" s="397"/>
      <c r="D1762" s="27" t="s">
        <v>57</v>
      </c>
      <c r="E1762" s="399"/>
      <c r="F1762" s="399"/>
      <c r="G1762" s="399"/>
      <c r="H1762" s="399"/>
      <c r="I1762" s="399"/>
      <c r="J1762" s="399"/>
      <c r="K1762" s="399"/>
      <c r="L1762" s="399"/>
      <c r="M1762" s="399"/>
      <c r="N1762" s="23" t="s">
        <v>6</v>
      </c>
      <c r="O1762" s="410">
        <f>ROUNDDOWN(O1761,-1)</f>
        <v>70790</v>
      </c>
      <c r="P1762" s="110" t="s">
        <v>702</v>
      </c>
      <c r="Q1762" s="401"/>
    </row>
    <row r="1763" spans="1:17" s="408" customFormat="1" ht="22.5" thickTop="1">
      <c r="A1763" s="405"/>
      <c r="B1763" s="405"/>
      <c r="C1763" s="406"/>
      <c r="D1763" s="407"/>
      <c r="E1763" s="377"/>
      <c r="F1763" s="377"/>
      <c r="G1763" s="377"/>
      <c r="H1763" s="377"/>
      <c r="I1763" s="377"/>
      <c r="J1763" s="377"/>
      <c r="K1763" s="377"/>
      <c r="L1763" s="377"/>
      <c r="M1763" s="377"/>
      <c r="Q1763" s="409"/>
    </row>
    <row r="1764" spans="1:17" s="400" customFormat="1">
      <c r="A1764" s="396"/>
      <c r="B1764" s="396"/>
      <c r="C1764" s="397" t="s">
        <v>243</v>
      </c>
      <c r="D1764" s="398" t="s">
        <v>728</v>
      </c>
      <c r="E1764" s="399"/>
      <c r="F1764" s="399"/>
      <c r="G1764" s="399"/>
      <c r="H1764" s="399"/>
      <c r="I1764" s="399"/>
      <c r="J1764" s="399"/>
      <c r="K1764" s="399"/>
      <c r="L1764" s="399"/>
      <c r="M1764" s="399"/>
      <c r="Q1764" s="401"/>
    </row>
    <row r="1765" spans="1:17" s="400" customFormat="1" ht="21.75">
      <c r="A1765" s="396"/>
      <c r="B1765" s="396"/>
      <c r="C1765" s="397"/>
      <c r="D1765" s="260" t="s">
        <v>692</v>
      </c>
      <c r="E1765" s="399"/>
      <c r="F1765" s="399"/>
      <c r="G1765" s="399"/>
      <c r="H1765" s="399"/>
      <c r="I1765" s="402">
        <f>0.9*0.75+1*0.65*0.5</f>
        <v>1</v>
      </c>
      <c r="J1765" s="262" t="s">
        <v>340</v>
      </c>
      <c r="K1765" s="403" t="s">
        <v>406</v>
      </c>
      <c r="L1765" s="404">
        <f>+L1752</f>
        <v>721</v>
      </c>
      <c r="M1765" s="377" t="s">
        <v>134</v>
      </c>
      <c r="N1765" s="23" t="s">
        <v>6</v>
      </c>
      <c r="O1765" s="390">
        <f>+I1765*L1765</f>
        <v>721</v>
      </c>
      <c r="P1765" s="377" t="s">
        <v>134</v>
      </c>
      <c r="Q1765" s="401"/>
    </row>
    <row r="1766" spans="1:17" s="400" customFormat="1" ht="21.75">
      <c r="A1766" s="396"/>
      <c r="B1766" s="396"/>
      <c r="C1766" s="397"/>
      <c r="D1766" s="260" t="s">
        <v>693</v>
      </c>
      <c r="E1766" s="399"/>
      <c r="F1766" s="399"/>
      <c r="G1766" s="399"/>
      <c r="H1766" s="399"/>
      <c r="I1766" s="402">
        <f>+I1765</f>
        <v>1</v>
      </c>
      <c r="J1766" s="262" t="s">
        <v>340</v>
      </c>
      <c r="K1766" s="403" t="s">
        <v>406</v>
      </c>
      <c r="L1766" s="404">
        <f t="shared" ref="L1766:L1773" si="176">+L1753</f>
        <v>1340</v>
      </c>
      <c r="M1766" s="377" t="s">
        <v>134</v>
      </c>
      <c r="N1766" s="23" t="s">
        <v>6</v>
      </c>
      <c r="O1766" s="390">
        <f t="shared" ref="O1766:O1773" si="177">+I1766*L1766</f>
        <v>1340</v>
      </c>
      <c r="P1766" s="377" t="s">
        <v>134</v>
      </c>
      <c r="Q1766" s="401"/>
    </row>
    <row r="1767" spans="1:17" s="400" customFormat="1" ht="21.75">
      <c r="A1767" s="396"/>
      <c r="B1767" s="396"/>
      <c r="C1767" s="397"/>
      <c r="D1767" s="260" t="s">
        <v>694</v>
      </c>
      <c r="E1767" s="399"/>
      <c r="F1767" s="399"/>
      <c r="G1767" s="399"/>
      <c r="H1767" s="399"/>
      <c r="I1767" s="402">
        <f>0.4*I1766</f>
        <v>0.4</v>
      </c>
      <c r="J1767" s="262" t="s">
        <v>340</v>
      </c>
      <c r="K1767" s="403" t="s">
        <v>406</v>
      </c>
      <c r="L1767" s="404">
        <f t="shared" si="176"/>
        <v>1288</v>
      </c>
      <c r="M1767" s="377" t="s">
        <v>134</v>
      </c>
      <c r="N1767" s="23" t="s">
        <v>6</v>
      </c>
      <c r="O1767" s="390">
        <f t="shared" si="177"/>
        <v>515.20000000000005</v>
      </c>
      <c r="P1767" s="377" t="s">
        <v>134</v>
      </c>
      <c r="Q1767" s="401"/>
    </row>
    <row r="1768" spans="1:17" s="400" customFormat="1" ht="21.75">
      <c r="A1768" s="396"/>
      <c r="B1768" s="396"/>
      <c r="C1768" s="397"/>
      <c r="D1768" s="260" t="s">
        <v>695</v>
      </c>
      <c r="E1768" s="399"/>
      <c r="F1768" s="399"/>
      <c r="G1768" s="399"/>
      <c r="H1768" s="399"/>
      <c r="I1768" s="402">
        <f>+I1766</f>
        <v>1</v>
      </c>
      <c r="J1768" s="262" t="s">
        <v>340</v>
      </c>
      <c r="K1768" s="403" t="s">
        <v>406</v>
      </c>
      <c r="L1768" s="404">
        <f t="shared" si="176"/>
        <v>84</v>
      </c>
      <c r="M1768" s="377" t="s">
        <v>134</v>
      </c>
      <c r="N1768" s="23" t="s">
        <v>6</v>
      </c>
      <c r="O1768" s="390">
        <f t="shared" si="177"/>
        <v>84</v>
      </c>
      <c r="P1768" s="377" t="s">
        <v>134</v>
      </c>
      <c r="Q1768" s="401"/>
    </row>
    <row r="1769" spans="1:17" s="400" customFormat="1" ht="21.75">
      <c r="A1769" s="396"/>
      <c r="B1769" s="396"/>
      <c r="C1769" s="397"/>
      <c r="D1769" s="260" t="s">
        <v>696</v>
      </c>
      <c r="E1769" s="399"/>
      <c r="F1769" s="399"/>
      <c r="G1769" s="399"/>
      <c r="H1769" s="399"/>
      <c r="I1769" s="402">
        <f>+I1768</f>
        <v>1</v>
      </c>
      <c r="J1769" s="262" t="s">
        <v>340</v>
      </c>
      <c r="K1769" s="403" t="s">
        <v>406</v>
      </c>
      <c r="L1769" s="404">
        <f t="shared" si="176"/>
        <v>30682</v>
      </c>
      <c r="M1769" s="377" t="s">
        <v>134</v>
      </c>
      <c r="N1769" s="23" t="s">
        <v>6</v>
      </c>
      <c r="O1769" s="390">
        <f t="shared" si="177"/>
        <v>30682</v>
      </c>
      <c r="P1769" s="377" t="s">
        <v>134</v>
      </c>
      <c r="Q1769" s="401"/>
    </row>
    <row r="1770" spans="1:17" s="400" customFormat="1" ht="21.75">
      <c r="A1770" s="396"/>
      <c r="B1770" s="396"/>
      <c r="C1770" s="397"/>
      <c r="D1770" s="260" t="s">
        <v>697</v>
      </c>
      <c r="E1770" s="399"/>
      <c r="F1770" s="399"/>
      <c r="G1770" s="399"/>
      <c r="H1770" s="399"/>
      <c r="I1770" s="402">
        <v>1</v>
      </c>
      <c r="J1770" s="262" t="s">
        <v>698</v>
      </c>
      <c r="K1770" s="403" t="s">
        <v>406</v>
      </c>
      <c r="L1770" s="404">
        <f>+[1]ราคาต่อหน่วยงานทั่วไป!R1134</f>
        <v>60</v>
      </c>
      <c r="M1770" s="377" t="s">
        <v>134</v>
      </c>
      <c r="N1770" s="23" t="s">
        <v>6</v>
      </c>
      <c r="O1770" s="390">
        <f t="shared" si="177"/>
        <v>60</v>
      </c>
      <c r="P1770" s="377" t="s">
        <v>134</v>
      </c>
      <c r="Q1770" s="401"/>
    </row>
    <row r="1771" spans="1:17" s="400" customFormat="1" ht="21.75">
      <c r="A1771" s="396"/>
      <c r="B1771" s="396"/>
      <c r="C1771" s="397"/>
      <c r="D1771" s="260" t="s">
        <v>699</v>
      </c>
      <c r="E1771" s="399"/>
      <c r="F1771" s="399"/>
      <c r="G1771" s="399"/>
      <c r="H1771" s="399"/>
      <c r="I1771" s="402">
        <f>+I1768</f>
        <v>1</v>
      </c>
      <c r="J1771" s="264" t="s">
        <v>340</v>
      </c>
      <c r="K1771" s="403" t="s">
        <v>406</v>
      </c>
      <c r="L1771" s="404">
        <f t="shared" si="176"/>
        <v>64</v>
      </c>
      <c r="M1771" s="377" t="s">
        <v>134</v>
      </c>
      <c r="N1771" s="23" t="s">
        <v>6</v>
      </c>
      <c r="O1771" s="390">
        <f t="shared" si="177"/>
        <v>64</v>
      </c>
      <c r="P1771" s="377" t="s">
        <v>134</v>
      </c>
      <c r="Q1771" s="401"/>
    </row>
    <row r="1772" spans="1:17" s="400" customFormat="1" ht="21.75">
      <c r="A1772" s="396"/>
      <c r="B1772" s="396"/>
      <c r="C1772" s="397"/>
      <c r="D1772" s="260" t="s">
        <v>700</v>
      </c>
      <c r="E1772" s="399"/>
      <c r="F1772" s="399"/>
      <c r="G1772" s="399"/>
      <c r="H1772" s="399"/>
      <c r="I1772" s="402">
        <v>1</v>
      </c>
      <c r="J1772" s="262" t="s">
        <v>701</v>
      </c>
      <c r="K1772" s="403" t="s">
        <v>406</v>
      </c>
      <c r="L1772" s="404">
        <f t="shared" si="176"/>
        <v>1278</v>
      </c>
      <c r="M1772" s="377" t="s">
        <v>134</v>
      </c>
      <c r="N1772" s="23" t="s">
        <v>6</v>
      </c>
      <c r="O1772" s="390">
        <f t="shared" si="177"/>
        <v>1278</v>
      </c>
      <c r="P1772" s="377" t="s">
        <v>134</v>
      </c>
      <c r="Q1772" s="401"/>
    </row>
    <row r="1773" spans="1:17" s="400" customFormat="1" ht="21.75">
      <c r="A1773" s="396"/>
      <c r="B1773" s="396"/>
      <c r="C1773" s="397"/>
      <c r="D1773" s="260" t="s">
        <v>718</v>
      </c>
      <c r="E1773" s="399"/>
      <c r="F1773" s="399"/>
      <c r="G1773" s="399"/>
      <c r="H1773" s="399"/>
      <c r="I1773" s="402">
        <v>1</v>
      </c>
      <c r="J1773" s="262" t="s">
        <v>667</v>
      </c>
      <c r="K1773" s="403" t="s">
        <v>406</v>
      </c>
      <c r="L1773" s="404">
        <f t="shared" si="176"/>
        <v>1200</v>
      </c>
      <c r="M1773" s="377" t="s">
        <v>134</v>
      </c>
      <c r="N1773" s="23" t="s">
        <v>6</v>
      </c>
      <c r="O1773" s="390">
        <f t="shared" si="177"/>
        <v>1200</v>
      </c>
      <c r="P1773" s="377" t="s">
        <v>134</v>
      </c>
      <c r="Q1773" s="401"/>
    </row>
    <row r="1774" spans="1:17" s="400" customFormat="1" ht="21.75">
      <c r="A1774" s="396"/>
      <c r="B1774" s="396"/>
      <c r="C1774" s="397"/>
      <c r="D1774" s="18" t="s">
        <v>101</v>
      </c>
      <c r="E1774" s="399"/>
      <c r="F1774" s="399"/>
      <c r="G1774" s="399"/>
      <c r="H1774" s="399"/>
      <c r="I1774" s="399"/>
      <c r="J1774" s="399"/>
      <c r="K1774" s="399"/>
      <c r="L1774" s="404"/>
      <c r="M1774" s="399"/>
      <c r="N1774" s="23" t="s">
        <v>6</v>
      </c>
      <c r="O1774" s="390">
        <f>SUM(O1765:O1773)</f>
        <v>35944.199999999997</v>
      </c>
      <c r="P1774" s="377" t="s">
        <v>134</v>
      </c>
      <c r="Q1774" s="401"/>
    </row>
    <row r="1775" spans="1:17" s="400" customFormat="1" ht="24" thickBot="1">
      <c r="A1775" s="396"/>
      <c r="B1775" s="396"/>
      <c r="C1775" s="397"/>
      <c r="D1775" s="27" t="s">
        <v>57</v>
      </c>
      <c r="E1775" s="399"/>
      <c r="F1775" s="399"/>
      <c r="G1775" s="399"/>
      <c r="H1775" s="399"/>
      <c r="I1775" s="399"/>
      <c r="J1775" s="399"/>
      <c r="K1775" s="399"/>
      <c r="L1775" s="399"/>
      <c r="M1775" s="399"/>
      <c r="N1775" s="23" t="s">
        <v>6</v>
      </c>
      <c r="O1775" s="80">
        <f>ROUNDDOWN(O1774,-1)</f>
        <v>35940</v>
      </c>
      <c r="P1775" s="110" t="s">
        <v>702</v>
      </c>
      <c r="Q1775" s="401"/>
    </row>
    <row r="1776" spans="1:17" s="408" customFormat="1" ht="22.5" thickTop="1">
      <c r="A1776" s="405"/>
      <c r="B1776" s="405"/>
      <c r="C1776" s="406"/>
      <c r="D1776" s="407"/>
      <c r="E1776" s="377"/>
      <c r="F1776" s="377"/>
      <c r="G1776" s="377"/>
      <c r="H1776" s="377"/>
      <c r="I1776" s="377"/>
      <c r="J1776" s="377"/>
      <c r="K1776" s="377"/>
      <c r="L1776" s="377"/>
      <c r="M1776" s="377"/>
      <c r="Q1776" s="409"/>
    </row>
    <row r="1777" spans="1:17" s="400" customFormat="1" ht="21.75">
      <c r="A1777" s="396"/>
      <c r="B1777" s="396"/>
      <c r="C1777" s="397" t="s">
        <v>243</v>
      </c>
      <c r="D1777" s="411" t="s">
        <v>729</v>
      </c>
      <c r="E1777" s="399"/>
      <c r="F1777" s="399"/>
      <c r="G1777" s="399"/>
      <c r="H1777" s="399"/>
      <c r="I1777" s="399"/>
      <c r="J1777" s="399"/>
      <c r="K1777" s="399"/>
      <c r="L1777" s="399"/>
      <c r="M1777" s="399"/>
      <c r="Q1777" s="401"/>
    </row>
    <row r="1778" spans="1:17" s="400" customFormat="1" ht="21.75">
      <c r="A1778" s="396"/>
      <c r="B1778" s="396"/>
      <c r="C1778" s="397"/>
      <c r="D1778" s="260" t="s">
        <v>692</v>
      </c>
      <c r="E1778" s="399"/>
      <c r="F1778" s="399"/>
      <c r="G1778" s="399"/>
      <c r="H1778" s="399"/>
      <c r="I1778" s="402">
        <f>2.4*1.2</f>
        <v>2.88</v>
      </c>
      <c r="J1778" s="262" t="s">
        <v>340</v>
      </c>
      <c r="K1778" s="403" t="s">
        <v>406</v>
      </c>
      <c r="L1778" s="404">
        <f>+L1765</f>
        <v>721</v>
      </c>
      <c r="M1778" s="377" t="s">
        <v>134</v>
      </c>
      <c r="N1778" s="23" t="s">
        <v>6</v>
      </c>
      <c r="O1778" s="390">
        <f>+I1778*L1778</f>
        <v>2076.48</v>
      </c>
      <c r="P1778" s="377" t="s">
        <v>134</v>
      </c>
      <c r="Q1778" s="401"/>
    </row>
    <row r="1779" spans="1:17" s="400" customFormat="1" ht="21.75">
      <c r="A1779" s="396"/>
      <c r="B1779" s="396"/>
      <c r="C1779" s="397"/>
      <c r="D1779" s="260" t="s">
        <v>693</v>
      </c>
      <c r="E1779" s="399"/>
      <c r="F1779" s="399"/>
      <c r="G1779" s="399"/>
      <c r="H1779" s="399"/>
      <c r="I1779" s="402">
        <f>+I1778</f>
        <v>2.88</v>
      </c>
      <c r="J1779" s="262" t="s">
        <v>340</v>
      </c>
      <c r="K1779" s="403" t="s">
        <v>406</v>
      </c>
      <c r="L1779" s="404">
        <f t="shared" ref="L1779:L1785" si="178">+L1766</f>
        <v>1340</v>
      </c>
      <c r="M1779" s="377" t="s">
        <v>134</v>
      </c>
      <c r="N1779" s="23" t="s">
        <v>6</v>
      </c>
      <c r="O1779" s="390">
        <f t="shared" ref="O1779:O1785" si="179">+I1779*L1779</f>
        <v>3859.2</v>
      </c>
      <c r="P1779" s="377" t="s">
        <v>134</v>
      </c>
      <c r="Q1779" s="401"/>
    </row>
    <row r="1780" spans="1:17" s="400" customFormat="1" ht="21.75">
      <c r="A1780" s="396"/>
      <c r="B1780" s="396"/>
      <c r="C1780" s="397"/>
      <c r="D1780" s="260" t="s">
        <v>694</v>
      </c>
      <c r="E1780" s="399"/>
      <c r="F1780" s="399"/>
      <c r="G1780" s="399"/>
      <c r="H1780" s="399"/>
      <c r="I1780" s="402">
        <f>0.4*I1779</f>
        <v>1.1519999999999999</v>
      </c>
      <c r="J1780" s="262" t="s">
        <v>340</v>
      </c>
      <c r="K1780" s="403" t="s">
        <v>406</v>
      </c>
      <c r="L1780" s="404">
        <f t="shared" si="178"/>
        <v>1288</v>
      </c>
      <c r="M1780" s="377" t="s">
        <v>134</v>
      </c>
      <c r="N1780" s="23" t="s">
        <v>6</v>
      </c>
      <c r="O1780" s="390">
        <f t="shared" si="179"/>
        <v>1483.7759999999998</v>
      </c>
      <c r="P1780" s="377" t="s">
        <v>134</v>
      </c>
      <c r="Q1780" s="401"/>
    </row>
    <row r="1781" spans="1:17" s="400" customFormat="1" ht="21.75">
      <c r="A1781" s="396"/>
      <c r="B1781" s="396"/>
      <c r="C1781" s="397"/>
      <c r="D1781" s="260" t="s">
        <v>695</v>
      </c>
      <c r="E1781" s="399"/>
      <c r="F1781" s="399"/>
      <c r="G1781" s="399"/>
      <c r="H1781" s="399"/>
      <c r="I1781" s="402">
        <f>+I1779</f>
        <v>2.88</v>
      </c>
      <c r="J1781" s="262" t="s">
        <v>340</v>
      </c>
      <c r="K1781" s="403" t="s">
        <v>406</v>
      </c>
      <c r="L1781" s="404">
        <f t="shared" si="178"/>
        <v>84</v>
      </c>
      <c r="M1781" s="377" t="s">
        <v>134</v>
      </c>
      <c r="N1781" s="23" t="s">
        <v>6</v>
      </c>
      <c r="O1781" s="390">
        <f t="shared" si="179"/>
        <v>241.92</v>
      </c>
      <c r="P1781" s="377" t="s">
        <v>134</v>
      </c>
      <c r="Q1781" s="401"/>
    </row>
    <row r="1782" spans="1:17" s="400" customFormat="1" ht="21.75">
      <c r="A1782" s="396"/>
      <c r="B1782" s="396"/>
      <c r="C1782" s="397"/>
      <c r="D1782" s="260" t="s">
        <v>696</v>
      </c>
      <c r="E1782" s="399"/>
      <c r="F1782" s="399"/>
      <c r="G1782" s="399"/>
      <c r="H1782" s="399"/>
      <c r="I1782" s="402">
        <f>+I1781</f>
        <v>2.88</v>
      </c>
      <c r="J1782" s="262" t="s">
        <v>340</v>
      </c>
      <c r="K1782" s="403" t="s">
        <v>406</v>
      </c>
      <c r="L1782" s="404">
        <f t="shared" si="178"/>
        <v>30682</v>
      </c>
      <c r="M1782" s="377" t="s">
        <v>134</v>
      </c>
      <c r="N1782" s="23" t="s">
        <v>6</v>
      </c>
      <c r="O1782" s="390">
        <f t="shared" si="179"/>
        <v>88364.160000000003</v>
      </c>
      <c r="P1782" s="377" t="s">
        <v>134</v>
      </c>
      <c r="Q1782" s="401"/>
    </row>
    <row r="1783" spans="1:17" s="400" customFormat="1" ht="21.75">
      <c r="A1783" s="396"/>
      <c r="B1783" s="396"/>
      <c r="C1783" s="397"/>
      <c r="D1783" s="260" t="s">
        <v>697</v>
      </c>
      <c r="E1783" s="399"/>
      <c r="F1783" s="399"/>
      <c r="G1783" s="399"/>
      <c r="H1783" s="399"/>
      <c r="I1783" s="402">
        <v>1</v>
      </c>
      <c r="J1783" s="262" t="s">
        <v>698</v>
      </c>
      <c r="K1783" s="403" t="s">
        <v>406</v>
      </c>
      <c r="L1783" s="404">
        <v>300</v>
      </c>
      <c r="M1783" s="377" t="s">
        <v>134</v>
      </c>
      <c r="N1783" s="23" t="s">
        <v>6</v>
      </c>
      <c r="O1783" s="390">
        <f t="shared" si="179"/>
        <v>300</v>
      </c>
      <c r="P1783" s="377" t="s">
        <v>134</v>
      </c>
      <c r="Q1783" s="401"/>
    </row>
    <row r="1784" spans="1:17" s="400" customFormat="1" ht="21.75">
      <c r="A1784" s="396"/>
      <c r="B1784" s="396"/>
      <c r="C1784" s="397"/>
      <c r="D1784" s="260" t="s">
        <v>699</v>
      </c>
      <c r="E1784" s="399"/>
      <c r="F1784" s="399"/>
      <c r="G1784" s="399"/>
      <c r="H1784" s="399"/>
      <c r="I1784" s="402">
        <f>+I1781</f>
        <v>2.88</v>
      </c>
      <c r="J1784" s="264" t="s">
        <v>340</v>
      </c>
      <c r="K1784" s="403" t="s">
        <v>406</v>
      </c>
      <c r="L1784" s="404">
        <f t="shared" si="178"/>
        <v>64</v>
      </c>
      <c r="M1784" s="377" t="s">
        <v>134</v>
      </c>
      <c r="N1784" s="23" t="s">
        <v>6</v>
      </c>
      <c r="O1784" s="390">
        <f t="shared" si="179"/>
        <v>184.32</v>
      </c>
      <c r="P1784" s="377" t="s">
        <v>134</v>
      </c>
      <c r="Q1784" s="401"/>
    </row>
    <row r="1785" spans="1:17" s="400" customFormat="1" ht="21.75">
      <c r="A1785" s="396"/>
      <c r="B1785" s="396"/>
      <c r="C1785" s="397"/>
      <c r="D1785" s="260" t="s">
        <v>700</v>
      </c>
      <c r="E1785" s="399"/>
      <c r="F1785" s="399"/>
      <c r="G1785" s="399"/>
      <c r="H1785" s="399"/>
      <c r="I1785" s="402">
        <v>2</v>
      </c>
      <c r="J1785" s="262" t="s">
        <v>701</v>
      </c>
      <c r="K1785" s="403" t="s">
        <v>406</v>
      </c>
      <c r="L1785" s="404">
        <f t="shared" si="178"/>
        <v>1278</v>
      </c>
      <c r="M1785" s="377" t="s">
        <v>134</v>
      </c>
      <c r="N1785" s="23" t="s">
        <v>6</v>
      </c>
      <c r="O1785" s="390">
        <f t="shared" si="179"/>
        <v>2556</v>
      </c>
      <c r="P1785" s="377" t="s">
        <v>134</v>
      </c>
      <c r="Q1785" s="401"/>
    </row>
    <row r="1786" spans="1:17" s="400" customFormat="1" ht="21.75">
      <c r="A1786" s="396"/>
      <c r="B1786" s="396"/>
      <c r="C1786" s="397"/>
      <c r="D1786" s="18" t="s">
        <v>101</v>
      </c>
      <c r="E1786" s="399"/>
      <c r="F1786" s="399"/>
      <c r="G1786" s="399"/>
      <c r="H1786" s="399"/>
      <c r="I1786" s="399"/>
      <c r="J1786" s="399"/>
      <c r="K1786" s="399"/>
      <c r="L1786" s="404"/>
      <c r="M1786" s="399"/>
      <c r="N1786" s="23" t="s">
        <v>6</v>
      </c>
      <c r="O1786" s="390">
        <f>SUM(O1778:O1785)</f>
        <v>99065.856000000014</v>
      </c>
      <c r="P1786" s="377" t="s">
        <v>134</v>
      </c>
      <c r="Q1786" s="401"/>
    </row>
    <row r="1787" spans="1:17" s="400" customFormat="1" ht="24" thickBot="1">
      <c r="A1787" s="396"/>
      <c r="B1787" s="396"/>
      <c r="C1787" s="397"/>
      <c r="D1787" s="27" t="s">
        <v>57</v>
      </c>
      <c r="E1787" s="399"/>
      <c r="F1787" s="399"/>
      <c r="G1787" s="399"/>
      <c r="H1787" s="399"/>
      <c r="I1787" s="399"/>
      <c r="J1787" s="399"/>
      <c r="K1787" s="399"/>
      <c r="L1787" s="399"/>
      <c r="M1787" s="399"/>
      <c r="N1787" s="23" t="s">
        <v>6</v>
      </c>
      <c r="O1787" s="410">
        <f>ROUNDDOWN(O1786,-1)</f>
        <v>99060</v>
      </c>
      <c r="P1787" s="110" t="s">
        <v>702</v>
      </c>
      <c r="Q1787" s="401"/>
    </row>
    <row r="1788" spans="1:17" s="408" customFormat="1" ht="24" thickTop="1">
      <c r="A1788" s="405"/>
      <c r="B1788" s="405"/>
      <c r="C1788" s="406"/>
      <c r="D1788" s="412"/>
      <c r="E1788" s="377"/>
      <c r="F1788" s="377"/>
      <c r="G1788" s="377"/>
      <c r="H1788" s="377"/>
      <c r="I1788" s="377"/>
      <c r="J1788" s="377"/>
      <c r="K1788" s="377"/>
      <c r="L1788" s="377"/>
      <c r="M1788" s="377"/>
      <c r="Q1788" s="409"/>
    </row>
    <row r="1789" spans="1:17" s="283" customFormat="1" ht="22.5">
      <c r="A1789" s="15"/>
      <c r="B1789" s="16"/>
      <c r="C1789" s="20" t="s">
        <v>730</v>
      </c>
      <c r="D1789" s="16" t="s">
        <v>731</v>
      </c>
      <c r="E1789" s="34"/>
      <c r="F1789" s="34"/>
      <c r="G1789" s="34"/>
      <c r="H1789" s="34"/>
      <c r="I1789" s="34"/>
      <c r="J1789" s="34"/>
      <c r="K1789" s="34"/>
      <c r="L1789" s="34"/>
      <c r="M1789" s="34"/>
      <c r="Q1789" s="240"/>
    </row>
    <row r="1790" spans="1:17" s="283" customFormat="1" ht="22.5">
      <c r="A1790" s="15"/>
      <c r="B1790" s="16"/>
      <c r="C1790" s="173"/>
      <c r="D1790" s="173" t="s">
        <v>732</v>
      </c>
      <c r="E1790" s="81" t="s">
        <v>681</v>
      </c>
      <c r="F1790" s="34"/>
      <c r="G1790" s="34" t="s">
        <v>682</v>
      </c>
      <c r="H1790" s="34"/>
      <c r="I1790" s="34"/>
      <c r="J1790" s="34"/>
      <c r="K1790" s="34"/>
      <c r="L1790" s="34"/>
      <c r="M1790" s="34"/>
      <c r="Q1790" s="240"/>
    </row>
    <row r="1791" spans="1:17" s="258" customFormat="1" ht="21.75">
      <c r="A1791" s="57"/>
      <c r="B1791" s="48"/>
      <c r="C1791" s="59"/>
      <c r="D1791" s="59"/>
      <c r="E1791" s="413" t="s">
        <v>538</v>
      </c>
      <c r="F1791" s="179"/>
      <c r="G1791" s="414"/>
      <c r="H1791" s="414">
        <f>+[1]ราคาต่อหน่วยงานทั่วไป!F1217</f>
        <v>0.03</v>
      </c>
      <c r="I1791" s="179" t="s">
        <v>25</v>
      </c>
      <c r="J1791" s="403" t="s">
        <v>406</v>
      </c>
      <c r="K1791" s="404">
        <f>+[1]ราคาต่อหน่วยงานทั่วไป!O1217</f>
        <v>1782</v>
      </c>
      <c r="L1791" s="377" t="s">
        <v>134</v>
      </c>
      <c r="M1791" s="23" t="s">
        <v>6</v>
      </c>
      <c r="N1791" s="390">
        <f>+H1791*K1791</f>
        <v>53.46</v>
      </c>
      <c r="O1791" s="377" t="s">
        <v>134</v>
      </c>
      <c r="P1791" s="36" t="str">
        <f>CONCATENATE("[",Q1791,"]")</f>
        <v>[1]</v>
      </c>
      <c r="Q1791" s="259">
        <v>1</v>
      </c>
    </row>
    <row r="1792" spans="1:17" s="258" customFormat="1" ht="21.75">
      <c r="A1792" s="57"/>
      <c r="B1792" s="48"/>
      <c r="C1792" s="59"/>
      <c r="D1792" s="59"/>
      <c r="E1792" s="413" t="s">
        <v>430</v>
      </c>
      <c r="F1792" s="179"/>
      <c r="G1792" s="414"/>
      <c r="H1792" s="414">
        <f>+[1]ราคาต่อหน่วยงานทั่วไป!F1218</f>
        <v>0.59</v>
      </c>
      <c r="I1792" s="179" t="s">
        <v>25</v>
      </c>
      <c r="J1792" s="403" t="s">
        <v>406</v>
      </c>
      <c r="K1792" s="404">
        <f>+[1]ราคาต่อหน่วยงานทั่วไป!O1218</f>
        <v>217</v>
      </c>
      <c r="L1792" s="377" t="s">
        <v>134</v>
      </c>
      <c r="M1792" s="23" t="s">
        <v>6</v>
      </c>
      <c r="N1792" s="390">
        <f t="shared" ref="N1792:N1800" si="180">+H1792*K1792</f>
        <v>128.03</v>
      </c>
      <c r="O1792" s="377" t="s">
        <v>134</v>
      </c>
      <c r="P1792" s="36" t="str">
        <f t="shared" ref="P1792:P1800" si="181">CONCATENATE("[",Q1792,"]")</f>
        <v>[2]</v>
      </c>
      <c r="Q1792" s="259">
        <v>2</v>
      </c>
    </row>
    <row r="1793" spans="1:17" s="258" customFormat="1" ht="21.75">
      <c r="A1793" s="57"/>
      <c r="B1793" s="48"/>
      <c r="C1793" s="59"/>
      <c r="D1793" s="59"/>
      <c r="E1793" s="413" t="s">
        <v>733</v>
      </c>
      <c r="F1793" s="413" t="s">
        <v>409</v>
      </c>
      <c r="G1793" s="414"/>
      <c r="H1793" s="414">
        <f>+[1]ราคาต่อหน่วยงานทั่วไป!F1219</f>
        <v>1.099</v>
      </c>
      <c r="I1793" s="179" t="s">
        <v>408</v>
      </c>
      <c r="J1793" s="403" t="s">
        <v>406</v>
      </c>
      <c r="K1793" s="404">
        <f>+[1]ราคาต่อหน่วยงานทั่วไป!O1219-K1795</f>
        <v>20.41</v>
      </c>
      <c r="L1793" s="377" t="s">
        <v>134</v>
      </c>
      <c r="M1793" s="23" t="s">
        <v>6</v>
      </c>
      <c r="N1793" s="390">
        <f t="shared" si="180"/>
        <v>22.430589999999999</v>
      </c>
      <c r="O1793" s="377" t="s">
        <v>134</v>
      </c>
      <c r="P1793" s="36" t="str">
        <f t="shared" si="181"/>
        <v>[3]</v>
      </c>
      <c r="Q1793" s="259">
        <v>3</v>
      </c>
    </row>
    <row r="1794" spans="1:17" s="258" customFormat="1" ht="21.75">
      <c r="A1794" s="57"/>
      <c r="B1794" s="48"/>
      <c r="C1794" s="59"/>
      <c r="D1794" s="59"/>
      <c r="E1794" s="413" t="s">
        <v>733</v>
      </c>
      <c r="F1794" s="413" t="s">
        <v>410</v>
      </c>
      <c r="G1794" s="414"/>
      <c r="H1794" s="414">
        <f>+[1]ราคาต่อหน่วยงานทั่วไป!F1220</f>
        <v>2.5950000000000002</v>
      </c>
      <c r="I1794" s="179" t="s">
        <v>408</v>
      </c>
      <c r="J1794" s="403" t="s">
        <v>406</v>
      </c>
      <c r="K1794" s="404">
        <f>+[1]ราคาต่อหน่วยงานทั่วไป!O1220-K1795</f>
        <v>19.149999999999999</v>
      </c>
      <c r="L1794" s="377" t="s">
        <v>134</v>
      </c>
      <c r="M1794" s="23" t="s">
        <v>6</v>
      </c>
      <c r="N1794" s="390">
        <f t="shared" si="180"/>
        <v>49.694249999999997</v>
      </c>
      <c r="O1794" s="377" t="s">
        <v>134</v>
      </c>
      <c r="P1794" s="36" t="str">
        <f t="shared" si="181"/>
        <v>[4]</v>
      </c>
      <c r="Q1794" s="259">
        <v>4</v>
      </c>
    </row>
    <row r="1795" spans="1:17" s="258" customFormat="1" ht="21.75">
      <c r="A1795" s="57"/>
      <c r="B1795" s="48"/>
      <c r="C1795" s="59"/>
      <c r="D1795" s="59"/>
      <c r="E1795" s="413" t="s">
        <v>734</v>
      </c>
      <c r="F1795" s="413"/>
      <c r="G1795" s="414"/>
      <c r="H1795" s="414">
        <f>+H1793+H1794</f>
        <v>3.694</v>
      </c>
      <c r="I1795" s="179" t="s">
        <v>408</v>
      </c>
      <c r="J1795" s="403" t="s">
        <v>406</v>
      </c>
      <c r="K1795" s="404">
        <f>+[1]ราคาต่อหน่วยงานทั่วไป!R231</f>
        <v>2.8</v>
      </c>
      <c r="L1795" s="377" t="s">
        <v>134</v>
      </c>
      <c r="M1795" s="23" t="s">
        <v>6</v>
      </c>
      <c r="N1795" s="390">
        <f t="shared" si="180"/>
        <v>10.3432</v>
      </c>
      <c r="O1795" s="377" t="s">
        <v>134</v>
      </c>
      <c r="P1795" s="36" t="str">
        <f t="shared" si="181"/>
        <v>[5]</v>
      </c>
      <c r="Q1795" s="259">
        <v>5</v>
      </c>
    </row>
    <row r="1796" spans="1:17" s="258" customFormat="1" ht="21.75">
      <c r="A1796" s="57"/>
      <c r="B1796" s="48"/>
      <c r="C1796" s="59"/>
      <c r="D1796" s="59"/>
      <c r="E1796" s="413" t="s">
        <v>415</v>
      </c>
      <c r="F1796" s="413"/>
      <c r="G1796" s="414"/>
      <c r="H1796" s="414">
        <f>+[1]ราคาต่อหน่วยงานทั่วไป!F1221</f>
        <v>0.08</v>
      </c>
      <c r="I1796" s="179" t="s">
        <v>408</v>
      </c>
      <c r="J1796" s="403" t="s">
        <v>406</v>
      </c>
      <c r="K1796" s="404">
        <f>+[1]ราคาต่อหน่วยงานทั่วไป!O1221</f>
        <v>34.43</v>
      </c>
      <c r="L1796" s="377" t="s">
        <v>134</v>
      </c>
      <c r="M1796" s="23" t="s">
        <v>6</v>
      </c>
      <c r="N1796" s="390">
        <f t="shared" si="180"/>
        <v>2.7544</v>
      </c>
      <c r="O1796" s="377" t="s">
        <v>134</v>
      </c>
      <c r="P1796" s="36" t="str">
        <f t="shared" si="181"/>
        <v>[6]</v>
      </c>
      <c r="Q1796" s="259">
        <v>6</v>
      </c>
    </row>
    <row r="1797" spans="1:17" s="258" customFormat="1" ht="21.75">
      <c r="A1797" s="57"/>
      <c r="B1797" s="48"/>
      <c r="C1797" s="59"/>
      <c r="D1797" s="59"/>
      <c r="E1797" s="413" t="s">
        <v>735</v>
      </c>
      <c r="F1797" s="413"/>
      <c r="G1797" s="414"/>
      <c r="H1797" s="414">
        <f>+[1]ราคาต่อหน่วยงานทั่วไป!F1222</f>
        <v>0.3</v>
      </c>
      <c r="I1797" s="179" t="s">
        <v>408</v>
      </c>
      <c r="J1797" s="403" t="s">
        <v>406</v>
      </c>
      <c r="K1797" s="404">
        <f>+[1]ราคาต่อหน่วยงานทั่วไป!O1222</f>
        <v>68</v>
      </c>
      <c r="L1797" s="377" t="s">
        <v>134</v>
      </c>
      <c r="M1797" s="23" t="s">
        <v>6</v>
      </c>
      <c r="N1797" s="390">
        <f t="shared" si="180"/>
        <v>20.399999999999999</v>
      </c>
      <c r="O1797" s="377" t="s">
        <v>134</v>
      </c>
      <c r="P1797" s="36" t="str">
        <f t="shared" si="181"/>
        <v>[7]</v>
      </c>
      <c r="Q1797" s="259">
        <v>7</v>
      </c>
    </row>
    <row r="1798" spans="1:17" s="258" customFormat="1" ht="21.75">
      <c r="A1798" s="57"/>
      <c r="B1798" s="48"/>
      <c r="C1798" s="59"/>
      <c r="D1798" s="59"/>
      <c r="E1798" s="413" t="s">
        <v>736</v>
      </c>
      <c r="F1798" s="413"/>
      <c r="G1798" s="414"/>
      <c r="H1798" s="414">
        <f>+[1]ราคาต่อหน่วยงานทั่วไป!F1223</f>
        <v>0.18</v>
      </c>
      <c r="I1798" s="179" t="s">
        <v>408</v>
      </c>
      <c r="J1798" s="403" t="s">
        <v>406</v>
      </c>
      <c r="K1798" s="404">
        <f>+[1]ราคาต่อหน่วยงานทั่วไป!O1223</f>
        <v>68</v>
      </c>
      <c r="L1798" s="377" t="s">
        <v>134</v>
      </c>
      <c r="M1798" s="23" t="s">
        <v>6</v>
      </c>
      <c r="N1798" s="390">
        <f t="shared" si="180"/>
        <v>12.24</v>
      </c>
      <c r="O1798" s="377" t="s">
        <v>134</v>
      </c>
      <c r="P1798" s="36" t="str">
        <f t="shared" si="181"/>
        <v>[8]</v>
      </c>
      <c r="Q1798" s="259">
        <v>8</v>
      </c>
    </row>
    <row r="1799" spans="1:17" s="258" customFormat="1" ht="21.75">
      <c r="A1799" s="57"/>
      <c r="B1799" s="48"/>
      <c r="C1799" s="59"/>
      <c r="D1799" s="59"/>
      <c r="E1799" s="413" t="s">
        <v>737</v>
      </c>
      <c r="F1799" s="413"/>
      <c r="G1799" s="414"/>
      <c r="H1799" s="414">
        <f>+[1]ราคาต่อหน่วยงานทั่วไป!F1224</f>
        <v>1</v>
      </c>
      <c r="I1799" s="179" t="s">
        <v>698</v>
      </c>
      <c r="J1799" s="403" t="s">
        <v>406</v>
      </c>
      <c r="K1799" s="404">
        <f>+[1]ราคาต่อหน่วยงานทั่วไป!O1224</f>
        <v>90</v>
      </c>
      <c r="L1799" s="377" t="s">
        <v>134</v>
      </c>
      <c r="M1799" s="23" t="s">
        <v>6</v>
      </c>
      <c r="N1799" s="390">
        <f t="shared" si="180"/>
        <v>90</v>
      </c>
      <c r="O1799" s="377" t="s">
        <v>134</v>
      </c>
      <c r="P1799" s="36" t="str">
        <f t="shared" si="181"/>
        <v>[9]</v>
      </c>
      <c r="Q1799" s="259">
        <v>9</v>
      </c>
    </row>
    <row r="1800" spans="1:17" s="258" customFormat="1" ht="21.75">
      <c r="A1800" s="57"/>
      <c r="B1800" s="48"/>
      <c r="C1800" s="59"/>
      <c r="D1800" s="59"/>
      <c r="E1800" s="413" t="s">
        <v>738</v>
      </c>
      <c r="F1800" s="179"/>
      <c r="G1800" s="414"/>
      <c r="H1800" s="414">
        <f>+[1]ราคาต่อหน่วยงานทั่วไป!F1225</f>
        <v>1</v>
      </c>
      <c r="I1800" s="179" t="s">
        <v>739</v>
      </c>
      <c r="J1800" s="403" t="s">
        <v>406</v>
      </c>
      <c r="K1800" s="404">
        <f>+[1]ราคาต่อหน่วยงานทั่วไป!O1225</f>
        <v>53</v>
      </c>
      <c r="L1800" s="377" t="s">
        <v>134</v>
      </c>
      <c r="M1800" s="23" t="s">
        <v>6</v>
      </c>
      <c r="N1800" s="390">
        <f t="shared" si="180"/>
        <v>53</v>
      </c>
      <c r="O1800" s="377" t="s">
        <v>134</v>
      </c>
      <c r="P1800" s="36" t="str">
        <f t="shared" si="181"/>
        <v>[10]</v>
      </c>
      <c r="Q1800" s="259">
        <v>10</v>
      </c>
    </row>
    <row r="1801" spans="1:17" s="283" customFormat="1" ht="23.25">
      <c r="A1801" s="15"/>
      <c r="B1801" s="16"/>
      <c r="C1801" s="173"/>
      <c r="D1801" s="173"/>
      <c r="E1801" s="18" t="s">
        <v>101</v>
      </c>
      <c r="F1801" s="34"/>
      <c r="G1801" s="34"/>
      <c r="H1801" s="34"/>
      <c r="I1801" s="34"/>
      <c r="J1801" s="34"/>
      <c r="K1801" s="34"/>
      <c r="L1801" s="34"/>
      <c r="M1801" s="23" t="s">
        <v>6</v>
      </c>
      <c r="N1801" s="415">
        <f>SUM(N1791:N1800)</f>
        <v>442.35244</v>
      </c>
      <c r="O1801" s="377" t="s">
        <v>134</v>
      </c>
      <c r="P1801" s="36" t="s">
        <v>595</v>
      </c>
      <c r="Q1801" s="240"/>
    </row>
    <row r="1802" spans="1:17" s="283" customFormat="1" ht="23.25">
      <c r="A1802" s="15"/>
      <c r="B1802" s="16"/>
      <c r="C1802" s="173"/>
      <c r="D1802" s="173"/>
      <c r="E1802" s="18"/>
      <c r="F1802" s="34"/>
      <c r="G1802" s="34"/>
      <c r="H1802" s="34"/>
      <c r="I1802" s="34"/>
      <c r="J1802" s="34"/>
      <c r="K1802" s="34"/>
      <c r="L1802" s="34"/>
      <c r="M1802" s="23"/>
      <c r="N1802" s="415"/>
      <c r="O1802" s="377"/>
      <c r="P1802" s="36" t="s">
        <v>596</v>
      </c>
      <c r="Q1802" s="240"/>
    </row>
    <row r="1803" spans="1:17" s="283" customFormat="1" ht="24" thickBot="1">
      <c r="A1803" s="15"/>
      <c r="B1803" s="16"/>
      <c r="C1803" s="173"/>
      <c r="D1803" s="173"/>
      <c r="E1803" s="27" t="s">
        <v>57</v>
      </c>
      <c r="F1803" s="34"/>
      <c r="G1803" s="34"/>
      <c r="H1803" s="34"/>
      <c r="I1803" s="34"/>
      <c r="J1803" s="34"/>
      <c r="K1803" s="34"/>
      <c r="L1803" s="34"/>
      <c r="M1803" s="23" t="s">
        <v>6</v>
      </c>
      <c r="N1803" s="80">
        <f>ROUNDDOWN(N1801,0)</f>
        <v>442</v>
      </c>
      <c r="O1803" s="110" t="s">
        <v>740</v>
      </c>
      <c r="Q1803" s="240"/>
    </row>
    <row r="1804" spans="1:17" s="54" customFormat="1" ht="24.75" thickTop="1">
      <c r="A1804" s="57"/>
      <c r="B1804" s="48"/>
      <c r="C1804" s="59"/>
      <c r="D1804" s="59"/>
      <c r="E1804" s="22" t="s">
        <v>741</v>
      </c>
      <c r="F1804" s="18"/>
      <c r="G1804" s="18"/>
      <c r="H1804" s="18"/>
      <c r="I1804" s="18"/>
      <c r="J1804" s="18"/>
      <c r="K1804" s="18"/>
      <c r="L1804" s="18"/>
      <c r="M1804" s="18"/>
      <c r="Q1804" s="3"/>
    </row>
    <row r="1805" spans="1:17" ht="24" thickBot="1">
      <c r="A1805" s="57"/>
      <c r="B1805" s="48"/>
      <c r="C1805" s="59"/>
      <c r="D1805" s="59"/>
      <c r="E1805" s="27" t="s">
        <v>57</v>
      </c>
      <c r="F1805" s="18"/>
      <c r="G1805" s="18"/>
      <c r="H1805" s="18"/>
      <c r="I1805" s="18"/>
      <c r="J1805" s="18"/>
      <c r="K1805" s="18"/>
      <c r="L1805" s="18"/>
      <c r="M1805" s="18"/>
      <c r="N1805" s="23" t="s">
        <v>6</v>
      </c>
      <c r="O1805" s="80">
        <f>+[1]ราคาต่อหน่วยงานทั่วไป!R1227</f>
        <v>442</v>
      </c>
      <c r="P1805" s="110" t="s">
        <v>740</v>
      </c>
    </row>
    <row r="1806" spans="1:17" ht="24" thickTop="1">
      <c r="A1806" s="57"/>
      <c r="B1806" s="48"/>
      <c r="C1806" s="59"/>
      <c r="D1806" s="59"/>
      <c r="E1806" s="85"/>
      <c r="F1806" s="18"/>
      <c r="G1806" s="18"/>
      <c r="H1806" s="18"/>
      <c r="I1806" s="18"/>
      <c r="J1806" s="18"/>
      <c r="K1806" s="18"/>
      <c r="L1806" s="18"/>
      <c r="M1806" s="18"/>
    </row>
    <row r="1807" spans="1:17" s="283" customFormat="1" ht="22.5">
      <c r="A1807" s="15"/>
      <c r="B1807" s="16"/>
      <c r="C1807" s="173"/>
      <c r="D1807" s="173" t="s">
        <v>742</v>
      </c>
      <c r="E1807" s="16" t="s">
        <v>684</v>
      </c>
      <c r="F1807" s="34"/>
      <c r="G1807" s="34" t="s">
        <v>682</v>
      </c>
      <c r="H1807" s="34"/>
      <c r="I1807" s="34"/>
      <c r="J1807" s="34"/>
      <c r="K1807" s="34"/>
      <c r="L1807" s="34"/>
      <c r="M1807" s="34"/>
      <c r="Q1807" s="240"/>
    </row>
    <row r="1808" spans="1:17" s="283" customFormat="1" ht="22.5">
      <c r="A1808" s="15"/>
      <c r="B1808" s="16"/>
      <c r="C1808" s="173"/>
      <c r="D1808" s="173"/>
      <c r="E1808" s="288" t="s">
        <v>743</v>
      </c>
      <c r="F1808" s="34"/>
      <c r="G1808" s="34"/>
      <c r="H1808" s="34"/>
      <c r="I1808" s="34"/>
      <c r="J1808" s="34"/>
      <c r="K1808" s="34"/>
      <c r="L1808" s="34"/>
      <c r="M1808" s="34"/>
      <c r="Q1808" s="240"/>
    </row>
    <row r="1809" spans="1:17" s="283" customFormat="1" ht="23.25">
      <c r="A1809" s="15"/>
      <c r="B1809" s="16"/>
      <c r="C1809" s="173"/>
      <c r="D1809" s="173"/>
      <c r="E1809" s="413" t="s">
        <v>538</v>
      </c>
      <c r="F1809" s="288"/>
      <c r="G1809" s="34"/>
      <c r="H1809" s="414">
        <f>+[1]ราคาต่อหน่วยงานทั่วไป!F1229</f>
        <v>0.02</v>
      </c>
      <c r="I1809" s="179" t="s">
        <v>25</v>
      </c>
      <c r="J1809" s="403" t="s">
        <v>406</v>
      </c>
      <c r="K1809" s="404">
        <f>+[1]ราคาต่อหน่วยงานทั่วไป!O1229</f>
        <v>1782</v>
      </c>
      <c r="L1809" s="377" t="s">
        <v>134</v>
      </c>
      <c r="M1809" s="23" t="s">
        <v>6</v>
      </c>
      <c r="N1809" s="390">
        <f>+H1809*K1809</f>
        <v>35.64</v>
      </c>
      <c r="O1809" s="377" t="s">
        <v>134</v>
      </c>
      <c r="P1809" s="36" t="str">
        <f>CONCATENATE("[",Q1809,"]")</f>
        <v>[1]</v>
      </c>
      <c r="Q1809" s="259">
        <v>1</v>
      </c>
    </row>
    <row r="1810" spans="1:17" s="283" customFormat="1" ht="23.25">
      <c r="A1810" s="15"/>
      <c r="B1810" s="16"/>
      <c r="C1810" s="173"/>
      <c r="D1810" s="173"/>
      <c r="E1810" s="413" t="s">
        <v>430</v>
      </c>
      <c r="F1810" s="288"/>
      <c r="G1810" s="34"/>
      <c r="H1810" s="414">
        <f>+[1]ราคาต่อหน่วยงานทั่วไป!F1230</f>
        <v>0.56000000000000005</v>
      </c>
      <c r="I1810" s="179" t="s">
        <v>25</v>
      </c>
      <c r="J1810" s="403" t="s">
        <v>406</v>
      </c>
      <c r="K1810" s="404">
        <f>+[1]ราคาต่อหน่วยงานทั่วไป!O1230</f>
        <v>217</v>
      </c>
      <c r="L1810" s="377" t="s">
        <v>134</v>
      </c>
      <c r="M1810" s="23" t="s">
        <v>6</v>
      </c>
      <c r="N1810" s="390">
        <f>+H1810*K1810</f>
        <v>121.52000000000001</v>
      </c>
      <c r="O1810" s="377" t="s">
        <v>134</v>
      </c>
      <c r="P1810" s="36" t="str">
        <f>CONCATENATE("[",Q1810,"]")</f>
        <v>[2]</v>
      </c>
      <c r="Q1810" s="259">
        <v>2</v>
      </c>
    </row>
    <row r="1811" spans="1:17" s="283" customFormat="1" ht="23.25">
      <c r="A1811" s="15"/>
      <c r="B1811" s="16"/>
      <c r="C1811" s="173"/>
      <c r="D1811" s="173"/>
      <c r="E1811" s="413" t="s">
        <v>733</v>
      </c>
      <c r="F1811" s="413" t="s">
        <v>409</v>
      </c>
      <c r="G1811" s="34"/>
      <c r="H1811" s="414">
        <f>+[1]ราคาต่อหน่วยงานทั่วไป!F1231</f>
        <v>2.246</v>
      </c>
      <c r="I1811" s="179" t="s">
        <v>408</v>
      </c>
      <c r="J1811" s="403" t="s">
        <v>406</v>
      </c>
      <c r="K1811" s="404">
        <f>+[1]ราคาต่อหน่วยงานทั่วไป!O1231-K1812</f>
        <v>20.41</v>
      </c>
      <c r="L1811" s="377" t="s">
        <v>134</v>
      </c>
      <c r="M1811" s="23" t="s">
        <v>6</v>
      </c>
      <c r="N1811" s="390">
        <f>+H1811*K1811</f>
        <v>45.840859999999999</v>
      </c>
      <c r="O1811" s="377" t="s">
        <v>134</v>
      </c>
      <c r="P1811" s="36" t="str">
        <f>CONCATENATE("[",Q1811,"]")</f>
        <v>[3]</v>
      </c>
      <c r="Q1811" s="259">
        <v>3</v>
      </c>
    </row>
    <row r="1812" spans="1:17" s="283" customFormat="1" ht="23.25">
      <c r="A1812" s="15"/>
      <c r="B1812" s="16"/>
      <c r="C1812" s="173"/>
      <c r="D1812" s="173"/>
      <c r="E1812" s="413" t="s">
        <v>734</v>
      </c>
      <c r="F1812" s="413"/>
      <c r="G1812" s="34"/>
      <c r="H1812" s="414">
        <f>+H1811</f>
        <v>2.246</v>
      </c>
      <c r="I1812" s="179" t="s">
        <v>408</v>
      </c>
      <c r="J1812" s="403" t="s">
        <v>406</v>
      </c>
      <c r="K1812" s="404">
        <f>+[1]ราคาต่อหน่วยงานทั่วไป!R231</f>
        <v>2.8</v>
      </c>
      <c r="L1812" s="377" t="s">
        <v>134</v>
      </c>
      <c r="M1812" s="23" t="s">
        <v>6</v>
      </c>
      <c r="N1812" s="390">
        <f>+H1812*K1812</f>
        <v>6.2887999999999993</v>
      </c>
      <c r="O1812" s="377" t="s">
        <v>134</v>
      </c>
      <c r="P1812" s="36" t="str">
        <f>CONCATENATE("[",Q1812,"]")</f>
        <v>[4]</v>
      </c>
      <c r="Q1812" s="259">
        <v>4</v>
      </c>
    </row>
    <row r="1813" spans="1:17" s="283" customFormat="1" ht="23.25">
      <c r="A1813" s="15"/>
      <c r="B1813" s="16"/>
      <c r="C1813" s="173"/>
      <c r="D1813" s="173"/>
      <c r="E1813" s="413" t="s">
        <v>415</v>
      </c>
      <c r="F1813" s="413"/>
      <c r="G1813" s="34"/>
      <c r="H1813" s="414">
        <f>+[1]ราคาต่อหน่วยงานทั่วไป!F1232</f>
        <v>4.4999999999999998E-2</v>
      </c>
      <c r="I1813" s="179" t="s">
        <v>408</v>
      </c>
      <c r="J1813" s="403" t="s">
        <v>406</v>
      </c>
      <c r="K1813" s="404">
        <f>+[1]ราคาต่อหน่วยงานทั่วไป!O1232</f>
        <v>34.43</v>
      </c>
      <c r="L1813" s="377" t="s">
        <v>134</v>
      </c>
      <c r="M1813" s="23" t="s">
        <v>6</v>
      </c>
      <c r="N1813" s="390">
        <f>+H1813*K1813</f>
        <v>1.54935</v>
      </c>
      <c r="O1813" s="377" t="s">
        <v>134</v>
      </c>
      <c r="P1813" s="36" t="str">
        <f>CONCATENATE("[",Q1813,"]")</f>
        <v>[5]</v>
      </c>
      <c r="Q1813" s="259">
        <v>5</v>
      </c>
    </row>
    <row r="1814" spans="1:17" s="283" customFormat="1" ht="22.5">
      <c r="A1814" s="15"/>
      <c r="B1814" s="16"/>
      <c r="C1814" s="173"/>
      <c r="D1814" s="173"/>
      <c r="E1814" s="288" t="s">
        <v>744</v>
      </c>
      <c r="F1814" s="34"/>
      <c r="G1814" s="34"/>
      <c r="H1814" s="34"/>
      <c r="I1814" s="34"/>
      <c r="J1814" s="34"/>
      <c r="K1814" s="34"/>
      <c r="L1814" s="34"/>
      <c r="M1814" s="34"/>
      <c r="Q1814" s="240"/>
    </row>
    <row r="1815" spans="1:17" s="283" customFormat="1" ht="23.25">
      <c r="A1815" s="15"/>
      <c r="B1815" s="16"/>
      <c r="C1815" s="173"/>
      <c r="D1815" s="173"/>
      <c r="E1815" s="413" t="s">
        <v>538</v>
      </c>
      <c r="F1815" s="34"/>
      <c r="G1815" s="34"/>
      <c r="H1815" s="391">
        <f>+[1]ราคาต่อหน่วยงานทั่วไป!F1236</f>
        <v>0.03</v>
      </c>
      <c r="I1815" s="179" t="s">
        <v>25</v>
      </c>
      <c r="J1815" s="403" t="s">
        <v>406</v>
      </c>
      <c r="K1815" s="404">
        <f>+[1]ราคาต่อหน่วยงานทั่วไป!O1236</f>
        <v>1782</v>
      </c>
      <c r="L1815" s="377" t="s">
        <v>134</v>
      </c>
      <c r="M1815" s="23" t="s">
        <v>6</v>
      </c>
      <c r="N1815" s="390">
        <f>+H1815*K1815</f>
        <v>53.46</v>
      </c>
      <c r="O1815" s="377" t="s">
        <v>134</v>
      </c>
      <c r="P1815" s="36" t="str">
        <f>CONCATENATE("[",Q1815,"]")</f>
        <v>[6]</v>
      </c>
      <c r="Q1815" s="259">
        <v>6</v>
      </c>
    </row>
    <row r="1816" spans="1:17" s="283" customFormat="1" ht="23.25">
      <c r="A1816" s="15"/>
      <c r="B1816" s="16"/>
      <c r="C1816" s="173"/>
      <c r="D1816" s="173"/>
      <c r="E1816" s="413" t="s">
        <v>430</v>
      </c>
      <c r="F1816" s="34"/>
      <c r="G1816" s="34"/>
      <c r="H1816" s="391">
        <f>+[1]ราคาต่อหน่วยงานทั่วไป!F1237</f>
        <v>1.1950000000000001</v>
      </c>
      <c r="I1816" s="179" t="s">
        <v>25</v>
      </c>
      <c r="J1816" s="403" t="s">
        <v>406</v>
      </c>
      <c r="K1816" s="404">
        <f>+[1]ราคาต่อหน่วยงานทั่วไป!O1237</f>
        <v>217</v>
      </c>
      <c r="L1816" s="377" t="s">
        <v>134</v>
      </c>
      <c r="M1816" s="23" t="s">
        <v>6</v>
      </c>
      <c r="N1816" s="390">
        <f>+H1816*K1816</f>
        <v>259.315</v>
      </c>
      <c r="O1816" s="377" t="s">
        <v>134</v>
      </c>
      <c r="P1816" s="36" t="str">
        <f>CONCATENATE("[",Q1816,"]")</f>
        <v>[7]</v>
      </c>
      <c r="Q1816" s="259">
        <v>7</v>
      </c>
    </row>
    <row r="1817" spans="1:17" s="283" customFormat="1" ht="22.5">
      <c r="A1817" s="15"/>
      <c r="B1817" s="16"/>
      <c r="C1817" s="173"/>
      <c r="D1817" s="173"/>
      <c r="E1817" s="288" t="s">
        <v>745</v>
      </c>
      <c r="F1817" s="34"/>
      <c r="G1817" s="34"/>
      <c r="H1817" s="34"/>
      <c r="I1817" s="34"/>
      <c r="J1817" s="34"/>
      <c r="K1817" s="34"/>
      <c r="L1817" s="34"/>
      <c r="M1817" s="34"/>
      <c r="Q1817" s="240"/>
    </row>
    <row r="1818" spans="1:17" s="283" customFormat="1" ht="23.25">
      <c r="A1818" s="15"/>
      <c r="B1818" s="16"/>
      <c r="C1818" s="173"/>
      <c r="D1818" s="173"/>
      <c r="E1818" s="413" t="s">
        <v>538</v>
      </c>
      <c r="F1818" s="34"/>
      <c r="G1818" s="34"/>
      <c r="H1818" s="34">
        <f>+[1]ราคาต่อหน่วยงานทั่วไป!F1241</f>
        <v>0.33200000000000002</v>
      </c>
      <c r="I1818" s="179" t="s">
        <v>25</v>
      </c>
      <c r="J1818" s="403" t="s">
        <v>406</v>
      </c>
      <c r="K1818" s="404">
        <f>+[1]ราคาต่อหน่วยงานทั่วไป!O1241</f>
        <v>1782</v>
      </c>
      <c r="L1818" s="377" t="s">
        <v>134</v>
      </c>
      <c r="M1818" s="23" t="s">
        <v>6</v>
      </c>
      <c r="N1818" s="390">
        <f t="shared" ref="N1818:N1824" si="182">+H1818*K1818</f>
        <v>591.62400000000002</v>
      </c>
      <c r="O1818" s="377" t="s">
        <v>134</v>
      </c>
      <c r="P1818" s="36" t="str">
        <f>CONCATENATE("[",Q1818,"]")</f>
        <v>[8]</v>
      </c>
      <c r="Q1818" s="259">
        <v>8</v>
      </c>
    </row>
    <row r="1819" spans="1:17" s="283" customFormat="1" ht="23.25">
      <c r="A1819" s="15"/>
      <c r="B1819" s="16"/>
      <c r="C1819" s="173"/>
      <c r="D1819" s="173"/>
      <c r="E1819" s="413" t="s">
        <v>430</v>
      </c>
      <c r="F1819" s="34"/>
      <c r="G1819" s="34"/>
      <c r="H1819" s="34">
        <f>+[1]ราคาต่อหน่วยงานทั่วไป!F1242</f>
        <v>0.64</v>
      </c>
      <c r="I1819" s="179" t="s">
        <v>25</v>
      </c>
      <c r="J1819" s="403" t="s">
        <v>406</v>
      </c>
      <c r="K1819" s="404">
        <f>+[1]ราคาต่อหน่วยงานทั่วไป!O1242</f>
        <v>217</v>
      </c>
      <c r="L1819" s="377" t="s">
        <v>134</v>
      </c>
      <c r="M1819" s="23" t="s">
        <v>6</v>
      </c>
      <c r="N1819" s="390">
        <f t="shared" si="182"/>
        <v>138.88</v>
      </c>
      <c r="O1819" s="377" t="s">
        <v>134</v>
      </c>
      <c r="P1819" s="36" t="str">
        <f t="shared" ref="P1819:P1824" si="183">CONCATENATE("[",Q1819,"]")</f>
        <v>[9]</v>
      </c>
      <c r="Q1819" s="259">
        <v>9</v>
      </c>
    </row>
    <row r="1820" spans="1:17" s="283" customFormat="1" ht="23.25">
      <c r="A1820" s="15"/>
      <c r="B1820" s="16"/>
      <c r="C1820" s="173"/>
      <c r="D1820" s="173"/>
      <c r="E1820" s="413" t="s">
        <v>733</v>
      </c>
      <c r="F1820" s="413" t="s">
        <v>409</v>
      </c>
      <c r="G1820" s="34"/>
      <c r="H1820" s="34">
        <f>+[1]ราคาต่อหน่วยงานทั่วไป!F1243</f>
        <v>2.34</v>
      </c>
      <c r="I1820" s="179" t="s">
        <v>408</v>
      </c>
      <c r="J1820" s="403" t="s">
        <v>406</v>
      </c>
      <c r="K1820" s="404">
        <f>+[1]ราคาต่อหน่วยงานทั่วไป!O1243-K1821</f>
        <v>20.41</v>
      </c>
      <c r="L1820" s="377" t="s">
        <v>134</v>
      </c>
      <c r="M1820" s="23" t="s">
        <v>6</v>
      </c>
      <c r="N1820" s="390">
        <f t="shared" si="182"/>
        <v>47.759399999999999</v>
      </c>
      <c r="O1820" s="377" t="s">
        <v>134</v>
      </c>
      <c r="P1820" s="36" t="str">
        <f t="shared" si="183"/>
        <v>[10]</v>
      </c>
      <c r="Q1820" s="259">
        <v>10</v>
      </c>
    </row>
    <row r="1821" spans="1:17" s="283" customFormat="1" ht="23.25">
      <c r="A1821" s="15"/>
      <c r="B1821" s="16"/>
      <c r="C1821" s="173"/>
      <c r="D1821" s="173"/>
      <c r="E1821" s="413" t="s">
        <v>734</v>
      </c>
      <c r="F1821" s="413"/>
      <c r="G1821" s="34"/>
      <c r="H1821" s="34">
        <f>+H1820</f>
        <v>2.34</v>
      </c>
      <c r="I1821" s="179" t="s">
        <v>408</v>
      </c>
      <c r="J1821" s="403" t="s">
        <v>406</v>
      </c>
      <c r="K1821" s="404">
        <f>+K1812</f>
        <v>2.8</v>
      </c>
      <c r="L1821" s="377" t="s">
        <v>134</v>
      </c>
      <c r="M1821" s="23" t="s">
        <v>6</v>
      </c>
      <c r="N1821" s="390">
        <f t="shared" si="182"/>
        <v>6.5519999999999996</v>
      </c>
      <c r="O1821" s="377" t="s">
        <v>134</v>
      </c>
      <c r="P1821" s="36" t="str">
        <f t="shared" si="183"/>
        <v>[11]</v>
      </c>
      <c r="Q1821" s="259">
        <v>11</v>
      </c>
    </row>
    <row r="1822" spans="1:17" s="283" customFormat="1" ht="23.25">
      <c r="A1822" s="15"/>
      <c r="B1822" s="16"/>
      <c r="C1822" s="173"/>
      <c r="D1822" s="173"/>
      <c r="E1822" s="413" t="s">
        <v>415</v>
      </c>
      <c r="F1822" s="34"/>
      <c r="G1822" s="34"/>
      <c r="H1822" s="34">
        <f>+[1]ราคาต่อหน่วยงานทั่วไป!F1244</f>
        <v>4.5999999999999999E-2</v>
      </c>
      <c r="I1822" s="179" t="s">
        <v>408</v>
      </c>
      <c r="J1822" s="403" t="s">
        <v>406</v>
      </c>
      <c r="K1822" s="404">
        <f>+[1]ราคาต่อหน่วยงานทั่วไป!O1244</f>
        <v>34.43</v>
      </c>
      <c r="L1822" s="377" t="s">
        <v>134</v>
      </c>
      <c r="M1822" s="23" t="s">
        <v>6</v>
      </c>
      <c r="N1822" s="390">
        <f t="shared" si="182"/>
        <v>1.58378</v>
      </c>
      <c r="O1822" s="377" t="s">
        <v>134</v>
      </c>
      <c r="P1822" s="36" t="str">
        <f t="shared" si="183"/>
        <v>[12]</v>
      </c>
      <c r="Q1822" s="259">
        <v>12</v>
      </c>
    </row>
    <row r="1823" spans="1:17" s="283" customFormat="1" ht="23.25">
      <c r="A1823" s="15"/>
      <c r="B1823" s="16"/>
      <c r="C1823" s="173"/>
      <c r="D1823" s="173"/>
      <c r="E1823" s="413" t="s">
        <v>735</v>
      </c>
      <c r="F1823" s="34"/>
      <c r="G1823" s="34"/>
      <c r="H1823" s="34">
        <f>+[1]ราคาต่อหน่วยงานทั่วไป!J1251</f>
        <v>3.4260000000000002</v>
      </c>
      <c r="I1823" s="179" t="s">
        <v>340</v>
      </c>
      <c r="J1823" s="403" t="s">
        <v>406</v>
      </c>
      <c r="K1823" s="404">
        <f>+[1]ราคาต่อหน่วยงานทั่วไป!O1251</f>
        <v>68</v>
      </c>
      <c r="L1823" s="377" t="s">
        <v>134</v>
      </c>
      <c r="M1823" s="23" t="s">
        <v>6</v>
      </c>
      <c r="N1823" s="390">
        <f t="shared" si="182"/>
        <v>232.96800000000002</v>
      </c>
      <c r="O1823" s="377" t="s">
        <v>134</v>
      </c>
      <c r="P1823" s="36" t="str">
        <f t="shared" si="183"/>
        <v>[13]</v>
      </c>
      <c r="Q1823" s="259">
        <v>13</v>
      </c>
    </row>
    <row r="1824" spans="1:17" s="283" customFormat="1" ht="23.25">
      <c r="A1824" s="15"/>
      <c r="B1824" s="16"/>
      <c r="C1824" s="173"/>
      <c r="D1824" s="173"/>
      <c r="E1824" s="413" t="s">
        <v>746</v>
      </c>
      <c r="F1824" s="34"/>
      <c r="G1824" s="34"/>
      <c r="H1824" s="34">
        <f>+[1]ราคาต่อหน่วยงานทั่วไป!J1252</f>
        <v>0.42</v>
      </c>
      <c r="I1824" s="179" t="s">
        <v>340</v>
      </c>
      <c r="J1824" s="403" t="s">
        <v>406</v>
      </c>
      <c r="K1824" s="404">
        <f>+[1]ราคาต่อหน่วยงานทั่วไป!O1252</f>
        <v>68</v>
      </c>
      <c r="L1824" s="377" t="s">
        <v>134</v>
      </c>
      <c r="M1824" s="23" t="s">
        <v>6</v>
      </c>
      <c r="N1824" s="390">
        <f t="shared" si="182"/>
        <v>28.56</v>
      </c>
      <c r="O1824" s="377" t="s">
        <v>134</v>
      </c>
      <c r="P1824" s="36" t="str">
        <f t="shared" si="183"/>
        <v>[14]</v>
      </c>
      <c r="Q1824" s="259">
        <v>14</v>
      </c>
    </row>
    <row r="1825" spans="1:17" s="283" customFormat="1" ht="23.25">
      <c r="A1825" s="15"/>
      <c r="B1825" s="16"/>
      <c r="C1825" s="173"/>
      <c r="D1825" s="173"/>
      <c r="E1825" s="18" t="s">
        <v>101</v>
      </c>
      <c r="F1825" s="34"/>
      <c r="G1825" s="34"/>
      <c r="H1825" s="34"/>
      <c r="I1825" s="34"/>
      <c r="J1825" s="34"/>
      <c r="K1825" s="34"/>
      <c r="L1825" s="34"/>
      <c r="M1825" s="23" t="s">
        <v>6</v>
      </c>
      <c r="N1825" s="415">
        <f>SUM(N1809:N1824)</f>
        <v>1571.5411899999999</v>
      </c>
      <c r="O1825" s="377" t="s">
        <v>134</v>
      </c>
      <c r="P1825" s="36" t="s">
        <v>747</v>
      </c>
      <c r="Q1825" s="240"/>
    </row>
    <row r="1826" spans="1:17" s="283" customFormat="1" ht="23.25">
      <c r="A1826" s="15"/>
      <c r="B1826" s="16"/>
      <c r="C1826" s="173"/>
      <c r="D1826" s="173"/>
      <c r="E1826" s="16"/>
      <c r="F1826" s="34"/>
      <c r="G1826" s="34"/>
      <c r="H1826" s="34"/>
      <c r="I1826" s="34"/>
      <c r="J1826" s="34"/>
      <c r="K1826" s="34"/>
      <c r="L1826" s="34"/>
      <c r="M1826" s="23"/>
      <c r="N1826" s="415"/>
      <c r="O1826" s="377"/>
      <c r="P1826" s="36" t="s">
        <v>748</v>
      </c>
      <c r="Q1826" s="240"/>
    </row>
    <row r="1827" spans="1:17" s="283" customFormat="1" ht="24" thickBot="1">
      <c r="A1827" s="15"/>
      <c r="B1827" s="16"/>
      <c r="C1827" s="173"/>
      <c r="D1827" s="173"/>
      <c r="E1827" s="27" t="s">
        <v>57</v>
      </c>
      <c r="F1827" s="34"/>
      <c r="G1827" s="34"/>
      <c r="H1827" s="34"/>
      <c r="I1827" s="34"/>
      <c r="J1827" s="34"/>
      <c r="K1827" s="34"/>
      <c r="L1827" s="34"/>
      <c r="M1827" s="23" t="s">
        <v>6</v>
      </c>
      <c r="N1827" s="80">
        <f>ROUNDDOWN(N1825,-1)</f>
        <v>1570</v>
      </c>
      <c r="O1827" s="110" t="s">
        <v>740</v>
      </c>
      <c r="Q1827" s="240"/>
    </row>
    <row r="1828" spans="1:17" s="54" customFormat="1" ht="24.75" thickTop="1">
      <c r="A1828" s="57"/>
      <c r="B1828" s="48"/>
      <c r="C1828" s="59"/>
      <c r="D1828" s="59"/>
      <c r="E1828" s="22" t="s">
        <v>749</v>
      </c>
      <c r="F1828" s="18"/>
      <c r="G1828" s="18"/>
      <c r="H1828" s="18"/>
      <c r="I1828" s="18"/>
      <c r="J1828" s="18"/>
      <c r="K1828" s="18"/>
      <c r="L1828" s="18"/>
      <c r="M1828" s="18"/>
      <c r="Q1828" s="3"/>
    </row>
    <row r="1829" spans="1:17" ht="24" thickBot="1">
      <c r="A1829" s="57"/>
      <c r="B1829" s="48"/>
      <c r="C1829" s="59"/>
      <c r="D1829" s="59"/>
      <c r="E1829" s="27" t="s">
        <v>57</v>
      </c>
      <c r="F1829" s="18"/>
      <c r="G1829" s="18"/>
      <c r="H1829" s="18"/>
      <c r="I1829" s="18"/>
      <c r="J1829" s="18"/>
      <c r="K1829" s="18"/>
      <c r="L1829" s="18"/>
      <c r="M1829" s="18"/>
      <c r="N1829" s="23" t="s">
        <v>6</v>
      </c>
      <c r="O1829" s="80">
        <f>+[1]ราคาต่อหน่วยงานทั่วไป!R1254</f>
        <v>1560</v>
      </c>
      <c r="P1829" s="110" t="s">
        <v>740</v>
      </c>
    </row>
    <row r="1830" spans="1:17" ht="24" thickTop="1">
      <c r="A1830" s="57"/>
      <c r="B1830" s="48"/>
      <c r="C1830" s="59"/>
      <c r="D1830" s="59"/>
      <c r="E1830" s="48"/>
      <c r="F1830" s="18"/>
      <c r="G1830" s="18"/>
      <c r="H1830" s="18"/>
      <c r="I1830" s="18"/>
      <c r="J1830" s="18"/>
      <c r="K1830" s="18"/>
      <c r="L1830" s="18"/>
      <c r="M1830" s="18"/>
    </row>
    <row r="1831" spans="1:17" s="283" customFormat="1" ht="22.5">
      <c r="A1831" s="15"/>
      <c r="B1831" s="16"/>
      <c r="C1831" s="173"/>
      <c r="D1831" s="173" t="s">
        <v>750</v>
      </c>
      <c r="E1831" s="16" t="s">
        <v>751</v>
      </c>
      <c r="F1831" s="34"/>
      <c r="G1831" s="34" t="s">
        <v>682</v>
      </c>
      <c r="H1831" s="34"/>
      <c r="I1831" s="34"/>
      <c r="J1831" s="34"/>
      <c r="K1831" s="34"/>
      <c r="L1831" s="34"/>
      <c r="M1831" s="34"/>
      <c r="Q1831" s="240"/>
    </row>
    <row r="1832" spans="1:17" s="283" customFormat="1" ht="23.25">
      <c r="A1832" s="15"/>
      <c r="B1832" s="16"/>
      <c r="C1832" s="173"/>
      <c r="D1832" s="173"/>
      <c r="E1832" s="413" t="s">
        <v>538</v>
      </c>
      <c r="F1832" s="34"/>
      <c r="G1832" s="34"/>
      <c r="H1832" s="372">
        <f>+[1]ราคาต่อหน่วยงานทั่วไป!F1256</f>
        <v>1.51875E-2</v>
      </c>
      <c r="I1832" s="179" t="s">
        <v>25</v>
      </c>
      <c r="J1832" s="403" t="s">
        <v>406</v>
      </c>
      <c r="K1832" s="404">
        <f>+[1]ราคาต่อหน่วยงานทั่วไป!O1256</f>
        <v>1782</v>
      </c>
      <c r="L1832" s="377" t="s">
        <v>134</v>
      </c>
      <c r="M1832" s="23" t="s">
        <v>6</v>
      </c>
      <c r="N1832" s="390">
        <f>+H1832*K1832</f>
        <v>27.064125000000001</v>
      </c>
      <c r="O1832" s="377" t="s">
        <v>134</v>
      </c>
      <c r="P1832" s="36" t="str">
        <f>CONCATENATE("[",Q1832,"]")</f>
        <v>[1]</v>
      </c>
      <c r="Q1832" s="259">
        <v>1</v>
      </c>
    </row>
    <row r="1833" spans="1:17" s="283" customFormat="1" ht="23.25">
      <c r="A1833" s="15"/>
      <c r="B1833" s="16"/>
      <c r="C1833" s="173"/>
      <c r="D1833" s="173"/>
      <c r="E1833" s="413" t="s">
        <v>430</v>
      </c>
      <c r="F1833" s="34"/>
      <c r="G1833" s="34"/>
      <c r="H1833" s="372">
        <f>+[1]ราคาต่อหน่วยงานทั่วไป!F1257</f>
        <v>0.40500000000000003</v>
      </c>
      <c r="I1833" s="179" t="s">
        <v>25</v>
      </c>
      <c r="J1833" s="403" t="s">
        <v>406</v>
      </c>
      <c r="K1833" s="404">
        <f>+[1]ราคาต่อหน่วยงานทั่วไป!O1257</f>
        <v>217</v>
      </c>
      <c r="L1833" s="377" t="s">
        <v>134</v>
      </c>
      <c r="M1833" s="23" t="s">
        <v>6</v>
      </c>
      <c r="N1833" s="390">
        <f t="shared" ref="N1833:N1839" si="184">+H1833*K1833</f>
        <v>87.885000000000005</v>
      </c>
      <c r="O1833" s="377" t="s">
        <v>134</v>
      </c>
      <c r="P1833" s="36" t="str">
        <f t="shared" ref="P1833:P1839" si="185">CONCATENATE("[",Q1833,"]")</f>
        <v>[2]</v>
      </c>
      <c r="Q1833" s="259">
        <v>2</v>
      </c>
    </row>
    <row r="1834" spans="1:17" s="283" customFormat="1" ht="23.25">
      <c r="A1834" s="15"/>
      <c r="B1834" s="16"/>
      <c r="C1834" s="173"/>
      <c r="D1834" s="173"/>
      <c r="E1834" s="413" t="s">
        <v>733</v>
      </c>
      <c r="F1834" s="413" t="s">
        <v>409</v>
      </c>
      <c r="G1834" s="34"/>
      <c r="H1834" s="372">
        <f>+[1]ราคาต่อหน่วยงานทั่วไป!F1258</f>
        <v>0.98</v>
      </c>
      <c r="I1834" s="179" t="s">
        <v>408</v>
      </c>
      <c r="J1834" s="403" t="s">
        <v>406</v>
      </c>
      <c r="K1834" s="404">
        <f>+[1]ราคาต่อหน่วยงานทั่วไป!O1258</f>
        <v>23.21</v>
      </c>
      <c r="L1834" s="377" t="s">
        <v>134</v>
      </c>
      <c r="M1834" s="23" t="s">
        <v>6</v>
      </c>
      <c r="N1834" s="390">
        <f t="shared" si="184"/>
        <v>22.745799999999999</v>
      </c>
      <c r="O1834" s="377" t="s">
        <v>134</v>
      </c>
      <c r="P1834" s="36" t="str">
        <f t="shared" si="185"/>
        <v>[3]</v>
      </c>
      <c r="Q1834" s="259">
        <v>3</v>
      </c>
    </row>
    <row r="1835" spans="1:17" s="283" customFormat="1" ht="23.25">
      <c r="A1835" s="15"/>
      <c r="B1835" s="16"/>
      <c r="C1835" s="173"/>
      <c r="D1835" s="173"/>
      <c r="E1835" s="413" t="s">
        <v>734</v>
      </c>
      <c r="F1835" s="413"/>
      <c r="G1835" s="34"/>
      <c r="H1835" s="372">
        <f>+H1834</f>
        <v>0.98</v>
      </c>
      <c r="I1835" s="179" t="s">
        <v>408</v>
      </c>
      <c r="J1835" s="403" t="s">
        <v>406</v>
      </c>
      <c r="K1835" s="404">
        <f>+K1821</f>
        <v>2.8</v>
      </c>
      <c r="L1835" s="377" t="s">
        <v>134</v>
      </c>
      <c r="M1835" s="23" t="s">
        <v>6</v>
      </c>
      <c r="N1835" s="390">
        <f t="shared" si="184"/>
        <v>2.7439999999999998</v>
      </c>
      <c r="O1835" s="377" t="s">
        <v>134</v>
      </c>
      <c r="P1835" s="36" t="str">
        <f t="shared" si="185"/>
        <v>[4]</v>
      </c>
      <c r="Q1835" s="259">
        <v>4</v>
      </c>
    </row>
    <row r="1836" spans="1:17" s="283" customFormat="1" ht="23.25">
      <c r="A1836" s="15"/>
      <c r="B1836" s="16"/>
      <c r="C1836" s="173"/>
      <c r="D1836" s="173"/>
      <c r="E1836" s="413" t="s">
        <v>415</v>
      </c>
      <c r="F1836" s="34"/>
      <c r="G1836" s="34"/>
      <c r="H1836" s="372">
        <f>+[1]ราคาต่อหน่วยงานทั่วไป!F1259</f>
        <v>4.4999999999999998E-2</v>
      </c>
      <c r="I1836" s="179" t="s">
        <v>408</v>
      </c>
      <c r="J1836" s="403" t="s">
        <v>406</v>
      </c>
      <c r="K1836" s="404">
        <f>+[1]ราคาต่อหน่วยงานทั่วไป!O1259</f>
        <v>34.43</v>
      </c>
      <c r="L1836" s="377" t="s">
        <v>134</v>
      </c>
      <c r="M1836" s="23" t="s">
        <v>6</v>
      </c>
      <c r="N1836" s="390">
        <f t="shared" si="184"/>
        <v>1.54935</v>
      </c>
      <c r="O1836" s="377" t="s">
        <v>134</v>
      </c>
      <c r="P1836" s="36" t="str">
        <f t="shared" si="185"/>
        <v>[5]</v>
      </c>
      <c r="Q1836" s="259">
        <v>5</v>
      </c>
    </row>
    <row r="1837" spans="1:17" s="283" customFormat="1" ht="23.25">
      <c r="A1837" s="15"/>
      <c r="B1837" s="16"/>
      <c r="C1837" s="173"/>
      <c r="D1837" s="173"/>
      <c r="E1837" s="413" t="s">
        <v>735</v>
      </c>
      <c r="F1837" s="34"/>
      <c r="G1837" s="34"/>
      <c r="H1837" s="372">
        <f>+[1]ราคาต่อหน่วยงานทั่วไป!J1264</f>
        <v>0.27</v>
      </c>
      <c r="I1837" s="179" t="s">
        <v>340</v>
      </c>
      <c r="J1837" s="403" t="s">
        <v>406</v>
      </c>
      <c r="K1837" s="404">
        <f>+[1]ราคาต่อหน่วยงานทั่วไป!O1264</f>
        <v>81</v>
      </c>
      <c r="L1837" s="377" t="s">
        <v>134</v>
      </c>
      <c r="M1837" s="23" t="s">
        <v>6</v>
      </c>
      <c r="N1837" s="390">
        <f t="shared" si="184"/>
        <v>21.87</v>
      </c>
      <c r="O1837" s="377" t="s">
        <v>134</v>
      </c>
      <c r="P1837" s="36" t="str">
        <f t="shared" si="185"/>
        <v>[6]</v>
      </c>
      <c r="Q1837" s="259">
        <v>6</v>
      </c>
    </row>
    <row r="1838" spans="1:17" s="283" customFormat="1" ht="23.25">
      <c r="A1838" s="15"/>
      <c r="B1838" s="16"/>
      <c r="C1838" s="173"/>
      <c r="D1838" s="173"/>
      <c r="E1838" s="413" t="s">
        <v>752</v>
      </c>
      <c r="F1838" s="34"/>
      <c r="G1838" s="34"/>
      <c r="H1838" s="372">
        <f>+[1]ราคาต่อหน่วยงานทั่วไป!J1265</f>
        <v>0.10800000000000001</v>
      </c>
      <c r="I1838" s="179" t="s">
        <v>340</v>
      </c>
      <c r="J1838" s="403" t="s">
        <v>406</v>
      </c>
      <c r="K1838" s="404">
        <f>+[1]ราคาต่อหน่วยงานทั่วไป!O1265</f>
        <v>81</v>
      </c>
      <c r="L1838" s="377" t="s">
        <v>134</v>
      </c>
      <c r="M1838" s="23" t="s">
        <v>6</v>
      </c>
      <c r="N1838" s="390">
        <f t="shared" si="184"/>
        <v>8.7480000000000011</v>
      </c>
      <c r="O1838" s="377" t="s">
        <v>134</v>
      </c>
      <c r="P1838" s="36" t="str">
        <f t="shared" si="185"/>
        <v>[7]</v>
      </c>
      <c r="Q1838" s="259">
        <v>7</v>
      </c>
    </row>
    <row r="1839" spans="1:17" s="283" customFormat="1" ht="23.25">
      <c r="A1839" s="15"/>
      <c r="B1839" s="16"/>
      <c r="C1839" s="173"/>
      <c r="D1839" s="173"/>
      <c r="E1839" s="413" t="s">
        <v>738</v>
      </c>
      <c r="F1839" s="179"/>
      <c r="G1839" s="414"/>
      <c r="H1839" s="414">
        <f>+[1]ราคาต่อหน่วยงานทั่วไป!F1264</f>
        <v>0</v>
      </c>
      <c r="I1839" s="179" t="s">
        <v>739</v>
      </c>
      <c r="J1839" s="403" t="s">
        <v>406</v>
      </c>
      <c r="K1839" s="404">
        <f>+K1800</f>
        <v>53</v>
      </c>
      <c r="L1839" s="377" t="s">
        <v>134</v>
      </c>
      <c r="M1839" s="23" t="s">
        <v>6</v>
      </c>
      <c r="N1839" s="390">
        <f t="shared" si="184"/>
        <v>0</v>
      </c>
      <c r="O1839" s="377" t="s">
        <v>134</v>
      </c>
      <c r="P1839" s="36" t="str">
        <f t="shared" si="185"/>
        <v>[8]</v>
      </c>
      <c r="Q1839" s="259">
        <v>8</v>
      </c>
    </row>
    <row r="1840" spans="1:17" s="283" customFormat="1" ht="23.25">
      <c r="A1840" s="15"/>
      <c r="B1840" s="16"/>
      <c r="C1840" s="173"/>
      <c r="D1840" s="173"/>
      <c r="E1840" s="18" t="s">
        <v>101</v>
      </c>
      <c r="F1840" s="34"/>
      <c r="G1840" s="34"/>
      <c r="H1840" s="34"/>
      <c r="I1840" s="34"/>
      <c r="J1840" s="34"/>
      <c r="K1840" s="34"/>
      <c r="L1840" s="34"/>
      <c r="M1840" s="23" t="s">
        <v>6</v>
      </c>
      <c r="N1840" s="415">
        <f>SUM(N1832:N1838)</f>
        <v>172.60627500000001</v>
      </c>
      <c r="O1840" s="377" t="s">
        <v>134</v>
      </c>
      <c r="P1840" s="36" t="s">
        <v>638</v>
      </c>
      <c r="Q1840" s="240"/>
    </row>
    <row r="1841" spans="1:17" s="283" customFormat="1" ht="23.25">
      <c r="A1841" s="15"/>
      <c r="B1841" s="16"/>
      <c r="C1841" s="173"/>
      <c r="D1841" s="173"/>
      <c r="E1841" s="16"/>
      <c r="F1841" s="34"/>
      <c r="G1841" s="34"/>
      <c r="H1841" s="34"/>
      <c r="I1841" s="34"/>
      <c r="J1841" s="34"/>
      <c r="K1841" s="34"/>
      <c r="L1841" s="34"/>
      <c r="M1841" s="23"/>
      <c r="N1841" s="415"/>
      <c r="O1841" s="377"/>
      <c r="P1841" s="36" t="s">
        <v>639</v>
      </c>
      <c r="Q1841" s="240"/>
    </row>
    <row r="1842" spans="1:17" s="283" customFormat="1" ht="24" thickBot="1">
      <c r="A1842" s="15"/>
      <c r="B1842" s="16"/>
      <c r="C1842" s="173"/>
      <c r="D1842" s="173"/>
      <c r="E1842" s="27" t="s">
        <v>57</v>
      </c>
      <c r="F1842" s="34"/>
      <c r="G1842" s="34"/>
      <c r="H1842" s="34"/>
      <c r="I1842" s="34"/>
      <c r="J1842" s="34"/>
      <c r="K1842" s="34"/>
      <c r="L1842" s="34"/>
      <c r="M1842" s="23" t="s">
        <v>6</v>
      </c>
      <c r="N1842" s="80">
        <f>ROUNDDOWN(N1840,-1)</f>
        <v>170</v>
      </c>
      <c r="O1842" s="110" t="s">
        <v>740</v>
      </c>
      <c r="Q1842" s="240"/>
    </row>
    <row r="1843" spans="1:17" s="54" customFormat="1" ht="24.75" thickTop="1">
      <c r="A1843" s="57"/>
      <c r="B1843" s="48"/>
      <c r="C1843" s="59"/>
      <c r="D1843" s="59"/>
      <c r="E1843" s="22" t="s">
        <v>753</v>
      </c>
      <c r="F1843" s="18"/>
      <c r="G1843" s="18"/>
      <c r="H1843" s="18"/>
      <c r="I1843" s="18"/>
      <c r="J1843" s="18"/>
      <c r="K1843" s="18"/>
      <c r="L1843" s="18"/>
      <c r="M1843" s="18"/>
      <c r="Q1843" s="3"/>
    </row>
    <row r="1844" spans="1:17" ht="24" thickBot="1">
      <c r="A1844" s="57"/>
      <c r="B1844" s="48"/>
      <c r="C1844" s="59"/>
      <c r="D1844" s="59"/>
      <c r="E1844" s="27" t="s">
        <v>57</v>
      </c>
      <c r="F1844" s="18"/>
      <c r="G1844" s="18"/>
      <c r="H1844" s="18"/>
      <c r="I1844" s="18"/>
      <c r="J1844" s="18"/>
      <c r="K1844" s="18"/>
      <c r="L1844" s="18"/>
      <c r="M1844" s="18"/>
      <c r="N1844" s="23" t="s">
        <v>6</v>
      </c>
      <c r="O1844" s="80">
        <f>+[1]ราคาต่อหน่วยงานทั่วไป!R1267</f>
        <v>160</v>
      </c>
      <c r="P1844" s="110" t="s">
        <v>740</v>
      </c>
    </row>
    <row r="1845" spans="1:17" ht="24" thickTop="1">
      <c r="A1845" s="57"/>
      <c r="B1845" s="48"/>
      <c r="C1845" s="59"/>
      <c r="D1845" s="59"/>
      <c r="E1845" s="48"/>
      <c r="F1845" s="18"/>
      <c r="G1845" s="18"/>
      <c r="H1845" s="18"/>
      <c r="I1845" s="18"/>
      <c r="J1845" s="18"/>
      <c r="K1845" s="18"/>
      <c r="L1845" s="18"/>
      <c r="M1845" s="18"/>
    </row>
    <row r="1846" spans="1:17" s="283" customFormat="1" ht="22.5">
      <c r="A1846" s="15"/>
      <c r="B1846" s="16"/>
      <c r="C1846" s="20" t="s">
        <v>754</v>
      </c>
      <c r="D1846" s="16" t="s">
        <v>755</v>
      </c>
      <c r="E1846" s="34"/>
      <c r="F1846" s="34"/>
      <c r="G1846" s="34"/>
      <c r="H1846" s="34"/>
      <c r="I1846" s="34"/>
      <c r="J1846" s="34"/>
      <c r="K1846" s="34"/>
      <c r="L1846" s="34"/>
      <c r="M1846" s="34"/>
      <c r="Q1846" s="240"/>
    </row>
    <row r="1847" spans="1:17" s="283" customFormat="1" ht="22.5">
      <c r="A1847" s="15"/>
      <c r="B1847" s="16"/>
      <c r="C1847" s="173"/>
      <c r="D1847" s="173" t="s">
        <v>756</v>
      </c>
      <c r="E1847" s="16" t="s">
        <v>757</v>
      </c>
      <c r="F1847" s="34" t="s">
        <v>682</v>
      </c>
      <c r="G1847" s="34"/>
      <c r="H1847" s="34"/>
      <c r="I1847" s="34"/>
      <c r="J1847" s="34"/>
      <c r="K1847" s="34"/>
      <c r="L1847" s="34"/>
      <c r="M1847" s="34"/>
      <c r="Q1847" s="240"/>
    </row>
    <row r="1848" spans="1:17" ht="23.25">
      <c r="A1848" s="57"/>
      <c r="B1848" s="48"/>
      <c r="C1848" s="59"/>
      <c r="D1848" s="59"/>
      <c r="E1848" s="173" t="s">
        <v>758</v>
      </c>
      <c r="F1848" s="34" t="s">
        <v>759</v>
      </c>
      <c r="G1848" s="34"/>
      <c r="H1848" s="18"/>
      <c r="I1848" s="18"/>
      <c r="J1848" s="18"/>
      <c r="K1848" s="18"/>
      <c r="L1848" s="18"/>
      <c r="M1848" s="18"/>
    </row>
    <row r="1849" spans="1:17" ht="23.25">
      <c r="A1849" s="57"/>
      <c r="B1849" s="48"/>
      <c r="C1849" s="59"/>
      <c r="D1849" s="59"/>
      <c r="E1849" s="173"/>
      <c r="F1849" s="416" t="s">
        <v>760</v>
      </c>
      <c r="G1849" s="34"/>
      <c r="H1849" s="18">
        <v>1</v>
      </c>
      <c r="I1849" s="18" t="s">
        <v>340</v>
      </c>
      <c r="J1849" s="403" t="s">
        <v>406</v>
      </c>
      <c r="K1849" s="404">
        <f>+[1]ราคาต่อหน่วยงานทั่วไป!R668</f>
        <v>237.89999999999998</v>
      </c>
      <c r="L1849" s="377" t="s">
        <v>134</v>
      </c>
      <c r="M1849" s="23" t="s">
        <v>6</v>
      </c>
      <c r="N1849" s="390">
        <f>+H1849*K1849</f>
        <v>237.89999999999998</v>
      </c>
      <c r="O1849" s="377" t="s">
        <v>134</v>
      </c>
      <c r="P1849" s="36" t="str">
        <f>CONCATENATE("[",Q1849,"]")</f>
        <v>[1]</v>
      </c>
      <c r="Q1849" s="259">
        <v>1</v>
      </c>
    </row>
    <row r="1850" spans="1:17" ht="23.25">
      <c r="A1850" s="57"/>
      <c r="B1850" s="48"/>
      <c r="C1850" s="59"/>
      <c r="D1850" s="59"/>
      <c r="E1850" s="173"/>
      <c r="F1850" s="34" t="s">
        <v>761</v>
      </c>
      <c r="G1850" s="34"/>
      <c r="H1850" s="18">
        <v>1</v>
      </c>
      <c r="I1850" s="18" t="s">
        <v>340</v>
      </c>
      <c r="J1850" s="403" t="s">
        <v>406</v>
      </c>
      <c r="K1850" s="404">
        <f>+[1]ราคาต่อหน่วยงานทั่วไป!R669</f>
        <v>23.3</v>
      </c>
      <c r="L1850" s="377" t="s">
        <v>134</v>
      </c>
      <c r="M1850" s="23" t="s">
        <v>6</v>
      </c>
      <c r="N1850" s="390">
        <f>+H1850*K1850</f>
        <v>23.3</v>
      </c>
      <c r="O1850" s="377" t="s">
        <v>134</v>
      </c>
      <c r="P1850" s="36" t="str">
        <f t="shared" ref="P1850:P1855" si="186">CONCATENATE("[",Q1850,"]")</f>
        <v>[2]</v>
      </c>
      <c r="Q1850" s="259">
        <v>2</v>
      </c>
    </row>
    <row r="1851" spans="1:17" ht="23.25">
      <c r="A1851" s="57"/>
      <c r="B1851" s="48"/>
      <c r="C1851" s="59"/>
      <c r="D1851" s="59"/>
      <c r="E1851" s="173"/>
      <c r="F1851" s="417" t="s">
        <v>762</v>
      </c>
      <c r="G1851" s="34"/>
      <c r="H1851" s="18">
        <v>1</v>
      </c>
      <c r="I1851" s="18" t="s">
        <v>340</v>
      </c>
      <c r="J1851" s="403" t="s">
        <v>406</v>
      </c>
      <c r="K1851" s="404">
        <f>+[1]ราคาต่อหน่วยงานทั่วไป!R670</f>
        <v>15.323500000000001</v>
      </c>
      <c r="L1851" s="377" t="s">
        <v>134</v>
      </c>
      <c r="M1851" s="23" t="s">
        <v>6</v>
      </c>
      <c r="N1851" s="390">
        <f>+H1851*K1851</f>
        <v>15.323500000000001</v>
      </c>
      <c r="O1851" s="377" t="s">
        <v>134</v>
      </c>
      <c r="P1851" s="36" t="str">
        <f t="shared" si="186"/>
        <v>[3]</v>
      </c>
      <c r="Q1851" s="259">
        <v>3</v>
      </c>
    </row>
    <row r="1852" spans="1:17" ht="23.25">
      <c r="A1852" s="57"/>
      <c r="B1852" s="48"/>
      <c r="C1852" s="59"/>
      <c r="D1852" s="59"/>
      <c r="E1852" s="173"/>
      <c r="F1852" s="417" t="s">
        <v>124</v>
      </c>
      <c r="G1852" s="34"/>
      <c r="H1852" s="18"/>
      <c r="I1852" s="18"/>
      <c r="J1852" s="403"/>
      <c r="K1852" s="404"/>
      <c r="L1852" s="377"/>
      <c r="M1852" s="23" t="s">
        <v>6</v>
      </c>
      <c r="N1852" s="390">
        <f>SUM(N1849:N1851)</f>
        <v>276.52350000000001</v>
      </c>
      <c r="O1852" s="377" t="s">
        <v>134</v>
      </c>
      <c r="P1852" s="36" t="s">
        <v>451</v>
      </c>
      <c r="Q1852" s="259">
        <v>4</v>
      </c>
    </row>
    <row r="1853" spans="1:17" ht="23.25">
      <c r="A1853" s="57"/>
      <c r="B1853" s="48"/>
      <c r="C1853" s="59"/>
      <c r="D1853" s="59"/>
      <c r="E1853" s="173"/>
      <c r="F1853" s="417"/>
      <c r="G1853" s="34"/>
      <c r="H1853" s="18"/>
      <c r="I1853" s="18"/>
      <c r="J1853" s="403"/>
      <c r="K1853" s="404"/>
      <c r="L1853" s="377"/>
      <c r="M1853" s="23"/>
      <c r="N1853" s="390"/>
      <c r="O1853" s="377"/>
      <c r="P1853" s="36" t="s">
        <v>452</v>
      </c>
      <c r="Q1853" s="259"/>
    </row>
    <row r="1854" spans="1:17" ht="23.25">
      <c r="A1854" s="57"/>
      <c r="B1854" s="48"/>
      <c r="C1854" s="59"/>
      <c r="D1854" s="59"/>
      <c r="E1854" s="173"/>
      <c r="F1854" s="34" t="s">
        <v>763</v>
      </c>
      <c r="G1854" s="34"/>
      <c r="H1854" s="18"/>
      <c r="I1854" s="18"/>
      <c r="J1854" s="403"/>
      <c r="K1854" s="404"/>
      <c r="L1854" s="377"/>
      <c r="M1854" s="23" t="s">
        <v>6</v>
      </c>
      <c r="N1854" s="418">
        <f>ROUNDDOWN(N1852,0)</f>
        <v>276</v>
      </c>
      <c r="O1854" s="377"/>
      <c r="P1854" s="36" t="str">
        <f t="shared" si="186"/>
        <v>[5]</v>
      </c>
      <c r="Q1854" s="259">
        <v>5</v>
      </c>
    </row>
    <row r="1855" spans="1:17" ht="23.25">
      <c r="A1855" s="57"/>
      <c r="B1855" s="48"/>
      <c r="C1855" s="59"/>
      <c r="D1855" s="59"/>
      <c r="E1855" s="173"/>
      <c r="F1855" s="417" t="s">
        <v>764</v>
      </c>
      <c r="G1855" s="34"/>
      <c r="H1855" s="18">
        <v>1</v>
      </c>
      <c r="I1855" s="18" t="s">
        <v>340</v>
      </c>
      <c r="J1855" s="403" t="s">
        <v>406</v>
      </c>
      <c r="K1855" s="404">
        <f>+[1]ค่าดำเนินการตีเส้นจราจร!N7</f>
        <v>11.55</v>
      </c>
      <c r="L1855" s="377" t="s">
        <v>134</v>
      </c>
      <c r="M1855" s="23" t="s">
        <v>6</v>
      </c>
      <c r="N1855" s="390">
        <f>+H1855*K1855</f>
        <v>11.55</v>
      </c>
      <c r="O1855" s="377" t="s">
        <v>134</v>
      </c>
      <c r="P1855" s="36" t="str">
        <f t="shared" si="186"/>
        <v>[6]</v>
      </c>
      <c r="Q1855" s="259">
        <v>6</v>
      </c>
    </row>
    <row r="1856" spans="1:17" ht="23.25">
      <c r="A1856" s="57"/>
      <c r="B1856" s="48"/>
      <c r="C1856" s="59"/>
      <c r="D1856" s="59"/>
      <c r="E1856" s="173"/>
      <c r="F1856" s="34" t="s">
        <v>765</v>
      </c>
      <c r="G1856" s="34"/>
      <c r="H1856" s="18"/>
      <c r="I1856" s="18"/>
      <c r="J1856" s="403"/>
      <c r="K1856" s="404"/>
      <c r="L1856" s="377"/>
      <c r="M1856" s="23" t="s">
        <v>6</v>
      </c>
      <c r="N1856" s="418">
        <f>ROUNDDOWN(N1855,0)</f>
        <v>11</v>
      </c>
      <c r="O1856" s="377"/>
      <c r="P1856" s="36" t="str">
        <f>CONCATENATE("[",Q1856,"]")</f>
        <v>[7]</v>
      </c>
      <c r="Q1856" s="259">
        <v>7</v>
      </c>
    </row>
    <row r="1857" spans="1:17" ht="23.25">
      <c r="A1857" s="57"/>
      <c r="B1857" s="48"/>
      <c r="C1857" s="59"/>
      <c r="D1857" s="59"/>
      <c r="E1857" s="173"/>
      <c r="F1857" s="18" t="s">
        <v>101</v>
      </c>
      <c r="G1857" s="34"/>
      <c r="H1857" s="18"/>
      <c r="I1857" s="18"/>
      <c r="J1857" s="403"/>
      <c r="K1857" s="404"/>
      <c r="L1857" s="377"/>
      <c r="M1857" s="23" t="s">
        <v>6</v>
      </c>
      <c r="N1857" s="390">
        <f>+N1854+N1856</f>
        <v>287</v>
      </c>
      <c r="O1857" s="377" t="s">
        <v>134</v>
      </c>
      <c r="P1857" s="36" t="s">
        <v>766</v>
      </c>
      <c r="Q1857" s="259">
        <v>8</v>
      </c>
    </row>
    <row r="1858" spans="1:17" ht="24" thickBot="1">
      <c r="A1858" s="57"/>
      <c r="B1858" s="48"/>
      <c r="C1858" s="59"/>
      <c r="D1858" s="59"/>
      <c r="E1858" s="173"/>
      <c r="F1858" s="27" t="s">
        <v>57</v>
      </c>
      <c r="G1858" s="34"/>
      <c r="H1858" s="18"/>
      <c r="I1858" s="18"/>
      <c r="J1858" s="18"/>
      <c r="K1858" s="18"/>
      <c r="L1858" s="18"/>
      <c r="M1858" s="23" t="s">
        <v>6</v>
      </c>
      <c r="N1858" s="80">
        <f>ROUNDDOWN(N1857,0)</f>
        <v>287</v>
      </c>
      <c r="O1858" s="110" t="s">
        <v>7</v>
      </c>
    </row>
    <row r="1859" spans="1:17" ht="24" thickTop="1">
      <c r="A1859" s="57"/>
      <c r="B1859" s="48"/>
      <c r="C1859" s="59"/>
      <c r="D1859" s="59"/>
      <c r="E1859" s="173"/>
      <c r="F1859" s="22" t="s">
        <v>767</v>
      </c>
      <c r="G1859" s="18"/>
      <c r="H1859" s="18"/>
      <c r="I1859" s="18"/>
      <c r="J1859" s="18"/>
      <c r="K1859" s="18"/>
      <c r="L1859" s="18"/>
      <c r="M1859" s="18"/>
    </row>
    <row r="1860" spans="1:17" ht="24" thickBot="1">
      <c r="A1860" s="57"/>
      <c r="B1860" s="48"/>
      <c r="C1860" s="59"/>
      <c r="D1860" s="59"/>
      <c r="E1860" s="173"/>
      <c r="F1860" s="27" t="s">
        <v>57</v>
      </c>
      <c r="G1860" s="34"/>
      <c r="H1860" s="18"/>
      <c r="I1860" s="18"/>
      <c r="J1860" s="18"/>
      <c r="K1860" s="18"/>
      <c r="L1860" s="18"/>
      <c r="M1860" s="18"/>
      <c r="N1860" s="23" t="s">
        <v>6</v>
      </c>
      <c r="O1860" s="80">
        <f>+[1]ราคาต่อหน่วยงานทั่วไป!R676</f>
        <v>287</v>
      </c>
      <c r="P1860" s="110" t="s">
        <v>7</v>
      </c>
    </row>
    <row r="1861" spans="1:17" ht="24" thickTop="1">
      <c r="A1861" s="57"/>
      <c r="B1861" s="48"/>
      <c r="C1861" s="59"/>
      <c r="D1861" s="59"/>
      <c r="E1861" s="173"/>
      <c r="F1861" s="34"/>
      <c r="G1861" s="34"/>
      <c r="H1861" s="18"/>
      <c r="I1861" s="18"/>
      <c r="J1861" s="18"/>
      <c r="K1861" s="18"/>
      <c r="L1861" s="18"/>
      <c r="M1861" s="18"/>
    </row>
    <row r="1862" spans="1:17" s="283" customFormat="1" ht="22.5">
      <c r="A1862" s="15"/>
      <c r="B1862" s="16"/>
      <c r="C1862" s="173"/>
      <c r="D1862" s="173"/>
      <c r="E1862" s="173" t="s">
        <v>768</v>
      </c>
      <c r="F1862" s="34" t="s">
        <v>498</v>
      </c>
      <c r="G1862" s="34"/>
      <c r="H1862" s="34"/>
      <c r="I1862" s="34"/>
      <c r="J1862" s="34"/>
      <c r="K1862" s="34"/>
      <c r="L1862" s="34"/>
      <c r="M1862" s="34"/>
      <c r="Q1862" s="240"/>
    </row>
    <row r="1863" spans="1:17" ht="23.25">
      <c r="A1863" s="57"/>
      <c r="B1863" s="48"/>
      <c r="C1863" s="59"/>
      <c r="D1863" s="59"/>
      <c r="E1863" s="48"/>
      <c r="F1863" s="22" t="s">
        <v>769</v>
      </c>
      <c r="G1863" s="18"/>
      <c r="H1863" s="18"/>
      <c r="I1863" s="18"/>
      <c r="J1863" s="18"/>
      <c r="K1863" s="18"/>
      <c r="L1863" s="18"/>
      <c r="M1863" s="18"/>
    </row>
    <row r="1864" spans="1:17" ht="24" thickBot="1">
      <c r="A1864" s="57"/>
      <c r="B1864" s="48"/>
      <c r="C1864" s="59"/>
      <c r="D1864" s="59"/>
      <c r="E1864" s="48"/>
      <c r="F1864" s="27" t="s">
        <v>57</v>
      </c>
      <c r="G1864" s="34"/>
      <c r="H1864" s="18"/>
      <c r="I1864" s="18"/>
      <c r="J1864" s="18"/>
      <c r="K1864" s="18"/>
      <c r="L1864" s="18"/>
      <c r="M1864" s="18"/>
      <c r="N1864" s="23" t="s">
        <v>6</v>
      </c>
      <c r="O1864" s="80">
        <f>+[1]ราคาต่อหน่วยงานทั่วไป!R691</f>
        <v>107</v>
      </c>
      <c r="P1864" s="110" t="s">
        <v>7</v>
      </c>
    </row>
    <row r="1865" spans="1:17" ht="24" thickTop="1">
      <c r="A1865" s="57"/>
      <c r="B1865" s="48"/>
      <c r="C1865" s="59"/>
      <c r="D1865" s="59"/>
      <c r="E1865" s="48"/>
      <c r="F1865" s="18"/>
      <c r="G1865" s="18"/>
      <c r="H1865" s="18"/>
      <c r="I1865" s="18"/>
      <c r="J1865" s="18"/>
      <c r="K1865" s="18"/>
      <c r="L1865" s="18"/>
      <c r="M1865" s="18"/>
    </row>
    <row r="1866" spans="1:17" ht="23.25">
      <c r="A1866" s="57"/>
      <c r="B1866" s="48"/>
      <c r="C1866" s="59"/>
      <c r="D1866" s="173" t="s">
        <v>770</v>
      </c>
      <c r="E1866" s="16" t="s">
        <v>771</v>
      </c>
      <c r="F1866" s="34" t="s">
        <v>682</v>
      </c>
      <c r="G1866" s="34"/>
      <c r="H1866" s="18"/>
      <c r="I1866" s="18"/>
      <c r="J1866" s="18"/>
      <c r="K1866" s="18"/>
      <c r="L1866" s="18"/>
      <c r="M1866" s="18"/>
    </row>
    <row r="1867" spans="1:17" ht="23.25">
      <c r="A1867" s="57"/>
      <c r="B1867" s="48"/>
      <c r="C1867" s="59"/>
      <c r="D1867" s="173"/>
      <c r="E1867" s="173" t="s">
        <v>772</v>
      </c>
      <c r="F1867" s="34" t="s">
        <v>759</v>
      </c>
      <c r="G1867" s="34"/>
      <c r="H1867" s="18"/>
      <c r="I1867" s="18"/>
      <c r="J1867" s="18"/>
      <c r="K1867" s="18"/>
      <c r="L1867" s="18"/>
      <c r="M1867" s="18"/>
    </row>
    <row r="1868" spans="1:17" ht="23.25">
      <c r="A1868" s="57"/>
      <c r="B1868" s="48"/>
      <c r="C1868" s="59"/>
      <c r="D1868" s="59"/>
      <c r="E1868" s="173"/>
      <c r="F1868" s="22" t="s">
        <v>773</v>
      </c>
      <c r="G1868" s="18"/>
      <c r="H1868" s="18"/>
      <c r="I1868" s="18"/>
      <c r="J1868" s="18"/>
      <c r="K1868" s="18"/>
      <c r="L1868" s="18"/>
      <c r="M1868" s="18"/>
    </row>
    <row r="1869" spans="1:17" ht="24" thickBot="1">
      <c r="A1869" s="57"/>
      <c r="B1869" s="48"/>
      <c r="C1869" s="59"/>
      <c r="D1869" s="59"/>
      <c r="E1869" s="173"/>
      <c r="F1869" s="27" t="s">
        <v>57</v>
      </c>
      <c r="G1869" s="34"/>
      <c r="H1869" s="18"/>
      <c r="I1869" s="18"/>
      <c r="J1869" s="18"/>
      <c r="K1869" s="18"/>
      <c r="L1869" s="18"/>
      <c r="M1869" s="18"/>
      <c r="N1869" s="23" t="s">
        <v>6</v>
      </c>
      <c r="O1869" s="80">
        <f>+O1860</f>
        <v>287</v>
      </c>
      <c r="P1869" s="110" t="s">
        <v>7</v>
      </c>
    </row>
    <row r="1870" spans="1:17" ht="24" thickTop="1">
      <c r="A1870" s="57"/>
      <c r="B1870" s="48"/>
      <c r="C1870" s="59"/>
      <c r="D1870" s="173"/>
      <c r="E1870" s="173"/>
      <c r="F1870" s="34"/>
      <c r="G1870" s="34"/>
      <c r="H1870" s="18"/>
      <c r="I1870" s="18"/>
      <c r="J1870" s="18"/>
      <c r="K1870" s="18"/>
      <c r="L1870" s="18"/>
      <c r="M1870" s="18"/>
    </row>
    <row r="1871" spans="1:17" ht="23.25">
      <c r="A1871" s="57"/>
      <c r="B1871" s="48"/>
      <c r="C1871" s="59"/>
      <c r="D1871" s="173"/>
      <c r="E1871" s="173" t="s">
        <v>774</v>
      </c>
      <c r="F1871" s="34" t="s">
        <v>498</v>
      </c>
      <c r="G1871" s="34"/>
      <c r="H1871" s="18"/>
      <c r="I1871" s="18"/>
      <c r="J1871" s="18"/>
      <c r="K1871" s="18"/>
      <c r="L1871" s="18"/>
      <c r="M1871" s="18"/>
    </row>
    <row r="1872" spans="1:17" ht="23.25">
      <c r="A1872" s="57"/>
      <c r="B1872" s="48"/>
      <c r="C1872" s="59"/>
      <c r="D1872" s="59"/>
      <c r="E1872" s="48"/>
      <c r="F1872" s="22" t="s">
        <v>769</v>
      </c>
      <c r="G1872" s="18"/>
      <c r="H1872" s="18"/>
      <c r="I1872" s="18"/>
      <c r="J1872" s="18"/>
      <c r="K1872" s="18"/>
      <c r="L1872" s="18"/>
      <c r="M1872" s="18"/>
    </row>
    <row r="1873" spans="1:17" ht="24" thickBot="1">
      <c r="A1873" s="57"/>
      <c r="B1873" s="48"/>
      <c r="C1873" s="59"/>
      <c r="D1873" s="59"/>
      <c r="E1873" s="48"/>
      <c r="F1873" s="27" t="s">
        <v>57</v>
      </c>
      <c r="G1873" s="34"/>
      <c r="H1873" s="18"/>
      <c r="I1873" s="18"/>
      <c r="J1873" s="18"/>
      <c r="K1873" s="18"/>
      <c r="L1873" s="18"/>
      <c r="M1873" s="18"/>
      <c r="N1873" s="23" t="s">
        <v>6</v>
      </c>
      <c r="O1873" s="80">
        <f>+O1864</f>
        <v>107</v>
      </c>
      <c r="P1873" s="110" t="s">
        <v>7</v>
      </c>
    </row>
    <row r="1874" spans="1:17" ht="24" thickTop="1">
      <c r="A1874" s="57"/>
      <c r="B1874" s="48"/>
      <c r="C1874" s="59"/>
      <c r="D1874" s="59"/>
      <c r="E1874" s="48"/>
      <c r="F1874" s="18"/>
      <c r="G1874" s="18"/>
      <c r="H1874" s="18"/>
      <c r="I1874" s="18"/>
      <c r="J1874" s="18"/>
      <c r="K1874" s="18"/>
      <c r="L1874" s="18"/>
      <c r="M1874" s="18"/>
    </row>
    <row r="1875" spans="1:17" ht="23.25">
      <c r="A1875" s="57"/>
      <c r="B1875" s="48"/>
      <c r="C1875" s="59"/>
      <c r="D1875" s="173" t="s">
        <v>775</v>
      </c>
      <c r="E1875" s="16" t="s">
        <v>776</v>
      </c>
      <c r="F1875" s="34"/>
      <c r="G1875" s="34" t="s">
        <v>682</v>
      </c>
      <c r="H1875" s="18"/>
      <c r="I1875" s="18"/>
      <c r="J1875" s="18"/>
      <c r="K1875" s="18"/>
      <c r="L1875" s="18"/>
      <c r="M1875" s="18"/>
    </row>
    <row r="1876" spans="1:17" ht="23.25">
      <c r="A1876" s="57"/>
      <c r="B1876" s="48"/>
      <c r="C1876" s="59"/>
      <c r="D1876" s="173"/>
      <c r="E1876" s="413" t="s">
        <v>777</v>
      </c>
      <c r="F1876" s="413"/>
      <c r="G1876" s="413"/>
      <c r="H1876" s="413"/>
      <c r="I1876" s="413"/>
      <c r="J1876" s="413"/>
      <c r="K1876" s="289"/>
      <c r="L1876" s="18"/>
      <c r="M1876" s="18"/>
    </row>
    <row r="1877" spans="1:17" ht="23.25">
      <c r="A1877" s="57"/>
      <c r="B1877" s="48"/>
      <c r="C1877" s="59"/>
      <c r="D1877" s="173"/>
      <c r="E1877" s="419"/>
      <c r="F1877" s="420" t="s">
        <v>778</v>
      </c>
      <c r="G1877" s="413"/>
      <c r="H1877" s="413"/>
      <c r="I1877" s="421">
        <f>6*1.66666666666667*4.5</f>
        <v>45.000000000000099</v>
      </c>
      <c r="J1877" s="422" t="s">
        <v>779</v>
      </c>
      <c r="K1877" s="404">
        <f>+[1]ราคาต่อหน่วยงานทั่วไป!O668</f>
        <v>39.65</v>
      </c>
      <c r="L1877" s="377" t="s">
        <v>134</v>
      </c>
      <c r="M1877" s="23" t="s">
        <v>6</v>
      </c>
      <c r="N1877" s="390">
        <f>+I1877*K1877</f>
        <v>1784.2500000000039</v>
      </c>
      <c r="O1877" s="377" t="s">
        <v>134</v>
      </c>
      <c r="P1877" s="36" t="str">
        <f>CONCATENATE("[",Q1877,"]")</f>
        <v>[1]</v>
      </c>
      <c r="Q1877" s="3">
        <v>1</v>
      </c>
    </row>
    <row r="1878" spans="1:17" ht="23.25">
      <c r="A1878" s="57"/>
      <c r="B1878" s="48"/>
      <c r="C1878" s="59"/>
      <c r="D1878" s="173"/>
      <c r="E1878" s="419"/>
      <c r="F1878" s="420" t="s">
        <v>780</v>
      </c>
      <c r="G1878" s="413"/>
      <c r="H1878" s="413"/>
      <c r="I1878" s="289">
        <f>0.4*1.66666666666667*4.5</f>
        <v>3.0000000000000062</v>
      </c>
      <c r="J1878" s="422" t="s">
        <v>779</v>
      </c>
      <c r="K1878" s="404">
        <f>+[1]ราคาต่อหน่วยงานทั่วไป!O669</f>
        <v>58.25</v>
      </c>
      <c r="L1878" s="377" t="s">
        <v>134</v>
      </c>
      <c r="M1878" s="23" t="s">
        <v>6</v>
      </c>
      <c r="N1878" s="390">
        <f>+I1878*K1878</f>
        <v>174.75000000000037</v>
      </c>
      <c r="O1878" s="377" t="s">
        <v>134</v>
      </c>
      <c r="P1878" s="36" t="str">
        <f>CONCATENATE("[",Q1878,"]")</f>
        <v>[2]</v>
      </c>
      <c r="Q1878" s="3">
        <v>2</v>
      </c>
    </row>
    <row r="1879" spans="1:17" ht="23.25">
      <c r="A1879" s="57"/>
      <c r="B1879" s="48"/>
      <c r="C1879" s="59"/>
      <c r="D1879" s="173"/>
      <c r="E1879" s="419"/>
      <c r="F1879" s="420" t="s">
        <v>781</v>
      </c>
      <c r="G1879" s="413"/>
      <c r="H1879" s="413"/>
      <c r="I1879" s="289">
        <f>5*0.19/3*4.5</f>
        <v>1.4249999999999998</v>
      </c>
      <c r="J1879" s="422" t="s">
        <v>779</v>
      </c>
      <c r="K1879" s="404">
        <f>+[1]ราคาต่อหน่วยงานทั่วไป!O670</f>
        <v>80.650000000000006</v>
      </c>
      <c r="L1879" s="377" t="s">
        <v>134</v>
      </c>
      <c r="M1879" s="23" t="s">
        <v>6</v>
      </c>
      <c r="N1879" s="390">
        <f>+I1879*K1879</f>
        <v>114.92625</v>
      </c>
      <c r="O1879" s="377" t="s">
        <v>134</v>
      </c>
      <c r="P1879" s="36" t="str">
        <f>CONCATENATE("[",Q1879,"]")</f>
        <v>[3]</v>
      </c>
      <c r="Q1879" s="3">
        <v>3</v>
      </c>
    </row>
    <row r="1880" spans="1:17" ht="23.25">
      <c r="A1880" s="57"/>
      <c r="B1880" s="48"/>
      <c r="C1880" s="59"/>
      <c r="D1880" s="173"/>
      <c r="E1880" s="419"/>
      <c r="F1880" s="413" t="s">
        <v>782</v>
      </c>
      <c r="G1880" s="413"/>
      <c r="H1880" s="413"/>
      <c r="I1880" s="289">
        <v>4.5</v>
      </c>
      <c r="J1880" s="422" t="s">
        <v>783</v>
      </c>
      <c r="K1880" s="289">
        <f>+[1]ราคาต่อหน่วยงานทั่วไป!R674*5/3</f>
        <v>19.25</v>
      </c>
      <c r="L1880" s="377" t="s">
        <v>134</v>
      </c>
      <c r="M1880" s="23" t="s">
        <v>6</v>
      </c>
      <c r="N1880" s="390">
        <f>+I1880*K1880</f>
        <v>86.625</v>
      </c>
      <c r="O1880" s="377" t="s">
        <v>134</v>
      </c>
      <c r="P1880" s="36" t="str">
        <f>CONCATENATE("[",Q1880,"]")</f>
        <v>[4]</v>
      </c>
      <c r="Q1880" s="3">
        <v>4</v>
      </c>
    </row>
    <row r="1881" spans="1:17" ht="23.25">
      <c r="A1881" s="57"/>
      <c r="B1881" s="48"/>
      <c r="C1881" s="59"/>
      <c r="D1881" s="173"/>
      <c r="E1881" s="16"/>
      <c r="F1881" s="18" t="s">
        <v>101</v>
      </c>
      <c r="G1881" s="18"/>
      <c r="H1881" s="18"/>
      <c r="I1881" s="18"/>
      <c r="J1881" s="18"/>
      <c r="K1881" s="18"/>
      <c r="L1881" s="18"/>
      <c r="M1881" s="23" t="s">
        <v>6</v>
      </c>
      <c r="N1881" s="390">
        <f>SUM(N1877:N1880)</f>
        <v>2160.5512500000045</v>
      </c>
      <c r="O1881" s="377" t="s">
        <v>134</v>
      </c>
      <c r="P1881" s="36" t="s">
        <v>784</v>
      </c>
    </row>
    <row r="1882" spans="1:17" ht="23.25">
      <c r="A1882" s="57"/>
      <c r="B1882" s="48"/>
      <c r="C1882" s="59"/>
      <c r="D1882" s="173"/>
      <c r="E1882" s="16"/>
      <c r="F1882" s="34"/>
      <c r="G1882" s="18"/>
      <c r="H1882" s="18"/>
      <c r="I1882" s="18"/>
      <c r="J1882" s="18"/>
      <c r="K1882" s="18"/>
      <c r="L1882" s="18"/>
      <c r="M1882" s="18"/>
      <c r="P1882" s="36" t="s">
        <v>785</v>
      </c>
    </row>
    <row r="1883" spans="1:17" ht="24" thickBot="1">
      <c r="A1883" s="57"/>
      <c r="B1883" s="48"/>
      <c r="C1883" s="59"/>
      <c r="D1883" s="173"/>
      <c r="E1883" s="16"/>
      <c r="F1883" s="27" t="s">
        <v>57</v>
      </c>
      <c r="G1883" s="18"/>
      <c r="H1883" s="18"/>
      <c r="I1883" s="18"/>
      <c r="J1883" s="18"/>
      <c r="K1883" s="18"/>
      <c r="L1883" s="18"/>
      <c r="M1883" s="23" t="s">
        <v>6</v>
      </c>
      <c r="N1883" s="80">
        <f>ROUNDDOWN(N1881/4.5,-1)</f>
        <v>480</v>
      </c>
      <c r="O1883" s="110" t="s">
        <v>7</v>
      </c>
    </row>
    <row r="1884" spans="1:17" ht="24" thickTop="1">
      <c r="A1884" s="57"/>
      <c r="B1884" s="48"/>
      <c r="C1884" s="59"/>
      <c r="D1884" s="173"/>
      <c r="E1884" s="16"/>
      <c r="F1884" s="34"/>
      <c r="G1884" s="18"/>
      <c r="H1884" s="18"/>
      <c r="I1884" s="18"/>
      <c r="J1884" s="18"/>
      <c r="K1884" s="18"/>
      <c r="L1884" s="18"/>
      <c r="M1884" s="18"/>
    </row>
    <row r="1885" spans="1:17" s="283" customFormat="1" ht="23.25">
      <c r="A1885" s="15"/>
      <c r="B1885" s="16"/>
      <c r="C1885" s="20" t="s">
        <v>786</v>
      </c>
      <c r="D1885" s="81" t="s">
        <v>787</v>
      </c>
      <c r="E1885" s="34"/>
      <c r="F1885" s="34"/>
      <c r="G1885" s="34"/>
      <c r="H1885" s="34"/>
      <c r="I1885" s="34"/>
      <c r="J1885" s="34"/>
      <c r="K1885" s="34"/>
      <c r="L1885" s="34"/>
      <c r="M1885" s="34"/>
      <c r="N1885" s="23"/>
      <c r="O1885" s="390"/>
      <c r="P1885" s="377"/>
      <c r="Q1885" s="240"/>
    </row>
    <row r="1886" spans="1:17" s="283" customFormat="1" ht="22.5">
      <c r="A1886" s="15"/>
      <c r="B1886" s="16"/>
      <c r="C1886" s="173"/>
      <c r="D1886" s="173" t="s">
        <v>788</v>
      </c>
      <c r="E1886" s="16" t="s">
        <v>789</v>
      </c>
      <c r="F1886" s="34"/>
      <c r="G1886" s="34"/>
      <c r="H1886" s="34"/>
      <c r="I1886" s="34"/>
      <c r="J1886" s="34"/>
      <c r="K1886" s="34"/>
      <c r="L1886" s="34"/>
      <c r="M1886" s="34"/>
      <c r="Q1886" s="240"/>
    </row>
    <row r="1887" spans="1:17" s="241" customFormat="1" ht="23.25">
      <c r="A1887" s="15"/>
      <c r="B1887" s="16"/>
      <c r="C1887" s="173"/>
      <c r="D1887" s="173"/>
      <c r="E1887" s="216" t="s">
        <v>790</v>
      </c>
      <c r="F1887" s="36"/>
      <c r="G1887" s="36"/>
      <c r="H1887" s="36"/>
      <c r="I1887" s="22"/>
      <c r="J1887" s="36"/>
      <c r="K1887" s="36"/>
      <c r="L1887" s="36"/>
      <c r="M1887" s="23" t="s">
        <v>6</v>
      </c>
      <c r="N1887" s="390">
        <v>180</v>
      </c>
      <c r="O1887" s="377" t="s">
        <v>791</v>
      </c>
      <c r="P1887" s="36" t="str">
        <f>CONCATENATE("[",Q1887,"]")</f>
        <v>[1]</v>
      </c>
      <c r="Q1887" s="3">
        <v>1</v>
      </c>
    </row>
    <row r="1888" spans="1:17" s="241" customFormat="1" ht="23.25">
      <c r="A1888" s="15"/>
      <c r="B1888" s="16"/>
      <c r="C1888" s="173"/>
      <c r="D1888" s="173"/>
      <c r="E1888" s="60" t="s">
        <v>792</v>
      </c>
      <c r="F1888" s="22"/>
      <c r="G1888" s="36"/>
      <c r="H1888" s="36"/>
      <c r="I1888" s="36"/>
      <c r="J1888" s="36"/>
      <c r="K1888" s="22"/>
      <c r="L1888" s="36"/>
      <c r="M1888" s="23" t="s">
        <v>6</v>
      </c>
      <c r="N1888" s="390">
        <v>10</v>
      </c>
      <c r="O1888" s="377" t="s">
        <v>791</v>
      </c>
      <c r="P1888" s="36" t="str">
        <f>CONCATENATE("[",Q1888,"]")</f>
        <v>[2]</v>
      </c>
      <c r="Q1888" s="3">
        <v>2</v>
      </c>
    </row>
    <row r="1889" spans="1:17" ht="24" thickBot="1">
      <c r="A1889" s="57"/>
      <c r="B1889" s="48"/>
      <c r="C1889" s="59"/>
      <c r="D1889" s="173"/>
      <c r="E1889" s="27" t="s">
        <v>57</v>
      </c>
      <c r="F1889" s="34"/>
      <c r="G1889" s="18"/>
      <c r="H1889" s="18"/>
      <c r="I1889" s="18"/>
      <c r="J1889" s="18"/>
      <c r="K1889" s="18"/>
      <c r="L1889" s="18"/>
      <c r="M1889" s="23" t="s">
        <v>6</v>
      </c>
      <c r="N1889" s="80">
        <f>+N1887+N1888</f>
        <v>190</v>
      </c>
      <c r="O1889" s="110" t="s">
        <v>791</v>
      </c>
      <c r="P1889" s="110"/>
    </row>
    <row r="1890" spans="1:17" s="283" customFormat="1" ht="23.25" thickTop="1">
      <c r="A1890" s="15"/>
      <c r="B1890" s="16"/>
      <c r="C1890" s="173"/>
      <c r="D1890" s="173"/>
      <c r="E1890" s="16"/>
      <c r="F1890" s="34"/>
      <c r="G1890" s="34"/>
      <c r="H1890" s="34"/>
      <c r="I1890" s="34"/>
      <c r="J1890" s="34"/>
      <c r="K1890" s="34"/>
      <c r="L1890" s="34"/>
      <c r="M1890" s="34"/>
      <c r="Q1890" s="240"/>
    </row>
    <row r="1891" spans="1:17" s="283" customFormat="1" ht="22.5">
      <c r="A1891" s="15"/>
      <c r="B1891" s="16"/>
      <c r="C1891" s="173"/>
      <c r="D1891" s="173" t="s">
        <v>793</v>
      </c>
      <c r="E1891" s="16" t="s">
        <v>794</v>
      </c>
      <c r="F1891" s="34"/>
      <c r="G1891" s="34"/>
      <c r="H1891" s="34"/>
      <c r="I1891" s="34"/>
      <c r="J1891" s="34"/>
      <c r="K1891" s="34"/>
      <c r="L1891" s="34"/>
      <c r="M1891" s="34"/>
      <c r="Q1891" s="240"/>
    </row>
    <row r="1892" spans="1:17" s="241" customFormat="1" ht="23.25">
      <c r="A1892" s="15"/>
      <c r="B1892" s="16"/>
      <c r="C1892" s="173"/>
      <c r="D1892" s="173"/>
      <c r="E1892" s="216" t="s">
        <v>790</v>
      </c>
      <c r="F1892" s="36"/>
      <c r="G1892" s="36"/>
      <c r="H1892" s="36"/>
      <c r="I1892" s="22"/>
      <c r="J1892" s="36"/>
      <c r="K1892" s="36"/>
      <c r="L1892" s="36"/>
      <c r="M1892" s="23" t="s">
        <v>6</v>
      </c>
      <c r="N1892" s="390">
        <v>205</v>
      </c>
      <c r="O1892" s="377" t="s">
        <v>791</v>
      </c>
      <c r="P1892" s="36" t="str">
        <f>CONCATENATE("[",Q1892,"]")</f>
        <v>[1]</v>
      </c>
      <c r="Q1892" s="3">
        <v>1</v>
      </c>
    </row>
    <row r="1893" spans="1:17" s="241" customFormat="1" ht="23.25">
      <c r="A1893" s="15"/>
      <c r="B1893" s="16"/>
      <c r="C1893" s="173"/>
      <c r="D1893" s="173"/>
      <c r="E1893" s="60" t="s">
        <v>792</v>
      </c>
      <c r="F1893" s="22"/>
      <c r="G1893" s="36"/>
      <c r="H1893" s="36"/>
      <c r="I1893" s="36"/>
      <c r="J1893" s="36"/>
      <c r="K1893" s="22"/>
      <c r="L1893" s="36"/>
      <c r="M1893" s="23" t="s">
        <v>6</v>
      </c>
      <c r="N1893" s="390">
        <v>10</v>
      </c>
      <c r="O1893" s="377" t="s">
        <v>791</v>
      </c>
      <c r="P1893" s="36" t="str">
        <f>CONCATENATE("[",Q1893,"]")</f>
        <v>[2]</v>
      </c>
      <c r="Q1893" s="3">
        <v>2</v>
      </c>
    </row>
    <row r="1894" spans="1:17" ht="24" thickBot="1">
      <c r="A1894" s="57"/>
      <c r="B1894" s="48"/>
      <c r="C1894" s="59"/>
      <c r="D1894" s="173"/>
      <c r="E1894" s="27" t="s">
        <v>57</v>
      </c>
      <c r="F1894" s="34"/>
      <c r="G1894" s="18"/>
      <c r="H1894" s="18"/>
      <c r="I1894" s="18"/>
      <c r="J1894" s="18"/>
      <c r="K1894" s="18"/>
      <c r="L1894" s="18"/>
      <c r="M1894" s="23" t="s">
        <v>6</v>
      </c>
      <c r="N1894" s="80">
        <f>+N1892+N1893</f>
        <v>215</v>
      </c>
      <c r="O1894" s="110" t="s">
        <v>791</v>
      </c>
      <c r="P1894" s="110"/>
    </row>
    <row r="1895" spans="1:17" ht="24" thickTop="1">
      <c r="A1895" s="57"/>
      <c r="B1895" s="48"/>
      <c r="C1895" s="59"/>
      <c r="D1895" s="59"/>
      <c r="E1895" s="48"/>
      <c r="F1895" s="18"/>
      <c r="G1895" s="18"/>
      <c r="H1895" s="18"/>
      <c r="I1895" s="18"/>
      <c r="J1895" s="18"/>
      <c r="K1895" s="18"/>
      <c r="L1895" s="18"/>
      <c r="M1895" s="18"/>
    </row>
    <row r="1896" spans="1:17" s="283" customFormat="1" ht="22.5">
      <c r="A1896" s="15"/>
      <c r="B1896" s="20">
        <v>5.4</v>
      </c>
      <c r="C1896" s="81" t="s">
        <v>795</v>
      </c>
      <c r="D1896" s="81"/>
      <c r="E1896" s="34" t="s">
        <v>682</v>
      </c>
      <c r="F1896" s="34"/>
      <c r="G1896" s="34"/>
      <c r="H1896" s="34"/>
      <c r="I1896" s="34"/>
      <c r="J1896" s="34"/>
      <c r="K1896" s="34"/>
      <c r="L1896" s="34"/>
      <c r="M1896" s="34"/>
      <c r="Q1896" s="240"/>
    </row>
    <row r="1897" spans="1:17" ht="24" thickBot="1">
      <c r="A1897" s="57"/>
      <c r="B1897" s="21"/>
      <c r="C1897" s="27" t="s">
        <v>57</v>
      </c>
      <c r="D1897" s="85"/>
      <c r="E1897" s="22" t="s">
        <v>796</v>
      </c>
      <c r="F1897" s="34"/>
      <c r="G1897" s="18"/>
      <c r="H1897" s="18"/>
      <c r="I1897" s="18"/>
      <c r="J1897" s="18"/>
      <c r="K1897" s="18"/>
      <c r="L1897" s="18"/>
      <c r="M1897" s="18"/>
      <c r="N1897" s="23" t="s">
        <v>6</v>
      </c>
      <c r="O1897" s="80">
        <f>+ROUNDDOWN(O1860*1.66666666666667,0)</f>
        <v>478</v>
      </c>
      <c r="P1897" s="110" t="s">
        <v>7</v>
      </c>
    </row>
    <row r="1898" spans="1:17" ht="24" thickTop="1">
      <c r="A1898" s="57"/>
      <c r="B1898" s="21"/>
      <c r="C1898" s="85" t="s">
        <v>797</v>
      </c>
      <c r="D1898" s="85"/>
      <c r="E1898" s="18"/>
      <c r="F1898" s="18"/>
      <c r="G1898" s="18"/>
      <c r="H1898" s="18"/>
      <c r="I1898" s="18"/>
      <c r="J1898" s="18"/>
      <c r="K1898" s="18"/>
      <c r="L1898" s="18"/>
      <c r="M1898" s="18"/>
    </row>
    <row r="1899" spans="1:17" ht="23.25">
      <c r="A1899" s="57"/>
      <c r="B1899" s="21"/>
      <c r="C1899" s="85"/>
      <c r="D1899" s="85"/>
      <c r="E1899" s="18"/>
      <c r="F1899" s="18"/>
      <c r="G1899" s="18"/>
      <c r="H1899" s="18"/>
      <c r="I1899" s="18"/>
      <c r="J1899" s="18"/>
      <c r="K1899" s="18"/>
      <c r="L1899" s="18"/>
      <c r="M1899" s="18"/>
    </row>
    <row r="1900" spans="1:17" s="283" customFormat="1" ht="22.5">
      <c r="A1900" s="15"/>
      <c r="B1900" s="20">
        <v>5.5</v>
      </c>
      <c r="C1900" s="16" t="s">
        <v>798</v>
      </c>
      <c r="D1900" s="81"/>
      <c r="E1900" s="34"/>
      <c r="F1900" s="34"/>
      <c r="G1900" s="34"/>
      <c r="H1900" s="34"/>
      <c r="I1900" s="34"/>
      <c r="J1900" s="34"/>
      <c r="K1900" s="34"/>
      <c r="L1900" s="34"/>
      <c r="M1900" s="34"/>
      <c r="Q1900" s="240"/>
    </row>
    <row r="1901" spans="1:17" s="241" customFormat="1" ht="23.25">
      <c r="A1901" s="15"/>
      <c r="B1901" s="20"/>
      <c r="C1901" s="423" t="s">
        <v>799</v>
      </c>
      <c r="D1901" s="22"/>
      <c r="E1901" s="22"/>
      <c r="F1901" s="55">
        <v>9</v>
      </c>
      <c r="G1901" s="424" t="s">
        <v>171</v>
      </c>
      <c r="H1901" s="23"/>
      <c r="I1901" s="424"/>
      <c r="J1901" s="23"/>
      <c r="K1901" s="22"/>
      <c r="L1901" s="23"/>
      <c r="M1901" s="23"/>
      <c r="N1901" s="22"/>
      <c r="O1901" s="36" t="str">
        <f>CONCATENATE("[",Q1901,"]")</f>
        <v>[1]</v>
      </c>
      <c r="P1901" s="22"/>
      <c r="Q1901" s="240">
        <v>1</v>
      </c>
    </row>
    <row r="1902" spans="1:17" s="241" customFormat="1" ht="23.25">
      <c r="A1902" s="15"/>
      <c r="B1902" s="20"/>
      <c r="C1902" s="423" t="s">
        <v>800</v>
      </c>
      <c r="D1902" s="22"/>
      <c r="E1902" s="22"/>
      <c r="F1902" s="55">
        <f>2.67*2</f>
        <v>5.34</v>
      </c>
      <c r="G1902" s="389" t="s">
        <v>801</v>
      </c>
      <c r="H1902" s="23" t="s">
        <v>406</v>
      </c>
      <c r="I1902" s="425">
        <f>+[1]คำนวณค่าขนส่ง!G183</f>
        <v>728</v>
      </c>
      <c r="J1902" s="23" t="s">
        <v>134</v>
      </c>
      <c r="K1902" s="22"/>
      <c r="L1902" s="23" t="s">
        <v>6</v>
      </c>
      <c r="M1902" s="39">
        <f t="shared" ref="M1902:M1908" si="187">+F1902*I1902</f>
        <v>3887.52</v>
      </c>
      <c r="N1902" s="22" t="s">
        <v>134</v>
      </c>
      <c r="O1902" s="36" t="str">
        <f t="shared" ref="O1902:O1908" si="188">CONCATENATE("[",Q1902,"]")</f>
        <v>[2]</v>
      </c>
      <c r="P1902" s="22"/>
      <c r="Q1902" s="240">
        <v>2</v>
      </c>
    </row>
    <row r="1903" spans="1:17" s="241" customFormat="1" ht="23.25">
      <c r="A1903" s="15"/>
      <c r="B1903" s="20"/>
      <c r="C1903" s="423" t="s">
        <v>802</v>
      </c>
      <c r="D1903" s="22"/>
      <c r="E1903" s="22"/>
      <c r="F1903" s="55">
        <v>16</v>
      </c>
      <c r="G1903" s="389" t="s">
        <v>803</v>
      </c>
      <c r="H1903" s="23" t="s">
        <v>406</v>
      </c>
      <c r="I1903" s="425">
        <f>+[1]คำนวณค่าขนส่ง!G184</f>
        <v>50</v>
      </c>
      <c r="J1903" s="23" t="s">
        <v>134</v>
      </c>
      <c r="K1903" s="22"/>
      <c r="L1903" s="23" t="s">
        <v>6</v>
      </c>
      <c r="M1903" s="39">
        <f t="shared" si="187"/>
        <v>800</v>
      </c>
      <c r="N1903" s="22" t="s">
        <v>134</v>
      </c>
      <c r="O1903" s="36" t="str">
        <f t="shared" si="188"/>
        <v>[3]</v>
      </c>
      <c r="P1903" s="22"/>
      <c r="Q1903" s="240">
        <v>3</v>
      </c>
    </row>
    <row r="1904" spans="1:17" s="241" customFormat="1" ht="23.25">
      <c r="A1904" s="15"/>
      <c r="B1904" s="20"/>
      <c r="C1904" s="423" t="s">
        <v>804</v>
      </c>
      <c r="D1904" s="22"/>
      <c r="E1904" s="22"/>
      <c r="F1904" s="55">
        <v>4</v>
      </c>
      <c r="G1904" s="389" t="s">
        <v>701</v>
      </c>
      <c r="H1904" s="23" t="s">
        <v>406</v>
      </c>
      <c r="I1904" s="425">
        <f>+[1]ราคาต่อหน่วยงานทั่วไป!R1275</f>
        <v>351</v>
      </c>
      <c r="J1904" s="23" t="s">
        <v>134</v>
      </c>
      <c r="K1904" s="22"/>
      <c r="L1904" s="23" t="s">
        <v>6</v>
      </c>
      <c r="M1904" s="39">
        <f t="shared" si="187"/>
        <v>1404</v>
      </c>
      <c r="N1904" s="22" t="s">
        <v>134</v>
      </c>
      <c r="O1904" s="36" t="str">
        <f t="shared" si="188"/>
        <v>[4]</v>
      </c>
      <c r="P1904" s="22"/>
      <c r="Q1904" s="240">
        <v>4</v>
      </c>
    </row>
    <row r="1905" spans="1:18" s="241" customFormat="1" ht="23.25">
      <c r="A1905" s="15"/>
      <c r="B1905" s="20"/>
      <c r="C1905" s="423" t="s">
        <v>805</v>
      </c>
      <c r="D1905" s="22"/>
      <c r="E1905" s="22"/>
      <c r="F1905" s="55">
        <f>2.88+0.85*4*0.15</f>
        <v>3.3899999999999997</v>
      </c>
      <c r="G1905" s="389" t="s">
        <v>340</v>
      </c>
      <c r="H1905" s="23" t="s">
        <v>406</v>
      </c>
      <c r="I1905" s="425">
        <f>+[1]ราคาต่อหน่วยงานทั่วไป!R568</f>
        <v>40</v>
      </c>
      <c r="J1905" s="23" t="s">
        <v>134</v>
      </c>
      <c r="K1905" s="22"/>
      <c r="L1905" s="23" t="s">
        <v>6</v>
      </c>
      <c r="M1905" s="39">
        <f t="shared" si="187"/>
        <v>135.6</v>
      </c>
      <c r="N1905" s="22" t="s">
        <v>134</v>
      </c>
      <c r="O1905" s="36" t="str">
        <f t="shared" si="188"/>
        <v>[5]</v>
      </c>
      <c r="P1905" s="22"/>
      <c r="Q1905" s="240">
        <v>5</v>
      </c>
    </row>
    <row r="1906" spans="1:18" s="241" customFormat="1" ht="23.25">
      <c r="A1906" s="15"/>
      <c r="B1906" s="20"/>
      <c r="C1906" s="423" t="s">
        <v>806</v>
      </c>
      <c r="D1906" s="22"/>
      <c r="E1906" s="22"/>
      <c r="F1906" s="55">
        <f>+F1905</f>
        <v>3.3899999999999997</v>
      </c>
      <c r="G1906" s="389" t="s">
        <v>340</v>
      </c>
      <c r="H1906" s="23" t="s">
        <v>406</v>
      </c>
      <c r="I1906" s="425">
        <f>+I1905</f>
        <v>40</v>
      </c>
      <c r="J1906" s="23" t="s">
        <v>134</v>
      </c>
      <c r="K1906" s="22"/>
      <c r="L1906" s="23" t="s">
        <v>6</v>
      </c>
      <c r="M1906" s="39">
        <f t="shared" si="187"/>
        <v>135.6</v>
      </c>
      <c r="N1906" s="22" t="s">
        <v>134</v>
      </c>
      <c r="O1906" s="36" t="str">
        <f t="shared" si="188"/>
        <v>[6]</v>
      </c>
      <c r="P1906" s="22"/>
      <c r="Q1906" s="240">
        <v>6</v>
      </c>
    </row>
    <row r="1907" spans="1:18" s="241" customFormat="1" ht="23.25">
      <c r="A1907" s="15"/>
      <c r="B1907" s="20"/>
      <c r="C1907" s="423" t="s">
        <v>807</v>
      </c>
      <c r="D1907" s="22"/>
      <c r="E1907" s="22"/>
      <c r="F1907" s="55">
        <f>2.88/2</f>
        <v>1.44</v>
      </c>
      <c r="G1907" s="389" t="s">
        <v>340</v>
      </c>
      <c r="H1907" s="23" t="s">
        <v>406</v>
      </c>
      <c r="I1907" s="426">
        <v>108</v>
      </c>
      <c r="J1907" s="23" t="s">
        <v>134</v>
      </c>
      <c r="K1907" s="22"/>
      <c r="L1907" s="23" t="s">
        <v>6</v>
      </c>
      <c r="M1907" s="39">
        <f t="shared" si="187"/>
        <v>155.51999999999998</v>
      </c>
      <c r="N1907" s="22" t="s">
        <v>134</v>
      </c>
      <c r="O1907" s="36" t="str">
        <f t="shared" si="188"/>
        <v>[7]</v>
      </c>
      <c r="P1907" s="22"/>
      <c r="Q1907" s="240">
        <v>7</v>
      </c>
    </row>
    <row r="1908" spans="1:18" s="241" customFormat="1" ht="23.25">
      <c r="A1908" s="15"/>
      <c r="B1908" s="20"/>
      <c r="C1908" s="423" t="s">
        <v>808</v>
      </c>
      <c r="D1908" s="22"/>
      <c r="E1908" s="22"/>
      <c r="F1908" s="55">
        <f>1.2*0.2*0.2*4</f>
        <v>0.192</v>
      </c>
      <c r="G1908" s="389" t="s">
        <v>25</v>
      </c>
      <c r="H1908" s="23" t="s">
        <v>406</v>
      </c>
      <c r="I1908" s="425">
        <f>+K1096</f>
        <v>94</v>
      </c>
      <c r="J1908" s="23" t="s">
        <v>134</v>
      </c>
      <c r="K1908" s="22"/>
      <c r="L1908" s="23" t="s">
        <v>6</v>
      </c>
      <c r="M1908" s="39">
        <f t="shared" si="187"/>
        <v>18.048000000000002</v>
      </c>
      <c r="N1908" s="22" t="s">
        <v>134</v>
      </c>
      <c r="O1908" s="36" t="str">
        <f t="shared" si="188"/>
        <v>[8]</v>
      </c>
      <c r="P1908" s="22"/>
      <c r="Q1908" s="240">
        <v>8</v>
      </c>
    </row>
    <row r="1909" spans="1:18" s="241" customFormat="1" ht="23.25">
      <c r="A1909" s="15"/>
      <c r="B1909" s="20"/>
      <c r="C1909" s="18" t="s">
        <v>101</v>
      </c>
      <c r="D1909" s="22"/>
      <c r="E1909" s="22"/>
      <c r="F1909" s="55"/>
      <c r="G1909" s="389"/>
      <c r="H1909" s="23"/>
      <c r="I1909" s="389"/>
      <c r="J1909" s="23"/>
      <c r="K1909" s="22"/>
      <c r="L1909" s="23" t="s">
        <v>6</v>
      </c>
      <c r="M1909" s="390">
        <f>SUM(M1902:M1908)</f>
        <v>6536.2880000000014</v>
      </c>
      <c r="N1909" s="377" t="s">
        <v>134</v>
      </c>
      <c r="O1909" s="36" t="s">
        <v>638</v>
      </c>
      <c r="P1909" s="22"/>
      <c r="Q1909" s="240"/>
    </row>
    <row r="1910" spans="1:18" s="241" customFormat="1" ht="23.25">
      <c r="A1910" s="15"/>
      <c r="B1910" s="20"/>
      <c r="C1910" s="18"/>
      <c r="D1910" s="22"/>
      <c r="E1910" s="22"/>
      <c r="F1910" s="55"/>
      <c r="G1910" s="389"/>
      <c r="H1910" s="23"/>
      <c r="I1910" s="389"/>
      <c r="J1910" s="23"/>
      <c r="K1910" s="22"/>
      <c r="L1910" s="23"/>
      <c r="M1910" s="390"/>
      <c r="N1910" s="377"/>
      <c r="O1910" s="36" t="s">
        <v>639</v>
      </c>
      <c r="P1910" s="22"/>
      <c r="Q1910" s="240"/>
    </row>
    <row r="1911" spans="1:18" s="241" customFormat="1" ht="24" thickBot="1">
      <c r="A1911" s="15"/>
      <c r="B1911" s="20"/>
      <c r="C1911" s="44" t="s">
        <v>57</v>
      </c>
      <c r="D1911" s="22"/>
      <c r="E1911" s="36"/>
      <c r="F1911" s="22"/>
      <c r="G1911" s="22"/>
      <c r="H1911" s="22"/>
      <c r="I1911" s="22"/>
      <c r="J1911" s="36"/>
      <c r="K1911" s="22"/>
      <c r="L1911" s="23" t="s">
        <v>6</v>
      </c>
      <c r="M1911" s="80">
        <f>ROUNDDOWN(M1909/F1901,-1)</f>
        <v>720</v>
      </c>
      <c r="N1911" s="110" t="s">
        <v>433</v>
      </c>
      <c r="O1911" s="36" t="s">
        <v>809</v>
      </c>
      <c r="P1911" s="22"/>
      <c r="Q1911" s="240"/>
    </row>
    <row r="1912" spans="1:18" s="241" customFormat="1" ht="24" thickTop="1">
      <c r="A1912" s="15"/>
      <c r="B1912" s="20"/>
      <c r="C1912" s="36"/>
      <c r="D1912" s="22"/>
      <c r="E1912" s="36"/>
      <c r="F1912" s="22"/>
      <c r="G1912" s="22"/>
      <c r="H1912" s="22"/>
      <c r="I1912" s="22"/>
      <c r="J1912" s="36"/>
      <c r="K1912" s="22"/>
      <c r="L1912" s="22"/>
      <c r="M1912" s="22"/>
      <c r="N1912" s="22"/>
      <c r="O1912" s="22"/>
      <c r="P1912" s="22"/>
      <c r="Q1912" s="240"/>
    </row>
    <row r="1913" spans="1:18" s="283" customFormat="1" ht="22.5">
      <c r="A1913" s="15"/>
      <c r="B1913" s="20">
        <v>5.6</v>
      </c>
      <c r="C1913" s="16" t="s">
        <v>688</v>
      </c>
      <c r="D1913" s="16"/>
      <c r="E1913" s="34"/>
      <c r="F1913" s="34"/>
      <c r="G1913" s="34"/>
      <c r="H1913" s="34"/>
      <c r="I1913" s="34"/>
      <c r="J1913" s="34"/>
      <c r="K1913" s="34"/>
      <c r="L1913" s="34"/>
      <c r="M1913" s="34"/>
      <c r="Q1913" s="240"/>
    </row>
    <row r="1914" spans="1:18" s="283" customFormat="1" ht="23.25">
      <c r="A1914" s="15"/>
      <c r="B1914" s="20"/>
      <c r="C1914" s="16" t="s">
        <v>810</v>
      </c>
      <c r="D1914" s="16"/>
      <c r="E1914" s="34"/>
      <c r="F1914" s="34"/>
      <c r="G1914" s="34" t="s">
        <v>682</v>
      </c>
      <c r="H1914" s="34"/>
      <c r="I1914" s="34"/>
      <c r="J1914" s="34"/>
      <c r="K1914" s="34"/>
      <c r="L1914" s="18"/>
      <c r="M1914"/>
      <c r="Q1914" s="240"/>
    </row>
    <row r="1915" spans="1:18" s="283" customFormat="1" ht="23.25">
      <c r="A1915" s="15"/>
      <c r="B1915" s="20"/>
      <c r="C1915" s="18" t="s">
        <v>811</v>
      </c>
      <c r="D1915"/>
      <c r="E1915" s="34"/>
      <c r="F1915" s="34"/>
      <c r="G1915" s="34"/>
      <c r="H1915" s="34"/>
      <c r="I1915" s="34"/>
      <c r="J1915" s="34"/>
      <c r="K1915" s="34"/>
      <c r="L1915"/>
      <c r="M1915" s="18"/>
      <c r="Q1915" s="240"/>
    </row>
    <row r="1916" spans="1:18" s="283" customFormat="1" ht="23.25">
      <c r="A1916" s="15"/>
      <c r="B1916" s="20"/>
      <c r="C1916" s="18" t="s">
        <v>812</v>
      </c>
      <c r="D1916" s="18"/>
      <c r="E1916" s="34"/>
      <c r="F1916" s="34"/>
      <c r="G1916" s="34"/>
      <c r="H1916" s="34"/>
      <c r="I1916" s="34"/>
      <c r="J1916" s="34"/>
      <c r="K1916" s="34"/>
      <c r="L1916"/>
      <c r="M1916" s="18"/>
      <c r="Q1916" s="240"/>
    </row>
    <row r="1917" spans="1:18" s="283" customFormat="1" ht="23.25">
      <c r="A1917" s="15"/>
      <c r="B1917" s="20"/>
      <c r="C1917" s="373" t="s">
        <v>813</v>
      </c>
      <c r="D1917" s="373"/>
      <c r="E1917" s="427"/>
      <c r="F1917" s="427"/>
      <c r="G1917" s="427"/>
      <c r="H1917" s="428">
        <v>14</v>
      </c>
      <c r="I1917" s="374" t="s">
        <v>667</v>
      </c>
      <c r="J1917" s="263" t="s">
        <v>406</v>
      </c>
      <c r="K1917" s="267">
        <f>+[1]ราคาต่อหน่วยงานทางในงานสะพาน!L123</f>
        <v>3375</v>
      </c>
      <c r="L1917" s="23" t="s">
        <v>134</v>
      </c>
      <c r="M1917" s="23" t="s">
        <v>6</v>
      </c>
      <c r="N1917" s="39">
        <f>+H1917*K1917</f>
        <v>47250</v>
      </c>
      <c r="O1917" s="22" t="s">
        <v>134</v>
      </c>
      <c r="P1917" s="36" t="str">
        <f>CONCATENATE("[",R1917,"]")</f>
        <v>[1]</v>
      </c>
      <c r="Q1917" s="184"/>
      <c r="R1917" s="241">
        <v>1</v>
      </c>
    </row>
    <row r="1918" spans="1:18" s="283" customFormat="1" ht="23.25">
      <c r="A1918" s="15"/>
      <c r="B1918" s="20"/>
      <c r="C1918" s="373" t="s">
        <v>814</v>
      </c>
      <c r="D1918" s="373"/>
      <c r="E1918" s="427"/>
      <c r="F1918" s="427"/>
      <c r="G1918" s="427"/>
      <c r="H1918" s="428">
        <v>2</v>
      </c>
      <c r="I1918" s="374" t="s">
        <v>667</v>
      </c>
      <c r="J1918" s="263" t="s">
        <v>406</v>
      </c>
      <c r="K1918" s="267">
        <f>+[1]ราคาต่อหน่วยงานทางในงานสะพาน!L124</f>
        <v>3375</v>
      </c>
      <c r="L1918" s="23" t="s">
        <v>134</v>
      </c>
      <c r="M1918" s="23" t="s">
        <v>6</v>
      </c>
      <c r="N1918" s="39">
        <f t="shared" ref="N1918:N1928" si="189">+H1918*K1918</f>
        <v>6750</v>
      </c>
      <c r="O1918" s="22" t="s">
        <v>134</v>
      </c>
      <c r="P1918" s="36" t="str">
        <f t="shared" ref="P1918:P1928" si="190">CONCATENATE("[",R1918,"]")</f>
        <v>[2]</v>
      </c>
      <c r="Q1918" s="184"/>
      <c r="R1918" s="241">
        <v>2</v>
      </c>
    </row>
    <row r="1919" spans="1:18" s="283" customFormat="1" ht="23.25">
      <c r="A1919" s="15"/>
      <c r="B1919" s="20"/>
      <c r="C1919" s="373" t="s">
        <v>815</v>
      </c>
      <c r="D1919" s="373"/>
      <c r="E1919" s="427"/>
      <c r="F1919" s="427"/>
      <c r="G1919" s="427"/>
      <c r="H1919" s="428">
        <v>2</v>
      </c>
      <c r="I1919" s="374" t="s">
        <v>667</v>
      </c>
      <c r="J1919" s="263" t="s">
        <v>406</v>
      </c>
      <c r="K1919" s="267">
        <f>+[1]ราคาต่อหน่วยงานทางในงานสะพาน!L125</f>
        <v>1100</v>
      </c>
      <c r="L1919" s="23" t="s">
        <v>134</v>
      </c>
      <c r="M1919" s="23" t="s">
        <v>6</v>
      </c>
      <c r="N1919" s="39">
        <f t="shared" si="189"/>
        <v>2200</v>
      </c>
      <c r="O1919" s="22" t="s">
        <v>134</v>
      </c>
      <c r="P1919" s="36" t="str">
        <f t="shared" si="190"/>
        <v>[3]</v>
      </c>
      <c r="Q1919" s="184"/>
      <c r="R1919" s="241">
        <v>3</v>
      </c>
    </row>
    <row r="1920" spans="1:18" s="283" customFormat="1" ht="23.25">
      <c r="A1920" s="15"/>
      <c r="B1920" s="20"/>
      <c r="C1920" s="373" t="s">
        <v>816</v>
      </c>
      <c r="D1920" s="376"/>
      <c r="E1920" s="373"/>
      <c r="F1920" s="427"/>
      <c r="G1920" s="427"/>
      <c r="H1920" s="428">
        <v>2</v>
      </c>
      <c r="I1920" s="374" t="s">
        <v>667</v>
      </c>
      <c r="J1920" s="263" t="s">
        <v>406</v>
      </c>
      <c r="K1920" s="267">
        <f>+[1]ราคาต่อหน่วยงานทางในงานสะพาน!L126</f>
        <v>1050</v>
      </c>
      <c r="L1920" s="23" t="s">
        <v>134</v>
      </c>
      <c r="M1920" s="23" t="s">
        <v>6</v>
      </c>
      <c r="N1920" s="39">
        <f t="shared" si="189"/>
        <v>2100</v>
      </c>
      <c r="O1920" s="22" t="s">
        <v>134</v>
      </c>
      <c r="P1920" s="36" t="str">
        <f t="shared" si="190"/>
        <v>[4]</v>
      </c>
      <c r="Q1920" s="184"/>
      <c r="R1920" s="241">
        <v>4</v>
      </c>
    </row>
    <row r="1921" spans="1:18" s="283" customFormat="1" ht="23.25">
      <c r="A1921" s="15"/>
      <c r="B1921" s="20"/>
      <c r="C1921" s="373" t="s">
        <v>817</v>
      </c>
      <c r="D1921" s="376"/>
      <c r="E1921" s="373"/>
      <c r="F1921" s="427"/>
      <c r="G1921" s="427"/>
      <c r="H1921" s="428">
        <v>17</v>
      </c>
      <c r="I1921" s="374" t="s">
        <v>701</v>
      </c>
      <c r="J1921" s="263" t="s">
        <v>406</v>
      </c>
      <c r="K1921" s="267">
        <f>+[1]ราคาต่อหน่วยงานทางในงานสะพาน!L127</f>
        <v>1325</v>
      </c>
      <c r="L1921" s="23" t="s">
        <v>134</v>
      </c>
      <c r="M1921" s="23" t="s">
        <v>6</v>
      </c>
      <c r="N1921" s="39">
        <f t="shared" si="189"/>
        <v>22525</v>
      </c>
      <c r="O1921" s="22" t="s">
        <v>134</v>
      </c>
      <c r="P1921" s="36" t="str">
        <f t="shared" si="190"/>
        <v>[5]</v>
      </c>
      <c r="Q1921" s="184"/>
      <c r="R1921" s="241">
        <v>5</v>
      </c>
    </row>
    <row r="1922" spans="1:18" s="283" customFormat="1" ht="23.25">
      <c r="A1922" s="15"/>
      <c r="B1922" s="20"/>
      <c r="C1922" s="373" t="s">
        <v>818</v>
      </c>
      <c r="D1922" s="376"/>
      <c r="E1922" s="373"/>
      <c r="F1922" s="427"/>
      <c r="G1922" s="427"/>
      <c r="H1922" s="428">
        <v>17</v>
      </c>
      <c r="I1922" s="374" t="s">
        <v>698</v>
      </c>
      <c r="J1922" s="263" t="s">
        <v>406</v>
      </c>
      <c r="K1922" s="267">
        <f>+[1]ราคาต่อหน่วยงานทางในงานสะพาน!L128</f>
        <v>46</v>
      </c>
      <c r="L1922" s="23" t="s">
        <v>134</v>
      </c>
      <c r="M1922" s="23" t="s">
        <v>6</v>
      </c>
      <c r="N1922" s="39">
        <f t="shared" si="189"/>
        <v>782</v>
      </c>
      <c r="O1922" s="22" t="s">
        <v>134</v>
      </c>
      <c r="P1922" s="36" t="str">
        <f t="shared" si="190"/>
        <v>[6]</v>
      </c>
      <c r="Q1922" s="184"/>
      <c r="R1922" s="241">
        <v>6</v>
      </c>
    </row>
    <row r="1923" spans="1:18" s="283" customFormat="1" ht="23.25">
      <c r="A1923" s="15"/>
      <c r="B1923" s="20"/>
      <c r="C1923" s="373" t="s">
        <v>819</v>
      </c>
      <c r="D1923" s="376"/>
      <c r="E1923" s="373"/>
      <c r="F1923" s="427"/>
      <c r="G1923" s="427"/>
      <c r="H1923" s="428">
        <v>152</v>
      </c>
      <c r="I1923" s="374" t="s">
        <v>698</v>
      </c>
      <c r="J1923" s="263" t="s">
        <v>406</v>
      </c>
      <c r="K1923" s="267">
        <f>+[1]ราคาต่อหน่วยงานทางในงานสะพาน!L129</f>
        <v>32</v>
      </c>
      <c r="L1923" s="23" t="s">
        <v>134</v>
      </c>
      <c r="M1923" s="23" t="s">
        <v>6</v>
      </c>
      <c r="N1923" s="39">
        <f t="shared" si="189"/>
        <v>4864</v>
      </c>
      <c r="O1923" s="22" t="s">
        <v>134</v>
      </c>
      <c r="P1923" s="36" t="str">
        <f t="shared" si="190"/>
        <v>[7]</v>
      </c>
      <c r="Q1923" s="184"/>
      <c r="R1923" s="241">
        <v>7</v>
      </c>
    </row>
    <row r="1924" spans="1:18" s="283" customFormat="1" ht="23.25">
      <c r="A1924" s="15"/>
      <c r="B1924" s="20"/>
      <c r="C1924" s="373" t="s">
        <v>820</v>
      </c>
      <c r="D1924" s="376"/>
      <c r="E1924" s="373"/>
      <c r="F1924" s="427"/>
      <c r="G1924" s="427"/>
      <c r="H1924" s="428">
        <v>17</v>
      </c>
      <c r="I1924" s="374" t="s">
        <v>667</v>
      </c>
      <c r="J1924" s="263" t="s">
        <v>406</v>
      </c>
      <c r="K1924" s="267">
        <f>+[1]ราคาต่อหน่วยงานทางในงานสะพาน!L130</f>
        <v>75</v>
      </c>
      <c r="L1924" s="23" t="s">
        <v>134</v>
      </c>
      <c r="M1924" s="23" t="s">
        <v>6</v>
      </c>
      <c r="N1924" s="39">
        <f t="shared" si="189"/>
        <v>1275</v>
      </c>
      <c r="O1924" s="22" t="s">
        <v>134</v>
      </c>
      <c r="P1924" s="36" t="str">
        <f t="shared" si="190"/>
        <v>[8]</v>
      </c>
      <c r="Q1924" s="184"/>
      <c r="R1924" s="241">
        <v>8</v>
      </c>
    </row>
    <row r="1925" spans="1:18" s="283" customFormat="1" ht="23.25">
      <c r="A1925" s="15"/>
      <c r="B1925" s="20"/>
      <c r="C1925" s="373" t="s">
        <v>821</v>
      </c>
      <c r="D1925" s="376"/>
      <c r="E1925" s="373"/>
      <c r="F1925" s="427"/>
      <c r="G1925" s="427"/>
      <c r="H1925" s="428">
        <v>30</v>
      </c>
      <c r="I1925" s="374" t="s">
        <v>667</v>
      </c>
      <c r="J1925" s="263" t="s">
        <v>406</v>
      </c>
      <c r="K1925" s="267">
        <f>+[1]ราคาต่อหน่วยงานทางในงานสะพาน!L131</f>
        <v>17.3</v>
      </c>
      <c r="L1925" s="23" t="s">
        <v>134</v>
      </c>
      <c r="M1925" s="23" t="s">
        <v>6</v>
      </c>
      <c r="N1925" s="39">
        <f t="shared" si="189"/>
        <v>519</v>
      </c>
      <c r="O1925" s="22" t="s">
        <v>134</v>
      </c>
      <c r="P1925" s="36" t="str">
        <f t="shared" si="190"/>
        <v>[9]</v>
      </c>
      <c r="Q1925" s="184"/>
      <c r="R1925" s="241">
        <v>9</v>
      </c>
    </row>
    <row r="1926" spans="1:18" s="283" customFormat="1" ht="23.25">
      <c r="A1926" s="15"/>
      <c r="B1926" s="20"/>
      <c r="C1926" s="373" t="s">
        <v>822</v>
      </c>
      <c r="D1926" s="376"/>
      <c r="E1926" s="373"/>
      <c r="F1926" s="427"/>
      <c r="G1926" s="427"/>
      <c r="H1926" s="428">
        <v>4</v>
      </c>
      <c r="I1926" s="374" t="s">
        <v>667</v>
      </c>
      <c r="J1926" s="263" t="s">
        <v>406</v>
      </c>
      <c r="K1926" s="267">
        <f>+[1]ราคาต่อหน่วยงานทางในงานสะพาน!L132</f>
        <v>11.53</v>
      </c>
      <c r="L1926" s="23" t="s">
        <v>134</v>
      </c>
      <c r="M1926" s="23" t="s">
        <v>6</v>
      </c>
      <c r="N1926" s="39">
        <f t="shared" si="189"/>
        <v>46.12</v>
      </c>
      <c r="O1926" s="22" t="s">
        <v>134</v>
      </c>
      <c r="P1926" s="36" t="str">
        <f t="shared" si="190"/>
        <v>[10]</v>
      </c>
      <c r="Q1926" s="184"/>
      <c r="R1926" s="241">
        <v>10</v>
      </c>
    </row>
    <row r="1927" spans="1:18" s="283" customFormat="1" ht="23.25">
      <c r="A1927" s="15"/>
      <c r="B1927" s="20"/>
      <c r="C1927" s="373" t="s">
        <v>823</v>
      </c>
      <c r="D1927" s="373"/>
      <c r="E1927" s="373"/>
      <c r="F1927" s="427"/>
      <c r="G1927" s="427"/>
      <c r="H1927" s="428">
        <v>1</v>
      </c>
      <c r="I1927" s="374" t="s">
        <v>824</v>
      </c>
      <c r="J1927" s="263" t="s">
        <v>406</v>
      </c>
      <c r="K1927" s="267">
        <f>+[1]ราคาต่อหน่วยงานทางในงานสะพาน!L133</f>
        <v>880</v>
      </c>
      <c r="L1927" s="23" t="s">
        <v>134</v>
      </c>
      <c r="M1927" s="23" t="s">
        <v>6</v>
      </c>
      <c r="N1927" s="39">
        <f t="shared" si="189"/>
        <v>880</v>
      </c>
      <c r="O1927" s="22" t="s">
        <v>134</v>
      </c>
      <c r="P1927" s="36" t="str">
        <f t="shared" si="190"/>
        <v>[11]</v>
      </c>
      <c r="Q1927" s="184"/>
      <c r="R1927" s="241">
        <v>11</v>
      </c>
    </row>
    <row r="1928" spans="1:18" s="283" customFormat="1" ht="23.25">
      <c r="A1928" s="15"/>
      <c r="B1928" s="20"/>
      <c r="C1928" s="260" t="s">
        <v>825</v>
      </c>
      <c r="D1928" s="373"/>
      <c r="E1928" s="373"/>
      <c r="F1928" s="427"/>
      <c r="G1928" s="427"/>
      <c r="H1928" s="428">
        <v>1</v>
      </c>
      <c r="I1928" s="374" t="s">
        <v>824</v>
      </c>
      <c r="J1928" s="263" t="s">
        <v>406</v>
      </c>
      <c r="K1928" s="267">
        <v>1550</v>
      </c>
      <c r="L1928" s="23" t="s">
        <v>134</v>
      </c>
      <c r="M1928" s="23" t="s">
        <v>6</v>
      </c>
      <c r="N1928" s="39">
        <f t="shared" si="189"/>
        <v>1550</v>
      </c>
      <c r="O1928" s="22" t="s">
        <v>134</v>
      </c>
      <c r="P1928" s="36" t="str">
        <f t="shared" si="190"/>
        <v>[12]</v>
      </c>
      <c r="Q1928" s="240"/>
      <c r="R1928" s="241">
        <v>12</v>
      </c>
    </row>
    <row r="1929" spans="1:18" s="283" customFormat="1" ht="23.25">
      <c r="A1929" s="15"/>
      <c r="B1929" s="20"/>
      <c r="C1929" s="18" t="s">
        <v>101</v>
      </c>
      <c r="D1929" s="22"/>
      <c r="E1929" s="22"/>
      <c r="F1929" s="55"/>
      <c r="G1929" s="389"/>
      <c r="H1929" s="23"/>
      <c r="I1929" s="389"/>
      <c r="J1929" s="23"/>
      <c r="K1929" s="22"/>
      <c r="L1929" s="23"/>
      <c r="M1929" s="23" t="s">
        <v>6</v>
      </c>
      <c r="N1929" s="390">
        <f>SUM(N1917:N1928)</f>
        <v>90741.119999999995</v>
      </c>
      <c r="O1929" s="377" t="s">
        <v>134</v>
      </c>
      <c r="P1929" s="36" t="s">
        <v>420</v>
      </c>
      <c r="Q1929" s="240"/>
    </row>
    <row r="1930" spans="1:18" s="283" customFormat="1" ht="23.25">
      <c r="A1930" s="15"/>
      <c r="B1930" s="20"/>
      <c r="C1930" s="18"/>
      <c r="D1930" s="22"/>
      <c r="E1930" s="22"/>
      <c r="F1930" s="55"/>
      <c r="G1930" s="389"/>
      <c r="H1930" s="23"/>
      <c r="I1930" s="389"/>
      <c r="J1930" s="23"/>
      <c r="K1930" s="22"/>
      <c r="L1930" s="23"/>
      <c r="M1930" s="23"/>
      <c r="N1930" s="390"/>
      <c r="O1930" s="377"/>
      <c r="P1930" s="36" t="s">
        <v>421</v>
      </c>
      <c r="Q1930" s="240"/>
    </row>
    <row r="1931" spans="1:18" s="283" customFormat="1" ht="24" thickBot="1">
      <c r="A1931" s="15"/>
      <c r="B1931" s="20"/>
      <c r="C1931" s="44" t="s">
        <v>57</v>
      </c>
      <c r="D1931" s="22"/>
      <c r="E1931" s="36"/>
      <c r="F1931" s="22"/>
      <c r="G1931" s="22"/>
      <c r="H1931" s="22"/>
      <c r="I1931" s="22"/>
      <c r="J1931" s="36"/>
      <c r="K1931" s="22"/>
      <c r="L1931" s="23"/>
      <c r="M1931" s="23" t="s">
        <v>6</v>
      </c>
      <c r="N1931" s="80">
        <f>ROUNDDOWN(N1929/64,0)</f>
        <v>1417</v>
      </c>
      <c r="O1931" s="110" t="s">
        <v>433</v>
      </c>
      <c r="P1931" s="36" t="s">
        <v>826</v>
      </c>
      <c r="Q1931" s="240"/>
    </row>
    <row r="1932" spans="1:18" s="283" customFormat="1" ht="23.25" thickTop="1">
      <c r="A1932" s="15"/>
      <c r="B1932" s="20"/>
      <c r="C1932" s="16"/>
      <c r="D1932" s="16"/>
      <c r="E1932" s="34"/>
      <c r="F1932" s="34"/>
      <c r="G1932" s="34"/>
      <c r="H1932" s="34"/>
      <c r="I1932" s="34"/>
      <c r="J1932" s="34"/>
      <c r="K1932" s="34"/>
      <c r="L1932" s="34"/>
      <c r="M1932" s="34"/>
      <c r="Q1932" s="240"/>
    </row>
    <row r="1933" spans="1:18" s="283" customFormat="1" ht="22.5">
      <c r="A1933" s="15"/>
      <c r="B1933" s="20"/>
      <c r="C1933" s="16" t="s">
        <v>827</v>
      </c>
      <c r="D1933" s="16"/>
      <c r="E1933" s="34"/>
      <c r="F1933" s="34"/>
      <c r="G1933" s="34" t="s">
        <v>682</v>
      </c>
      <c r="H1933" s="34"/>
      <c r="I1933" s="34"/>
      <c r="J1933" s="34"/>
      <c r="K1933" s="34"/>
      <c r="L1933" s="34"/>
      <c r="M1933" s="34"/>
      <c r="Q1933" s="240"/>
    </row>
    <row r="1934" spans="1:18" s="283" customFormat="1" ht="23.25">
      <c r="A1934" s="15"/>
      <c r="B1934" s="20"/>
      <c r="C1934" s="18" t="s">
        <v>811</v>
      </c>
      <c r="D1934"/>
      <c r="E1934" s="34"/>
      <c r="F1934" s="34"/>
      <c r="G1934" s="34"/>
      <c r="H1934" s="34"/>
      <c r="I1934" s="34"/>
      <c r="J1934" s="34"/>
      <c r="K1934" s="34"/>
      <c r="L1934"/>
      <c r="M1934" s="18"/>
      <c r="Q1934" s="240"/>
    </row>
    <row r="1935" spans="1:18" s="283" customFormat="1" ht="23.25">
      <c r="A1935" s="15"/>
      <c r="B1935" s="20"/>
      <c r="C1935" s="18" t="s">
        <v>828</v>
      </c>
      <c r="D1935" s="18"/>
      <c r="E1935" s="34"/>
      <c r="F1935" s="34"/>
      <c r="G1935" s="34"/>
      <c r="H1935" s="34"/>
      <c r="I1935" s="34"/>
      <c r="J1935" s="34"/>
      <c r="K1935" s="34"/>
      <c r="L1935"/>
      <c r="M1935" s="18"/>
      <c r="Q1935" s="240"/>
    </row>
    <row r="1936" spans="1:18" s="283" customFormat="1" ht="23.25">
      <c r="A1936" s="15"/>
      <c r="B1936" s="20"/>
      <c r="C1936" s="373" t="s">
        <v>813</v>
      </c>
      <c r="D1936" s="373"/>
      <c r="E1936" s="427"/>
      <c r="F1936" s="427"/>
      <c r="G1936" s="427"/>
      <c r="H1936" s="428">
        <v>6</v>
      </c>
      <c r="I1936" s="374" t="s">
        <v>667</v>
      </c>
      <c r="J1936" s="263" t="s">
        <v>406</v>
      </c>
      <c r="K1936" s="267">
        <f>+K1917</f>
        <v>3375</v>
      </c>
      <c r="L1936" s="23" t="s">
        <v>134</v>
      </c>
      <c r="M1936" s="23" t="s">
        <v>6</v>
      </c>
      <c r="N1936" s="39">
        <f>+H1936*K1936</f>
        <v>20250</v>
      </c>
      <c r="O1936" s="22" t="s">
        <v>134</v>
      </c>
      <c r="P1936" s="36" t="str">
        <f>CONCATENATE("[",R1936,"]")</f>
        <v>[15]</v>
      </c>
      <c r="Q1936" s="184"/>
      <c r="R1936" s="429">
        <v>15</v>
      </c>
    </row>
    <row r="1937" spans="1:18" s="283" customFormat="1" ht="23.25">
      <c r="A1937" s="15"/>
      <c r="B1937" s="20"/>
      <c r="C1937" s="373" t="s">
        <v>814</v>
      </c>
      <c r="D1937" s="373"/>
      <c r="E1937" s="427"/>
      <c r="F1937" s="427"/>
      <c r="G1937" s="427"/>
      <c r="H1937" s="428">
        <v>2</v>
      </c>
      <c r="I1937" s="374" t="s">
        <v>667</v>
      </c>
      <c r="J1937" s="263" t="s">
        <v>406</v>
      </c>
      <c r="K1937" s="267">
        <f t="shared" ref="K1937:K1947" si="191">+K1918</f>
        <v>3375</v>
      </c>
      <c r="L1937" s="23" t="s">
        <v>134</v>
      </c>
      <c r="M1937" s="23" t="s">
        <v>6</v>
      </c>
      <c r="N1937" s="39">
        <f t="shared" ref="N1937:N1947" si="192">+H1937*K1937</f>
        <v>6750</v>
      </c>
      <c r="O1937" s="22" t="s">
        <v>134</v>
      </c>
      <c r="P1937" s="36" t="str">
        <f t="shared" ref="P1937:P1947" si="193">CONCATENATE("[",R1937,"]")</f>
        <v>[16]</v>
      </c>
      <c r="Q1937" s="184"/>
      <c r="R1937" s="429">
        <v>16</v>
      </c>
    </row>
    <row r="1938" spans="1:18" s="283" customFormat="1" ht="23.25">
      <c r="A1938" s="15"/>
      <c r="B1938" s="20"/>
      <c r="C1938" s="373" t="s">
        <v>815</v>
      </c>
      <c r="D1938" s="373"/>
      <c r="E1938" s="427"/>
      <c r="F1938" s="427"/>
      <c r="G1938" s="427"/>
      <c r="H1938" s="428">
        <v>2</v>
      </c>
      <c r="I1938" s="374" t="s">
        <v>667</v>
      </c>
      <c r="J1938" s="263" t="s">
        <v>406</v>
      </c>
      <c r="K1938" s="267">
        <f t="shared" si="191"/>
        <v>1100</v>
      </c>
      <c r="L1938" s="23" t="s">
        <v>134</v>
      </c>
      <c r="M1938" s="23" t="s">
        <v>6</v>
      </c>
      <c r="N1938" s="39">
        <f t="shared" si="192"/>
        <v>2200</v>
      </c>
      <c r="O1938" s="22" t="s">
        <v>134</v>
      </c>
      <c r="P1938" s="36" t="str">
        <f t="shared" si="193"/>
        <v>[17]</v>
      </c>
      <c r="Q1938" s="184"/>
      <c r="R1938" s="429">
        <v>17</v>
      </c>
    </row>
    <row r="1939" spans="1:18" s="283" customFormat="1" ht="23.25">
      <c r="A1939" s="15"/>
      <c r="B1939" s="20"/>
      <c r="C1939" s="373" t="s">
        <v>816</v>
      </c>
      <c r="D1939" s="376"/>
      <c r="E1939" s="373"/>
      <c r="F1939" s="427"/>
      <c r="G1939" s="427"/>
      <c r="H1939" s="428">
        <v>2</v>
      </c>
      <c r="I1939" s="374" t="s">
        <v>667</v>
      </c>
      <c r="J1939" s="263" t="s">
        <v>406</v>
      </c>
      <c r="K1939" s="267">
        <f t="shared" si="191"/>
        <v>1050</v>
      </c>
      <c r="L1939" s="23" t="s">
        <v>134</v>
      </c>
      <c r="M1939" s="23" t="s">
        <v>6</v>
      </c>
      <c r="N1939" s="39">
        <f t="shared" si="192"/>
        <v>2100</v>
      </c>
      <c r="O1939" s="22" t="s">
        <v>134</v>
      </c>
      <c r="P1939" s="36" t="str">
        <f t="shared" si="193"/>
        <v>[18]</v>
      </c>
      <c r="Q1939" s="184"/>
      <c r="R1939" s="429">
        <v>18</v>
      </c>
    </row>
    <row r="1940" spans="1:18" s="283" customFormat="1" ht="23.25">
      <c r="A1940" s="15"/>
      <c r="B1940" s="20"/>
      <c r="C1940" s="373" t="s">
        <v>817</v>
      </c>
      <c r="D1940" s="376"/>
      <c r="E1940" s="373"/>
      <c r="F1940" s="427"/>
      <c r="G1940" s="427"/>
      <c r="H1940" s="428">
        <v>12</v>
      </c>
      <c r="I1940" s="374" t="s">
        <v>701</v>
      </c>
      <c r="J1940" s="263" t="s">
        <v>406</v>
      </c>
      <c r="K1940" s="267">
        <f t="shared" si="191"/>
        <v>1325</v>
      </c>
      <c r="L1940" s="23" t="s">
        <v>134</v>
      </c>
      <c r="M1940" s="23" t="s">
        <v>6</v>
      </c>
      <c r="N1940" s="39">
        <f t="shared" si="192"/>
        <v>15900</v>
      </c>
      <c r="O1940" s="22" t="s">
        <v>134</v>
      </c>
      <c r="P1940" s="36" t="str">
        <f t="shared" si="193"/>
        <v>[19]</v>
      </c>
      <c r="Q1940" s="184"/>
      <c r="R1940" s="429">
        <v>19</v>
      </c>
    </row>
    <row r="1941" spans="1:18" s="283" customFormat="1" ht="23.25">
      <c r="A1941" s="15"/>
      <c r="B1941" s="20"/>
      <c r="C1941" s="373" t="s">
        <v>818</v>
      </c>
      <c r="D1941" s="376"/>
      <c r="E1941" s="373"/>
      <c r="F1941" s="427"/>
      <c r="G1941" s="427"/>
      <c r="H1941" s="428">
        <v>12</v>
      </c>
      <c r="I1941" s="374" t="s">
        <v>698</v>
      </c>
      <c r="J1941" s="263" t="s">
        <v>406</v>
      </c>
      <c r="K1941" s="267">
        <f t="shared" si="191"/>
        <v>46</v>
      </c>
      <c r="L1941" s="23" t="s">
        <v>134</v>
      </c>
      <c r="M1941" s="23" t="s">
        <v>6</v>
      </c>
      <c r="N1941" s="39">
        <f t="shared" si="192"/>
        <v>552</v>
      </c>
      <c r="O1941" s="22" t="s">
        <v>134</v>
      </c>
      <c r="P1941" s="36" t="str">
        <f t="shared" si="193"/>
        <v>[20]</v>
      </c>
      <c r="Q1941" s="184"/>
      <c r="R1941" s="429">
        <v>20</v>
      </c>
    </row>
    <row r="1942" spans="1:18" s="283" customFormat="1" ht="23.25">
      <c r="A1942" s="15"/>
      <c r="B1942" s="20"/>
      <c r="C1942" s="373" t="s">
        <v>819</v>
      </c>
      <c r="D1942" s="376"/>
      <c r="E1942" s="373"/>
      <c r="F1942" s="427"/>
      <c r="G1942" s="427"/>
      <c r="H1942" s="428">
        <v>96</v>
      </c>
      <c r="I1942" s="374" t="s">
        <v>698</v>
      </c>
      <c r="J1942" s="263" t="s">
        <v>406</v>
      </c>
      <c r="K1942" s="267">
        <f t="shared" si="191"/>
        <v>32</v>
      </c>
      <c r="L1942" s="23" t="s">
        <v>134</v>
      </c>
      <c r="M1942" s="23" t="s">
        <v>6</v>
      </c>
      <c r="N1942" s="39">
        <f t="shared" si="192"/>
        <v>3072</v>
      </c>
      <c r="O1942" s="22" t="s">
        <v>134</v>
      </c>
      <c r="P1942" s="36" t="str">
        <f t="shared" si="193"/>
        <v>[21]</v>
      </c>
      <c r="Q1942" s="184"/>
      <c r="R1942" s="429">
        <v>21</v>
      </c>
    </row>
    <row r="1943" spans="1:18" s="283" customFormat="1" ht="23.25">
      <c r="A1943" s="15"/>
      <c r="B1943" s="20"/>
      <c r="C1943" s="373" t="s">
        <v>820</v>
      </c>
      <c r="D1943" s="376"/>
      <c r="E1943" s="373"/>
      <c r="F1943" s="427"/>
      <c r="G1943" s="427"/>
      <c r="H1943" s="428">
        <v>10</v>
      </c>
      <c r="I1943" s="374" t="s">
        <v>667</v>
      </c>
      <c r="J1943" s="263" t="s">
        <v>406</v>
      </c>
      <c r="K1943" s="267">
        <f t="shared" si="191"/>
        <v>75</v>
      </c>
      <c r="L1943" s="23" t="s">
        <v>134</v>
      </c>
      <c r="M1943" s="23" t="s">
        <v>6</v>
      </c>
      <c r="N1943" s="39">
        <f t="shared" si="192"/>
        <v>750</v>
      </c>
      <c r="O1943" s="22" t="s">
        <v>134</v>
      </c>
      <c r="P1943" s="36" t="str">
        <f t="shared" si="193"/>
        <v>[22]</v>
      </c>
      <c r="Q1943" s="184"/>
      <c r="R1943" s="429">
        <v>22</v>
      </c>
    </row>
    <row r="1944" spans="1:18" s="283" customFormat="1" ht="23.25">
      <c r="A1944" s="15"/>
      <c r="B1944" s="20"/>
      <c r="C1944" s="373" t="s">
        <v>821</v>
      </c>
      <c r="D1944" s="376"/>
      <c r="E1944" s="373"/>
      <c r="F1944" s="427"/>
      <c r="G1944" s="427"/>
      <c r="H1944" s="428">
        <v>16</v>
      </c>
      <c r="I1944" s="374" t="s">
        <v>667</v>
      </c>
      <c r="J1944" s="263" t="s">
        <v>406</v>
      </c>
      <c r="K1944" s="267">
        <f t="shared" si="191"/>
        <v>17.3</v>
      </c>
      <c r="L1944" s="23" t="s">
        <v>134</v>
      </c>
      <c r="M1944" s="23" t="s">
        <v>6</v>
      </c>
      <c r="N1944" s="39">
        <f t="shared" si="192"/>
        <v>276.8</v>
      </c>
      <c r="O1944" s="22" t="s">
        <v>134</v>
      </c>
      <c r="P1944" s="36" t="str">
        <f t="shared" si="193"/>
        <v>[23]</v>
      </c>
      <c r="Q1944" s="184"/>
      <c r="R1944" s="429">
        <v>23</v>
      </c>
    </row>
    <row r="1945" spans="1:18" s="283" customFormat="1" ht="23.25">
      <c r="A1945" s="15"/>
      <c r="B1945" s="20"/>
      <c r="C1945" s="373" t="s">
        <v>822</v>
      </c>
      <c r="D1945" s="376"/>
      <c r="E1945" s="373"/>
      <c r="F1945" s="427"/>
      <c r="G1945" s="427"/>
      <c r="H1945" s="428">
        <v>4</v>
      </c>
      <c r="I1945" s="374" t="s">
        <v>667</v>
      </c>
      <c r="J1945" s="263" t="s">
        <v>406</v>
      </c>
      <c r="K1945" s="267">
        <f t="shared" si="191"/>
        <v>11.53</v>
      </c>
      <c r="L1945" s="23" t="s">
        <v>134</v>
      </c>
      <c r="M1945" s="23" t="s">
        <v>6</v>
      </c>
      <c r="N1945" s="39">
        <f t="shared" si="192"/>
        <v>46.12</v>
      </c>
      <c r="O1945" s="22" t="s">
        <v>134</v>
      </c>
      <c r="P1945" s="36" t="str">
        <f t="shared" si="193"/>
        <v>[24]</v>
      </c>
      <c r="Q1945" s="184"/>
      <c r="R1945" s="429">
        <v>24</v>
      </c>
    </row>
    <row r="1946" spans="1:18" s="283" customFormat="1" ht="23.25">
      <c r="A1946" s="15"/>
      <c r="B1946" s="20"/>
      <c r="C1946" s="373" t="s">
        <v>823</v>
      </c>
      <c r="D1946" s="373"/>
      <c r="E1946" s="373"/>
      <c r="F1946" s="427"/>
      <c r="G1946" s="427"/>
      <c r="H1946" s="428">
        <v>1</v>
      </c>
      <c r="I1946" s="374" t="s">
        <v>824</v>
      </c>
      <c r="J1946" s="263" t="s">
        <v>406</v>
      </c>
      <c r="K1946" s="267">
        <f t="shared" si="191"/>
        <v>880</v>
      </c>
      <c r="L1946" s="23" t="s">
        <v>134</v>
      </c>
      <c r="M1946" s="23" t="s">
        <v>6</v>
      </c>
      <c r="N1946" s="39">
        <f t="shared" si="192"/>
        <v>880</v>
      </c>
      <c r="O1946" s="22" t="s">
        <v>134</v>
      </c>
      <c r="P1946" s="36" t="str">
        <f t="shared" si="193"/>
        <v>[25]</v>
      </c>
      <c r="Q1946" s="184"/>
      <c r="R1946" s="429">
        <v>25</v>
      </c>
    </row>
    <row r="1947" spans="1:18" s="283" customFormat="1" ht="23.25">
      <c r="A1947" s="15"/>
      <c r="B1947" s="20"/>
      <c r="C1947" s="260" t="s">
        <v>825</v>
      </c>
      <c r="D1947" s="373"/>
      <c r="E1947" s="373"/>
      <c r="F1947" s="427"/>
      <c r="G1947" s="427"/>
      <c r="H1947" s="428">
        <v>1</v>
      </c>
      <c r="I1947" s="374" t="s">
        <v>824</v>
      </c>
      <c r="J1947" s="263" t="s">
        <v>406</v>
      </c>
      <c r="K1947" s="267">
        <f t="shared" si="191"/>
        <v>1550</v>
      </c>
      <c r="L1947" s="23" t="s">
        <v>134</v>
      </c>
      <c r="M1947" s="23" t="s">
        <v>6</v>
      </c>
      <c r="N1947" s="39">
        <f t="shared" si="192"/>
        <v>1550</v>
      </c>
      <c r="O1947" s="22" t="s">
        <v>134</v>
      </c>
      <c r="P1947" s="36" t="str">
        <f t="shared" si="193"/>
        <v>[26]</v>
      </c>
      <c r="Q1947" s="240"/>
      <c r="R1947" s="429">
        <v>26</v>
      </c>
    </row>
    <row r="1948" spans="1:18" s="283" customFormat="1" ht="23.25">
      <c r="A1948" s="15"/>
      <c r="B1948" s="20"/>
      <c r="C1948" s="18" t="s">
        <v>101</v>
      </c>
      <c r="D1948" s="22"/>
      <c r="E1948" s="22"/>
      <c r="F1948" s="55"/>
      <c r="G1948" s="389"/>
      <c r="H1948" s="23"/>
      <c r="I1948" s="389"/>
      <c r="J1948" s="23"/>
      <c r="K1948" s="22"/>
      <c r="L1948" s="23"/>
      <c r="M1948" s="23" t="s">
        <v>6</v>
      </c>
      <c r="N1948" s="390">
        <f>SUM(N1936:N1947)</f>
        <v>54326.920000000006</v>
      </c>
      <c r="O1948" s="377" t="s">
        <v>134</v>
      </c>
      <c r="P1948" s="36" t="s">
        <v>829</v>
      </c>
      <c r="Q1948" s="240"/>
    </row>
    <row r="1949" spans="1:18" s="283" customFormat="1" ht="23.25">
      <c r="A1949" s="15"/>
      <c r="B1949" s="20"/>
      <c r="C1949" s="18"/>
      <c r="D1949" s="22"/>
      <c r="E1949" s="22"/>
      <c r="F1949" s="55"/>
      <c r="G1949" s="389"/>
      <c r="H1949" s="23"/>
      <c r="I1949" s="389"/>
      <c r="J1949" s="23"/>
      <c r="K1949" s="22"/>
      <c r="L1949" s="23"/>
      <c r="M1949" s="23"/>
      <c r="N1949" s="390"/>
      <c r="O1949" s="377"/>
      <c r="P1949" s="36" t="s">
        <v>830</v>
      </c>
      <c r="Q1949" s="240"/>
    </row>
    <row r="1950" spans="1:18" s="283" customFormat="1" ht="24" thickBot="1">
      <c r="A1950" s="15"/>
      <c r="B1950" s="20"/>
      <c r="C1950" s="44" t="s">
        <v>57</v>
      </c>
      <c r="D1950" s="22"/>
      <c r="E1950" s="36"/>
      <c r="F1950" s="22"/>
      <c r="G1950" s="22"/>
      <c r="H1950" s="22"/>
      <c r="I1950" s="22"/>
      <c r="J1950" s="36"/>
      <c r="K1950" s="22"/>
      <c r="L1950" s="23"/>
      <c r="M1950" s="23" t="s">
        <v>6</v>
      </c>
      <c r="N1950" s="80">
        <f>ROUNDDOWN(N1948/32,0)</f>
        <v>1697</v>
      </c>
      <c r="O1950" s="110" t="s">
        <v>433</v>
      </c>
      <c r="P1950" s="36" t="s">
        <v>831</v>
      </c>
      <c r="Q1950" s="240"/>
    </row>
    <row r="1951" spans="1:18" ht="24.75" thickTop="1" thickBot="1">
      <c r="A1951" s="57"/>
      <c r="B1951" s="21"/>
      <c r="C1951" s="44" t="s">
        <v>524</v>
      </c>
      <c r="D1951" s="48"/>
      <c r="E1951" s="18"/>
      <c r="F1951" s="18"/>
      <c r="G1951" s="18"/>
      <c r="H1951" s="18"/>
      <c r="I1951" s="18"/>
      <c r="J1951" s="18"/>
      <c r="K1951" s="18"/>
      <c r="L1951" s="18"/>
      <c r="M1951" s="23" t="s">
        <v>6</v>
      </c>
      <c r="N1951" s="80">
        <f>ROUNDDOWN((N1931*64+N1950*32)/(64+32),0)</f>
        <v>1510</v>
      </c>
      <c r="O1951" s="110" t="s">
        <v>433</v>
      </c>
    </row>
    <row r="1952" spans="1:18" ht="24" thickTop="1">
      <c r="A1952" s="57"/>
      <c r="B1952" s="21"/>
      <c r="C1952" s="48"/>
      <c r="D1952" s="48"/>
      <c r="E1952" s="18"/>
      <c r="F1952" s="18"/>
      <c r="G1952" s="18"/>
      <c r="H1952" s="18"/>
      <c r="I1952" s="18"/>
      <c r="J1952" s="18"/>
      <c r="K1952" s="18"/>
      <c r="L1952" s="18"/>
      <c r="M1952" s="18"/>
    </row>
    <row r="1953" spans="1:18" s="283" customFormat="1" ht="22.5">
      <c r="A1953" s="15"/>
      <c r="B1953" s="20">
        <v>5.7</v>
      </c>
      <c r="C1953" s="16" t="s">
        <v>649</v>
      </c>
      <c r="D1953" s="16"/>
      <c r="E1953" s="34"/>
      <c r="F1953" s="34"/>
      <c r="G1953" s="34"/>
      <c r="H1953" s="34"/>
      <c r="I1953" s="34"/>
      <c r="J1953" s="34"/>
      <c r="K1953" s="34"/>
      <c r="L1953" s="34"/>
      <c r="M1953" s="34"/>
      <c r="Q1953" s="240"/>
    </row>
    <row r="1954" spans="1:18" s="283" customFormat="1" ht="23.25">
      <c r="A1954" s="15"/>
      <c r="B1954" s="20"/>
      <c r="C1954" s="16" t="s">
        <v>650</v>
      </c>
      <c r="D1954" s="16"/>
      <c r="E1954" s="34"/>
      <c r="F1954" s="34"/>
      <c r="G1954" s="34"/>
      <c r="H1954" s="34" t="e">
        <f>+H1955/0.1</f>
        <v>#N/A</v>
      </c>
      <c r="I1954" s="34" t="s">
        <v>340</v>
      </c>
      <c r="J1954" s="36" t="s">
        <v>651</v>
      </c>
      <c r="K1954" s="34"/>
      <c r="L1954" s="34"/>
      <c r="M1954" s="34"/>
      <c r="P1954" s="36" t="str">
        <f>CONCATENATE("[",R1954,"]")</f>
        <v>[1]</v>
      </c>
      <c r="Q1954" s="240"/>
      <c r="R1954" s="241">
        <v>1</v>
      </c>
    </row>
    <row r="1955" spans="1:18" ht="23.25">
      <c r="A1955" s="57"/>
      <c r="B1955" s="21"/>
      <c r="C1955" s="373" t="s">
        <v>565</v>
      </c>
      <c r="D1955" s="373"/>
      <c r="E1955" s="18"/>
      <c r="F1955" s="18"/>
      <c r="G1955" s="18"/>
      <c r="H1955" s="428" t="e">
        <f>+[1]ราคาต่อหน่วยงานทางในงานสะพาน!J30</f>
        <v>#N/A</v>
      </c>
      <c r="I1955" s="374" t="s">
        <v>25</v>
      </c>
      <c r="J1955" s="263" t="s">
        <v>406</v>
      </c>
      <c r="K1955" s="267">
        <f>+[1]ราคาต่อหน่วยงานทางในงานสะพาน!L30+[1]ราคาต่อหน่วยงานทางในงานสะพาน!N30</f>
        <v>1782</v>
      </c>
      <c r="L1955" s="23" t="s">
        <v>134</v>
      </c>
      <c r="M1955" s="23" t="s">
        <v>6</v>
      </c>
      <c r="N1955" s="39" t="e">
        <f>+H1955*K1955</f>
        <v>#N/A</v>
      </c>
      <c r="O1955" s="22" t="s">
        <v>134</v>
      </c>
      <c r="P1955" s="36" t="str">
        <f>CONCATENATE("[",R1955,"]")</f>
        <v>[2]</v>
      </c>
      <c r="Q1955" s="184"/>
      <c r="R1955" s="241">
        <v>2</v>
      </c>
    </row>
    <row r="1956" spans="1:18" ht="23.25">
      <c r="A1956" s="57"/>
      <c r="B1956" s="21"/>
      <c r="C1956" s="373" t="s">
        <v>566</v>
      </c>
      <c r="D1956" s="373"/>
      <c r="E1956" s="18"/>
      <c r="F1956" s="18"/>
      <c r="G1956" s="18"/>
      <c r="H1956" s="428" t="e">
        <f>+[1]ราคาต่อหน่วยงานทางในงานสะพาน!J31</f>
        <v>#N/A</v>
      </c>
      <c r="I1956" s="374" t="s">
        <v>340</v>
      </c>
      <c r="J1956" s="263" t="s">
        <v>406</v>
      </c>
      <c r="K1956" s="267">
        <f>+[1]ราคาต่อหน่วยงานทางในงานสะพาน!L31+[1]ราคาต่อหน่วยงานทางในงานสะพาน!N31</f>
        <v>217</v>
      </c>
      <c r="L1956" s="23" t="s">
        <v>134</v>
      </c>
      <c r="M1956" s="23" t="s">
        <v>6</v>
      </c>
      <c r="N1956" s="39" t="e">
        <f t="shared" ref="N1956:N1968" si="194">+H1956*K1956</f>
        <v>#N/A</v>
      </c>
      <c r="O1956" s="22" t="s">
        <v>134</v>
      </c>
      <c r="P1956" s="36" t="str">
        <f t="shared" ref="P1956:P1968" si="195">CONCATENATE("[",R1956,"]")</f>
        <v>[3]</v>
      </c>
      <c r="Q1956" s="184"/>
      <c r="R1956" s="241">
        <v>3</v>
      </c>
    </row>
    <row r="1957" spans="1:18" ht="23.25">
      <c r="A1957" s="57"/>
      <c r="B1957" s="21"/>
      <c r="C1957" s="373" t="s">
        <v>652</v>
      </c>
      <c r="D1957" s="373"/>
      <c r="E1957" s="18"/>
      <c r="F1957" s="18"/>
      <c r="G1957" s="18"/>
      <c r="H1957" s="428" t="e">
        <f>+[1]ราคาต่อหน่วยงานทางในงานสะพาน!J32</f>
        <v>#N/A</v>
      </c>
      <c r="I1957" s="374" t="s">
        <v>408</v>
      </c>
      <c r="J1957" s="263" t="s">
        <v>406</v>
      </c>
      <c r="K1957" s="267">
        <f>+[1]ราคาต่อหน่วยงานทางในงานสะพาน!L32+[1]ราคาต่อหน่วยงานทางในงานสะพาน!N32</f>
        <v>2.8</v>
      </c>
      <c r="L1957" s="23" t="s">
        <v>134</v>
      </c>
      <c r="M1957" s="23" t="s">
        <v>6</v>
      </c>
      <c r="N1957" s="39" t="e">
        <f t="shared" si="194"/>
        <v>#N/A</v>
      </c>
      <c r="O1957" s="22" t="s">
        <v>134</v>
      </c>
      <c r="P1957" s="36" t="str">
        <f t="shared" si="195"/>
        <v>[4]</v>
      </c>
      <c r="Q1957" s="184"/>
      <c r="R1957" s="241">
        <v>4</v>
      </c>
    </row>
    <row r="1958" spans="1:18" ht="23.25">
      <c r="A1958" s="57"/>
      <c r="B1958" s="21"/>
      <c r="C1958" s="375" t="s">
        <v>243</v>
      </c>
      <c r="D1958" s="373" t="s">
        <v>409</v>
      </c>
      <c r="E1958" s="18"/>
      <c r="F1958" s="18"/>
      <c r="G1958" s="18"/>
      <c r="H1958" s="428" t="e">
        <f>+[1]ราคาต่อหน่วยงานทางในงานสะพาน!J33</f>
        <v>#N/A</v>
      </c>
      <c r="I1958" s="374" t="s">
        <v>408</v>
      </c>
      <c r="J1958" s="263" t="s">
        <v>406</v>
      </c>
      <c r="K1958" s="267">
        <f>+[1]ราคาต่อหน่วยงานทางในงานสะพาน!L33+[1]ราคาต่อหน่วยงานทางในงานสะพาน!N33</f>
        <v>20.41</v>
      </c>
      <c r="L1958" s="23" t="s">
        <v>134</v>
      </c>
      <c r="M1958" s="23" t="s">
        <v>6</v>
      </c>
      <c r="N1958" s="39" t="e">
        <f t="shared" si="194"/>
        <v>#N/A</v>
      </c>
      <c r="O1958" s="22" t="s">
        <v>134</v>
      </c>
      <c r="P1958" s="36" t="str">
        <f t="shared" si="195"/>
        <v>[5]</v>
      </c>
      <c r="Q1958" s="184"/>
      <c r="R1958" s="241">
        <v>5</v>
      </c>
    </row>
    <row r="1959" spans="1:18" ht="23.25">
      <c r="A1959" s="57"/>
      <c r="B1959" s="21"/>
      <c r="C1959" s="375" t="s">
        <v>243</v>
      </c>
      <c r="D1959" s="373" t="s">
        <v>410</v>
      </c>
      <c r="E1959" s="18"/>
      <c r="F1959" s="18"/>
      <c r="G1959" s="18"/>
      <c r="H1959" s="428" t="e">
        <f>+[1]ราคาต่อหน่วยงานทางในงานสะพาน!J34</f>
        <v>#N/A</v>
      </c>
      <c r="I1959" s="374" t="s">
        <v>408</v>
      </c>
      <c r="J1959" s="263" t="s">
        <v>406</v>
      </c>
      <c r="K1959" s="267">
        <f>+[1]ราคาต่อหน่วยงานทางในงานสะพาน!L34+[1]ราคาต่อหน่วยงานทางในงานสะพาน!N34</f>
        <v>19.149999999999999</v>
      </c>
      <c r="L1959" s="23" t="s">
        <v>134</v>
      </c>
      <c r="M1959" s="23" t="s">
        <v>6</v>
      </c>
      <c r="N1959" s="39" t="e">
        <f t="shared" si="194"/>
        <v>#N/A</v>
      </c>
      <c r="O1959" s="22" t="s">
        <v>134</v>
      </c>
      <c r="P1959" s="36" t="str">
        <f t="shared" si="195"/>
        <v>[6]</v>
      </c>
      <c r="Q1959" s="184"/>
      <c r="R1959" s="241">
        <v>6</v>
      </c>
    </row>
    <row r="1960" spans="1:18" ht="23.25">
      <c r="A1960" s="57"/>
      <c r="B1960" s="21"/>
      <c r="C1960" s="375" t="s">
        <v>243</v>
      </c>
      <c r="D1960" s="373" t="s">
        <v>411</v>
      </c>
      <c r="E1960" s="18"/>
      <c r="F1960" s="18"/>
      <c r="G1960" s="18"/>
      <c r="H1960" s="428" t="e">
        <f>+[1]ราคาต่อหน่วยงานทางในงานสะพาน!J35</f>
        <v>#N/A</v>
      </c>
      <c r="I1960" s="374" t="s">
        <v>408</v>
      </c>
      <c r="J1960" s="263" t="s">
        <v>406</v>
      </c>
      <c r="K1960" s="267">
        <f>+[1]ราคาต่อหน่วยงานทางในงานสะพาน!L35+[1]ราคาต่อหน่วยงานทางในงานสะพาน!N35</f>
        <v>18.489999999999998</v>
      </c>
      <c r="L1960" s="23" t="s">
        <v>134</v>
      </c>
      <c r="M1960" s="23" t="s">
        <v>6</v>
      </c>
      <c r="N1960" s="39" t="e">
        <f t="shared" si="194"/>
        <v>#N/A</v>
      </c>
      <c r="O1960" s="22" t="s">
        <v>134</v>
      </c>
      <c r="P1960" s="36" t="str">
        <f t="shared" si="195"/>
        <v>[7]</v>
      </c>
      <c r="Q1960" s="184"/>
      <c r="R1960" s="241">
        <v>7</v>
      </c>
    </row>
    <row r="1961" spans="1:18" ht="23.25">
      <c r="A1961" s="57"/>
      <c r="B1961" s="21"/>
      <c r="C1961" s="375" t="s">
        <v>243</v>
      </c>
      <c r="D1961" s="373" t="s">
        <v>412</v>
      </c>
      <c r="E1961" s="18"/>
      <c r="F1961" s="18"/>
      <c r="G1961" s="18"/>
      <c r="H1961" s="428" t="e">
        <f>+[1]ราคาต่อหน่วยงานทางในงานสะพาน!J36</f>
        <v>#N/A</v>
      </c>
      <c r="I1961" s="374" t="s">
        <v>408</v>
      </c>
      <c r="J1961" s="263" t="s">
        <v>406</v>
      </c>
      <c r="K1961" s="267">
        <f>+[1]ราคาต่อหน่วยงานทางในงานสะพาน!L36+[1]ราคาต่อหน่วยงานทางในงานสะพาน!N36</f>
        <v>18.260000000000002</v>
      </c>
      <c r="L1961" s="23" t="s">
        <v>134</v>
      </c>
      <c r="M1961" s="23" t="s">
        <v>6</v>
      </c>
      <c r="N1961" s="39" t="e">
        <f t="shared" si="194"/>
        <v>#N/A</v>
      </c>
      <c r="O1961" s="22" t="s">
        <v>134</v>
      </c>
      <c r="P1961" s="36" t="str">
        <f t="shared" si="195"/>
        <v>[8]</v>
      </c>
      <c r="Q1961" s="184"/>
      <c r="R1961" s="241">
        <v>8</v>
      </c>
    </row>
    <row r="1962" spans="1:18" ht="23.25">
      <c r="A1962" s="57"/>
      <c r="B1962" s="21"/>
      <c r="C1962" s="375" t="s">
        <v>243</v>
      </c>
      <c r="D1962" s="373" t="s">
        <v>413</v>
      </c>
      <c r="E1962" s="18"/>
      <c r="F1962" s="18"/>
      <c r="G1962" s="18"/>
      <c r="H1962" s="428" t="e">
        <f>+[1]ราคาต่อหน่วยงานทางในงานสะพาน!J37</f>
        <v>#N/A</v>
      </c>
      <c r="I1962" s="374" t="s">
        <v>408</v>
      </c>
      <c r="J1962" s="263" t="s">
        <v>406</v>
      </c>
      <c r="K1962" s="267">
        <f>+[1]ราคาต่อหน่วยงานทางในงานสะพาน!L37+[1]ราคาต่อหน่วยงานทางในงานสะพาน!N37</f>
        <v>20.63</v>
      </c>
      <c r="L1962" s="23" t="s">
        <v>134</v>
      </c>
      <c r="M1962" s="23" t="s">
        <v>6</v>
      </c>
      <c r="N1962" s="39" t="e">
        <f t="shared" si="194"/>
        <v>#N/A</v>
      </c>
      <c r="O1962" s="22" t="s">
        <v>134</v>
      </c>
      <c r="P1962" s="36" t="str">
        <f t="shared" si="195"/>
        <v>[9]</v>
      </c>
      <c r="Q1962" s="184"/>
      <c r="R1962" s="241">
        <v>9</v>
      </c>
    </row>
    <row r="1963" spans="1:18" ht="23.25">
      <c r="A1963" s="57"/>
      <c r="B1963" s="21"/>
      <c r="C1963" s="375" t="s">
        <v>243</v>
      </c>
      <c r="D1963" s="373" t="s">
        <v>414</v>
      </c>
      <c r="E1963" s="18"/>
      <c r="F1963" s="18"/>
      <c r="G1963" s="18"/>
      <c r="H1963" s="428" t="e">
        <f>+[1]ราคาต่อหน่วยงานทางในงานสะพาน!J38</f>
        <v>#N/A</v>
      </c>
      <c r="I1963" s="374" t="s">
        <v>408</v>
      </c>
      <c r="J1963" s="263" t="s">
        <v>406</v>
      </c>
      <c r="K1963" s="267">
        <f>+[1]ราคาต่อหน่วยงานทางในงานสะพาน!L38+[1]ราคาต่อหน่วยงานทางในงานสะพาน!N38</f>
        <v>18.96</v>
      </c>
      <c r="L1963" s="23" t="s">
        <v>134</v>
      </c>
      <c r="M1963" s="23" t="s">
        <v>6</v>
      </c>
      <c r="N1963" s="39" t="e">
        <f t="shared" si="194"/>
        <v>#N/A</v>
      </c>
      <c r="O1963" s="22" t="s">
        <v>134</v>
      </c>
      <c r="P1963" s="36" t="str">
        <f t="shared" si="195"/>
        <v>[10]</v>
      </c>
      <c r="Q1963" s="184"/>
      <c r="R1963" s="241">
        <v>10</v>
      </c>
    </row>
    <row r="1964" spans="1:18" ht="23.25">
      <c r="A1964" s="57"/>
      <c r="B1964" s="21"/>
      <c r="C1964" s="375" t="s">
        <v>243</v>
      </c>
      <c r="D1964" s="373" t="s">
        <v>632</v>
      </c>
      <c r="E1964" s="18"/>
      <c r="F1964" s="18"/>
      <c r="G1964" s="18"/>
      <c r="H1964" s="428" t="e">
        <f>+[1]ราคาต่อหน่วยงานทางในงานสะพาน!J39</f>
        <v>#N/A</v>
      </c>
      <c r="I1964" s="374" t="s">
        <v>408</v>
      </c>
      <c r="J1964" s="263" t="s">
        <v>406</v>
      </c>
      <c r="K1964" s="267">
        <f>+[1]ราคาต่อหน่วยงานทางในงานสะพาน!L39+[1]ราคาต่อหน่วยงานทางในงานสะพาน!N39</f>
        <v>34.43</v>
      </c>
      <c r="L1964" s="23" t="s">
        <v>134</v>
      </c>
      <c r="M1964" s="23" t="s">
        <v>6</v>
      </c>
      <c r="N1964" s="39" t="e">
        <f t="shared" si="194"/>
        <v>#N/A</v>
      </c>
      <c r="O1964" s="22" t="s">
        <v>134</v>
      </c>
      <c r="P1964" s="36" t="str">
        <f t="shared" si="195"/>
        <v>[11]</v>
      </c>
      <c r="Q1964" s="184"/>
      <c r="R1964" s="241">
        <v>11</v>
      </c>
    </row>
    <row r="1965" spans="1:18" ht="23.25">
      <c r="A1965" s="57"/>
      <c r="B1965" s="21"/>
      <c r="C1965" s="376" t="s">
        <v>653</v>
      </c>
      <c r="D1965" s="373"/>
      <c r="E1965" s="18"/>
      <c r="F1965" s="18"/>
      <c r="G1965" s="18"/>
      <c r="H1965" s="428" t="e">
        <f>+[1]ราคาต่อหน่วยงานทางในงานสะพาน!J40</f>
        <v>#N/A</v>
      </c>
      <c r="I1965" s="374" t="s">
        <v>25</v>
      </c>
      <c r="J1965" s="263" t="s">
        <v>406</v>
      </c>
      <c r="K1965" s="267">
        <f>+[1]ราคาต่อหน่วยงานทางในงานสะพาน!L40+[1]ราคาต่อหน่วยงานทางในงานสะพาน!N40</f>
        <v>358</v>
      </c>
      <c r="L1965" s="23" t="s">
        <v>134</v>
      </c>
      <c r="M1965" s="23" t="s">
        <v>6</v>
      </c>
      <c r="N1965" s="39" t="e">
        <f t="shared" si="194"/>
        <v>#N/A</v>
      </c>
      <c r="O1965" s="22" t="s">
        <v>134</v>
      </c>
      <c r="P1965" s="36" t="str">
        <f t="shared" si="195"/>
        <v>[12]</v>
      </c>
      <c r="Q1965" s="184"/>
      <c r="R1965" s="241">
        <v>12</v>
      </c>
    </row>
    <row r="1966" spans="1:18" ht="23.25">
      <c r="A1966" s="57"/>
      <c r="B1966" s="21"/>
      <c r="C1966" s="376" t="s">
        <v>654</v>
      </c>
      <c r="D1966" s="373"/>
      <c r="E1966" s="18"/>
      <c r="F1966" s="18"/>
      <c r="G1966" s="18"/>
      <c r="H1966" s="428" t="e">
        <f>+[1]ราคาต่อหน่วยงานทางในงานสะพาน!J42</f>
        <v>#N/A</v>
      </c>
      <c r="I1966" s="374" t="s">
        <v>171</v>
      </c>
      <c r="J1966" s="263" t="s">
        <v>406</v>
      </c>
      <c r="K1966" s="267">
        <f>+[1]ราคาต่อหน่วยงานทางในงานสะพาน!L42+[1]ราคาต่อหน่วยงานทางในงานสะพาน!N42</f>
        <v>19</v>
      </c>
      <c r="L1966" s="23" t="s">
        <v>134</v>
      </c>
      <c r="M1966" s="23" t="s">
        <v>6</v>
      </c>
      <c r="N1966" s="39" t="e">
        <f>+H1966*K1966</f>
        <v>#N/A</v>
      </c>
      <c r="O1966" s="377" t="s">
        <v>134</v>
      </c>
      <c r="P1966" s="36" t="str">
        <f>CONCATENATE("[",R1966,"]")</f>
        <v>[13]</v>
      </c>
      <c r="Q1966" s="240"/>
      <c r="R1966" s="241">
        <v>13</v>
      </c>
    </row>
    <row r="1967" spans="1:18" s="103" customFormat="1" ht="23.25">
      <c r="A1967" s="311"/>
      <c r="B1967" s="364"/>
      <c r="C1967" s="380" t="s">
        <v>655</v>
      </c>
      <c r="D1967" s="381"/>
      <c r="E1967" s="382"/>
      <c r="F1967" s="382"/>
      <c r="G1967" s="382"/>
      <c r="H1967" s="430" t="e">
        <f>+[1]ราคาต่อหน่วยงานทางในงานสะพาน!J41</f>
        <v>#N/A</v>
      </c>
      <c r="I1967" s="384" t="s">
        <v>171</v>
      </c>
      <c r="J1967" s="318" t="s">
        <v>406</v>
      </c>
      <c r="K1967" s="385">
        <f>+[1]ราคาต่อหน่วยงานทางในงานสะพาน!L41+[1]ราคาต่อหน่วยงานทางในงานสะพาน!N41</f>
        <v>29</v>
      </c>
      <c r="L1967" s="316" t="s">
        <v>134</v>
      </c>
      <c r="M1967" s="316" t="s">
        <v>6</v>
      </c>
      <c r="N1967" s="315" t="e">
        <f t="shared" si="194"/>
        <v>#N/A</v>
      </c>
      <c r="O1967" s="73" t="s">
        <v>134</v>
      </c>
      <c r="P1967" s="320" t="str">
        <f t="shared" si="195"/>
        <v>[14]</v>
      </c>
      <c r="Q1967" s="386"/>
      <c r="R1967" s="241">
        <v>14</v>
      </c>
    </row>
    <row r="1968" spans="1:18" s="103" customFormat="1" ht="23.25">
      <c r="A1968" s="311"/>
      <c r="B1968" s="364"/>
      <c r="C1968" s="380" t="s">
        <v>656</v>
      </c>
      <c r="D1968" s="381"/>
      <c r="E1968" s="382"/>
      <c r="F1968" s="382"/>
      <c r="G1968" s="382"/>
      <c r="H1968" s="430" t="e">
        <f>+[1]ราคาต่อหน่วยงานทางในงานสะพาน!J43</f>
        <v>#N/A</v>
      </c>
      <c r="I1968" s="384" t="s">
        <v>25</v>
      </c>
      <c r="J1968" s="318" t="s">
        <v>406</v>
      </c>
      <c r="K1968" s="385">
        <f>+[1]ราคาต่อหน่วยงานทางในงานสะพาน!L43+[1]ราคาต่อหน่วยงานทางในงานสะพาน!N43</f>
        <v>106</v>
      </c>
      <c r="L1968" s="316" t="s">
        <v>134</v>
      </c>
      <c r="M1968" s="316" t="s">
        <v>6</v>
      </c>
      <c r="N1968" s="315" t="e">
        <f t="shared" si="194"/>
        <v>#N/A</v>
      </c>
      <c r="O1968" s="388" t="s">
        <v>134</v>
      </c>
      <c r="P1968" s="320" t="str">
        <f t="shared" si="195"/>
        <v>[15]</v>
      </c>
      <c r="Q1968" s="386"/>
      <c r="R1968" s="241">
        <v>15</v>
      </c>
    </row>
    <row r="1969" spans="1:18" ht="23.25">
      <c r="A1969" s="57"/>
      <c r="B1969" s="21"/>
      <c r="C1969" s="18" t="s">
        <v>101</v>
      </c>
      <c r="D1969" s="22"/>
      <c r="E1969" s="22"/>
      <c r="F1969" s="55"/>
      <c r="G1969" s="389"/>
      <c r="H1969" s="23"/>
      <c r="I1969" s="389"/>
      <c r="J1969" s="23"/>
      <c r="K1969" s="22"/>
      <c r="L1969" s="23"/>
      <c r="M1969" s="23" t="s">
        <v>6</v>
      </c>
      <c r="N1969" s="390" t="e">
        <f>SUM(N1955:N1968)</f>
        <v>#N/A</v>
      </c>
      <c r="O1969" s="377" t="s">
        <v>134</v>
      </c>
      <c r="P1969" s="36" t="s">
        <v>657</v>
      </c>
      <c r="Q1969" s="240"/>
      <c r="R1969" s="283"/>
    </row>
    <row r="1970" spans="1:18" ht="23.25">
      <c r="A1970" s="57"/>
      <c r="B1970" s="21"/>
      <c r="C1970" s="18"/>
      <c r="D1970" s="22"/>
      <c r="E1970" s="22"/>
      <c r="F1970" s="55"/>
      <c r="G1970" s="389"/>
      <c r="H1970" s="23"/>
      <c r="I1970" s="389"/>
      <c r="J1970" s="23"/>
      <c r="K1970" s="22"/>
      <c r="L1970" s="23"/>
      <c r="M1970" s="23"/>
      <c r="N1970" s="390"/>
      <c r="O1970" s="377"/>
      <c r="P1970" s="36" t="s">
        <v>658</v>
      </c>
    </row>
    <row r="1971" spans="1:18" ht="24" thickBot="1">
      <c r="A1971" s="57"/>
      <c r="B1971" s="21"/>
      <c r="C1971" s="44" t="s">
        <v>57</v>
      </c>
      <c r="D1971" s="22"/>
      <c r="E1971" s="36"/>
      <c r="F1971" s="22"/>
      <c r="G1971" s="22"/>
      <c r="H1971" s="22"/>
      <c r="I1971" s="22"/>
      <c r="J1971" s="36"/>
      <c r="K1971" s="22"/>
      <c r="L1971" s="23"/>
      <c r="M1971" s="23" t="s">
        <v>6</v>
      </c>
      <c r="N1971" s="80" t="e">
        <f>ROUNDDOWN(N1969/H1954,0)</f>
        <v>#N/A</v>
      </c>
      <c r="O1971" s="110" t="s">
        <v>7</v>
      </c>
      <c r="P1971" s="36" t="s">
        <v>659</v>
      </c>
    </row>
    <row r="1972" spans="1:18" ht="24" thickTop="1">
      <c r="A1972" s="57"/>
      <c r="B1972" s="21"/>
      <c r="C1972" s="48"/>
      <c r="D1972" s="48"/>
      <c r="E1972" s="18"/>
      <c r="F1972" s="18"/>
      <c r="G1972" s="18"/>
      <c r="H1972" s="18"/>
      <c r="I1972" s="18"/>
      <c r="J1972" s="18"/>
      <c r="K1972" s="18"/>
      <c r="L1972" s="18"/>
      <c r="M1972" s="18"/>
    </row>
    <row r="1973" spans="1:18" ht="23.25">
      <c r="A1973" s="57"/>
      <c r="B1973" s="21">
        <v>5.8</v>
      </c>
      <c r="C1973" s="85" t="s">
        <v>660</v>
      </c>
      <c r="D1973" s="48"/>
      <c r="E1973" s="18" t="s">
        <v>119</v>
      </c>
      <c r="F1973" s="267">
        <f>IF([1]กรอกข้อมูลสะพาน!E140=0,0,[1]วัสดุAPPROACH1!Q77*100)</f>
        <v>0</v>
      </c>
      <c r="G1973" s="18" t="s">
        <v>328</v>
      </c>
      <c r="H1973" s="18"/>
      <c r="I1973" s="18"/>
      <c r="J1973" s="18"/>
      <c r="K1973" s="18"/>
      <c r="L1973" s="18"/>
      <c r="M1973" s="18"/>
    </row>
    <row r="1974" spans="1:18" ht="23.25">
      <c r="A1974" s="57"/>
      <c r="B1974" s="21"/>
      <c r="C1974" s="85" t="s">
        <v>661</v>
      </c>
      <c r="D1974" s="48"/>
      <c r="E1974" s="267">
        <f>IF([1]กรอกข้อมูลสะพาน!E140=0,0,[1]วัสดุAPPROACH1!Z17)</f>
        <v>0</v>
      </c>
      <c r="F1974" s="18" t="s">
        <v>404</v>
      </c>
      <c r="G1974" s="18" t="s">
        <v>403</v>
      </c>
      <c r="H1974" s="267">
        <f>IF([1]กรอกข้อมูลสะพาน!E140=0,0,[1]วัสดุAPPROACH1!Q55)</f>
        <v>0</v>
      </c>
      <c r="I1974" s="18" t="s">
        <v>404</v>
      </c>
      <c r="J1974" s="18" t="s">
        <v>395</v>
      </c>
      <c r="K1974" s="49">
        <f>+E1974*H1974</f>
        <v>0</v>
      </c>
      <c r="L1974" s="18" t="s">
        <v>340</v>
      </c>
      <c r="M1974" s="18"/>
      <c r="P1974" s="36" t="str">
        <f>CONCATENATE("[",R1974,"]")</f>
        <v>[1]</v>
      </c>
      <c r="Q1974" s="240"/>
      <c r="R1974" s="241">
        <v>1</v>
      </c>
    </row>
    <row r="1975" spans="1:18" ht="23.25">
      <c r="A1975" s="57"/>
      <c r="B1975" s="21"/>
      <c r="C1975" s="85" t="s">
        <v>405</v>
      </c>
      <c r="D1975" s="48"/>
      <c r="E1975" s="18"/>
      <c r="F1975" s="18"/>
      <c r="G1975" s="18"/>
      <c r="H1975" s="267">
        <f>+[1]ราคาต่อหน่วยงานทางในงานสะพาน!J62</f>
        <v>0</v>
      </c>
      <c r="I1975" s="263" t="s">
        <v>25</v>
      </c>
      <c r="J1975" s="263" t="s">
        <v>406</v>
      </c>
      <c r="K1975" s="267">
        <f>+[1]ราคาต่อหน่วยงานทางในงานสะพาน!L62+[1]ราคาต่อหน่วยงานทางในงานสะพาน!N62</f>
        <v>1768</v>
      </c>
      <c r="L1975" s="23" t="s">
        <v>134</v>
      </c>
      <c r="M1975" s="23" t="s">
        <v>6</v>
      </c>
      <c r="N1975" s="39">
        <f>+H1975*K1975</f>
        <v>0</v>
      </c>
      <c r="O1975" s="22" t="s">
        <v>134</v>
      </c>
      <c r="P1975" s="36" t="str">
        <f>CONCATENATE("[",R1975,"]")</f>
        <v>[2]</v>
      </c>
      <c r="Q1975" s="184"/>
      <c r="R1975" s="241">
        <v>2</v>
      </c>
    </row>
    <row r="1976" spans="1:18" ht="23.25">
      <c r="A1976" s="57"/>
      <c r="B1976" s="21"/>
      <c r="C1976" s="85" t="s">
        <v>566</v>
      </c>
      <c r="D1976" s="48"/>
      <c r="E1976" s="18"/>
      <c r="F1976" s="18"/>
      <c r="G1976" s="18"/>
      <c r="H1976" s="267">
        <f>+[1]ราคาต่อหน่วยงานทางในงานสะพาน!J63</f>
        <v>0</v>
      </c>
      <c r="I1976" s="263" t="s">
        <v>340</v>
      </c>
      <c r="J1976" s="263" t="s">
        <v>406</v>
      </c>
      <c r="K1976" s="267">
        <f>+[1]ราคาต่อหน่วยงานทางในงานสะพาน!L63+[1]ราคาต่อหน่วยงานทางในงานสะพาน!N63</f>
        <v>217</v>
      </c>
      <c r="L1976" s="23" t="s">
        <v>134</v>
      </c>
      <c r="M1976" s="23" t="s">
        <v>6</v>
      </c>
      <c r="N1976" s="39">
        <f t="shared" ref="N1976:N1995" si="196">+H1976*K1976</f>
        <v>0</v>
      </c>
      <c r="O1976" s="22" t="s">
        <v>134</v>
      </c>
      <c r="P1976" s="36" t="str">
        <f t="shared" ref="P1976:P1995" si="197">CONCATENATE("[",R1976,"]")</f>
        <v>[3]</v>
      </c>
      <c r="Q1976" s="184"/>
      <c r="R1976" s="241">
        <v>3</v>
      </c>
    </row>
    <row r="1977" spans="1:18" ht="23.25">
      <c r="A1977" s="57"/>
      <c r="B1977" s="21"/>
      <c r="C1977" s="392" t="s">
        <v>652</v>
      </c>
      <c r="D1977" s="48"/>
      <c r="E1977" s="18"/>
      <c r="F1977" s="18"/>
      <c r="G1977" s="18"/>
      <c r="H1977" s="267">
        <f>+[1]ราคาต่อหน่วยงานทางในงานสะพาน!J64</f>
        <v>0</v>
      </c>
      <c r="I1977" s="263" t="s">
        <v>408</v>
      </c>
      <c r="J1977" s="263" t="s">
        <v>406</v>
      </c>
      <c r="K1977" s="267">
        <f>+[1]ราคาต่อหน่วยงานทางในงานสะพาน!L64+[1]ราคาต่อหน่วยงานทางในงานสะพาน!N64</f>
        <v>2.8</v>
      </c>
      <c r="L1977" s="23" t="s">
        <v>134</v>
      </c>
      <c r="M1977" s="23" t="s">
        <v>6</v>
      </c>
      <c r="N1977" s="39">
        <f t="shared" si="196"/>
        <v>0</v>
      </c>
      <c r="O1977" s="22" t="s">
        <v>134</v>
      </c>
      <c r="P1977" s="36" t="str">
        <f t="shared" si="197"/>
        <v>[4]</v>
      </c>
      <c r="Q1977" s="184"/>
      <c r="R1977" s="241">
        <v>4</v>
      </c>
    </row>
    <row r="1978" spans="1:18" ht="23.25">
      <c r="A1978" s="57"/>
      <c r="B1978" s="21"/>
      <c r="C1978" s="59" t="s">
        <v>243</v>
      </c>
      <c r="D1978" s="48" t="s">
        <v>409</v>
      </c>
      <c r="E1978" s="18"/>
      <c r="F1978" s="18"/>
      <c r="G1978" s="18"/>
      <c r="H1978" s="267">
        <f>+[1]ราคาต่อหน่วยงานทางในงานสะพาน!J65</f>
        <v>0</v>
      </c>
      <c r="I1978" s="263" t="s">
        <v>408</v>
      </c>
      <c r="J1978" s="263" t="s">
        <v>406</v>
      </c>
      <c r="K1978" s="267">
        <f>+[1]ราคาต่อหน่วยงานทางในงานสะพาน!L65+[1]ราคาต่อหน่วยงานทางในงานสะพาน!N65</f>
        <v>20.41</v>
      </c>
      <c r="L1978" s="23" t="s">
        <v>134</v>
      </c>
      <c r="M1978" s="23" t="s">
        <v>6</v>
      </c>
      <c r="N1978" s="39">
        <f t="shared" si="196"/>
        <v>0</v>
      </c>
      <c r="O1978" s="22" t="s">
        <v>134</v>
      </c>
      <c r="P1978" s="36" t="str">
        <f t="shared" si="197"/>
        <v>[5]</v>
      </c>
      <c r="Q1978" s="184"/>
      <c r="R1978" s="241">
        <v>5</v>
      </c>
    </row>
    <row r="1979" spans="1:18" ht="23.25">
      <c r="A1979" s="57"/>
      <c r="B1979" s="21"/>
      <c r="C1979" s="59" t="s">
        <v>243</v>
      </c>
      <c r="D1979" s="48" t="s">
        <v>410</v>
      </c>
      <c r="E1979" s="18"/>
      <c r="F1979" s="18"/>
      <c r="G1979" s="18"/>
      <c r="H1979" s="267">
        <f>+[1]ราคาต่อหน่วยงานทางในงานสะพาน!J66</f>
        <v>0</v>
      </c>
      <c r="I1979" s="263" t="s">
        <v>408</v>
      </c>
      <c r="J1979" s="263" t="s">
        <v>406</v>
      </c>
      <c r="K1979" s="267">
        <f>+[1]ราคาต่อหน่วยงานทางในงานสะพาน!L66+[1]ราคาต่อหน่วยงานทางในงานสะพาน!N66</f>
        <v>19.149999999999999</v>
      </c>
      <c r="L1979" s="23" t="s">
        <v>134</v>
      </c>
      <c r="M1979" s="23" t="s">
        <v>6</v>
      </c>
      <c r="N1979" s="39">
        <f t="shared" si="196"/>
        <v>0</v>
      </c>
      <c r="O1979" s="22" t="s">
        <v>134</v>
      </c>
      <c r="P1979" s="36" t="str">
        <f t="shared" si="197"/>
        <v>[6]</v>
      </c>
      <c r="Q1979" s="184"/>
      <c r="R1979" s="241">
        <v>6</v>
      </c>
    </row>
    <row r="1980" spans="1:18" ht="23.25">
      <c r="A1980" s="57"/>
      <c r="B1980" s="21"/>
      <c r="C1980" s="59" t="s">
        <v>243</v>
      </c>
      <c r="D1980" s="48" t="s">
        <v>411</v>
      </c>
      <c r="E1980" s="18"/>
      <c r="F1980" s="18"/>
      <c r="G1980" s="18"/>
      <c r="H1980" s="267">
        <f>+[1]ราคาต่อหน่วยงานทางในงานสะพาน!J67</f>
        <v>0</v>
      </c>
      <c r="I1980" s="263" t="s">
        <v>408</v>
      </c>
      <c r="J1980" s="263" t="s">
        <v>406</v>
      </c>
      <c r="K1980" s="267">
        <f>+[1]ราคาต่อหน่วยงานทางในงานสะพาน!L67+[1]ราคาต่อหน่วยงานทางในงานสะพาน!N67</f>
        <v>18.489999999999998</v>
      </c>
      <c r="L1980" s="23" t="s">
        <v>134</v>
      </c>
      <c r="M1980" s="23" t="s">
        <v>6</v>
      </c>
      <c r="N1980" s="39">
        <f t="shared" si="196"/>
        <v>0</v>
      </c>
      <c r="O1980" s="22" t="s">
        <v>134</v>
      </c>
      <c r="P1980" s="36" t="str">
        <f t="shared" si="197"/>
        <v>[7]</v>
      </c>
      <c r="Q1980" s="184"/>
      <c r="R1980" s="241">
        <v>7</v>
      </c>
    </row>
    <row r="1981" spans="1:18" ht="23.25">
      <c r="A1981" s="57"/>
      <c r="B1981" s="21"/>
      <c r="C1981" s="59" t="s">
        <v>243</v>
      </c>
      <c r="D1981" s="48" t="s">
        <v>412</v>
      </c>
      <c r="E1981" s="18"/>
      <c r="F1981" s="18"/>
      <c r="G1981" s="18"/>
      <c r="H1981" s="267">
        <f>+[1]ราคาต่อหน่วยงานทางในงานสะพาน!J68</f>
        <v>0</v>
      </c>
      <c r="I1981" s="263" t="s">
        <v>408</v>
      </c>
      <c r="J1981" s="263" t="s">
        <v>406</v>
      </c>
      <c r="K1981" s="267">
        <f>+[1]ราคาต่อหน่วยงานทางในงานสะพาน!L68+[1]ราคาต่อหน่วยงานทางในงานสะพาน!N68</f>
        <v>18.260000000000002</v>
      </c>
      <c r="L1981" s="23" t="s">
        <v>134</v>
      </c>
      <c r="M1981" s="23" t="s">
        <v>6</v>
      </c>
      <c r="N1981" s="39">
        <f t="shared" si="196"/>
        <v>0</v>
      </c>
      <c r="O1981" s="22" t="s">
        <v>134</v>
      </c>
      <c r="P1981" s="36" t="str">
        <f t="shared" si="197"/>
        <v>[8]</v>
      </c>
      <c r="Q1981" s="184"/>
      <c r="R1981" s="241">
        <v>8</v>
      </c>
    </row>
    <row r="1982" spans="1:18" ht="23.25">
      <c r="A1982" s="57"/>
      <c r="B1982" s="21"/>
      <c r="C1982" s="59" t="s">
        <v>243</v>
      </c>
      <c r="D1982" s="48" t="s">
        <v>413</v>
      </c>
      <c r="E1982" s="18"/>
      <c r="F1982" s="18"/>
      <c r="G1982" s="18"/>
      <c r="H1982" s="267">
        <f>+[1]ราคาต่อหน่วยงานทางในงานสะพาน!J69</f>
        <v>0</v>
      </c>
      <c r="I1982" s="263" t="s">
        <v>408</v>
      </c>
      <c r="J1982" s="263" t="s">
        <v>406</v>
      </c>
      <c r="K1982" s="267">
        <f>+[1]ราคาต่อหน่วยงานทางในงานสะพาน!L69+[1]ราคาต่อหน่วยงานทางในงานสะพาน!N69</f>
        <v>20.63</v>
      </c>
      <c r="L1982" s="23" t="s">
        <v>134</v>
      </c>
      <c r="M1982" s="23" t="s">
        <v>6</v>
      </c>
      <c r="N1982" s="39">
        <f t="shared" si="196"/>
        <v>0</v>
      </c>
      <c r="O1982" s="22" t="s">
        <v>134</v>
      </c>
      <c r="P1982" s="36" t="str">
        <f t="shared" si="197"/>
        <v>[9]</v>
      </c>
      <c r="R1982" s="241">
        <v>9</v>
      </c>
    </row>
    <row r="1983" spans="1:18" ht="23.25">
      <c r="A1983" s="57"/>
      <c r="B1983" s="21"/>
      <c r="C1983" s="59" t="s">
        <v>243</v>
      </c>
      <c r="D1983" s="48" t="s">
        <v>414</v>
      </c>
      <c r="E1983" s="18"/>
      <c r="F1983" s="18"/>
      <c r="G1983" s="18"/>
      <c r="H1983" s="267">
        <f>+[1]ราคาต่อหน่วยงานทางในงานสะพาน!J70</f>
        <v>0</v>
      </c>
      <c r="I1983" s="263" t="s">
        <v>408</v>
      </c>
      <c r="J1983" s="263" t="s">
        <v>406</v>
      </c>
      <c r="K1983" s="267">
        <f>+[1]ราคาต่อหน่วยงานทางในงานสะพาน!L70+[1]ราคาต่อหน่วยงานทางในงานสะพาน!N70</f>
        <v>18.96</v>
      </c>
      <c r="L1983" s="23" t="s">
        <v>134</v>
      </c>
      <c r="M1983" s="23" t="s">
        <v>6</v>
      </c>
      <c r="N1983" s="39">
        <f t="shared" si="196"/>
        <v>0</v>
      </c>
      <c r="O1983" s="22" t="s">
        <v>134</v>
      </c>
      <c r="P1983" s="36" t="str">
        <f t="shared" si="197"/>
        <v>[10]</v>
      </c>
      <c r="R1983" s="241">
        <v>10</v>
      </c>
    </row>
    <row r="1984" spans="1:18" ht="23.25">
      <c r="A1984" s="57"/>
      <c r="B1984" s="21"/>
      <c r="C1984" s="59" t="s">
        <v>243</v>
      </c>
      <c r="D1984" s="48" t="s">
        <v>632</v>
      </c>
      <c r="E1984" s="18"/>
      <c r="F1984" s="18"/>
      <c r="G1984" s="18"/>
      <c r="H1984" s="267">
        <f>+[1]ราคาต่อหน่วยงานทางในงานสะพาน!J71</f>
        <v>0</v>
      </c>
      <c r="I1984" s="263" t="s">
        <v>408</v>
      </c>
      <c r="J1984" s="263" t="s">
        <v>406</v>
      </c>
      <c r="K1984" s="267">
        <f>+[1]ราคาต่อหน่วยงานทางในงานสะพาน!L71+[1]ราคาต่อหน่วยงานทางในงานสะพาน!N71</f>
        <v>34.43</v>
      </c>
      <c r="L1984" s="23" t="s">
        <v>134</v>
      </c>
      <c r="M1984" s="23" t="s">
        <v>6</v>
      </c>
      <c r="N1984" s="39">
        <f t="shared" si="196"/>
        <v>0</v>
      </c>
      <c r="O1984" s="22" t="s">
        <v>134</v>
      </c>
      <c r="P1984" s="36" t="str">
        <f t="shared" si="197"/>
        <v>[11]</v>
      </c>
      <c r="R1984" s="241">
        <v>11</v>
      </c>
    </row>
    <row r="1985" spans="1:18" s="103" customFormat="1" ht="23.25">
      <c r="A1985" s="311"/>
      <c r="B1985" s="364"/>
      <c r="C1985" s="393" t="s">
        <v>662</v>
      </c>
      <c r="D1985" s="312"/>
      <c r="E1985" s="382"/>
      <c r="F1985" s="382"/>
      <c r="G1985" s="382"/>
      <c r="H1985" s="385">
        <f>+[1]ราคาต่อหน่วยงานทางในงานสะพาน!J72</f>
        <v>0</v>
      </c>
      <c r="I1985" s="318" t="s">
        <v>25</v>
      </c>
      <c r="J1985" s="318" t="s">
        <v>406</v>
      </c>
      <c r="K1985" s="385">
        <f>+[1]ราคาต่อหน่วยงานทางในงานสะพาน!L72+[1]ราคาต่อหน่วยงานทางในงานสะพาน!N72</f>
        <v>254.09</v>
      </c>
      <c r="L1985" s="316" t="s">
        <v>134</v>
      </c>
      <c r="M1985" s="316" t="s">
        <v>6</v>
      </c>
      <c r="N1985" s="315">
        <f t="shared" si="196"/>
        <v>0</v>
      </c>
      <c r="O1985" s="73" t="s">
        <v>134</v>
      </c>
      <c r="P1985" s="320" t="str">
        <f t="shared" si="197"/>
        <v>[12]</v>
      </c>
      <c r="Q1985" s="394"/>
      <c r="R1985" s="387">
        <v>12</v>
      </c>
    </row>
    <row r="1986" spans="1:18" s="103" customFormat="1" ht="23.25">
      <c r="A1986" s="311"/>
      <c r="B1986" s="364"/>
      <c r="C1986" s="393" t="s">
        <v>663</v>
      </c>
      <c r="D1986" s="312"/>
      <c r="E1986" s="382"/>
      <c r="F1986" s="382"/>
      <c r="G1986" s="382"/>
      <c r="H1986" s="385">
        <f>+[1]ราคาต่อหน่วยงานทางในงานสะพาน!J73</f>
        <v>0</v>
      </c>
      <c r="I1986" s="318" t="s">
        <v>25</v>
      </c>
      <c r="J1986" s="318" t="s">
        <v>406</v>
      </c>
      <c r="K1986" s="385">
        <f>+[1]ราคาต่อหน่วยงานทางในงานสะพาน!L73+[1]ราคาต่อหน่วยงานทางในงานสะพาน!N73</f>
        <v>31</v>
      </c>
      <c r="L1986" s="316" t="s">
        <v>134</v>
      </c>
      <c r="M1986" s="316" t="s">
        <v>6</v>
      </c>
      <c r="N1986" s="315">
        <f t="shared" si="196"/>
        <v>0</v>
      </c>
      <c r="O1986" s="73" t="s">
        <v>134</v>
      </c>
      <c r="P1986" s="320" t="str">
        <f t="shared" si="197"/>
        <v>[13]</v>
      </c>
      <c r="Q1986" s="394"/>
      <c r="R1986" s="387">
        <v>13</v>
      </c>
    </row>
    <row r="1987" spans="1:18" s="103" customFormat="1" ht="23.25">
      <c r="A1987" s="311"/>
      <c r="B1987" s="364"/>
      <c r="C1987" s="393" t="s">
        <v>664</v>
      </c>
      <c r="D1987" s="312"/>
      <c r="E1987" s="382"/>
      <c r="F1987" s="382"/>
      <c r="G1987" s="382"/>
      <c r="H1987" s="385">
        <f>+[1]ราคาต่อหน่วยงานทางในงานสะพาน!J74</f>
        <v>0</v>
      </c>
      <c r="I1987" s="318" t="s">
        <v>340</v>
      </c>
      <c r="J1987" s="318" t="s">
        <v>406</v>
      </c>
      <c r="K1987" s="385">
        <f>+[1]ราคาต่อหน่วยงานทางในงานสะพาน!L74+[1]ราคาต่อหน่วยงานทางในงานสะพาน!N74</f>
        <v>35</v>
      </c>
      <c r="L1987" s="316" t="s">
        <v>134</v>
      </c>
      <c r="M1987" s="316" t="s">
        <v>6</v>
      </c>
      <c r="N1987" s="315">
        <f t="shared" si="196"/>
        <v>0</v>
      </c>
      <c r="O1987" s="73" t="s">
        <v>134</v>
      </c>
      <c r="P1987" s="320" t="str">
        <f t="shared" si="197"/>
        <v>[14]</v>
      </c>
      <c r="Q1987" s="394"/>
      <c r="R1987" s="387">
        <v>14</v>
      </c>
    </row>
    <row r="1988" spans="1:18" s="103" customFormat="1" ht="23.25">
      <c r="A1988" s="311"/>
      <c r="B1988" s="364"/>
      <c r="C1988" s="393" t="s">
        <v>665</v>
      </c>
      <c r="D1988" s="312"/>
      <c r="E1988" s="382"/>
      <c r="F1988" s="382"/>
      <c r="G1988" s="382"/>
      <c r="H1988" s="385">
        <f>+[1]ราคาต่อหน่วยงานทางในงานสะพาน!J75</f>
        <v>0</v>
      </c>
      <c r="I1988" s="318" t="s">
        <v>171</v>
      </c>
      <c r="J1988" s="318" t="s">
        <v>406</v>
      </c>
      <c r="K1988" s="385">
        <f>+[1]ราคาต่อหน่วยงานทางในงานสะพาน!L75+[1]ราคาต่อหน่วยงานทางในงานสะพาน!N75</f>
        <v>96</v>
      </c>
      <c r="L1988" s="316" t="s">
        <v>134</v>
      </c>
      <c r="M1988" s="316" t="s">
        <v>6</v>
      </c>
      <c r="N1988" s="315">
        <f t="shared" si="196"/>
        <v>0</v>
      </c>
      <c r="O1988" s="73" t="s">
        <v>134</v>
      </c>
      <c r="P1988" s="320" t="str">
        <f t="shared" si="197"/>
        <v>[15]</v>
      </c>
      <c r="Q1988" s="394"/>
      <c r="R1988" s="387">
        <v>15</v>
      </c>
    </row>
    <row r="1989" spans="1:18" s="103" customFormat="1" ht="23.25">
      <c r="A1989" s="311"/>
      <c r="B1989" s="364"/>
      <c r="C1989" s="393" t="s">
        <v>666</v>
      </c>
      <c r="D1989" s="312"/>
      <c r="E1989" s="382"/>
      <c r="F1989" s="382"/>
      <c r="G1989" s="382"/>
      <c r="H1989" s="385">
        <f>+[1]ราคาต่อหน่วยงานทางในงานสะพาน!J76</f>
        <v>0</v>
      </c>
      <c r="I1989" s="318" t="s">
        <v>667</v>
      </c>
      <c r="J1989" s="318" t="s">
        <v>406</v>
      </c>
      <c r="K1989" s="385">
        <f>+[1]ราคาต่อหน่วยงานทางในงานสะพาน!L76+[1]ราคาต่อหน่วยงานทางในงานสะพาน!N76</f>
        <v>1485</v>
      </c>
      <c r="L1989" s="316" t="s">
        <v>134</v>
      </c>
      <c r="M1989" s="316" t="s">
        <v>6</v>
      </c>
      <c r="N1989" s="315">
        <f t="shared" si="196"/>
        <v>0</v>
      </c>
      <c r="O1989" s="73" t="s">
        <v>134</v>
      </c>
      <c r="P1989" s="320" t="str">
        <f t="shared" si="197"/>
        <v>[16]</v>
      </c>
      <c r="Q1989" s="394"/>
      <c r="R1989" s="387">
        <v>16</v>
      </c>
    </row>
    <row r="1990" spans="1:18" s="103" customFormat="1" ht="23.25">
      <c r="A1990" s="311"/>
      <c r="B1990" s="364"/>
      <c r="C1990" s="393" t="s">
        <v>668</v>
      </c>
      <c r="D1990" s="312"/>
      <c r="E1990" s="382"/>
      <c r="F1990" s="382"/>
      <c r="G1990" s="382"/>
      <c r="H1990" s="385">
        <f>+[1]ราคาต่อหน่วยงานทางในงานสะพาน!J77</f>
        <v>0</v>
      </c>
      <c r="I1990" s="318" t="s">
        <v>408</v>
      </c>
      <c r="J1990" s="318" t="s">
        <v>406</v>
      </c>
      <c r="K1990" s="385">
        <f>+[1]ราคาต่อหน่วยงานทางในงานสะพาน!L77+[1]ราคาต่อหน่วยงานทางในงานสะพาน!N77</f>
        <v>21.76</v>
      </c>
      <c r="L1990" s="316" t="s">
        <v>134</v>
      </c>
      <c r="M1990" s="316" t="s">
        <v>6</v>
      </c>
      <c r="N1990" s="315">
        <f t="shared" si="196"/>
        <v>0</v>
      </c>
      <c r="O1990" s="73" t="s">
        <v>134</v>
      </c>
      <c r="P1990" s="320" t="str">
        <f t="shared" si="197"/>
        <v>[17]</v>
      </c>
      <c r="Q1990" s="394"/>
      <c r="R1990" s="387">
        <v>17</v>
      </c>
    </row>
    <row r="1991" spans="1:18" s="103" customFormat="1" ht="23.25">
      <c r="A1991" s="311"/>
      <c r="B1991" s="364"/>
      <c r="C1991" s="393" t="s">
        <v>669</v>
      </c>
      <c r="D1991" s="312"/>
      <c r="E1991" s="382"/>
      <c r="F1991" s="382"/>
      <c r="G1991" s="382"/>
      <c r="H1991" s="385">
        <f>+[1]ราคาต่อหน่วยงานทางในงานสะพาน!J78</f>
        <v>0</v>
      </c>
      <c r="I1991" s="318" t="s">
        <v>25</v>
      </c>
      <c r="J1991" s="318" t="s">
        <v>406</v>
      </c>
      <c r="K1991" s="385">
        <f>+[1]ราคาต่อหน่วยงานทางในงานสะพาน!L78+[1]ราคาต่อหน่วยงานทางในงานสะพาน!N78</f>
        <v>433</v>
      </c>
      <c r="L1991" s="316" t="s">
        <v>134</v>
      </c>
      <c r="M1991" s="316" t="s">
        <v>6</v>
      </c>
      <c r="N1991" s="315">
        <f t="shared" si="196"/>
        <v>0</v>
      </c>
      <c r="O1991" s="73" t="s">
        <v>134</v>
      </c>
      <c r="P1991" s="320" t="str">
        <f t="shared" si="197"/>
        <v>[18]</v>
      </c>
      <c r="Q1991" s="394"/>
      <c r="R1991" s="387">
        <v>18</v>
      </c>
    </row>
    <row r="1992" spans="1:18" s="103" customFormat="1" ht="23.25">
      <c r="A1992" s="311"/>
      <c r="B1992" s="364"/>
      <c r="C1992" s="393" t="s">
        <v>670</v>
      </c>
      <c r="D1992" s="312"/>
      <c r="E1992" s="382"/>
      <c r="F1992" s="382" t="s">
        <v>671</v>
      </c>
      <c r="G1992" s="382"/>
      <c r="H1992" s="385">
        <f>+[1]ราคาต่อหน่วยงานทางในงานสะพาน!J79</f>
        <v>0</v>
      </c>
      <c r="I1992" s="318" t="s">
        <v>171</v>
      </c>
      <c r="J1992" s="318" t="s">
        <v>406</v>
      </c>
      <c r="K1992" s="385">
        <f>+[1]ราคาต่อหน่วยงานทางในงานสะพาน!L79+[1]ราคาต่อหน่วยงานทางในงานสะพาน!N79</f>
        <v>27</v>
      </c>
      <c r="L1992" s="316" t="s">
        <v>134</v>
      </c>
      <c r="M1992" s="316" t="s">
        <v>6</v>
      </c>
      <c r="N1992" s="315">
        <f t="shared" si="196"/>
        <v>0</v>
      </c>
      <c r="O1992" s="73" t="s">
        <v>134</v>
      </c>
      <c r="P1992" s="320" t="str">
        <f t="shared" si="197"/>
        <v>[19]</v>
      </c>
      <c r="Q1992" s="394"/>
      <c r="R1992" s="387">
        <v>19</v>
      </c>
    </row>
    <row r="1993" spans="1:18" s="103" customFormat="1" ht="23.25">
      <c r="A1993" s="311"/>
      <c r="B1993" s="364"/>
      <c r="C1993" s="393" t="s">
        <v>672</v>
      </c>
      <c r="D1993" s="312"/>
      <c r="E1993" s="382"/>
      <c r="F1993" s="382"/>
      <c r="G1993" s="382"/>
      <c r="H1993" s="385">
        <f>+[1]ราคาต่อหน่วยงานทางในงานสะพาน!J80</f>
        <v>0</v>
      </c>
      <c r="I1993" s="318" t="s">
        <v>340</v>
      </c>
      <c r="J1993" s="318" t="s">
        <v>406</v>
      </c>
      <c r="K1993" s="385">
        <f>+[1]ราคาต่อหน่วยงานทางในงานสะพาน!L80+[1]ราคาต่อหน่วยงานทางในงานสะพาน!N80</f>
        <v>400</v>
      </c>
      <c r="L1993" s="316" t="s">
        <v>134</v>
      </c>
      <c r="M1993" s="316" t="s">
        <v>6</v>
      </c>
      <c r="N1993" s="315">
        <f t="shared" si="196"/>
        <v>0</v>
      </c>
      <c r="O1993" s="73" t="s">
        <v>134</v>
      </c>
      <c r="P1993" s="320" t="str">
        <f t="shared" si="197"/>
        <v>[20]</v>
      </c>
      <c r="Q1993" s="394"/>
      <c r="R1993" s="387">
        <v>20</v>
      </c>
    </row>
    <row r="1994" spans="1:18" s="103" customFormat="1" ht="23.25">
      <c r="A1994" s="311"/>
      <c r="B1994" s="364"/>
      <c r="C1994" s="393" t="s">
        <v>673</v>
      </c>
      <c r="D1994" s="312"/>
      <c r="E1994" s="382"/>
      <c r="F1994" s="382"/>
      <c r="G1994" s="382"/>
      <c r="H1994" s="385">
        <f>+[1]ราคาต่อหน่วยงานทางในงานสะพาน!J81</f>
        <v>0</v>
      </c>
      <c r="I1994" s="318" t="s">
        <v>25</v>
      </c>
      <c r="J1994" s="318" t="s">
        <v>406</v>
      </c>
      <c r="K1994" s="385">
        <f>+[1]ราคาต่อหน่วยงานทางในงานสะพาน!L81+[1]ราคาต่อหน่วยงานทางในงานสะพาน!N81</f>
        <v>106</v>
      </c>
      <c r="L1994" s="316" t="s">
        <v>134</v>
      </c>
      <c r="M1994" s="316" t="s">
        <v>6</v>
      </c>
      <c r="N1994" s="315">
        <f t="shared" si="196"/>
        <v>0</v>
      </c>
      <c r="O1994" s="73" t="s">
        <v>134</v>
      </c>
      <c r="P1994" s="320" t="str">
        <f t="shared" si="197"/>
        <v>[21]</v>
      </c>
      <c r="Q1994" s="394"/>
      <c r="R1994" s="387">
        <v>21</v>
      </c>
    </row>
    <row r="1995" spans="1:18" s="103" customFormat="1" ht="23.25">
      <c r="A1995" s="311"/>
      <c r="B1995" s="364"/>
      <c r="C1995" s="393" t="s">
        <v>674</v>
      </c>
      <c r="D1995" s="312"/>
      <c r="E1995" s="382"/>
      <c r="F1995" s="382"/>
      <c r="G1995" s="382"/>
      <c r="H1995" s="385">
        <f>+[1]ราคาต่อหน่วยงานทางในงานสะพาน!J82</f>
        <v>0</v>
      </c>
      <c r="I1995" s="318" t="s">
        <v>25</v>
      </c>
      <c r="J1995" s="318" t="s">
        <v>406</v>
      </c>
      <c r="K1995" s="385">
        <f>+[1]ราคาต่อหน่วยงานทางในงานสะพาน!L82+[1]ราคาต่อหน่วยงานทางในงานสะพาน!N82</f>
        <v>134</v>
      </c>
      <c r="L1995" s="316" t="s">
        <v>134</v>
      </c>
      <c r="M1995" s="316" t="s">
        <v>6</v>
      </c>
      <c r="N1995" s="315">
        <f t="shared" si="196"/>
        <v>0</v>
      </c>
      <c r="O1995" s="73" t="s">
        <v>134</v>
      </c>
      <c r="P1995" s="320" t="str">
        <f t="shared" si="197"/>
        <v>[22]</v>
      </c>
      <c r="Q1995" s="394"/>
      <c r="R1995" s="387">
        <v>22</v>
      </c>
    </row>
    <row r="1996" spans="1:18" ht="23.25">
      <c r="A1996" s="57"/>
      <c r="B1996" s="21"/>
      <c r="C1996" s="18" t="s">
        <v>101</v>
      </c>
      <c r="D1996" s="22"/>
      <c r="E1996" s="22"/>
      <c r="F1996" s="55"/>
      <c r="G1996" s="389"/>
      <c r="H1996" s="23"/>
      <c r="I1996" s="389"/>
      <c r="J1996" s="23"/>
      <c r="K1996" s="22"/>
      <c r="L1996" s="23"/>
      <c r="M1996" s="23" t="s">
        <v>6</v>
      </c>
      <c r="N1996" s="390">
        <f>SUM(N1975:N1995)</f>
        <v>0</v>
      </c>
      <c r="O1996" s="377" t="s">
        <v>134</v>
      </c>
      <c r="P1996" s="36" t="s">
        <v>675</v>
      </c>
    </row>
    <row r="1997" spans="1:18" ht="23.25">
      <c r="A1997" s="57"/>
      <c r="B1997" s="21"/>
      <c r="C1997" s="18"/>
      <c r="D1997" s="22"/>
      <c r="E1997" s="22"/>
      <c r="F1997" s="55"/>
      <c r="G1997" s="389"/>
      <c r="H1997" s="23"/>
      <c r="I1997" s="389"/>
      <c r="J1997" s="23"/>
      <c r="K1997" s="22"/>
      <c r="L1997" s="23"/>
      <c r="M1997" s="23"/>
      <c r="N1997" s="390"/>
      <c r="O1997" s="377"/>
      <c r="P1997" s="36" t="s">
        <v>676</v>
      </c>
    </row>
    <row r="1998" spans="1:18" ht="24" thickBot="1">
      <c r="A1998" s="57"/>
      <c r="B1998" s="21"/>
      <c r="C1998" s="44" t="s">
        <v>57</v>
      </c>
      <c r="D1998" s="22"/>
      <c r="E1998" s="36"/>
      <c r="F1998" s="22"/>
      <c r="G1998" s="22"/>
      <c r="H1998" s="22"/>
      <c r="I1998" s="22"/>
      <c r="J1998" s="36"/>
      <c r="K1998" s="22"/>
      <c r="L1998" s="23"/>
      <c r="M1998" s="23" t="s">
        <v>6</v>
      </c>
      <c r="N1998" s="80">
        <f>IF([1]กรอกข้อมูลสะพาน!E140=0,0,ROUNDDOWN(N1996/K1974,0))</f>
        <v>0</v>
      </c>
      <c r="O1998" s="110" t="s">
        <v>7</v>
      </c>
      <c r="P1998" s="36" t="s">
        <v>677</v>
      </c>
    </row>
    <row r="1999" spans="1:18" ht="24" thickTop="1">
      <c r="A1999" s="57"/>
      <c r="B1999" s="21"/>
      <c r="C1999" s="85"/>
      <c r="D1999" s="48"/>
      <c r="E1999" s="18"/>
      <c r="F1999" s="18"/>
      <c r="G1999" s="18"/>
      <c r="H1999" s="18"/>
      <c r="I1999" s="18"/>
      <c r="J1999" s="18"/>
      <c r="K1999" s="18"/>
      <c r="L1999" s="18"/>
      <c r="M1999" s="18"/>
    </row>
    <row r="2000" spans="1:18" ht="23.25">
      <c r="A2000" s="57"/>
      <c r="B2000" s="21"/>
      <c r="C2000" s="85"/>
      <c r="D2000" s="48"/>
      <c r="E2000" s="18"/>
      <c r="F2000" s="18"/>
      <c r="G2000" s="18"/>
      <c r="H2000" s="18"/>
      <c r="I2000" s="18"/>
      <c r="J2000" s="18"/>
      <c r="K2000" s="18"/>
      <c r="L2000" s="18"/>
      <c r="M2000" s="18"/>
    </row>
    <row r="2001" spans="1:13" ht="23.25">
      <c r="A2001" s="57"/>
      <c r="B2001" s="21"/>
      <c r="C2001" s="85"/>
      <c r="D2001" s="48"/>
      <c r="E2001" s="18"/>
      <c r="F2001" s="18"/>
      <c r="G2001" s="18"/>
      <c r="H2001" s="18"/>
      <c r="I2001" s="18"/>
      <c r="J2001" s="18"/>
      <c r="K2001" s="18"/>
      <c r="L2001" s="18"/>
      <c r="M2001" s="18"/>
    </row>
    <row r="2002" spans="1:13" ht="23.25">
      <c r="A2002" s="57"/>
      <c r="B2002" s="21"/>
      <c r="C2002" s="85"/>
      <c r="D2002" s="48"/>
      <c r="E2002" s="18"/>
      <c r="F2002" s="18"/>
      <c r="G2002" s="18"/>
      <c r="H2002" s="18"/>
      <c r="I2002" s="18"/>
      <c r="J2002" s="18"/>
      <c r="K2002" s="18"/>
      <c r="L2002" s="18"/>
      <c r="M2002" s="18"/>
    </row>
    <row r="2003" spans="1:13" ht="23.25">
      <c r="A2003" s="57"/>
      <c r="B2003" s="21"/>
      <c r="C2003" s="85"/>
      <c r="D2003" s="48"/>
      <c r="E2003" s="18"/>
      <c r="F2003" s="18"/>
      <c r="G2003" s="18"/>
      <c r="H2003" s="18"/>
      <c r="I2003" s="18"/>
      <c r="J2003" s="18"/>
      <c r="K2003" s="18"/>
      <c r="L2003" s="18"/>
      <c r="M2003" s="18"/>
    </row>
    <row r="2004" spans="1:13" ht="23.25">
      <c r="A2004" s="57"/>
      <c r="B2004" s="21"/>
      <c r="C2004" s="85"/>
      <c r="D2004" s="48"/>
      <c r="E2004" s="18"/>
      <c r="F2004" s="18"/>
      <c r="G2004" s="18"/>
      <c r="H2004" s="18"/>
      <c r="I2004" s="18"/>
      <c r="J2004" s="18"/>
      <c r="K2004" s="18"/>
      <c r="L2004" s="18"/>
      <c r="M2004" s="18"/>
    </row>
    <row r="2005" spans="1:13" ht="23.25">
      <c r="A2005" s="57"/>
      <c r="B2005" s="21"/>
      <c r="C2005" s="85"/>
      <c r="D2005" s="48"/>
      <c r="E2005" s="18"/>
      <c r="F2005" s="18"/>
      <c r="G2005" s="18"/>
      <c r="H2005" s="18"/>
      <c r="I2005" s="18"/>
      <c r="J2005" s="18"/>
      <c r="K2005" s="18"/>
      <c r="L2005" s="18"/>
      <c r="M2005" s="18"/>
    </row>
    <row r="2006" spans="1:13" ht="23.25">
      <c r="A2006" s="57"/>
      <c r="B2006" s="21"/>
      <c r="C2006" s="85"/>
      <c r="D2006" s="48"/>
      <c r="E2006" s="18"/>
      <c r="F2006" s="18"/>
      <c r="G2006" s="18"/>
      <c r="H2006" s="18"/>
      <c r="I2006" s="18"/>
      <c r="J2006" s="18"/>
      <c r="K2006" s="18"/>
      <c r="L2006" s="18"/>
      <c r="M2006" s="18"/>
    </row>
    <row r="2007" spans="1:13" ht="23.25">
      <c r="A2007" s="57"/>
      <c r="B2007" s="21"/>
      <c r="C2007" s="85"/>
      <c r="D2007" s="48"/>
      <c r="E2007" s="18"/>
      <c r="F2007" s="18"/>
      <c r="G2007" s="18"/>
      <c r="H2007" s="18"/>
      <c r="I2007" s="18"/>
      <c r="J2007" s="18"/>
      <c r="K2007" s="18"/>
      <c r="L2007" s="18"/>
      <c r="M2007" s="18"/>
    </row>
    <row r="2008" spans="1:13" ht="23.25">
      <c r="A2008" s="57"/>
      <c r="B2008" s="21"/>
      <c r="C2008" s="85"/>
      <c r="D2008" s="48"/>
      <c r="E2008" s="18"/>
      <c r="F2008" s="18"/>
      <c r="G2008" s="18"/>
      <c r="H2008" s="18"/>
      <c r="I2008" s="18"/>
      <c r="J2008" s="18"/>
      <c r="K2008" s="18"/>
      <c r="L2008" s="18"/>
      <c r="M2008" s="18"/>
    </row>
    <row r="2009" spans="1:13" ht="23.25">
      <c r="A2009" s="57"/>
      <c r="B2009" s="21"/>
      <c r="C2009" s="85"/>
      <c r="D2009" s="48"/>
      <c r="E2009" s="18"/>
      <c r="F2009" s="18"/>
      <c r="G2009" s="18"/>
      <c r="H2009" s="18"/>
      <c r="I2009" s="18"/>
      <c r="J2009" s="18"/>
      <c r="K2009" s="18"/>
      <c r="L2009" s="18"/>
      <c r="M2009" s="18"/>
    </row>
    <row r="2010" spans="1:13" ht="23.25">
      <c r="A2010" s="57"/>
      <c r="B2010" s="21"/>
      <c r="C2010" s="85"/>
      <c r="D2010" s="48"/>
      <c r="E2010" s="18"/>
      <c r="F2010" s="18"/>
      <c r="G2010" s="18"/>
      <c r="H2010" s="18"/>
      <c r="I2010" s="18"/>
      <c r="J2010" s="18"/>
      <c r="K2010" s="18"/>
      <c r="L2010" s="18"/>
      <c r="M2010" s="18"/>
    </row>
    <row r="2011" spans="1:13" ht="23.25">
      <c r="A2011" s="57"/>
      <c r="B2011" s="21"/>
      <c r="C2011" s="85"/>
      <c r="D2011" s="48"/>
      <c r="E2011" s="18"/>
      <c r="F2011" s="18"/>
      <c r="G2011" s="18"/>
      <c r="H2011" s="18"/>
      <c r="I2011" s="18"/>
      <c r="J2011" s="18"/>
      <c r="K2011" s="18"/>
      <c r="L2011" s="18"/>
      <c r="M2011" s="18"/>
    </row>
    <row r="2012" spans="1:13" ht="23.25">
      <c r="A2012" s="57"/>
      <c r="B2012" s="21"/>
      <c r="C2012" s="85"/>
      <c r="D2012" s="48"/>
      <c r="E2012" s="18"/>
      <c r="F2012" s="18"/>
      <c r="G2012" s="18"/>
      <c r="H2012" s="18"/>
      <c r="I2012" s="18"/>
      <c r="J2012" s="18"/>
      <c r="K2012" s="18"/>
      <c r="L2012" s="18"/>
      <c r="M2012" s="18"/>
    </row>
    <row r="2013" spans="1:13" ht="23.25">
      <c r="A2013" s="57"/>
      <c r="B2013" s="21"/>
      <c r="C2013" s="85"/>
      <c r="D2013" s="48"/>
      <c r="E2013" s="18"/>
      <c r="F2013" s="18"/>
      <c r="G2013" s="18"/>
      <c r="H2013" s="18"/>
      <c r="I2013" s="18"/>
      <c r="J2013" s="18"/>
      <c r="K2013" s="18"/>
      <c r="L2013" s="18"/>
      <c r="M2013" s="18"/>
    </row>
    <row r="2014" spans="1:13" ht="23.25">
      <c r="A2014" s="57"/>
      <c r="B2014" s="21"/>
      <c r="C2014" s="85"/>
      <c r="D2014" s="48"/>
      <c r="E2014" s="18"/>
      <c r="F2014" s="18"/>
      <c r="G2014" s="18"/>
      <c r="H2014" s="18"/>
      <c r="I2014" s="18"/>
      <c r="J2014" s="18"/>
      <c r="K2014" s="18"/>
      <c r="L2014" s="18"/>
      <c r="M2014" s="18"/>
    </row>
    <row r="2015" spans="1:13" ht="23.25">
      <c r="A2015" s="57"/>
      <c r="B2015" s="21"/>
      <c r="C2015" s="85"/>
      <c r="D2015" s="48"/>
      <c r="E2015" s="18"/>
      <c r="F2015" s="18"/>
      <c r="G2015" s="18"/>
      <c r="H2015" s="18"/>
      <c r="I2015" s="18"/>
      <c r="J2015" s="18"/>
      <c r="K2015" s="18"/>
      <c r="L2015" s="18"/>
      <c r="M2015" s="18"/>
    </row>
    <row r="2016" spans="1:13" ht="23.25">
      <c r="A2016" s="57"/>
      <c r="B2016" s="21"/>
      <c r="C2016" s="85"/>
      <c r="D2016" s="48"/>
      <c r="E2016" s="18"/>
      <c r="F2016" s="18"/>
      <c r="G2016" s="18"/>
      <c r="H2016" s="18"/>
      <c r="I2016" s="18"/>
      <c r="J2016" s="18"/>
      <c r="K2016" s="18"/>
      <c r="L2016" s="18"/>
      <c r="M2016" s="18"/>
    </row>
    <row r="2017" spans="1:13" ht="23.25">
      <c r="A2017" s="57"/>
      <c r="B2017" s="21"/>
      <c r="C2017" s="85"/>
      <c r="D2017" s="48"/>
      <c r="E2017" s="18"/>
      <c r="F2017" s="18"/>
      <c r="G2017" s="18"/>
      <c r="H2017" s="18"/>
      <c r="I2017" s="18"/>
      <c r="J2017" s="18"/>
      <c r="K2017" s="18"/>
      <c r="L2017" s="18"/>
      <c r="M2017" s="18"/>
    </row>
    <row r="2018" spans="1:13" ht="23.25">
      <c r="A2018" s="57"/>
      <c r="B2018" s="21"/>
      <c r="C2018" s="85"/>
      <c r="D2018" s="48"/>
      <c r="E2018" s="18"/>
      <c r="F2018" s="18"/>
      <c r="G2018" s="18"/>
      <c r="H2018" s="18"/>
      <c r="I2018" s="18"/>
      <c r="J2018" s="18"/>
      <c r="K2018" s="18"/>
      <c r="L2018" s="18"/>
      <c r="M2018" s="18"/>
    </row>
    <row r="2019" spans="1:13" ht="23.25">
      <c r="A2019" s="57"/>
      <c r="B2019" s="21"/>
      <c r="C2019" s="85"/>
      <c r="D2019" s="48"/>
      <c r="E2019" s="18"/>
      <c r="F2019" s="18"/>
      <c r="G2019" s="18"/>
      <c r="H2019" s="18"/>
      <c r="I2019" s="18"/>
      <c r="J2019" s="18"/>
      <c r="K2019" s="18"/>
      <c r="L2019" s="18"/>
      <c r="M2019" s="18"/>
    </row>
    <row r="2020" spans="1:13" ht="23.25">
      <c r="A2020" s="57"/>
      <c r="B2020" s="21"/>
      <c r="C2020" s="85"/>
      <c r="D2020" s="48"/>
      <c r="E2020" s="18"/>
      <c r="F2020" s="18"/>
      <c r="G2020" s="18"/>
      <c r="H2020" s="18"/>
      <c r="I2020" s="18"/>
      <c r="J2020" s="18"/>
      <c r="K2020" s="18"/>
      <c r="L2020" s="18"/>
      <c r="M2020" s="18"/>
    </row>
    <row r="2021" spans="1:13" ht="23.25">
      <c r="A2021" s="57"/>
      <c r="B2021" s="21"/>
      <c r="C2021" s="85"/>
      <c r="D2021" s="48"/>
      <c r="E2021" s="18"/>
      <c r="F2021" s="18"/>
      <c r="G2021" s="18"/>
      <c r="H2021" s="18"/>
      <c r="I2021" s="18"/>
      <c r="J2021" s="18"/>
      <c r="K2021" s="18"/>
      <c r="L2021" s="18"/>
      <c r="M2021" s="18"/>
    </row>
    <row r="2022" spans="1:13" ht="23.25">
      <c r="A2022" s="57"/>
      <c r="B2022" s="21"/>
      <c r="C2022" s="85"/>
      <c r="D2022" s="48"/>
      <c r="E2022" s="18"/>
      <c r="F2022" s="18"/>
      <c r="G2022" s="18"/>
      <c r="H2022" s="18"/>
      <c r="I2022" s="18"/>
      <c r="J2022" s="18"/>
      <c r="K2022" s="18"/>
      <c r="L2022" s="18"/>
      <c r="M2022" s="18"/>
    </row>
    <row r="2023" spans="1:13" ht="23.25">
      <c r="A2023" s="57"/>
      <c r="B2023" s="21"/>
      <c r="C2023" s="85"/>
      <c r="D2023" s="48"/>
      <c r="E2023" s="18"/>
      <c r="F2023" s="18"/>
      <c r="G2023" s="18"/>
      <c r="H2023" s="18"/>
      <c r="I2023" s="18"/>
      <c r="J2023" s="18"/>
      <c r="K2023" s="18"/>
      <c r="L2023" s="18"/>
      <c r="M2023" s="18"/>
    </row>
    <row r="2024" spans="1:13" ht="23.25">
      <c r="A2024" s="57"/>
      <c r="B2024" s="21"/>
      <c r="C2024" s="85"/>
      <c r="D2024" s="48"/>
      <c r="E2024" s="18"/>
      <c r="F2024" s="18"/>
      <c r="G2024" s="18"/>
      <c r="H2024" s="18"/>
      <c r="I2024" s="18"/>
      <c r="J2024" s="18"/>
      <c r="K2024" s="18"/>
      <c r="L2024" s="18"/>
      <c r="M2024" s="18"/>
    </row>
    <row r="2025" spans="1:13" ht="23.25">
      <c r="A2025" s="57"/>
      <c r="B2025" s="21"/>
      <c r="C2025" s="85"/>
      <c r="D2025" s="48"/>
      <c r="E2025" s="18"/>
      <c r="F2025" s="18"/>
      <c r="G2025" s="18"/>
      <c r="H2025" s="18"/>
      <c r="I2025" s="18"/>
      <c r="J2025" s="18"/>
      <c r="K2025" s="18"/>
      <c r="L2025" s="18"/>
      <c r="M2025" s="18"/>
    </row>
    <row r="2026" spans="1:13" ht="23.25">
      <c r="A2026" s="57"/>
      <c r="B2026" s="21"/>
      <c r="C2026" s="85"/>
      <c r="D2026" s="48"/>
      <c r="E2026" s="18"/>
      <c r="F2026" s="18"/>
      <c r="G2026" s="18"/>
      <c r="H2026" s="18"/>
      <c r="I2026" s="18"/>
      <c r="J2026" s="18"/>
      <c r="K2026" s="18"/>
      <c r="L2026" s="18"/>
      <c r="M2026" s="18"/>
    </row>
    <row r="2027" spans="1:13" ht="23.25">
      <c r="A2027" s="57"/>
      <c r="B2027" s="21"/>
      <c r="C2027" s="85"/>
      <c r="D2027" s="48"/>
      <c r="E2027" s="18"/>
      <c r="F2027" s="18"/>
      <c r="G2027" s="18"/>
      <c r="H2027" s="18"/>
      <c r="I2027" s="18"/>
      <c r="J2027" s="18"/>
      <c r="K2027" s="18"/>
      <c r="L2027" s="18"/>
      <c r="M2027" s="18"/>
    </row>
    <row r="2028" spans="1:13" ht="23.25">
      <c r="A2028" s="57"/>
      <c r="B2028" s="21"/>
      <c r="C2028" s="85"/>
      <c r="D2028" s="48"/>
      <c r="E2028" s="18"/>
      <c r="F2028" s="18"/>
      <c r="G2028" s="18"/>
      <c r="H2028" s="18"/>
      <c r="I2028" s="18"/>
      <c r="J2028" s="18"/>
      <c r="K2028" s="18"/>
      <c r="L2028" s="18"/>
      <c r="M2028" s="18"/>
    </row>
    <row r="2029" spans="1:13" ht="23.25">
      <c r="A2029" s="57"/>
      <c r="B2029" s="21"/>
      <c r="C2029" s="85"/>
      <c r="D2029" s="48"/>
      <c r="E2029" s="18"/>
      <c r="F2029" s="18"/>
      <c r="G2029" s="18"/>
      <c r="H2029" s="18"/>
      <c r="I2029" s="18"/>
      <c r="J2029" s="18"/>
      <c r="K2029" s="18"/>
      <c r="L2029" s="18"/>
      <c r="M2029" s="18"/>
    </row>
    <row r="2030" spans="1:13" ht="23.25">
      <c r="A2030" s="57"/>
      <c r="B2030" s="21"/>
      <c r="C2030" s="85"/>
      <c r="D2030" s="48"/>
      <c r="E2030" s="18"/>
      <c r="F2030" s="18"/>
      <c r="G2030" s="18"/>
      <c r="H2030" s="18"/>
      <c r="I2030" s="18"/>
      <c r="J2030" s="18"/>
      <c r="K2030" s="18"/>
      <c r="L2030" s="18"/>
      <c r="M2030" s="18"/>
    </row>
    <row r="2031" spans="1:13" ht="23.25">
      <c r="A2031" s="57"/>
      <c r="B2031" s="21"/>
      <c r="C2031" s="85"/>
      <c r="D2031" s="48"/>
      <c r="E2031" s="18"/>
      <c r="F2031" s="18"/>
      <c r="G2031" s="18"/>
      <c r="H2031" s="18"/>
      <c r="I2031" s="18"/>
      <c r="J2031" s="18"/>
      <c r="K2031" s="18"/>
      <c r="L2031" s="18"/>
      <c r="M2031" s="18"/>
    </row>
    <row r="2032" spans="1:13" ht="23.25">
      <c r="A2032" s="57"/>
      <c r="B2032" s="21"/>
      <c r="C2032" s="85"/>
      <c r="D2032" s="48"/>
      <c r="E2032" s="18"/>
      <c r="F2032" s="18"/>
      <c r="G2032" s="18"/>
      <c r="H2032" s="18"/>
      <c r="I2032" s="18"/>
      <c r="J2032" s="18"/>
      <c r="K2032" s="18"/>
      <c r="L2032" s="18"/>
      <c r="M2032" s="18"/>
    </row>
    <row r="2033" spans="1:17" ht="23.25">
      <c r="A2033" s="57"/>
      <c r="B2033" s="21"/>
      <c r="C2033" s="85"/>
      <c r="D2033" s="48"/>
      <c r="E2033" s="18"/>
      <c r="F2033" s="18"/>
      <c r="G2033" s="18"/>
      <c r="H2033" s="18"/>
      <c r="I2033" s="18"/>
      <c r="J2033" s="18"/>
      <c r="K2033" s="18"/>
      <c r="L2033" s="18"/>
      <c r="M2033" s="18"/>
    </row>
    <row r="2034" spans="1:17" ht="23.25">
      <c r="A2034" s="57"/>
      <c r="B2034" s="21"/>
      <c r="C2034" s="85"/>
      <c r="D2034" s="48"/>
      <c r="E2034" s="18"/>
      <c r="F2034" s="18"/>
      <c r="G2034" s="18"/>
      <c r="H2034" s="18"/>
      <c r="I2034" s="18"/>
      <c r="J2034" s="18"/>
      <c r="K2034" s="18"/>
      <c r="L2034" s="18"/>
      <c r="M2034" s="18"/>
    </row>
    <row r="2035" spans="1:17" ht="23.25">
      <c r="A2035" s="57"/>
      <c r="B2035" s="21"/>
      <c r="C2035" s="85"/>
      <c r="D2035" s="48"/>
      <c r="E2035" s="18"/>
      <c r="F2035" s="18"/>
      <c r="G2035" s="18"/>
      <c r="H2035" s="18"/>
      <c r="I2035" s="18"/>
      <c r="J2035" s="18"/>
      <c r="K2035" s="18"/>
      <c r="L2035" s="18"/>
      <c r="M2035" s="18"/>
    </row>
    <row r="2036" spans="1:17" ht="23.25">
      <c r="A2036" s="57"/>
      <c r="B2036" s="21"/>
      <c r="C2036" s="85"/>
      <c r="D2036" s="48"/>
      <c r="E2036" s="18"/>
      <c r="F2036" s="18"/>
      <c r="G2036" s="18"/>
      <c r="H2036" s="18"/>
      <c r="I2036" s="18"/>
      <c r="J2036" s="18"/>
      <c r="K2036" s="18"/>
      <c r="L2036" s="18"/>
      <c r="M2036" s="18"/>
    </row>
    <row r="2037" spans="1:17" ht="23.25">
      <c r="A2037" s="57"/>
      <c r="B2037" s="21"/>
      <c r="C2037" s="85"/>
      <c r="D2037" s="48"/>
      <c r="E2037" s="18"/>
      <c r="F2037" s="18"/>
      <c r="G2037" s="18"/>
      <c r="H2037" s="18"/>
      <c r="I2037" s="18"/>
      <c r="J2037" s="18"/>
      <c r="K2037" s="18"/>
      <c r="L2037" s="18"/>
      <c r="M2037" s="18"/>
    </row>
    <row r="2038" spans="1:17" ht="23.25">
      <c r="A2038" s="57"/>
      <c r="B2038" s="21"/>
      <c r="C2038" s="85"/>
      <c r="D2038" s="48"/>
      <c r="E2038" s="18"/>
      <c r="F2038" s="18"/>
      <c r="G2038" s="18"/>
      <c r="H2038" s="18"/>
      <c r="I2038" s="18"/>
      <c r="J2038" s="18"/>
      <c r="K2038" s="18"/>
      <c r="L2038" s="18"/>
      <c r="M2038" s="18"/>
    </row>
    <row r="2039" spans="1:17" ht="23.25">
      <c r="A2039" s="57"/>
      <c r="B2039" s="21"/>
      <c r="C2039" s="85"/>
      <c r="D2039" s="48"/>
      <c r="E2039" s="18"/>
      <c r="F2039" s="18"/>
      <c r="G2039" s="18"/>
      <c r="H2039" s="18"/>
      <c r="I2039" s="18"/>
      <c r="J2039" s="18"/>
      <c r="K2039" s="18"/>
      <c r="L2039" s="18"/>
      <c r="M2039" s="18"/>
    </row>
    <row r="2040" spans="1:17" ht="23.25">
      <c r="A2040" s="57"/>
      <c r="B2040" s="21"/>
      <c r="C2040" s="85"/>
      <c r="D2040" s="48"/>
      <c r="E2040" s="18"/>
      <c r="F2040" s="18"/>
      <c r="G2040" s="18"/>
      <c r="H2040" s="18"/>
      <c r="I2040" s="18"/>
      <c r="J2040" s="18"/>
      <c r="K2040" s="18"/>
      <c r="L2040" s="18"/>
      <c r="M2040" s="18"/>
    </row>
    <row r="2041" spans="1:17" ht="23.25">
      <c r="A2041" s="57"/>
      <c r="B2041" s="21"/>
      <c r="C2041" s="85"/>
      <c r="D2041" s="48"/>
      <c r="E2041" s="18"/>
      <c r="F2041" s="18"/>
      <c r="G2041" s="18"/>
      <c r="H2041" s="18"/>
      <c r="I2041" s="18"/>
      <c r="J2041" s="18"/>
      <c r="K2041" s="18"/>
      <c r="L2041" s="18"/>
      <c r="M2041" s="18"/>
    </row>
    <row r="2042" spans="1:17" ht="23.25">
      <c r="A2042" s="57"/>
      <c r="B2042" s="21"/>
      <c r="C2042" s="85"/>
      <c r="D2042" s="48"/>
      <c r="E2042" s="18"/>
      <c r="F2042" s="18"/>
      <c r="G2042" s="18"/>
      <c r="H2042" s="18"/>
      <c r="I2042" s="18"/>
      <c r="J2042" s="18"/>
      <c r="K2042" s="18"/>
      <c r="L2042" s="18"/>
      <c r="M2042" s="18"/>
    </row>
    <row r="2043" spans="1:17" ht="23.25">
      <c r="A2043" s="57"/>
      <c r="B2043" s="21"/>
      <c r="C2043" s="85"/>
      <c r="D2043" s="48"/>
      <c r="E2043" s="18"/>
      <c r="F2043" s="18"/>
      <c r="G2043" s="18"/>
      <c r="H2043" s="18"/>
      <c r="I2043" s="18"/>
      <c r="J2043" s="18"/>
      <c r="K2043" s="18"/>
      <c r="L2043" s="18"/>
      <c r="M2043" s="18"/>
    </row>
    <row r="2044" spans="1:17" ht="23.25">
      <c r="A2044" s="15">
        <v>1</v>
      </c>
      <c r="B2044" s="16" t="s">
        <v>832</v>
      </c>
      <c r="C2044" s="16"/>
      <c r="D2044" s="48"/>
      <c r="E2044" s="18"/>
      <c r="F2044" s="18"/>
      <c r="G2044" s="18"/>
      <c r="H2044" s="18"/>
      <c r="I2044" s="18"/>
      <c r="J2044" s="18"/>
      <c r="K2044" s="18"/>
      <c r="L2044" s="18"/>
      <c r="M2044" s="18"/>
    </row>
    <row r="2045" spans="1:17" s="258" customFormat="1" ht="21.75">
      <c r="A2045" s="57"/>
      <c r="B2045" s="21">
        <v>1.1000000000000001</v>
      </c>
      <c r="C2045" s="85" t="s">
        <v>833</v>
      </c>
      <c r="D2045" s="48"/>
      <c r="E2045" s="431">
        <f>+[1]กรอกข้อมูลสะพาน!E5</f>
        <v>0</v>
      </c>
      <c r="F2045" s="18" t="s">
        <v>834</v>
      </c>
      <c r="G2045" s="432">
        <f>+[1]กรอกข้อมูลสะพาน!E6</f>
        <v>0</v>
      </c>
      <c r="H2045" s="432"/>
      <c r="I2045" s="18" t="s">
        <v>835</v>
      </c>
      <c r="J2045" s="18"/>
      <c r="K2045" s="267">
        <f>+[1]กรอกข้อมูลสะพาน!E7</f>
        <v>0</v>
      </c>
      <c r="L2045" s="18" t="s">
        <v>404</v>
      </c>
      <c r="M2045" s="18" t="s">
        <v>403</v>
      </c>
      <c r="N2045" s="415">
        <f>+[1]กรอกข้อมูลสะพาน!E8</f>
        <v>0</v>
      </c>
      <c r="O2045" s="413" t="s">
        <v>404</v>
      </c>
      <c r="Q2045" s="259"/>
    </row>
    <row r="2046" spans="1:17" ht="23.25">
      <c r="A2046" s="57"/>
      <c r="B2046" s="21"/>
      <c r="C2046" s="85" t="s">
        <v>836</v>
      </c>
      <c r="D2046" s="48"/>
      <c r="E2046" s="18" t="s">
        <v>837</v>
      </c>
      <c r="F2046" s="267">
        <f>+[1]กรอกข้อมูลสะพาน!E9</f>
        <v>0</v>
      </c>
      <c r="G2046" s="18" t="s">
        <v>838</v>
      </c>
      <c r="H2046" s="18"/>
      <c r="I2046" s="18"/>
      <c r="J2046" s="18"/>
      <c r="K2046" s="18"/>
      <c r="L2046" s="18"/>
      <c r="M2046" s="18"/>
    </row>
    <row r="2047" spans="1:17" ht="23.25">
      <c r="A2047" s="57"/>
      <c r="B2047" s="21"/>
      <c r="C2047" s="59" t="s">
        <v>839</v>
      </c>
      <c r="D2047" s="48" t="s">
        <v>840</v>
      </c>
      <c r="E2047" s="18"/>
      <c r="F2047" s="18"/>
      <c r="G2047" s="18"/>
      <c r="H2047" s="18"/>
      <c r="I2047" s="18"/>
      <c r="J2047" s="18"/>
      <c r="K2047" s="18"/>
      <c r="L2047" s="18"/>
      <c r="M2047" s="18"/>
    </row>
    <row r="2048" spans="1:17" ht="23.25">
      <c r="A2048" s="57"/>
      <c r="B2048" s="21"/>
      <c r="C2048" s="59"/>
      <c r="D2048" s="21" t="s">
        <v>841</v>
      </c>
      <c r="E2048" s="18" t="s">
        <v>842</v>
      </c>
      <c r="F2048" s="18"/>
      <c r="G2048" s="267">
        <f>+[1]ราค่าต่อหน่วยงานสะพาน!F9</f>
        <v>0.4</v>
      </c>
      <c r="H2048" s="267" t="s">
        <v>843</v>
      </c>
      <c r="I2048" s="267">
        <f>+[1]ราค่าต่อหน่วยงานสะพาน!H9</f>
        <v>0.4</v>
      </c>
      <c r="J2048" s="18" t="s">
        <v>171</v>
      </c>
      <c r="K2048" s="18" t="s">
        <v>403</v>
      </c>
      <c r="L2048" s="267">
        <f>+[1]กรอกข้อมูลสะพาน!E11</f>
        <v>0</v>
      </c>
      <c r="M2048" s="18" t="s">
        <v>404</v>
      </c>
    </row>
    <row r="2049" spans="1:18" ht="23.25">
      <c r="A2049" s="57"/>
      <c r="B2049" s="21"/>
      <c r="C2049" s="85"/>
      <c r="D2049" s="48"/>
      <c r="E2049" s="18" t="str">
        <f>+[1]ราค่าต่อหน่วยงานสะพาน!D13</f>
        <v>งานคอนกรีต ค.3</v>
      </c>
      <c r="F2049" s="18"/>
      <c r="G2049" s="18"/>
      <c r="H2049" s="267">
        <f>IF([1]กรอกข้อมูลสะพาน!E7=0,0,[1]ราค่าต่อหน่วยงานสะพาน!J13)</f>
        <v>0</v>
      </c>
      <c r="I2049" s="18" t="str">
        <f>+[1]ราค่าต่อหน่วยงานสะพาน!K13</f>
        <v>ลบ.ม.</v>
      </c>
      <c r="J2049" s="263" t="s">
        <v>406</v>
      </c>
      <c r="K2049" s="267">
        <f>+[1]ราค่าต่อหน่วยงานสะพาน!L13+[1]ราค่าต่อหน่วยงานสะพาน!N13</f>
        <v>1768</v>
      </c>
      <c r="L2049" s="18" t="s">
        <v>134</v>
      </c>
      <c r="M2049" s="23" t="s">
        <v>6</v>
      </c>
      <c r="N2049" s="415">
        <f>+H2049*K2049</f>
        <v>0</v>
      </c>
      <c r="O2049" s="18" t="s">
        <v>134</v>
      </c>
      <c r="P2049" s="36" t="str">
        <f>CONCATENATE("[",R2049,"]")</f>
        <v>[1]</v>
      </c>
      <c r="Q2049" s="240"/>
      <c r="R2049" s="241">
        <v>1</v>
      </c>
    </row>
    <row r="2050" spans="1:18" ht="23.25">
      <c r="A2050" s="57"/>
      <c r="B2050" s="21"/>
      <c r="C2050" s="85"/>
      <c r="D2050" s="48"/>
      <c r="E2050" s="18" t="str">
        <f>+[1]ราค่าต่อหน่วยงานสะพาน!D14</f>
        <v>งานไม้แบบ(1)</v>
      </c>
      <c r="F2050" s="18"/>
      <c r="G2050" s="18"/>
      <c r="H2050" s="267">
        <f>IF([1]กรอกข้อมูลสะพาน!E7=0,0,[1]ราค่าต่อหน่วยงานสะพาน!J14)</f>
        <v>0</v>
      </c>
      <c r="I2050" s="18" t="str">
        <f>+[1]ราค่าต่อหน่วยงานสะพาน!K14</f>
        <v>ตร.ม.</v>
      </c>
      <c r="J2050" s="263" t="s">
        <v>406</v>
      </c>
      <c r="K2050" s="267">
        <f>+[1]ราคาต่อหน่วยงานทั่วไป!R103</f>
        <v>245</v>
      </c>
      <c r="L2050" s="18" t="s">
        <v>134</v>
      </c>
      <c r="M2050" s="23" t="s">
        <v>6</v>
      </c>
      <c r="N2050" s="415">
        <f t="shared" ref="N2050:N2061" si="198">+H2050*K2050</f>
        <v>0</v>
      </c>
      <c r="O2050" s="18" t="s">
        <v>134</v>
      </c>
      <c r="P2050" s="36" t="str">
        <f t="shared" ref="P2050:P2061" si="199">CONCATENATE("[",R2050,"]")</f>
        <v>[2]</v>
      </c>
      <c r="Q2050" s="240"/>
      <c r="R2050" s="241">
        <v>2</v>
      </c>
    </row>
    <row r="2051" spans="1:18" ht="23.25">
      <c r="A2051" s="57"/>
      <c r="B2051" s="21"/>
      <c r="C2051" s="85"/>
      <c r="D2051" s="48"/>
      <c r="E2051" s="18" t="str">
        <f>+[1]ราค่าต่อหน่วยงานสะพาน!D15</f>
        <v>งานเหล็กเสริม(SR24,SD40)</v>
      </c>
      <c r="F2051" s="18"/>
      <c r="G2051" s="18"/>
      <c r="H2051" s="267">
        <f>IF([1]กรอกข้อมูลสะพาน!E7=0,0,[1]ราค่าต่อหน่วยงานสะพาน!J15)</f>
        <v>0</v>
      </c>
      <c r="I2051" s="18" t="str">
        <f>+[1]ราค่าต่อหน่วยงานสะพาน!K15</f>
        <v>กก.</v>
      </c>
      <c r="J2051" s="263" t="s">
        <v>406</v>
      </c>
      <c r="K2051" s="267">
        <f>+[1]ราค่าต่อหน่วยงานสะพาน!L15+[1]ราค่าต่อหน่วยงานสะพาน!N15</f>
        <v>2.8</v>
      </c>
      <c r="L2051" s="18" t="s">
        <v>134</v>
      </c>
      <c r="M2051" s="23" t="s">
        <v>6</v>
      </c>
      <c r="N2051" s="415">
        <f t="shared" si="198"/>
        <v>0</v>
      </c>
      <c r="O2051" s="18" t="s">
        <v>134</v>
      </c>
      <c r="P2051" s="36" t="str">
        <f t="shared" si="199"/>
        <v>[3]</v>
      </c>
      <c r="Q2051" s="240"/>
      <c r="R2051" s="241">
        <v>3</v>
      </c>
    </row>
    <row r="2052" spans="1:18" ht="23.25">
      <c r="A2052" s="57"/>
      <c r="B2052" s="21"/>
      <c r="C2052" s="85"/>
      <c r="D2052" s="21"/>
      <c r="E2052" s="433" t="str">
        <f>+[1]ราค่าต่อหน่วยงานสะพาน!D16</f>
        <v>-</v>
      </c>
      <c r="F2052" s="18" t="str">
        <f>+[1]ราค่าต่อหน่วยงานสะพาน!E16</f>
        <v>RB6</v>
      </c>
      <c r="G2052" s="18"/>
      <c r="H2052" s="267">
        <f>IF([1]กรอกข้อมูลสะพาน!E7=0,0,[1]ราค่าต่อหน่วยงานสะพาน!J16)</f>
        <v>0</v>
      </c>
      <c r="I2052" s="18" t="str">
        <f>+[1]ราค่าต่อหน่วยงานสะพาน!K16</f>
        <v>กก.</v>
      </c>
      <c r="J2052" s="263" t="s">
        <v>406</v>
      </c>
      <c r="K2052" s="267">
        <f>+[1]ราค่าต่อหน่วยงานสะพาน!L16+[1]ราค่าต่อหน่วยงานสะพาน!N16</f>
        <v>20.41</v>
      </c>
      <c r="L2052" s="18" t="s">
        <v>134</v>
      </c>
      <c r="M2052" s="23" t="s">
        <v>6</v>
      </c>
      <c r="N2052" s="415">
        <f t="shared" si="198"/>
        <v>0</v>
      </c>
      <c r="O2052" s="18" t="s">
        <v>134</v>
      </c>
      <c r="P2052" s="36" t="str">
        <f t="shared" si="199"/>
        <v>[4]</v>
      </c>
      <c r="Q2052" s="240"/>
      <c r="R2052" s="241">
        <v>4</v>
      </c>
    </row>
    <row r="2053" spans="1:18" ht="23.25">
      <c r="A2053" s="57"/>
      <c r="B2053" s="21"/>
      <c r="C2053" s="85"/>
      <c r="D2053" s="21"/>
      <c r="E2053" s="433" t="str">
        <f>+[1]ราค่าต่อหน่วยงานสะพาน!D17</f>
        <v>-</v>
      </c>
      <c r="F2053" s="18" t="str">
        <f>+[1]ราค่าต่อหน่วยงานสะพาน!E17</f>
        <v>RB9</v>
      </c>
      <c r="G2053" s="18"/>
      <c r="H2053" s="267">
        <f>IF([1]กรอกข้อมูลสะพาน!E7=0,0,[1]ราค่าต่อหน่วยงานสะพาน!J17)</f>
        <v>0</v>
      </c>
      <c r="I2053" s="18" t="str">
        <f>+[1]ราค่าต่อหน่วยงานสะพาน!K17</f>
        <v>กก.</v>
      </c>
      <c r="J2053" s="263" t="s">
        <v>406</v>
      </c>
      <c r="K2053" s="267">
        <f>+[1]ราค่าต่อหน่วยงานสะพาน!L17+[1]ราค่าต่อหน่วยงานสะพาน!N17</f>
        <v>19.149999999999999</v>
      </c>
      <c r="L2053" s="18" t="s">
        <v>134</v>
      </c>
      <c r="M2053" s="23" t="s">
        <v>6</v>
      </c>
      <c r="N2053" s="415">
        <f t="shared" si="198"/>
        <v>0</v>
      </c>
      <c r="O2053" s="18" t="s">
        <v>134</v>
      </c>
      <c r="P2053" s="36" t="str">
        <f t="shared" si="199"/>
        <v>[5]</v>
      </c>
      <c r="Q2053" s="240"/>
      <c r="R2053" s="241">
        <v>5</v>
      </c>
    </row>
    <row r="2054" spans="1:18" ht="23.25">
      <c r="A2054" s="57"/>
      <c r="B2054" s="21"/>
      <c r="C2054" s="85"/>
      <c r="D2054" s="21"/>
      <c r="E2054" s="433" t="str">
        <f>+[1]ราค่าต่อหน่วยงานสะพาน!D18</f>
        <v>-</v>
      </c>
      <c r="F2054" s="18" t="str">
        <f>+[1]ราค่าต่อหน่วยงานสะพาน!E18</f>
        <v>DB12</v>
      </c>
      <c r="G2054" s="18"/>
      <c r="H2054" s="267">
        <f>IF([1]กรอกข้อมูลสะพาน!E7=0,0,[1]ราค่าต่อหน่วยงานสะพาน!J18)</f>
        <v>0</v>
      </c>
      <c r="I2054" s="18" t="str">
        <f>+[1]ราค่าต่อหน่วยงานสะพาน!K18</f>
        <v>กก.</v>
      </c>
      <c r="J2054" s="263" t="s">
        <v>406</v>
      </c>
      <c r="K2054" s="267">
        <f>+[1]ราค่าต่อหน่วยงานสะพาน!L18+[1]ราค่าต่อหน่วยงานสะพาน!N18</f>
        <v>18.489999999999998</v>
      </c>
      <c r="L2054" s="18" t="s">
        <v>134</v>
      </c>
      <c r="M2054" s="23" t="s">
        <v>6</v>
      </c>
      <c r="N2054" s="415">
        <f t="shared" si="198"/>
        <v>0</v>
      </c>
      <c r="O2054" s="18" t="s">
        <v>134</v>
      </c>
      <c r="P2054" s="36" t="str">
        <f t="shared" si="199"/>
        <v>[6]</v>
      </c>
      <c r="Q2054" s="240"/>
      <c r="R2054" s="241">
        <v>6</v>
      </c>
    </row>
    <row r="2055" spans="1:18" ht="23.25">
      <c r="A2055" s="57"/>
      <c r="B2055" s="21"/>
      <c r="C2055" s="85"/>
      <c r="D2055" s="21"/>
      <c r="E2055" s="433" t="str">
        <f>+[1]ราค่าต่อหน่วยงานสะพาน!D19</f>
        <v>-</v>
      </c>
      <c r="F2055" s="18" t="str">
        <f>+[1]ราค่าต่อหน่วยงานสะพาน!E19</f>
        <v>DB16</v>
      </c>
      <c r="G2055" s="18"/>
      <c r="H2055" s="267">
        <f>IF([1]กรอกข้อมูลสะพาน!E7=0,0,[1]ราค่าต่อหน่วยงานสะพาน!J19)</f>
        <v>0</v>
      </c>
      <c r="I2055" s="18" t="str">
        <f>+[1]ราค่าต่อหน่วยงานสะพาน!K19</f>
        <v>กก.</v>
      </c>
      <c r="J2055" s="263" t="s">
        <v>406</v>
      </c>
      <c r="K2055" s="267">
        <f>+[1]ราค่าต่อหน่วยงานสะพาน!L19+[1]ราค่าต่อหน่วยงานสะพาน!N19</f>
        <v>18.260000000000002</v>
      </c>
      <c r="L2055" s="18" t="s">
        <v>134</v>
      </c>
      <c r="M2055" s="23" t="s">
        <v>6</v>
      </c>
      <c r="N2055" s="415">
        <f t="shared" si="198"/>
        <v>0</v>
      </c>
      <c r="O2055" s="18" t="s">
        <v>134</v>
      </c>
      <c r="P2055" s="36" t="str">
        <f t="shared" si="199"/>
        <v>[7]</v>
      </c>
      <c r="Q2055" s="240"/>
      <c r="R2055" s="241">
        <v>7</v>
      </c>
    </row>
    <row r="2056" spans="1:18" ht="23.25">
      <c r="A2056" s="57"/>
      <c r="B2056" s="21"/>
      <c r="C2056" s="85"/>
      <c r="D2056" s="21"/>
      <c r="E2056" s="433" t="str">
        <f>+[1]ราค่าต่อหน่วยงานสะพาน!D20</f>
        <v>-</v>
      </c>
      <c r="F2056" s="18" t="str">
        <f>+[1]ราค่าต่อหน่วยงานสะพาน!E20</f>
        <v>DB20</v>
      </c>
      <c r="G2056" s="18"/>
      <c r="H2056" s="267">
        <f>IF([1]กรอกข้อมูลสะพาน!E7=0,0,[1]ราค่าต่อหน่วยงานสะพาน!J20)</f>
        <v>0</v>
      </c>
      <c r="I2056" s="18" t="str">
        <f>+[1]ราค่าต่อหน่วยงานสะพาน!K20</f>
        <v>กก.</v>
      </c>
      <c r="J2056" s="263" t="s">
        <v>406</v>
      </c>
      <c r="K2056" s="267">
        <f>+[1]ราค่าต่อหน่วยงานสะพาน!L20+[1]ราค่าต่อหน่วยงานสะพาน!N20</f>
        <v>20.63</v>
      </c>
      <c r="L2056" s="18" t="s">
        <v>134</v>
      </c>
      <c r="M2056" s="23" t="s">
        <v>6</v>
      </c>
      <c r="N2056" s="415">
        <f t="shared" si="198"/>
        <v>0</v>
      </c>
      <c r="O2056" s="18" t="s">
        <v>134</v>
      </c>
      <c r="P2056" s="36" t="str">
        <f t="shared" si="199"/>
        <v>[8]</v>
      </c>
      <c r="Q2056" s="240"/>
      <c r="R2056" s="241">
        <v>8</v>
      </c>
    </row>
    <row r="2057" spans="1:18" ht="23.25">
      <c r="A2057" s="57"/>
      <c r="B2057" s="21"/>
      <c r="C2057" s="85"/>
      <c r="D2057" s="21"/>
      <c r="E2057" s="433" t="str">
        <f>+[1]ราค่าต่อหน่วยงานสะพาน!D21</f>
        <v>-</v>
      </c>
      <c r="F2057" s="18" t="str">
        <f>+[1]ราค่าต่อหน่วยงานสะพาน!E21</f>
        <v>DB25</v>
      </c>
      <c r="G2057" s="18"/>
      <c r="H2057" s="267">
        <f>IF([1]กรอกข้อมูลสะพาน!E7=0,0,[1]ราค่าต่อหน่วยงานสะพาน!J21)</f>
        <v>0</v>
      </c>
      <c r="I2057" s="18" t="str">
        <f>+[1]ราค่าต่อหน่วยงานสะพาน!K21</f>
        <v>กก.</v>
      </c>
      <c r="J2057" s="263" t="s">
        <v>406</v>
      </c>
      <c r="K2057" s="267">
        <f>+[1]ราค่าต่อหน่วยงานสะพาน!L21+[1]ราค่าต่อหน่วยงานสะพาน!N21</f>
        <v>18.96</v>
      </c>
      <c r="L2057" s="18" t="s">
        <v>134</v>
      </c>
      <c r="M2057" s="23" t="s">
        <v>6</v>
      </c>
      <c r="N2057" s="415">
        <f t="shared" si="198"/>
        <v>0</v>
      </c>
      <c r="O2057" s="18" t="s">
        <v>134</v>
      </c>
      <c r="P2057" s="36" t="str">
        <f t="shared" si="199"/>
        <v>[9]</v>
      </c>
      <c r="Q2057" s="240"/>
      <c r="R2057" s="241">
        <v>9</v>
      </c>
    </row>
    <row r="2058" spans="1:18" ht="23.25">
      <c r="A2058" s="57"/>
      <c r="B2058" s="21"/>
      <c r="C2058" s="85"/>
      <c r="D2058" s="21"/>
      <c r="E2058" s="433" t="str">
        <f>+[1]ราค่าต่อหน่วยงานสะพาน!D22</f>
        <v>-</v>
      </c>
      <c r="F2058" s="18" t="str">
        <f>+[1]ราค่าต่อหน่วยงานสะพาน!E22</f>
        <v>ลวดผูกเหล็ก(ใช้ 2.5% ของ นน.เหล็กเสริม)</v>
      </c>
      <c r="G2058" s="18"/>
      <c r="H2058" s="267">
        <f>IF([1]กรอกข้อมูลสะพาน!E7=0,0,[1]ราค่าต่อหน่วยงานสะพาน!J22)</f>
        <v>0</v>
      </c>
      <c r="I2058" s="18" t="str">
        <f>+[1]ราค่าต่อหน่วยงานสะพาน!K22</f>
        <v>กก.</v>
      </c>
      <c r="J2058" s="263" t="s">
        <v>406</v>
      </c>
      <c r="K2058" s="267">
        <f>+[1]ราค่าต่อหน่วยงานสะพาน!L22+[1]ราค่าต่อหน่วยงานสะพาน!N22</f>
        <v>34.43</v>
      </c>
      <c r="L2058" s="18" t="s">
        <v>134</v>
      </c>
      <c r="M2058" s="23" t="s">
        <v>6</v>
      </c>
      <c r="N2058" s="415">
        <f t="shared" si="198"/>
        <v>0</v>
      </c>
      <c r="O2058" s="18" t="s">
        <v>134</v>
      </c>
      <c r="P2058" s="36" t="str">
        <f t="shared" si="199"/>
        <v>[10]</v>
      </c>
      <c r="Q2058" s="240"/>
      <c r="R2058" s="241">
        <v>10</v>
      </c>
    </row>
    <row r="2059" spans="1:18" ht="23.25">
      <c r="A2059" s="57"/>
      <c r="B2059" s="21"/>
      <c r="C2059" s="85"/>
      <c r="D2059" s="48"/>
      <c r="E2059" s="18" t="str">
        <f>+[1]ราค่าต่อหน่วยงานสะพาน!D23</f>
        <v>วัสดุอื่น ๆ (ระบุ)</v>
      </c>
      <c r="F2059" s="18"/>
      <c r="G2059" s="18"/>
      <c r="H2059" s="267"/>
      <c r="I2059" s="18"/>
      <c r="J2059" s="263" t="s">
        <v>406</v>
      </c>
      <c r="K2059" s="267"/>
      <c r="L2059" s="18" t="s">
        <v>134</v>
      </c>
      <c r="M2059" s="23" t="s">
        <v>6</v>
      </c>
      <c r="N2059" s="415">
        <f t="shared" si="198"/>
        <v>0</v>
      </c>
      <c r="O2059" s="18" t="s">
        <v>134</v>
      </c>
      <c r="P2059" s="36" t="str">
        <f t="shared" si="199"/>
        <v>[11]</v>
      </c>
      <c r="Q2059" s="240"/>
      <c r="R2059" s="241">
        <v>11</v>
      </c>
    </row>
    <row r="2060" spans="1:18" ht="23.25">
      <c r="A2060" s="57"/>
      <c r="B2060" s="21"/>
      <c r="C2060" s="85"/>
      <c r="D2060" s="48"/>
      <c r="E2060" s="433" t="str">
        <f>+[1]ราค่าต่อหน่วยงานสะพาน!D24</f>
        <v>-</v>
      </c>
      <c r="F2060" s="18" t="str">
        <f>+[1]ราค่าต่อหน่วยงานสะพาน!E24</f>
        <v>จุดยกเสาเข็ม ; PVC. Dia. 1 1/2" x 0.4</v>
      </c>
      <c r="G2060" s="18"/>
      <c r="H2060" s="267">
        <f>IF([1]กรอกข้อมูลสะพาน!E7=0,0,[1]ราค่าต่อหน่วยงานสะพาน!J24)</f>
        <v>0</v>
      </c>
      <c r="I2060" s="18" t="str">
        <f>+[1]ราค่าต่อหน่วยงานสะพาน!K24</f>
        <v>ม.</v>
      </c>
      <c r="J2060" s="263" t="s">
        <v>406</v>
      </c>
      <c r="K2060" s="267">
        <f>+[1]ราค่าต่อหน่วยงานสะพาน!L24+[1]ราค่าต่อหน่วยงานสะพาน!N24</f>
        <v>25</v>
      </c>
      <c r="L2060" s="18" t="s">
        <v>134</v>
      </c>
      <c r="M2060" s="23" t="s">
        <v>6</v>
      </c>
      <c r="N2060" s="415">
        <f t="shared" si="198"/>
        <v>0</v>
      </c>
      <c r="O2060" s="18" t="s">
        <v>134</v>
      </c>
      <c r="P2060" s="36" t="str">
        <f t="shared" si="199"/>
        <v>[12]</v>
      </c>
      <c r="Q2060" s="240"/>
      <c r="R2060" s="241">
        <v>12</v>
      </c>
    </row>
    <row r="2061" spans="1:18" ht="23.25">
      <c r="A2061" s="57"/>
      <c r="B2061" s="21"/>
      <c r="C2061" s="85"/>
      <c r="D2061" s="48"/>
      <c r="E2061" s="433" t="str">
        <f>+[1]ราค่าต่อหน่วยงานสะพาน!D25</f>
        <v>-</v>
      </c>
      <c r="F2061" s="18" t="str">
        <f>+[1]ราค่าต่อหน่วยงานสะพาน!E25</f>
        <v>หัวเหล็กหล่อปลายเสาเข็ม</v>
      </c>
      <c r="G2061" s="18"/>
      <c r="H2061" s="267">
        <f>IF([1]กรอกข้อมูลสะพาน!E7=0,0,[1]ราค่าต่อหน่วยงานสะพาน!J25)</f>
        <v>0</v>
      </c>
      <c r="I2061" s="18" t="str">
        <f>+[1]ราค่าต่อหน่วยงานสะพาน!K25</f>
        <v>ท่อน</v>
      </c>
      <c r="J2061" s="263" t="s">
        <v>406</v>
      </c>
      <c r="K2061" s="267">
        <f>+[1]ราค่าต่อหน่วยงานสะพาน!L25+[1]ราค่าต่อหน่วยงานสะพาน!N25</f>
        <v>180</v>
      </c>
      <c r="L2061" s="18" t="s">
        <v>134</v>
      </c>
      <c r="M2061" s="23" t="s">
        <v>6</v>
      </c>
      <c r="N2061" s="415">
        <f t="shared" si="198"/>
        <v>0</v>
      </c>
      <c r="O2061" s="18" t="s">
        <v>134</v>
      </c>
      <c r="P2061" s="36" t="str">
        <f t="shared" si="199"/>
        <v>[13]</v>
      </c>
      <c r="Q2061" s="240"/>
      <c r="R2061" s="241">
        <v>13</v>
      </c>
    </row>
    <row r="2062" spans="1:18" ht="23.25">
      <c r="A2062" s="57"/>
      <c r="B2062" s="21"/>
      <c r="C2062" s="85"/>
      <c r="D2062" s="48"/>
      <c r="E2062" s="18" t="s">
        <v>101</v>
      </c>
      <c r="F2062" s="18"/>
      <c r="G2062" s="18"/>
      <c r="H2062" s="267"/>
      <c r="I2062" s="18"/>
      <c r="J2062" s="263"/>
      <c r="K2062" s="267"/>
      <c r="L2062" s="18"/>
      <c r="M2062" s="23" t="s">
        <v>6</v>
      </c>
      <c r="N2062" s="415">
        <f>SUM(N2049:N2061)</f>
        <v>0</v>
      </c>
      <c r="O2062" s="18" t="s">
        <v>134</v>
      </c>
      <c r="P2062" s="36" t="s">
        <v>545</v>
      </c>
      <c r="Q2062" s="240"/>
      <c r="R2062" s="241">
        <v>14</v>
      </c>
    </row>
    <row r="2063" spans="1:18" ht="23.25">
      <c r="A2063" s="57"/>
      <c r="B2063" s="21"/>
      <c r="C2063" s="85"/>
      <c r="D2063" s="48"/>
      <c r="E2063" s="44"/>
      <c r="F2063" s="18"/>
      <c r="G2063" s="18"/>
      <c r="H2063" s="267"/>
      <c r="I2063" s="18"/>
      <c r="J2063" s="263"/>
      <c r="K2063" s="267"/>
      <c r="L2063" s="18"/>
      <c r="M2063" s="23"/>
      <c r="N2063" s="415"/>
      <c r="O2063" s="18"/>
      <c r="P2063" s="36" t="s">
        <v>546</v>
      </c>
      <c r="Q2063" s="240"/>
      <c r="R2063" s="241"/>
    </row>
    <row r="2064" spans="1:18" ht="24" thickBot="1">
      <c r="A2064" s="57"/>
      <c r="B2064" s="21"/>
      <c r="C2064" s="85"/>
      <c r="D2064" s="48"/>
      <c r="E2064" s="44" t="s">
        <v>57</v>
      </c>
      <c r="F2064" s="18"/>
      <c r="G2064" s="18"/>
      <c r="H2064" s="267"/>
      <c r="I2064" s="18"/>
      <c r="J2064" s="263"/>
      <c r="K2064" s="267"/>
      <c r="L2064" s="18"/>
      <c r="M2064" s="23" t="s">
        <v>6</v>
      </c>
      <c r="N2064" s="80">
        <f>ROUNDDOWN(N2062,0)</f>
        <v>0</v>
      </c>
      <c r="O2064" s="110" t="s">
        <v>844</v>
      </c>
      <c r="P2064" s="36"/>
      <c r="Q2064" s="240"/>
      <c r="R2064" s="241"/>
    </row>
    <row r="2065" spans="1:18" ht="24" thickTop="1">
      <c r="A2065" s="57"/>
      <c r="B2065" s="21"/>
      <c r="C2065" s="85"/>
      <c r="D2065" s="48"/>
      <c r="E2065" s="18"/>
      <c r="F2065" s="18"/>
      <c r="G2065" s="18"/>
      <c r="H2065" s="18"/>
      <c r="I2065" s="18"/>
      <c r="J2065" s="18"/>
      <c r="K2065" s="18"/>
      <c r="L2065" s="18"/>
      <c r="M2065" s="18"/>
    </row>
    <row r="2066" spans="1:18" ht="23.25">
      <c r="A2066" s="57"/>
      <c r="B2066" s="21"/>
      <c r="C2066" s="85"/>
      <c r="D2066" s="48"/>
      <c r="E2066" s="34" t="s">
        <v>845</v>
      </c>
      <c r="F2066" s="18"/>
      <c r="G2066" s="18"/>
      <c r="H2066" s="18"/>
      <c r="I2066" s="18"/>
      <c r="J2066" s="18"/>
      <c r="K2066" s="18"/>
      <c r="L2066" s="18"/>
      <c r="M2066" s="18"/>
    </row>
    <row r="2067" spans="1:18" ht="23.25">
      <c r="A2067" s="57"/>
      <c r="B2067" s="21"/>
      <c r="C2067" s="85"/>
      <c r="D2067" s="48"/>
      <c r="E2067" s="18" t="s">
        <v>846</v>
      </c>
      <c r="F2067" s="18"/>
      <c r="G2067" s="18"/>
      <c r="H2067" s="49">
        <f>+IF([1]กรอกข้อมูลสะพาน!$E$13=0,0,100)</f>
        <v>0</v>
      </c>
      <c r="I2067" s="18" t="s">
        <v>340</v>
      </c>
      <c r="J2067" s="263"/>
      <c r="K2067" s="267"/>
      <c r="L2067" s="18"/>
      <c r="M2067" s="23"/>
      <c r="N2067" s="415"/>
      <c r="O2067" s="18"/>
    </row>
    <row r="2068" spans="1:18" ht="23.25">
      <c r="A2068" s="57"/>
      <c r="B2068" s="21"/>
      <c r="C2068" s="85"/>
      <c r="D2068" s="48"/>
      <c r="E2068" s="18" t="s">
        <v>847</v>
      </c>
      <c r="F2068" s="18"/>
      <c r="G2068" s="18"/>
      <c r="H2068" s="49">
        <f>+IF([1]กรอกข้อมูลสะพาน!$E$13=0,0,121)</f>
        <v>0</v>
      </c>
      <c r="I2068" s="18" t="s">
        <v>701</v>
      </c>
      <c r="J2068" s="263" t="s">
        <v>406</v>
      </c>
      <c r="K2068" s="267">
        <f>+[1]ราคาต่อหน่วยงานทั่วไป!O137</f>
        <v>200</v>
      </c>
      <c r="L2068" s="18" t="s">
        <v>134</v>
      </c>
      <c r="M2068" s="23" t="s">
        <v>6</v>
      </c>
      <c r="N2068" s="415">
        <f t="shared" ref="N2068:N2075" si="200">+H2068*K2068</f>
        <v>0</v>
      </c>
      <c r="O2068" s="18" t="s">
        <v>134</v>
      </c>
      <c r="P2068" s="36" t="str">
        <f>CONCATENATE("[",R2068,"]")</f>
        <v>[1]</v>
      </c>
      <c r="Q2068" s="240"/>
      <c r="R2068" s="241">
        <v>1</v>
      </c>
    </row>
    <row r="2069" spans="1:18" ht="23.25">
      <c r="A2069" s="57"/>
      <c r="B2069" s="21"/>
      <c r="C2069" s="85"/>
      <c r="D2069" s="48"/>
      <c r="E2069" s="18" t="s">
        <v>848</v>
      </c>
      <c r="F2069" s="18"/>
      <c r="G2069" s="18"/>
      <c r="H2069" s="49">
        <f>+IF([1]กรอกข้อมูลสะพาน!$E$13=0,0,30.1)</f>
        <v>0</v>
      </c>
      <c r="I2069" s="18" t="s">
        <v>801</v>
      </c>
      <c r="J2069" s="263" t="s">
        <v>406</v>
      </c>
      <c r="K2069" s="267">
        <f>+[1]ราคาต่อหน่วยงานทั่วไป!O139</f>
        <v>728</v>
      </c>
      <c r="L2069" s="18" t="s">
        <v>134</v>
      </c>
      <c r="M2069" s="23" t="s">
        <v>6</v>
      </c>
      <c r="N2069" s="415">
        <f t="shared" si="200"/>
        <v>0</v>
      </c>
      <c r="O2069" s="18" t="s">
        <v>134</v>
      </c>
      <c r="P2069" s="36" t="str">
        <f t="shared" ref="P2069:P2075" si="201">CONCATENATE("[",R2069,"]")</f>
        <v>[2]</v>
      </c>
      <c r="Q2069" s="240"/>
      <c r="R2069" s="241">
        <v>2</v>
      </c>
    </row>
    <row r="2070" spans="1:18" ht="23.25">
      <c r="A2070" s="57"/>
      <c r="B2070" s="21"/>
      <c r="C2070" s="85"/>
      <c r="D2070" s="48"/>
      <c r="E2070" s="18" t="s">
        <v>849</v>
      </c>
      <c r="F2070" s="18"/>
      <c r="G2070" s="18"/>
      <c r="H2070" s="49">
        <f>+IF([1]กรอกข้อมูลสะพาน!$E$13=0,0,2*30.1)</f>
        <v>0</v>
      </c>
      <c r="I2070" s="18" t="s">
        <v>801</v>
      </c>
      <c r="J2070" s="263" t="s">
        <v>406</v>
      </c>
      <c r="K2070" s="267">
        <f>+K2069</f>
        <v>728</v>
      </c>
      <c r="L2070" s="18" t="s">
        <v>134</v>
      </c>
      <c r="M2070" s="23" t="s">
        <v>6</v>
      </c>
      <c r="N2070" s="415">
        <f t="shared" si="200"/>
        <v>0</v>
      </c>
      <c r="O2070" s="18" t="s">
        <v>134</v>
      </c>
      <c r="P2070" s="36" t="str">
        <f t="shared" si="201"/>
        <v>[3]</v>
      </c>
      <c r="Q2070" s="240"/>
      <c r="R2070" s="241">
        <v>3</v>
      </c>
    </row>
    <row r="2071" spans="1:18" ht="23.25">
      <c r="A2071" s="57"/>
      <c r="B2071" s="21"/>
      <c r="C2071" s="85"/>
      <c r="D2071" s="48"/>
      <c r="E2071" s="18" t="s">
        <v>850</v>
      </c>
      <c r="F2071" s="18"/>
      <c r="G2071" s="18"/>
      <c r="H2071" s="49">
        <f>+IF([1]กรอกข้อมูลสะพาน!$E$13=0,0,13.68)</f>
        <v>0</v>
      </c>
      <c r="I2071" s="18" t="s">
        <v>801</v>
      </c>
      <c r="J2071" s="263" t="s">
        <v>406</v>
      </c>
      <c r="K2071" s="267">
        <f>+K2070</f>
        <v>728</v>
      </c>
      <c r="L2071" s="18" t="s">
        <v>134</v>
      </c>
      <c r="M2071" s="23" t="s">
        <v>6</v>
      </c>
      <c r="N2071" s="415">
        <f t="shared" si="200"/>
        <v>0</v>
      </c>
      <c r="O2071" s="18" t="s">
        <v>134</v>
      </c>
      <c r="P2071" s="36" t="str">
        <f t="shared" si="201"/>
        <v>[4]</v>
      </c>
      <c r="Q2071" s="240"/>
      <c r="R2071" s="241">
        <v>4</v>
      </c>
    </row>
    <row r="2072" spans="1:18" ht="23.25">
      <c r="A2072" s="57"/>
      <c r="B2072" s="21"/>
      <c r="C2072" s="85"/>
      <c r="D2072" s="48"/>
      <c r="E2072" s="18" t="s">
        <v>851</v>
      </c>
      <c r="F2072" s="18"/>
      <c r="G2072" s="18"/>
      <c r="H2072" s="49">
        <f>+IF([1]กรอกข้อมูลสะพาน!$E$13=0,0,24.2)</f>
        <v>0</v>
      </c>
      <c r="I2072" s="18" t="s">
        <v>408</v>
      </c>
      <c r="J2072" s="263" t="s">
        <v>406</v>
      </c>
      <c r="K2072" s="267">
        <f>IF([1]กรอกข้อมูลสะพาน!E7=0,0,([1]ราคาต่อหน่วยงานทั่วไป!R140-N2074)/(H2073+H2072))</f>
        <v>0</v>
      </c>
      <c r="L2072" s="18" t="s">
        <v>134</v>
      </c>
      <c r="M2072" s="23" t="s">
        <v>6</v>
      </c>
      <c r="N2072" s="415">
        <f t="shared" si="200"/>
        <v>0</v>
      </c>
      <c r="O2072" s="18" t="s">
        <v>134</v>
      </c>
      <c r="P2072" s="36" t="str">
        <f t="shared" si="201"/>
        <v>[5]</v>
      </c>
      <c r="Q2072" s="240"/>
      <c r="R2072" s="241">
        <v>5</v>
      </c>
    </row>
    <row r="2073" spans="1:18" ht="23.25">
      <c r="A2073" s="57"/>
      <c r="B2073" s="21"/>
      <c r="C2073" s="85"/>
      <c r="D2073" s="48"/>
      <c r="E2073" s="18" t="s">
        <v>852</v>
      </c>
      <c r="F2073" s="18"/>
      <c r="G2073" s="18"/>
      <c r="H2073" s="49">
        <f>+IF([1]กรอกข้อมูลสะพาน!$E$13=0,0,60.5)</f>
        <v>0</v>
      </c>
      <c r="I2073" s="18" t="s">
        <v>408</v>
      </c>
      <c r="J2073" s="263" t="s">
        <v>406</v>
      </c>
      <c r="K2073" s="267">
        <f>+K2072</f>
        <v>0</v>
      </c>
      <c r="L2073" s="18" t="s">
        <v>134</v>
      </c>
      <c r="M2073" s="23" t="s">
        <v>6</v>
      </c>
      <c r="N2073" s="415">
        <f t="shared" si="200"/>
        <v>0</v>
      </c>
      <c r="O2073" s="18" t="s">
        <v>134</v>
      </c>
      <c r="P2073" s="36" t="str">
        <f t="shared" si="201"/>
        <v>[6]</v>
      </c>
      <c r="Q2073" s="240"/>
      <c r="R2073" s="241">
        <v>6</v>
      </c>
    </row>
    <row r="2074" spans="1:18" ht="23.25">
      <c r="A2074" s="57"/>
      <c r="B2074" s="21"/>
      <c r="C2074" s="85"/>
      <c r="D2074" s="48"/>
      <c r="E2074" s="18" t="s">
        <v>853</v>
      </c>
      <c r="F2074" s="18"/>
      <c r="G2074" s="18"/>
      <c r="H2074" s="49">
        <f>+IF([1]กรอกข้อมูลสะพาน!$E$13=0,0,25)</f>
        <v>0</v>
      </c>
      <c r="I2074" s="18" t="s">
        <v>408</v>
      </c>
      <c r="J2074" s="263" t="s">
        <v>406</v>
      </c>
      <c r="K2074" s="267">
        <f>+[1]คำนวณค่าขนส่ง!G124</f>
        <v>35.979999999999997</v>
      </c>
      <c r="L2074" s="18" t="s">
        <v>134</v>
      </c>
      <c r="M2074" s="23" t="s">
        <v>6</v>
      </c>
      <c r="N2074" s="415">
        <f t="shared" si="200"/>
        <v>0</v>
      </c>
      <c r="O2074" s="18" t="s">
        <v>134</v>
      </c>
      <c r="P2074" s="36" t="str">
        <f t="shared" si="201"/>
        <v>[7]</v>
      </c>
      <c r="Q2074" s="240"/>
      <c r="R2074" s="241">
        <v>7</v>
      </c>
    </row>
    <row r="2075" spans="1:18" ht="23.25">
      <c r="A2075" s="57"/>
      <c r="B2075" s="21"/>
      <c r="C2075" s="85"/>
      <c r="D2075" s="48"/>
      <c r="E2075" s="18" t="s">
        <v>854</v>
      </c>
      <c r="F2075" s="18"/>
      <c r="G2075" s="18"/>
      <c r="H2075" s="49">
        <f>+IF([1]กรอกข้อมูลสะพาน!$E$13=0,0,H2067)</f>
        <v>0</v>
      </c>
      <c r="I2075" s="18" t="s">
        <v>340</v>
      </c>
      <c r="J2075" s="263" t="s">
        <v>406</v>
      </c>
      <c r="K2075" s="267">
        <f>+[1]ราคาต่อหน่วยงานทั่วไป!R161</f>
        <v>251</v>
      </c>
      <c r="L2075" s="18" t="s">
        <v>134</v>
      </c>
      <c r="M2075" s="23" t="s">
        <v>6</v>
      </c>
      <c r="N2075" s="415">
        <f t="shared" si="200"/>
        <v>0</v>
      </c>
      <c r="O2075" s="18" t="s">
        <v>134</v>
      </c>
      <c r="P2075" s="36" t="str">
        <f t="shared" si="201"/>
        <v>[8]</v>
      </c>
      <c r="Q2075" s="240"/>
      <c r="R2075" s="241">
        <v>8</v>
      </c>
    </row>
    <row r="2076" spans="1:18" ht="23.25">
      <c r="A2076" s="57"/>
      <c r="B2076" s="21"/>
      <c r="C2076" s="85"/>
      <c r="D2076" s="48"/>
      <c r="E2076" s="18" t="s">
        <v>101</v>
      </c>
      <c r="F2076" s="18"/>
      <c r="G2076" s="18"/>
      <c r="H2076" s="267"/>
      <c r="I2076" s="18"/>
      <c r="J2076" s="263"/>
      <c r="K2076" s="267"/>
      <c r="L2076" s="18"/>
      <c r="M2076" s="23" t="s">
        <v>6</v>
      </c>
      <c r="N2076" s="415">
        <f>SUM(N2068:N2075)</f>
        <v>0</v>
      </c>
      <c r="O2076" s="18" t="s">
        <v>134</v>
      </c>
      <c r="P2076" s="36" t="s">
        <v>638</v>
      </c>
      <c r="Q2076" s="240"/>
      <c r="R2076" s="241">
        <v>9</v>
      </c>
    </row>
    <row r="2077" spans="1:18" ht="23.25">
      <c r="A2077" s="57"/>
      <c r="B2077" s="21"/>
      <c r="C2077" s="85"/>
      <c r="D2077" s="48"/>
      <c r="E2077" s="44"/>
      <c r="F2077" s="18"/>
      <c r="G2077" s="18"/>
      <c r="H2077" s="267"/>
      <c r="I2077" s="18"/>
      <c r="J2077" s="263"/>
      <c r="K2077" s="267"/>
      <c r="L2077" s="18"/>
      <c r="M2077" s="23"/>
      <c r="N2077" s="415"/>
      <c r="O2077" s="18"/>
      <c r="P2077" s="36" t="s">
        <v>639</v>
      </c>
      <c r="Q2077" s="240"/>
      <c r="R2077" s="241"/>
    </row>
    <row r="2078" spans="1:18" ht="24" thickBot="1">
      <c r="A2078" s="57"/>
      <c r="B2078" s="21"/>
      <c r="C2078" s="85"/>
      <c r="D2078" s="48"/>
      <c r="E2078" s="44" t="s">
        <v>57</v>
      </c>
      <c r="F2078" s="18"/>
      <c r="G2078" s="18"/>
      <c r="H2078" s="267"/>
      <c r="I2078" s="18"/>
      <c r="J2078" s="263"/>
      <c r="K2078" s="267"/>
      <c r="L2078" s="18"/>
      <c r="M2078" s="23" t="s">
        <v>6</v>
      </c>
      <c r="N2078" s="80">
        <f>ROUNDDOWN(N2076/100,0)</f>
        <v>0</v>
      </c>
      <c r="O2078" s="110" t="s">
        <v>7</v>
      </c>
      <c r="P2078" s="36"/>
      <c r="Q2078" s="240"/>
      <c r="R2078" s="241"/>
    </row>
    <row r="2079" spans="1:18" ht="24" thickTop="1">
      <c r="A2079" s="57"/>
      <c r="B2079" s="21"/>
      <c r="C2079" s="85"/>
      <c r="D2079" s="48"/>
      <c r="E2079" s="18"/>
      <c r="F2079" s="18"/>
      <c r="G2079" s="18"/>
      <c r="H2079" s="18"/>
      <c r="I2079" s="18"/>
      <c r="J2079" s="18"/>
      <c r="K2079" s="18"/>
      <c r="L2079" s="18"/>
      <c r="M2079" s="18"/>
      <c r="P2079" s="36"/>
      <c r="Q2079" s="240"/>
      <c r="R2079" s="241"/>
    </row>
    <row r="2080" spans="1:18" ht="23.25">
      <c r="A2080" s="57"/>
      <c r="B2080" s="21"/>
      <c r="C2080" s="85"/>
      <c r="D2080" s="48"/>
      <c r="E2080" s="34" t="s">
        <v>855</v>
      </c>
      <c r="F2080" s="18"/>
      <c r="G2080" s="18"/>
      <c r="H2080" s="18"/>
      <c r="I2080" s="18"/>
      <c r="J2080" s="18"/>
      <c r="K2080" s="18"/>
      <c r="L2080" s="18"/>
      <c r="M2080" s="18"/>
      <c r="P2080" s="36"/>
      <c r="Q2080" s="240"/>
      <c r="R2080" s="241"/>
    </row>
    <row r="2081" spans="1:21" ht="23.25">
      <c r="A2081" s="57"/>
      <c r="B2081" s="21"/>
      <c r="C2081" s="85"/>
      <c r="D2081" s="48"/>
      <c r="E2081" s="18" t="s">
        <v>856</v>
      </c>
      <c r="F2081" s="18"/>
      <c r="G2081" s="18"/>
      <c r="H2081" s="49">
        <f>IF([1]กรอกข้อมูลสะพาน!E7=0,0,12)</f>
        <v>0</v>
      </c>
      <c r="I2081" s="18" t="s">
        <v>701</v>
      </c>
      <c r="J2081" s="263" t="s">
        <v>406</v>
      </c>
      <c r="K2081" s="267">
        <f>+N2064</f>
        <v>0</v>
      </c>
      <c r="L2081" s="18" t="s">
        <v>134</v>
      </c>
      <c r="M2081" s="23" t="s">
        <v>6</v>
      </c>
      <c r="N2081" s="415">
        <f>+H2081*K2081</f>
        <v>0</v>
      </c>
      <c r="O2081" s="18" t="s">
        <v>134</v>
      </c>
      <c r="P2081" s="36" t="str">
        <f>CONCATENATE("[",R2081,"]")</f>
        <v>[1]</v>
      </c>
      <c r="Q2081" s="240"/>
      <c r="R2081" s="241">
        <v>1</v>
      </c>
    </row>
    <row r="2082" spans="1:21" ht="23.25">
      <c r="A2082" s="57"/>
      <c r="B2082" s="21"/>
      <c r="C2082" s="85"/>
      <c r="D2082" s="48"/>
      <c r="E2082" s="18" t="s">
        <v>845</v>
      </c>
      <c r="F2082" s="18"/>
      <c r="G2082" s="18"/>
      <c r="H2082" s="49">
        <f>+[1]กรอกข้อมูลสะพาน!E14/(12+6*[1]กรอกข้อมูลสะพาน!E25)*12</f>
        <v>0</v>
      </c>
      <c r="I2082" s="18" t="s">
        <v>340</v>
      </c>
      <c r="J2082" s="263" t="s">
        <v>406</v>
      </c>
      <c r="K2082" s="267">
        <f>+N2078</f>
        <v>0</v>
      </c>
      <c r="L2082" s="18" t="s">
        <v>134</v>
      </c>
      <c r="M2082" s="23" t="s">
        <v>6</v>
      </c>
      <c r="N2082" s="415">
        <f>+H2082*K2082</f>
        <v>0</v>
      </c>
      <c r="O2082" s="18" t="s">
        <v>134</v>
      </c>
      <c r="P2082" s="36" t="str">
        <f>CONCATENATE("[",R2082,"]")</f>
        <v>[2]</v>
      </c>
      <c r="Q2082" s="240"/>
      <c r="R2082" s="241">
        <v>2</v>
      </c>
      <c r="T2082" s="434">
        <f>+H2082</f>
        <v>0</v>
      </c>
      <c r="U2082">
        <f>12+[1]กรอกข้อมูลสะพาน!E25*6</f>
        <v>12</v>
      </c>
    </row>
    <row r="2083" spans="1:21" ht="23.25">
      <c r="A2083" s="57"/>
      <c r="B2083" s="21"/>
      <c r="C2083" s="85"/>
      <c r="D2083" s="48"/>
      <c r="E2083" s="18" t="s">
        <v>857</v>
      </c>
      <c r="F2083" s="18"/>
      <c r="G2083" s="18"/>
      <c r="H2083" s="49">
        <f>+H2081</f>
        <v>0</v>
      </c>
      <c r="I2083" s="18" t="s">
        <v>701</v>
      </c>
      <c r="J2083" s="263" t="s">
        <v>406</v>
      </c>
      <c r="K2083" s="267">
        <f>+[1]ราคาต่อหน่วยงานทั่วไป!X203</f>
        <v>0</v>
      </c>
      <c r="L2083" s="18" t="s">
        <v>134</v>
      </c>
      <c r="M2083" s="23" t="s">
        <v>6</v>
      </c>
      <c r="N2083" s="415">
        <f>+H2083*K2083</f>
        <v>0</v>
      </c>
      <c r="O2083" s="18" t="s">
        <v>134</v>
      </c>
      <c r="P2083" s="36" t="str">
        <f>CONCATENATE("[",R2083,"]")</f>
        <v>[3]</v>
      </c>
      <c r="Q2083" s="240"/>
      <c r="R2083" s="241">
        <v>3</v>
      </c>
    </row>
    <row r="2084" spans="1:21" ht="23.25">
      <c r="A2084" s="57"/>
      <c r="B2084" s="21"/>
      <c r="C2084" s="85"/>
      <c r="D2084" s="48"/>
      <c r="E2084" s="18" t="s">
        <v>858</v>
      </c>
      <c r="F2084" s="18"/>
      <c r="G2084" s="18"/>
      <c r="H2084" s="49">
        <f>+H2083</f>
        <v>0</v>
      </c>
      <c r="I2084" s="18" t="s">
        <v>701</v>
      </c>
      <c r="J2084" s="263" t="s">
        <v>406</v>
      </c>
      <c r="K2084" s="267">
        <f>IF([1]กรอกข้อมูลสะพาน!E7=0,0,[1]ราค่าต่อหน่วยงานสะพาน!O51)</f>
        <v>0</v>
      </c>
      <c r="L2084" s="18" t="s">
        <v>134</v>
      </c>
      <c r="M2084" s="23" t="s">
        <v>6</v>
      </c>
      <c r="N2084" s="415">
        <f>+H2084*K2084</f>
        <v>0</v>
      </c>
      <c r="O2084" s="18" t="s">
        <v>134</v>
      </c>
      <c r="P2084" s="36" t="str">
        <f>CONCATENATE("[",R2084,"]")</f>
        <v>[4]</v>
      </c>
      <c r="Q2084" s="240"/>
      <c r="R2084" s="241">
        <v>4</v>
      </c>
    </row>
    <row r="2085" spans="1:21" ht="23.25">
      <c r="A2085" s="57"/>
      <c r="B2085" s="21"/>
      <c r="C2085" s="85"/>
      <c r="D2085" s="48"/>
      <c r="E2085" s="18" t="s">
        <v>101</v>
      </c>
      <c r="F2085" s="18"/>
      <c r="G2085" s="18"/>
      <c r="H2085" s="49"/>
      <c r="I2085" s="18"/>
      <c r="J2085" s="263"/>
      <c r="K2085" s="267"/>
      <c r="L2085" s="18"/>
      <c r="M2085" s="23"/>
      <c r="N2085" s="415">
        <f>SUM(N2081:N2084)</f>
        <v>0</v>
      </c>
      <c r="O2085" s="18" t="s">
        <v>134</v>
      </c>
      <c r="P2085" s="36" t="s">
        <v>784</v>
      </c>
      <c r="Q2085" s="240"/>
      <c r="R2085" s="241">
        <v>14</v>
      </c>
    </row>
    <row r="2086" spans="1:21" ht="23.25">
      <c r="A2086" s="57"/>
      <c r="B2086" s="21"/>
      <c r="C2086" s="85"/>
      <c r="D2086" s="48"/>
      <c r="E2086" s="18"/>
      <c r="F2086" s="18"/>
      <c r="G2086" s="18"/>
      <c r="H2086" s="18"/>
      <c r="I2086" s="18"/>
      <c r="J2086" s="18"/>
      <c r="K2086" s="18"/>
      <c r="L2086" s="18"/>
      <c r="M2086" s="18"/>
      <c r="P2086" s="36" t="s">
        <v>785</v>
      </c>
      <c r="Q2086" s="240"/>
      <c r="R2086" s="241"/>
    </row>
    <row r="2087" spans="1:21" ht="24" thickBot="1">
      <c r="A2087" s="57"/>
      <c r="B2087" s="21"/>
      <c r="C2087" s="85"/>
      <c r="D2087" s="48"/>
      <c r="E2087" s="44" t="s">
        <v>57</v>
      </c>
      <c r="F2087" s="18"/>
      <c r="G2087" s="18"/>
      <c r="H2087" s="267"/>
      <c r="I2087" s="18"/>
      <c r="J2087" s="263"/>
      <c r="K2087" s="267"/>
      <c r="L2087" s="18"/>
      <c r="M2087" s="23" t="s">
        <v>6</v>
      </c>
      <c r="N2087" s="80">
        <f>IF(H2081=0,0,ROUNDDOWN(N2085/H2081,0))</f>
        <v>0</v>
      </c>
      <c r="O2087" s="110" t="s">
        <v>844</v>
      </c>
    </row>
    <row r="2088" spans="1:21" ht="24" thickTop="1">
      <c r="A2088" s="57"/>
      <c r="B2088" s="21"/>
      <c r="C2088" s="85"/>
      <c r="D2088" s="48"/>
      <c r="E2088" s="18"/>
      <c r="F2088" s="18"/>
      <c r="G2088" s="18"/>
      <c r="H2088" s="18"/>
      <c r="I2088" s="18"/>
      <c r="J2088" s="18"/>
      <c r="K2088" s="18"/>
      <c r="L2088" s="18"/>
      <c r="M2088" s="18"/>
    </row>
    <row r="2089" spans="1:21" ht="23.25">
      <c r="A2089" s="57"/>
      <c r="B2089" s="21"/>
      <c r="C2089" s="85"/>
      <c r="D2089" s="48"/>
      <c r="E2089" s="18"/>
      <c r="F2089" s="18"/>
      <c r="G2089" s="18"/>
      <c r="H2089" s="18"/>
      <c r="I2089" s="18"/>
      <c r="J2089" s="18"/>
      <c r="K2089" s="18"/>
      <c r="L2089" s="18"/>
      <c r="M2089" s="18"/>
    </row>
    <row r="2090" spans="1:21" ht="23.25">
      <c r="A2090" s="57"/>
      <c r="B2090" s="21"/>
      <c r="C2090" s="85"/>
      <c r="D2090" s="48"/>
      <c r="E2090" s="18"/>
      <c r="F2090" s="18"/>
      <c r="G2090" s="18"/>
      <c r="H2090" s="18"/>
      <c r="I2090" s="18"/>
      <c r="J2090" s="18"/>
      <c r="K2090" s="18"/>
      <c r="L2090" s="18"/>
      <c r="M2090" s="18"/>
    </row>
    <row r="2091" spans="1:21" ht="23.25">
      <c r="A2091" s="57"/>
      <c r="B2091" s="21"/>
      <c r="C2091" s="85"/>
      <c r="D2091" s="48"/>
      <c r="E2091" s="18"/>
      <c r="F2091" s="18"/>
      <c r="G2091" s="18"/>
      <c r="H2091" s="18"/>
      <c r="I2091" s="18"/>
      <c r="J2091" s="18"/>
      <c r="K2091" s="18"/>
      <c r="L2091" s="18"/>
      <c r="M2091" s="18"/>
    </row>
    <row r="2092" spans="1:21" ht="23.25">
      <c r="A2092" s="57"/>
      <c r="B2092" s="21"/>
      <c r="C2092" s="85"/>
      <c r="D2092" s="48"/>
      <c r="E2092" s="18"/>
      <c r="F2092" s="18"/>
      <c r="G2092" s="18"/>
      <c r="H2092" s="18"/>
      <c r="I2092" s="18"/>
      <c r="J2092" s="18"/>
      <c r="K2092" s="18"/>
      <c r="L2092" s="18"/>
      <c r="M2092" s="18"/>
    </row>
    <row r="2093" spans="1:21" ht="23.25">
      <c r="A2093" s="57"/>
      <c r="B2093" s="21"/>
      <c r="C2093" s="85"/>
      <c r="D2093" s="48"/>
      <c r="E2093" s="18"/>
      <c r="F2093" s="18"/>
      <c r="G2093" s="18"/>
      <c r="H2093" s="18"/>
      <c r="I2093" s="18"/>
      <c r="J2093" s="18"/>
      <c r="K2093" s="18"/>
      <c r="L2093" s="18"/>
      <c r="M2093" s="18"/>
    </row>
    <row r="2094" spans="1:21" ht="23.25">
      <c r="A2094" s="57"/>
      <c r="B2094" s="21"/>
      <c r="C2094" s="85"/>
      <c r="D2094" s="48"/>
      <c r="E2094" s="18"/>
      <c r="F2094" s="18"/>
      <c r="G2094" s="18"/>
      <c r="H2094" s="18"/>
      <c r="I2094" s="18"/>
      <c r="J2094" s="18"/>
      <c r="K2094" s="18"/>
      <c r="L2094" s="18"/>
      <c r="M2094" s="18"/>
    </row>
    <row r="2095" spans="1:21" ht="23.25">
      <c r="A2095" s="57"/>
      <c r="B2095" s="21"/>
      <c r="C2095" s="85"/>
      <c r="D2095" s="21" t="s">
        <v>859</v>
      </c>
      <c r="E2095" s="18" t="s">
        <v>860</v>
      </c>
      <c r="F2095" s="18"/>
      <c r="G2095" s="267">
        <f>+G2048</f>
        <v>0.4</v>
      </c>
      <c r="H2095" s="267" t="s">
        <v>843</v>
      </c>
      <c r="I2095" s="267">
        <f>+I2048</f>
        <v>0.4</v>
      </c>
      <c r="J2095" s="18" t="s">
        <v>171</v>
      </c>
      <c r="K2095" s="18" t="s">
        <v>403</v>
      </c>
      <c r="L2095" s="267">
        <f>+L2048</f>
        <v>0</v>
      </c>
      <c r="M2095" s="18" t="s">
        <v>404</v>
      </c>
    </row>
    <row r="2096" spans="1:21" ht="23.25">
      <c r="A2096" s="57"/>
      <c r="B2096" s="21"/>
      <c r="C2096" s="85"/>
      <c r="D2096" s="48"/>
      <c r="E2096" s="18" t="str">
        <f>+[1]ราค่าต่อหน่วยงานสะพาน!D33</f>
        <v>งานคอนกรีต ค.3</v>
      </c>
      <c r="F2096" s="18"/>
      <c r="G2096" s="18"/>
      <c r="H2096" s="267">
        <f>IF([1]กรอกข้อมูลสะพาน!E7=0,0,[1]ราค่าต่อหน่วยงานสะพาน!J33)</f>
        <v>0</v>
      </c>
      <c r="I2096" s="18" t="str">
        <f>+[1]ราค่าต่อหน่วยงานสะพาน!K33</f>
        <v>ลบ.ม.</v>
      </c>
      <c r="J2096" s="263" t="s">
        <v>406</v>
      </c>
      <c r="K2096" s="267">
        <f>+K2049</f>
        <v>1768</v>
      </c>
      <c r="L2096" s="18" t="s">
        <v>134</v>
      </c>
      <c r="M2096" s="23" t="s">
        <v>6</v>
      </c>
      <c r="N2096" s="415">
        <f>+H2096*K2096</f>
        <v>0</v>
      </c>
      <c r="O2096" s="18" t="s">
        <v>134</v>
      </c>
      <c r="P2096" s="36" t="str">
        <f>CONCATENATE("[",R2096,"]")</f>
        <v>[1]</v>
      </c>
      <c r="Q2096" s="240"/>
      <c r="R2096" s="241">
        <v>1</v>
      </c>
    </row>
    <row r="2097" spans="1:18" ht="23.25">
      <c r="A2097" s="57"/>
      <c r="B2097" s="21"/>
      <c r="C2097" s="85"/>
      <c r="D2097" s="48"/>
      <c r="E2097" s="18" t="str">
        <f>+[1]ราค่าต่อหน่วยงานสะพาน!D34</f>
        <v>งานไม้แบบ(1)</v>
      </c>
      <c r="F2097" s="18"/>
      <c r="G2097" s="18"/>
      <c r="H2097" s="267">
        <f>IF([1]กรอกข้อมูลสะพาน!E7=0,0,[1]ราค่าต่อหน่วยงานสะพาน!J34)</f>
        <v>0</v>
      </c>
      <c r="I2097" s="18" t="str">
        <f>+[1]ราค่าต่อหน่วยงานสะพาน!K34</f>
        <v>ตร.ม.</v>
      </c>
      <c r="J2097" s="263" t="s">
        <v>406</v>
      </c>
      <c r="K2097" s="267">
        <f t="shared" ref="K2097:K2108" si="202">+K2050</f>
        <v>245</v>
      </c>
      <c r="L2097" s="18" t="s">
        <v>134</v>
      </c>
      <c r="M2097" s="23" t="s">
        <v>6</v>
      </c>
      <c r="N2097" s="415">
        <f t="shared" ref="N2097:N2108" si="203">+H2097*K2097</f>
        <v>0</v>
      </c>
      <c r="O2097" s="18" t="s">
        <v>134</v>
      </c>
      <c r="P2097" s="36" t="str">
        <f t="shared" ref="P2097:P2108" si="204">CONCATENATE("[",R2097,"]")</f>
        <v>[2]</v>
      </c>
      <c r="Q2097" s="240"/>
      <c r="R2097" s="241">
        <v>2</v>
      </c>
    </row>
    <row r="2098" spans="1:18" ht="23.25">
      <c r="A2098" s="57"/>
      <c r="B2098" s="21"/>
      <c r="C2098" s="85"/>
      <c r="D2098" s="48"/>
      <c r="E2098" s="18" t="str">
        <f>+[1]ราค่าต่อหน่วยงานสะพาน!D35</f>
        <v>งานเหล็กเสริม(SR24,SD40)</v>
      </c>
      <c r="F2098" s="18"/>
      <c r="G2098" s="18"/>
      <c r="H2098" s="267">
        <f>IF([1]กรอกข้อมูลสะพาน!E7=0,0,[1]ราค่าต่อหน่วยงานสะพาน!J35)</f>
        <v>0</v>
      </c>
      <c r="I2098" s="18" t="str">
        <f>+[1]ราค่าต่อหน่วยงานสะพาน!K35</f>
        <v>กก.</v>
      </c>
      <c r="J2098" s="263" t="s">
        <v>406</v>
      </c>
      <c r="K2098" s="267">
        <f t="shared" si="202"/>
        <v>2.8</v>
      </c>
      <c r="L2098" s="18" t="s">
        <v>134</v>
      </c>
      <c r="M2098" s="23" t="s">
        <v>6</v>
      </c>
      <c r="N2098" s="415">
        <f t="shared" si="203"/>
        <v>0</v>
      </c>
      <c r="O2098" s="18" t="s">
        <v>134</v>
      </c>
      <c r="P2098" s="36" t="str">
        <f t="shared" si="204"/>
        <v>[3]</v>
      </c>
      <c r="Q2098" s="240"/>
      <c r="R2098" s="241">
        <v>3</v>
      </c>
    </row>
    <row r="2099" spans="1:18" ht="23.25">
      <c r="A2099" s="57"/>
      <c r="B2099" s="21"/>
      <c r="C2099" s="85"/>
      <c r="D2099" s="21"/>
      <c r="E2099" s="433" t="str">
        <f>+[1]ราค่าต่อหน่วยงานสะพาน!D36</f>
        <v>-</v>
      </c>
      <c r="F2099" s="18" t="str">
        <f>+[1]ราค่าต่อหน่วยงานสะพาน!E36</f>
        <v>RB6</v>
      </c>
      <c r="G2099" s="18"/>
      <c r="H2099" s="267">
        <f>IF([1]กรอกข้อมูลสะพาน!E7=0,0,[1]ราค่าต่อหน่วยงานสะพาน!J36)</f>
        <v>0</v>
      </c>
      <c r="I2099" s="18" t="str">
        <f>+[1]ราค่าต่อหน่วยงานสะพาน!K36</f>
        <v>กก.</v>
      </c>
      <c r="J2099" s="263" t="s">
        <v>406</v>
      </c>
      <c r="K2099" s="267">
        <f t="shared" si="202"/>
        <v>20.41</v>
      </c>
      <c r="L2099" s="18" t="s">
        <v>134</v>
      </c>
      <c r="M2099" s="23" t="s">
        <v>6</v>
      </c>
      <c r="N2099" s="415">
        <f t="shared" si="203"/>
        <v>0</v>
      </c>
      <c r="O2099" s="18" t="s">
        <v>134</v>
      </c>
      <c r="P2099" s="36" t="str">
        <f t="shared" si="204"/>
        <v>[4]</v>
      </c>
      <c r="Q2099" s="240"/>
      <c r="R2099" s="241">
        <v>4</v>
      </c>
    </row>
    <row r="2100" spans="1:18" ht="23.25">
      <c r="A2100" s="57"/>
      <c r="B2100" s="21"/>
      <c r="C2100" s="85"/>
      <c r="D2100" s="21"/>
      <c r="E2100" s="433" t="str">
        <f>+[1]ราค่าต่อหน่วยงานสะพาน!D37</f>
        <v>-</v>
      </c>
      <c r="F2100" s="18" t="str">
        <f>+[1]ราค่าต่อหน่วยงานสะพาน!E37</f>
        <v>RB9</v>
      </c>
      <c r="G2100" s="18"/>
      <c r="H2100" s="267">
        <f>IF([1]กรอกข้อมูลสะพาน!E7=0,0,[1]ราค่าต่อหน่วยงานสะพาน!J37)</f>
        <v>0</v>
      </c>
      <c r="I2100" s="18" t="str">
        <f>+[1]ราค่าต่อหน่วยงานสะพาน!K37</f>
        <v>กก.</v>
      </c>
      <c r="J2100" s="263" t="s">
        <v>406</v>
      </c>
      <c r="K2100" s="267">
        <f t="shared" si="202"/>
        <v>19.149999999999999</v>
      </c>
      <c r="L2100" s="18" t="s">
        <v>134</v>
      </c>
      <c r="M2100" s="23" t="s">
        <v>6</v>
      </c>
      <c r="N2100" s="415">
        <f t="shared" si="203"/>
        <v>0</v>
      </c>
      <c r="O2100" s="18" t="s">
        <v>134</v>
      </c>
      <c r="P2100" s="36" t="str">
        <f t="shared" si="204"/>
        <v>[5]</v>
      </c>
      <c r="Q2100" s="240"/>
      <c r="R2100" s="241">
        <v>5</v>
      </c>
    </row>
    <row r="2101" spans="1:18" ht="23.25">
      <c r="A2101" s="57"/>
      <c r="B2101" s="21"/>
      <c r="C2101" s="85"/>
      <c r="D2101" s="21"/>
      <c r="E2101" s="433" t="str">
        <f>+[1]ราค่าต่อหน่วยงานสะพาน!D38</f>
        <v>-</v>
      </c>
      <c r="F2101" s="18" t="str">
        <f>+[1]ราค่าต่อหน่วยงานสะพาน!E38</f>
        <v>DB12</v>
      </c>
      <c r="G2101" s="18"/>
      <c r="H2101" s="267">
        <f>IF([1]กรอกข้อมูลสะพาน!E7=0,0,[1]ราค่าต่อหน่วยงานสะพาน!J38)</f>
        <v>0</v>
      </c>
      <c r="I2101" s="18" t="str">
        <f>+[1]ราค่าต่อหน่วยงานสะพาน!K38</f>
        <v>กก.</v>
      </c>
      <c r="J2101" s="263" t="s">
        <v>406</v>
      </c>
      <c r="K2101" s="267">
        <f t="shared" si="202"/>
        <v>18.489999999999998</v>
      </c>
      <c r="L2101" s="18" t="s">
        <v>134</v>
      </c>
      <c r="M2101" s="23" t="s">
        <v>6</v>
      </c>
      <c r="N2101" s="415">
        <f t="shared" si="203"/>
        <v>0</v>
      </c>
      <c r="O2101" s="18" t="s">
        <v>134</v>
      </c>
      <c r="P2101" s="36" t="str">
        <f t="shared" si="204"/>
        <v>[6]</v>
      </c>
      <c r="Q2101" s="240"/>
      <c r="R2101" s="241">
        <v>6</v>
      </c>
    </row>
    <row r="2102" spans="1:18" ht="23.25">
      <c r="A2102" s="57"/>
      <c r="B2102" s="21"/>
      <c r="C2102" s="85"/>
      <c r="D2102" s="21"/>
      <c r="E2102" s="433" t="str">
        <f>+[1]ราค่าต่อหน่วยงานสะพาน!D39</f>
        <v>-</v>
      </c>
      <c r="F2102" s="18" t="str">
        <f>+[1]ราค่าต่อหน่วยงานสะพาน!E39</f>
        <v>DB16</v>
      </c>
      <c r="G2102" s="18"/>
      <c r="H2102" s="267">
        <f>IF([1]กรอกข้อมูลสะพาน!E7=0,0,[1]ราค่าต่อหน่วยงานสะพาน!J39)</f>
        <v>0</v>
      </c>
      <c r="I2102" s="18" t="str">
        <f>+[1]ราค่าต่อหน่วยงานสะพาน!K39</f>
        <v>กก.</v>
      </c>
      <c r="J2102" s="263" t="s">
        <v>406</v>
      </c>
      <c r="K2102" s="267">
        <f t="shared" si="202"/>
        <v>18.260000000000002</v>
      </c>
      <c r="L2102" s="18" t="s">
        <v>134</v>
      </c>
      <c r="M2102" s="23" t="s">
        <v>6</v>
      </c>
      <c r="N2102" s="415">
        <f t="shared" si="203"/>
        <v>0</v>
      </c>
      <c r="O2102" s="18" t="s">
        <v>134</v>
      </c>
      <c r="P2102" s="36" t="str">
        <f t="shared" si="204"/>
        <v>[7]</v>
      </c>
      <c r="Q2102" s="240"/>
      <c r="R2102" s="241">
        <v>7</v>
      </c>
    </row>
    <row r="2103" spans="1:18" ht="23.25">
      <c r="A2103" s="57"/>
      <c r="B2103" s="21"/>
      <c r="C2103" s="85"/>
      <c r="D2103" s="21"/>
      <c r="E2103" s="433" t="str">
        <f>+[1]ราค่าต่อหน่วยงานสะพาน!D40</f>
        <v>-</v>
      </c>
      <c r="F2103" s="18" t="str">
        <f>+[1]ราค่าต่อหน่วยงานสะพาน!E40</f>
        <v>DB20</v>
      </c>
      <c r="G2103" s="18"/>
      <c r="H2103" s="267">
        <f>IF([1]กรอกข้อมูลสะพาน!E7=0,0,[1]ราค่าต่อหน่วยงานสะพาน!J40)</f>
        <v>0</v>
      </c>
      <c r="I2103" s="18" t="str">
        <f>+[1]ราค่าต่อหน่วยงานสะพาน!K40</f>
        <v>กก.</v>
      </c>
      <c r="J2103" s="263" t="s">
        <v>406</v>
      </c>
      <c r="K2103" s="267">
        <f t="shared" si="202"/>
        <v>20.63</v>
      </c>
      <c r="L2103" s="18" t="s">
        <v>134</v>
      </c>
      <c r="M2103" s="23" t="s">
        <v>6</v>
      </c>
      <c r="N2103" s="415">
        <f t="shared" si="203"/>
        <v>0</v>
      </c>
      <c r="O2103" s="18" t="s">
        <v>134</v>
      </c>
      <c r="P2103" s="36" t="str">
        <f t="shared" si="204"/>
        <v>[8]</v>
      </c>
      <c r="Q2103" s="240"/>
      <c r="R2103" s="241">
        <v>8</v>
      </c>
    </row>
    <row r="2104" spans="1:18" ht="23.25">
      <c r="A2104" s="57"/>
      <c r="B2104" s="21"/>
      <c r="C2104" s="85"/>
      <c r="D2104" s="21"/>
      <c r="E2104" s="433" t="str">
        <f>+[1]ราค่าต่อหน่วยงานสะพาน!D41</f>
        <v>-</v>
      </c>
      <c r="F2104" s="18" t="str">
        <f>+[1]ราค่าต่อหน่วยงานสะพาน!E41</f>
        <v>DB25</v>
      </c>
      <c r="G2104" s="18"/>
      <c r="H2104" s="267">
        <f>IF([1]กรอกข้อมูลสะพาน!E7=0,0,[1]ราค่าต่อหน่วยงานสะพาน!J41)</f>
        <v>0</v>
      </c>
      <c r="I2104" s="18" t="str">
        <f>+[1]ราค่าต่อหน่วยงานสะพาน!K41</f>
        <v>กก.</v>
      </c>
      <c r="J2104" s="263" t="s">
        <v>406</v>
      </c>
      <c r="K2104" s="267">
        <f t="shared" si="202"/>
        <v>18.96</v>
      </c>
      <c r="L2104" s="18" t="s">
        <v>134</v>
      </c>
      <c r="M2104" s="23" t="s">
        <v>6</v>
      </c>
      <c r="N2104" s="415">
        <f t="shared" si="203"/>
        <v>0</v>
      </c>
      <c r="O2104" s="18" t="s">
        <v>134</v>
      </c>
      <c r="P2104" s="36" t="str">
        <f t="shared" si="204"/>
        <v>[9]</v>
      </c>
      <c r="Q2104" s="240"/>
      <c r="R2104" s="241">
        <v>9</v>
      </c>
    </row>
    <row r="2105" spans="1:18" ht="23.25">
      <c r="A2105" s="57"/>
      <c r="B2105" s="21"/>
      <c r="C2105" s="85"/>
      <c r="D2105" s="21"/>
      <c r="E2105" s="433" t="str">
        <f>+[1]ราค่าต่อหน่วยงานสะพาน!D42</f>
        <v>-</v>
      </c>
      <c r="F2105" s="18" t="str">
        <f>+[1]ราค่าต่อหน่วยงานสะพาน!E42</f>
        <v>ลวดผูกเหล็ก(ใช้ 2.5% ของ นน.เหล็กเสริม)</v>
      </c>
      <c r="G2105" s="18"/>
      <c r="H2105" s="267">
        <f>IF([1]กรอกข้อมูลสะพาน!E7=0,0,[1]ราค่าต่อหน่วยงานสะพาน!J42)</f>
        <v>0</v>
      </c>
      <c r="I2105" s="18" t="str">
        <f>+[1]ราค่าต่อหน่วยงานสะพาน!K42</f>
        <v>กก.</v>
      </c>
      <c r="J2105" s="263" t="s">
        <v>406</v>
      </c>
      <c r="K2105" s="267">
        <f t="shared" si="202"/>
        <v>34.43</v>
      </c>
      <c r="L2105" s="18" t="s">
        <v>134</v>
      </c>
      <c r="M2105" s="23" t="s">
        <v>6</v>
      </c>
      <c r="N2105" s="415">
        <f t="shared" si="203"/>
        <v>0</v>
      </c>
      <c r="O2105" s="18" t="s">
        <v>134</v>
      </c>
      <c r="P2105" s="36" t="str">
        <f t="shared" si="204"/>
        <v>[10]</v>
      </c>
      <c r="Q2105" s="240"/>
      <c r="R2105" s="241">
        <v>10</v>
      </c>
    </row>
    <row r="2106" spans="1:18" ht="23.25">
      <c r="A2106" s="57"/>
      <c r="B2106" s="21"/>
      <c r="C2106" s="85"/>
      <c r="D2106" s="48"/>
      <c r="E2106" s="18" t="str">
        <f>+[1]ราค่าต่อหน่วยงานสะพาน!D43</f>
        <v>วัสดุอื่น ๆ (ระบุ)</v>
      </c>
      <c r="F2106" s="18"/>
      <c r="G2106" s="18"/>
      <c r="H2106" s="267"/>
      <c r="I2106" s="18"/>
      <c r="J2106" s="263"/>
      <c r="K2106" s="267"/>
      <c r="L2106" s="18"/>
      <c r="M2106" s="23"/>
      <c r="N2106" s="415"/>
      <c r="O2106" s="18"/>
      <c r="P2106" s="36" t="str">
        <f t="shared" si="204"/>
        <v>[11]</v>
      </c>
      <c r="Q2106" s="240"/>
      <c r="R2106" s="241">
        <v>11</v>
      </c>
    </row>
    <row r="2107" spans="1:18" ht="23.25">
      <c r="A2107" s="57"/>
      <c r="B2107" s="21"/>
      <c r="C2107" s="85"/>
      <c r="D2107" s="48"/>
      <c r="E2107" s="433" t="str">
        <f>+[1]ราค่าต่อหน่วยงานสะพาน!D44</f>
        <v>-</v>
      </c>
      <c r="F2107" s="18" t="str">
        <f>+[1]ราค่าต่อหน่วยงานสะพาน!E44</f>
        <v>จุดยกเสาเข็ม ; PVC. Dia. 1 1/2" x 0.4</v>
      </c>
      <c r="G2107" s="18"/>
      <c r="H2107" s="267">
        <f>IF([1]กรอกข้อมูลสะพาน!E7=0,0,[1]ราค่าต่อหน่วยงานสะพาน!J44)</f>
        <v>0</v>
      </c>
      <c r="I2107" s="18" t="str">
        <f>+[1]ราค่าต่อหน่วยงานสะพาน!K44</f>
        <v>ม.</v>
      </c>
      <c r="J2107" s="263" t="s">
        <v>406</v>
      </c>
      <c r="K2107" s="267">
        <f t="shared" si="202"/>
        <v>25</v>
      </c>
      <c r="L2107" s="18" t="s">
        <v>134</v>
      </c>
      <c r="M2107" s="23" t="s">
        <v>6</v>
      </c>
      <c r="N2107" s="415">
        <f t="shared" si="203"/>
        <v>0</v>
      </c>
      <c r="O2107" s="18" t="s">
        <v>134</v>
      </c>
      <c r="P2107" s="36" t="str">
        <f t="shared" si="204"/>
        <v>[12]</v>
      </c>
      <c r="Q2107" s="240"/>
      <c r="R2107" s="241">
        <v>12</v>
      </c>
    </row>
    <row r="2108" spans="1:18" ht="23.25">
      <c r="A2108" s="57"/>
      <c r="B2108" s="21"/>
      <c r="C2108" s="85"/>
      <c r="D2108" s="48"/>
      <c r="E2108" s="433" t="str">
        <f>+[1]ราค่าต่อหน่วยงานสะพาน!D45</f>
        <v>-</v>
      </c>
      <c r="F2108" s="18" t="str">
        <f>+[1]ราค่าต่อหน่วยงานสะพาน!E45</f>
        <v>หัวเหล็กหล่อปลายเสาเข็ม</v>
      </c>
      <c r="G2108" s="18"/>
      <c r="H2108" s="267">
        <f>IF([1]กรอกข้อมูลสะพาน!E7=0,0,[1]ราค่าต่อหน่วยงานสะพาน!J45)</f>
        <v>0</v>
      </c>
      <c r="I2108" s="18" t="str">
        <f>+[1]ราค่าต่อหน่วยงานสะพาน!K45</f>
        <v>ท่อน</v>
      </c>
      <c r="J2108" s="263" t="s">
        <v>406</v>
      </c>
      <c r="K2108" s="267">
        <f t="shared" si="202"/>
        <v>180</v>
      </c>
      <c r="L2108" s="18" t="s">
        <v>134</v>
      </c>
      <c r="M2108" s="23" t="s">
        <v>6</v>
      </c>
      <c r="N2108" s="415">
        <f t="shared" si="203"/>
        <v>0</v>
      </c>
      <c r="O2108" s="18" t="s">
        <v>134</v>
      </c>
      <c r="P2108" s="36" t="str">
        <f t="shared" si="204"/>
        <v>[13]</v>
      </c>
      <c r="Q2108" s="240"/>
      <c r="R2108" s="241">
        <v>13</v>
      </c>
    </row>
    <row r="2109" spans="1:18" ht="23.25">
      <c r="A2109" s="57"/>
      <c r="B2109" s="21"/>
      <c r="C2109" s="85"/>
      <c r="D2109" s="48"/>
      <c r="E2109" s="18" t="s">
        <v>101</v>
      </c>
      <c r="F2109" s="18"/>
      <c r="G2109" s="18"/>
      <c r="H2109" s="267"/>
      <c r="I2109" s="18"/>
      <c r="J2109" s="263"/>
      <c r="K2109" s="267"/>
      <c r="L2109" s="18"/>
      <c r="M2109" s="23" t="s">
        <v>6</v>
      </c>
      <c r="N2109" s="415">
        <f>SUM(N2096:N2108)</f>
        <v>0</v>
      </c>
      <c r="O2109" s="18" t="s">
        <v>134</v>
      </c>
      <c r="P2109" s="36" t="s">
        <v>545</v>
      </c>
      <c r="Q2109" s="240"/>
      <c r="R2109" s="241">
        <v>14</v>
      </c>
    </row>
    <row r="2110" spans="1:18" ht="23.25">
      <c r="A2110" s="57"/>
      <c r="B2110" s="21"/>
      <c r="C2110" s="85"/>
      <c r="D2110" s="48"/>
      <c r="E2110" s="44"/>
      <c r="F2110" s="18"/>
      <c r="G2110" s="18"/>
      <c r="H2110" s="267"/>
      <c r="I2110" s="18"/>
      <c r="J2110" s="263"/>
      <c r="K2110" s="267"/>
      <c r="L2110" s="18"/>
      <c r="M2110" s="23"/>
      <c r="N2110" s="415"/>
      <c r="O2110" s="18"/>
      <c r="P2110" s="36" t="s">
        <v>546</v>
      </c>
      <c r="Q2110" s="240"/>
      <c r="R2110" s="241"/>
    </row>
    <row r="2111" spans="1:18" ht="24" thickBot="1">
      <c r="A2111" s="57"/>
      <c r="B2111" s="21"/>
      <c r="C2111" s="85"/>
      <c r="D2111" s="48"/>
      <c r="E2111" s="44" t="s">
        <v>57</v>
      </c>
      <c r="F2111" s="18"/>
      <c r="G2111" s="18"/>
      <c r="H2111" s="267"/>
      <c r="I2111" s="18"/>
      <c r="J2111" s="263"/>
      <c r="K2111" s="267"/>
      <c r="L2111" s="18"/>
      <c r="M2111" s="23" t="s">
        <v>6</v>
      </c>
      <c r="N2111" s="80">
        <f>ROUNDDOWN(N2109,0)</f>
        <v>0</v>
      </c>
      <c r="O2111" s="110" t="s">
        <v>844</v>
      </c>
      <c r="P2111" s="36"/>
      <c r="Q2111" s="240"/>
      <c r="R2111" s="241"/>
    </row>
    <row r="2112" spans="1:18" ht="24" thickTop="1">
      <c r="A2112" s="57"/>
      <c r="B2112" s="21"/>
      <c r="C2112" s="85"/>
      <c r="D2112" s="48"/>
      <c r="E2112" s="18"/>
      <c r="F2112" s="18"/>
      <c r="G2112" s="18"/>
      <c r="H2112" s="18"/>
      <c r="I2112" s="18"/>
      <c r="J2112" s="18"/>
      <c r="K2112" s="18"/>
      <c r="L2112" s="18"/>
      <c r="M2112" s="18"/>
    </row>
    <row r="2113" spans="1:18" ht="23.25">
      <c r="A2113" s="57"/>
      <c r="B2113" s="21"/>
      <c r="C2113" s="85"/>
      <c r="D2113" s="48"/>
      <c r="E2113" s="34" t="s">
        <v>845</v>
      </c>
      <c r="F2113" s="18"/>
      <c r="G2113" s="18"/>
      <c r="H2113" s="18"/>
      <c r="I2113" s="18"/>
      <c r="J2113" s="18"/>
      <c r="K2113" s="18"/>
      <c r="L2113" s="18"/>
      <c r="M2113" s="18"/>
    </row>
    <row r="2114" spans="1:18" ht="23.25">
      <c r="A2114" s="57"/>
      <c r="B2114" s="21"/>
      <c r="C2114" s="85"/>
      <c r="D2114" s="48"/>
      <c r="E2114" s="18" t="s">
        <v>846</v>
      </c>
      <c r="F2114" s="18"/>
      <c r="G2114" s="18"/>
      <c r="H2114" s="49">
        <f>+IF([1]กรอกข้อมูลสะพาน!$E$13=0,0,100)</f>
        <v>0</v>
      </c>
      <c r="I2114" s="18" t="s">
        <v>340</v>
      </c>
      <c r="J2114" s="263"/>
      <c r="K2114" s="267"/>
      <c r="L2114" s="18"/>
      <c r="M2114" s="23"/>
      <c r="N2114" s="415"/>
      <c r="O2114" s="18"/>
    </row>
    <row r="2115" spans="1:18" ht="23.25">
      <c r="A2115" s="57"/>
      <c r="B2115" s="21"/>
      <c r="C2115" s="85"/>
      <c r="D2115" s="48"/>
      <c r="E2115" s="18" t="s">
        <v>847</v>
      </c>
      <c r="F2115" s="18"/>
      <c r="G2115" s="18"/>
      <c r="H2115" s="49">
        <f>+IF([1]กรอกข้อมูลสะพาน!$E$13=0,0,121)</f>
        <v>0</v>
      </c>
      <c r="I2115" s="18" t="s">
        <v>701</v>
      </c>
      <c r="J2115" s="263" t="s">
        <v>406</v>
      </c>
      <c r="K2115" s="267">
        <f>+K2068</f>
        <v>200</v>
      </c>
      <c r="L2115" s="18" t="s">
        <v>134</v>
      </c>
      <c r="M2115" s="23" t="s">
        <v>6</v>
      </c>
      <c r="N2115" s="415">
        <f t="shared" ref="N2115:N2122" si="205">+H2115*K2115</f>
        <v>0</v>
      </c>
      <c r="O2115" s="18" t="s">
        <v>134</v>
      </c>
      <c r="P2115" s="36" t="str">
        <f>CONCATENATE("[",R2115,"]")</f>
        <v>[1]</v>
      </c>
      <c r="Q2115" s="240"/>
      <c r="R2115" s="241">
        <v>1</v>
      </c>
    </row>
    <row r="2116" spans="1:18" ht="23.25">
      <c r="A2116" s="57"/>
      <c r="B2116" s="21"/>
      <c r="C2116" s="85"/>
      <c r="D2116" s="48"/>
      <c r="E2116" s="18" t="s">
        <v>848</v>
      </c>
      <c r="F2116" s="18"/>
      <c r="G2116" s="18"/>
      <c r="H2116" s="49">
        <f>+IF([1]กรอกข้อมูลสะพาน!$E$13=0,0,30.1)</f>
        <v>0</v>
      </c>
      <c r="I2116" s="18" t="s">
        <v>801</v>
      </c>
      <c r="J2116" s="263" t="s">
        <v>406</v>
      </c>
      <c r="K2116" s="267">
        <f t="shared" ref="K2116:K2122" si="206">+K2069</f>
        <v>728</v>
      </c>
      <c r="L2116" s="18" t="s">
        <v>134</v>
      </c>
      <c r="M2116" s="23" t="s">
        <v>6</v>
      </c>
      <c r="N2116" s="415">
        <f t="shared" si="205"/>
        <v>0</v>
      </c>
      <c r="O2116" s="18" t="s">
        <v>134</v>
      </c>
      <c r="P2116" s="36" t="str">
        <f t="shared" ref="P2116:P2122" si="207">CONCATENATE("[",R2116,"]")</f>
        <v>[2]</v>
      </c>
      <c r="Q2116" s="240"/>
      <c r="R2116" s="241">
        <v>2</v>
      </c>
    </row>
    <row r="2117" spans="1:18" ht="23.25">
      <c r="A2117" s="57"/>
      <c r="B2117" s="21"/>
      <c r="C2117" s="85"/>
      <c r="D2117" s="48"/>
      <c r="E2117" s="18" t="s">
        <v>849</v>
      </c>
      <c r="F2117" s="18"/>
      <c r="G2117" s="18"/>
      <c r="H2117" s="49">
        <f>+IF([1]กรอกข้อมูลสะพาน!$E$13=0,0,2*30.1)</f>
        <v>0</v>
      </c>
      <c r="I2117" s="18" t="s">
        <v>801</v>
      </c>
      <c r="J2117" s="263" t="s">
        <v>406</v>
      </c>
      <c r="K2117" s="267">
        <f t="shared" si="206"/>
        <v>728</v>
      </c>
      <c r="L2117" s="18" t="s">
        <v>134</v>
      </c>
      <c r="M2117" s="23" t="s">
        <v>6</v>
      </c>
      <c r="N2117" s="415">
        <f t="shared" si="205"/>
        <v>0</v>
      </c>
      <c r="O2117" s="18" t="s">
        <v>134</v>
      </c>
      <c r="P2117" s="36" t="str">
        <f t="shared" si="207"/>
        <v>[3]</v>
      </c>
      <c r="Q2117" s="240"/>
      <c r="R2117" s="241">
        <v>3</v>
      </c>
    </row>
    <row r="2118" spans="1:18" ht="23.25">
      <c r="A2118" s="57"/>
      <c r="B2118" s="21"/>
      <c r="C2118" s="85"/>
      <c r="D2118" s="48"/>
      <c r="E2118" s="18" t="s">
        <v>850</v>
      </c>
      <c r="F2118" s="18"/>
      <c r="G2118" s="18"/>
      <c r="H2118" s="49">
        <f>+IF([1]กรอกข้อมูลสะพาน!$E$13=0,0,13.68)</f>
        <v>0</v>
      </c>
      <c r="I2118" s="18" t="s">
        <v>801</v>
      </c>
      <c r="J2118" s="263" t="s">
        <v>406</v>
      </c>
      <c r="K2118" s="267">
        <f t="shared" si="206"/>
        <v>728</v>
      </c>
      <c r="L2118" s="18" t="s">
        <v>134</v>
      </c>
      <c r="M2118" s="23" t="s">
        <v>6</v>
      </c>
      <c r="N2118" s="415">
        <f t="shared" si="205"/>
        <v>0</v>
      </c>
      <c r="O2118" s="18" t="s">
        <v>134</v>
      </c>
      <c r="P2118" s="36" t="str">
        <f t="shared" si="207"/>
        <v>[4]</v>
      </c>
      <c r="Q2118" s="240"/>
      <c r="R2118" s="241">
        <v>4</v>
      </c>
    </row>
    <row r="2119" spans="1:18" ht="23.25">
      <c r="A2119" s="57"/>
      <c r="B2119" s="21"/>
      <c r="C2119" s="85"/>
      <c r="D2119" s="48"/>
      <c r="E2119" s="18" t="s">
        <v>851</v>
      </c>
      <c r="F2119" s="18"/>
      <c r="G2119" s="18"/>
      <c r="H2119" s="49">
        <f>+IF([1]กรอกข้อมูลสะพาน!$E$13=0,0,24.2)</f>
        <v>0</v>
      </c>
      <c r="I2119" s="18" t="s">
        <v>408</v>
      </c>
      <c r="J2119" s="263" t="s">
        <v>406</v>
      </c>
      <c r="K2119" s="267">
        <f t="shared" si="206"/>
        <v>0</v>
      </c>
      <c r="L2119" s="18" t="s">
        <v>134</v>
      </c>
      <c r="M2119" s="23" t="s">
        <v>6</v>
      </c>
      <c r="N2119" s="415">
        <f t="shared" si="205"/>
        <v>0</v>
      </c>
      <c r="O2119" s="18" t="s">
        <v>134</v>
      </c>
      <c r="P2119" s="36" t="str">
        <f t="shared" si="207"/>
        <v>[5]</v>
      </c>
      <c r="Q2119" s="240"/>
      <c r="R2119" s="241">
        <v>5</v>
      </c>
    </row>
    <row r="2120" spans="1:18" ht="23.25">
      <c r="A2120" s="57"/>
      <c r="B2120" s="21"/>
      <c r="C2120" s="85"/>
      <c r="D2120" s="48"/>
      <c r="E2120" s="18" t="s">
        <v>852</v>
      </c>
      <c r="F2120" s="18"/>
      <c r="G2120" s="18"/>
      <c r="H2120" s="49">
        <f>+IF([1]กรอกข้อมูลสะพาน!$E$13=0,0,60.5)</f>
        <v>0</v>
      </c>
      <c r="I2120" s="18" t="s">
        <v>408</v>
      </c>
      <c r="J2120" s="263" t="s">
        <v>406</v>
      </c>
      <c r="K2120" s="267">
        <f t="shared" si="206"/>
        <v>0</v>
      </c>
      <c r="L2120" s="18" t="s">
        <v>134</v>
      </c>
      <c r="M2120" s="23" t="s">
        <v>6</v>
      </c>
      <c r="N2120" s="415">
        <f t="shared" si="205"/>
        <v>0</v>
      </c>
      <c r="O2120" s="18" t="s">
        <v>134</v>
      </c>
      <c r="P2120" s="36" t="str">
        <f t="shared" si="207"/>
        <v>[6]</v>
      </c>
      <c r="Q2120" s="240"/>
      <c r="R2120" s="241">
        <v>6</v>
      </c>
    </row>
    <row r="2121" spans="1:18" ht="23.25">
      <c r="A2121" s="57"/>
      <c r="B2121" s="21"/>
      <c r="C2121" s="85"/>
      <c r="D2121" s="48"/>
      <c r="E2121" s="18" t="s">
        <v>853</v>
      </c>
      <c r="F2121" s="18"/>
      <c r="G2121" s="18"/>
      <c r="H2121" s="49">
        <f>+IF([1]กรอกข้อมูลสะพาน!$E$13=0,0,25)</f>
        <v>0</v>
      </c>
      <c r="I2121" s="18" t="s">
        <v>408</v>
      </c>
      <c r="J2121" s="263" t="s">
        <v>406</v>
      </c>
      <c r="K2121" s="267">
        <f t="shared" si="206"/>
        <v>35.979999999999997</v>
      </c>
      <c r="L2121" s="18" t="s">
        <v>134</v>
      </c>
      <c r="M2121" s="23" t="s">
        <v>6</v>
      </c>
      <c r="N2121" s="415">
        <f t="shared" si="205"/>
        <v>0</v>
      </c>
      <c r="O2121" s="18" t="s">
        <v>134</v>
      </c>
      <c r="P2121" s="36" t="str">
        <f t="shared" si="207"/>
        <v>[7]</v>
      </c>
      <c r="Q2121" s="240"/>
      <c r="R2121" s="241">
        <v>7</v>
      </c>
    </row>
    <row r="2122" spans="1:18" ht="23.25">
      <c r="A2122" s="57"/>
      <c r="B2122" s="21"/>
      <c r="C2122" s="85"/>
      <c r="D2122" s="48"/>
      <c r="E2122" s="18" t="s">
        <v>854</v>
      </c>
      <c r="F2122" s="18"/>
      <c r="G2122" s="18"/>
      <c r="H2122" s="49">
        <f>+IF([1]กรอกข้อมูลสะพาน!$E$13=0,0,H2114)</f>
        <v>0</v>
      </c>
      <c r="I2122" s="18" t="s">
        <v>340</v>
      </c>
      <c r="J2122" s="263" t="s">
        <v>406</v>
      </c>
      <c r="K2122" s="267">
        <f t="shared" si="206"/>
        <v>251</v>
      </c>
      <c r="L2122" s="18" t="s">
        <v>134</v>
      </c>
      <c r="M2122" s="23" t="s">
        <v>6</v>
      </c>
      <c r="N2122" s="415">
        <f t="shared" si="205"/>
        <v>0</v>
      </c>
      <c r="O2122" s="18" t="s">
        <v>134</v>
      </c>
      <c r="P2122" s="36" t="str">
        <f t="shared" si="207"/>
        <v>[8]</v>
      </c>
      <c r="Q2122" s="240"/>
      <c r="R2122" s="241">
        <v>8</v>
      </c>
    </row>
    <row r="2123" spans="1:18" ht="23.25">
      <c r="A2123" s="57"/>
      <c r="B2123" s="21"/>
      <c r="C2123" s="85"/>
      <c r="D2123" s="48"/>
      <c r="E2123" s="18" t="s">
        <v>101</v>
      </c>
      <c r="F2123" s="18"/>
      <c r="G2123" s="18"/>
      <c r="H2123" s="267"/>
      <c r="I2123" s="18"/>
      <c r="J2123" s="263"/>
      <c r="K2123" s="267"/>
      <c r="L2123" s="18"/>
      <c r="M2123" s="23" t="s">
        <v>6</v>
      </c>
      <c r="N2123" s="415">
        <f>SUM(N2115:N2122)</f>
        <v>0</v>
      </c>
      <c r="O2123" s="18" t="s">
        <v>134</v>
      </c>
      <c r="P2123" s="36" t="s">
        <v>638</v>
      </c>
      <c r="Q2123" s="240"/>
      <c r="R2123" s="241">
        <v>9</v>
      </c>
    </row>
    <row r="2124" spans="1:18" ht="23.25">
      <c r="A2124" s="57"/>
      <c r="B2124" s="21"/>
      <c r="C2124" s="85"/>
      <c r="D2124" s="48"/>
      <c r="E2124" s="44"/>
      <c r="F2124" s="18"/>
      <c r="G2124" s="18"/>
      <c r="H2124" s="267"/>
      <c r="I2124" s="18"/>
      <c r="J2124" s="263"/>
      <c r="K2124" s="267"/>
      <c r="L2124" s="18"/>
      <c r="M2124" s="23"/>
      <c r="N2124" s="415"/>
      <c r="O2124" s="18"/>
      <c r="P2124" s="36" t="s">
        <v>639</v>
      </c>
      <c r="Q2124" s="240"/>
      <c r="R2124" s="241"/>
    </row>
    <row r="2125" spans="1:18" ht="24" thickBot="1">
      <c r="A2125" s="57"/>
      <c r="B2125" s="21"/>
      <c r="C2125" s="85"/>
      <c r="D2125" s="48"/>
      <c r="E2125" s="44" t="s">
        <v>57</v>
      </c>
      <c r="F2125" s="18"/>
      <c r="G2125" s="18"/>
      <c r="H2125" s="267"/>
      <c r="I2125" s="18"/>
      <c r="J2125" s="263"/>
      <c r="K2125" s="267"/>
      <c r="L2125" s="18"/>
      <c r="M2125" s="23" t="s">
        <v>6</v>
      </c>
      <c r="N2125" s="80">
        <f>ROUNDDOWN(N2123/100,0)</f>
        <v>0</v>
      </c>
      <c r="O2125" s="110" t="s">
        <v>7</v>
      </c>
    </row>
    <row r="2126" spans="1:18" ht="24" thickTop="1">
      <c r="A2126" s="57"/>
      <c r="B2126" s="21"/>
      <c r="C2126" s="85"/>
      <c r="D2126" s="48"/>
      <c r="E2126" s="18"/>
      <c r="F2126" s="18"/>
      <c r="G2126" s="18"/>
      <c r="H2126" s="18"/>
      <c r="I2126" s="18"/>
      <c r="J2126" s="18"/>
      <c r="K2126" s="18"/>
      <c r="L2126" s="18"/>
      <c r="M2126" s="18"/>
    </row>
    <row r="2127" spans="1:18" ht="23.25">
      <c r="A2127" s="57"/>
      <c r="B2127" s="21"/>
      <c r="C2127" s="85"/>
      <c r="D2127" s="48"/>
      <c r="E2127" s="34" t="s">
        <v>861</v>
      </c>
      <c r="F2127" s="18"/>
      <c r="G2127" s="18"/>
      <c r="H2127" s="18"/>
      <c r="I2127" s="18"/>
      <c r="J2127" s="18"/>
      <c r="K2127" s="18"/>
      <c r="L2127" s="18"/>
      <c r="M2127" s="18"/>
    </row>
    <row r="2128" spans="1:18" ht="23.25">
      <c r="A2128" s="57"/>
      <c r="B2128" s="21"/>
      <c r="C2128" s="85"/>
      <c r="D2128" s="48"/>
      <c r="E2128" s="18" t="s">
        <v>862</v>
      </c>
      <c r="F2128" s="18"/>
      <c r="G2128" s="18"/>
      <c r="H2128" s="49">
        <f>6*[1]กรอกข้อมูลสะพาน!E25</f>
        <v>0</v>
      </c>
      <c r="I2128" s="18" t="s">
        <v>701</v>
      </c>
      <c r="J2128" s="263" t="s">
        <v>406</v>
      </c>
      <c r="K2128" s="267">
        <f>+N2111</f>
        <v>0</v>
      </c>
      <c r="L2128" s="18" t="s">
        <v>134</v>
      </c>
      <c r="M2128" s="23" t="s">
        <v>6</v>
      </c>
      <c r="N2128" s="415">
        <f>+H2128*K2128</f>
        <v>0</v>
      </c>
      <c r="O2128" s="18" t="s">
        <v>134</v>
      </c>
      <c r="P2128" s="36" t="str">
        <f>CONCATENATE("[",R2128,"]")</f>
        <v>[1]</v>
      </c>
      <c r="Q2128" s="240"/>
      <c r="R2128" s="241">
        <v>1</v>
      </c>
    </row>
    <row r="2129" spans="1:18" ht="23.25">
      <c r="A2129" s="57"/>
      <c r="B2129" s="21"/>
      <c r="C2129" s="85"/>
      <c r="D2129" s="48"/>
      <c r="E2129" s="18" t="s">
        <v>845</v>
      </c>
      <c r="F2129" s="18"/>
      <c r="G2129" s="18"/>
      <c r="H2129" s="49">
        <f>+[1]กรอกข้อมูลสะพาน!E14-ราคาต่อหน่วยงานทาง!H2082</f>
        <v>0</v>
      </c>
      <c r="I2129" s="18" t="s">
        <v>340</v>
      </c>
      <c r="J2129" s="263" t="s">
        <v>406</v>
      </c>
      <c r="K2129" s="267">
        <f>+N2125</f>
        <v>0</v>
      </c>
      <c r="L2129" s="18" t="s">
        <v>134</v>
      </c>
      <c r="M2129" s="23" t="s">
        <v>6</v>
      </c>
      <c r="N2129" s="415">
        <f>+H2129*K2129</f>
        <v>0</v>
      </c>
      <c r="O2129" s="18" t="s">
        <v>134</v>
      </c>
      <c r="P2129" s="36" t="str">
        <f>CONCATENATE("[",R2129,"]")</f>
        <v>[2]</v>
      </c>
      <c r="Q2129" s="240"/>
      <c r="R2129" s="241">
        <v>2</v>
      </c>
    </row>
    <row r="2130" spans="1:18" ht="23.25">
      <c r="A2130" s="57"/>
      <c r="B2130" s="21"/>
      <c r="C2130" s="85"/>
      <c r="D2130" s="48"/>
      <c r="E2130" s="18" t="s">
        <v>857</v>
      </c>
      <c r="F2130" s="18"/>
      <c r="G2130" s="18"/>
      <c r="H2130" s="49">
        <f>+H2128</f>
        <v>0</v>
      </c>
      <c r="I2130" s="18" t="s">
        <v>701</v>
      </c>
      <c r="J2130" s="263" t="s">
        <v>406</v>
      </c>
      <c r="K2130" s="267">
        <f>+K2083</f>
        <v>0</v>
      </c>
      <c r="L2130" s="18" t="s">
        <v>134</v>
      </c>
      <c r="M2130" s="23" t="s">
        <v>6</v>
      </c>
      <c r="N2130" s="415">
        <f>+H2130*K2130</f>
        <v>0</v>
      </c>
      <c r="O2130" s="18" t="s">
        <v>134</v>
      </c>
      <c r="P2130" s="36" t="str">
        <f>CONCATENATE("[",R2130,"]")</f>
        <v>[3]</v>
      </c>
      <c r="Q2130" s="240"/>
      <c r="R2130" s="241">
        <v>3</v>
      </c>
    </row>
    <row r="2131" spans="1:18" ht="23.25">
      <c r="A2131" s="57"/>
      <c r="B2131" s="21"/>
      <c r="C2131" s="85"/>
      <c r="D2131" s="48"/>
      <c r="E2131" s="18" t="s">
        <v>858</v>
      </c>
      <c r="F2131" s="18"/>
      <c r="G2131" s="18"/>
      <c r="H2131" s="49">
        <f>+H2130</f>
        <v>0</v>
      </c>
      <c r="I2131" s="18" t="s">
        <v>701</v>
      </c>
      <c r="J2131" s="263" t="s">
        <v>406</v>
      </c>
      <c r="K2131" s="267">
        <f>+K2084</f>
        <v>0</v>
      </c>
      <c r="L2131" s="18" t="s">
        <v>134</v>
      </c>
      <c r="M2131" s="23" t="s">
        <v>6</v>
      </c>
      <c r="N2131" s="415">
        <f>+H2131*K2131</f>
        <v>0</v>
      </c>
      <c r="O2131" s="18" t="s">
        <v>134</v>
      </c>
      <c r="P2131" s="36" t="str">
        <f>CONCATENATE("[",R2131,"]")</f>
        <v>[4]</v>
      </c>
      <c r="Q2131" s="240"/>
      <c r="R2131" s="241">
        <v>4</v>
      </c>
    </row>
    <row r="2132" spans="1:18" ht="23.25">
      <c r="A2132" s="57"/>
      <c r="B2132" s="21"/>
      <c r="C2132" s="85"/>
      <c r="D2132" s="48"/>
      <c r="E2132" s="18" t="s">
        <v>101</v>
      </c>
      <c r="F2132" s="18"/>
      <c r="G2132" s="18"/>
      <c r="H2132" s="49"/>
      <c r="I2132" s="18"/>
      <c r="J2132" s="263"/>
      <c r="K2132" s="267"/>
      <c r="L2132" s="18"/>
      <c r="M2132" s="23"/>
      <c r="N2132" s="415">
        <f>SUM(N2128:N2131)</f>
        <v>0</v>
      </c>
      <c r="O2132" s="18" t="s">
        <v>134</v>
      </c>
      <c r="P2132" s="36" t="s">
        <v>784</v>
      </c>
      <c r="Q2132" s="240"/>
      <c r="R2132" s="241">
        <v>5</v>
      </c>
    </row>
    <row r="2133" spans="1:18" ht="23.25">
      <c r="A2133" s="57"/>
      <c r="B2133" s="21"/>
      <c r="C2133" s="85"/>
      <c r="D2133" s="48"/>
      <c r="E2133" s="18"/>
      <c r="F2133" s="18"/>
      <c r="G2133" s="18"/>
      <c r="H2133" s="18"/>
      <c r="I2133" s="18"/>
      <c r="J2133" s="18"/>
      <c r="K2133" s="18"/>
      <c r="L2133" s="18"/>
      <c r="M2133" s="18"/>
      <c r="P2133" s="36" t="s">
        <v>785</v>
      </c>
      <c r="Q2133" s="240"/>
      <c r="R2133" s="241"/>
    </row>
    <row r="2134" spans="1:18" ht="24" thickBot="1">
      <c r="A2134" s="57"/>
      <c r="B2134" s="21"/>
      <c r="C2134" s="85"/>
      <c r="D2134" s="48"/>
      <c r="E2134" s="44" t="s">
        <v>57</v>
      </c>
      <c r="F2134" s="18"/>
      <c r="G2134" s="18"/>
      <c r="H2134" s="267"/>
      <c r="I2134" s="18"/>
      <c r="J2134" s="263"/>
      <c r="K2134" s="267"/>
      <c r="L2134" s="18"/>
      <c r="M2134" s="23" t="s">
        <v>6</v>
      </c>
      <c r="N2134" s="80">
        <f>IF(H2128=0,0,ROUNDDOWN(N2132/H2128,0))</f>
        <v>0</v>
      </c>
      <c r="O2134" s="110" t="s">
        <v>844</v>
      </c>
    </row>
    <row r="2135" spans="1:18" ht="24" thickTop="1">
      <c r="A2135" s="57"/>
      <c r="B2135" s="21"/>
      <c r="C2135" s="85"/>
      <c r="D2135" s="48"/>
      <c r="E2135" s="18"/>
      <c r="F2135" s="18"/>
      <c r="G2135" s="18"/>
      <c r="H2135" s="18"/>
      <c r="I2135" s="18"/>
      <c r="J2135" s="18"/>
      <c r="K2135" s="18"/>
      <c r="L2135" s="18"/>
      <c r="M2135" s="18"/>
    </row>
    <row r="2136" spans="1:18" ht="23.25">
      <c r="A2136" s="57"/>
      <c r="B2136" s="21"/>
      <c r="C2136" s="173" t="s">
        <v>863</v>
      </c>
      <c r="D2136" s="16" t="s">
        <v>864</v>
      </c>
      <c r="E2136" s="18"/>
      <c r="F2136" s="18"/>
      <c r="G2136" s="18"/>
      <c r="H2136" s="18"/>
      <c r="I2136" s="18"/>
      <c r="J2136" s="18"/>
      <c r="K2136" s="18"/>
      <c r="L2136" s="18"/>
      <c r="M2136" s="18"/>
    </row>
    <row r="2137" spans="1:18" ht="23.25">
      <c r="A2137" s="57"/>
      <c r="B2137" s="21"/>
      <c r="C2137" s="85"/>
      <c r="D2137" s="21" t="s">
        <v>865</v>
      </c>
      <c r="E2137" s="18" t="s">
        <v>866</v>
      </c>
      <c r="F2137" s="18"/>
      <c r="G2137" s="18"/>
      <c r="H2137" s="18"/>
      <c r="I2137" s="18"/>
      <c r="J2137" s="18"/>
      <c r="K2137" s="18"/>
      <c r="L2137" s="18"/>
      <c r="M2137" s="18"/>
    </row>
    <row r="2138" spans="1:18" ht="23.25">
      <c r="A2138" s="57"/>
      <c r="B2138" s="21"/>
      <c r="C2138" s="85"/>
      <c r="D2138" s="21"/>
      <c r="E2138" s="18" t="s">
        <v>867</v>
      </c>
      <c r="F2138" s="267">
        <f>+[1]ราค่าต่อหน่วยงานสะพาน!F64</f>
        <v>0</v>
      </c>
      <c r="G2138" s="18" t="s">
        <v>404</v>
      </c>
      <c r="H2138" s="18" t="s">
        <v>868</v>
      </c>
      <c r="I2138" s="18">
        <v>1</v>
      </c>
      <c r="J2138" s="18" t="s">
        <v>869</v>
      </c>
      <c r="K2138" s="18"/>
      <c r="L2138" s="18"/>
      <c r="M2138" s="18"/>
    </row>
    <row r="2139" spans="1:18" ht="23.25">
      <c r="A2139" s="57"/>
      <c r="B2139" s="21"/>
      <c r="C2139" s="85"/>
      <c r="D2139" s="48"/>
      <c r="E2139" s="18" t="s">
        <v>535</v>
      </c>
      <c r="F2139" s="18"/>
      <c r="G2139" s="18"/>
      <c r="H2139" s="49">
        <v>0</v>
      </c>
      <c r="I2139" s="18" t="s">
        <v>25</v>
      </c>
      <c r="J2139" s="263" t="s">
        <v>406</v>
      </c>
      <c r="K2139" s="267">
        <f>+[1]ราคาต่อหน่วยงานทั่วไป!O1164</f>
        <v>94</v>
      </c>
      <c r="L2139" s="18" t="s">
        <v>134</v>
      </c>
      <c r="M2139" s="23" t="s">
        <v>6</v>
      </c>
      <c r="N2139" s="415">
        <f>+H2139*K2139</f>
        <v>0</v>
      </c>
      <c r="O2139" s="18" t="s">
        <v>134</v>
      </c>
      <c r="P2139" s="36" t="str">
        <f>CONCATENATE("[",R2139,"]")</f>
        <v>[1]</v>
      </c>
      <c r="Q2139" s="240"/>
      <c r="R2139" s="241">
        <v>1</v>
      </c>
    </row>
    <row r="2140" spans="1:18" ht="23.25">
      <c r="A2140" s="57"/>
      <c r="B2140" s="21"/>
      <c r="C2140" s="85"/>
      <c r="D2140" s="48"/>
      <c r="E2140" s="18" t="str">
        <f>+[1]ราค่าต่อหน่วยงานสะพาน!E67</f>
        <v>งานคอนกรีต ค.3</v>
      </c>
      <c r="F2140" s="18"/>
      <c r="G2140" s="18"/>
      <c r="H2140" s="267">
        <f>IF([1]กรอกข้อมูลสะพาน!E7=0,0,[1]ราค่าต่อหน่วยงานสะพาน!J67)</f>
        <v>0</v>
      </c>
      <c r="I2140" s="18" t="str">
        <f>+[1]ราค่าต่อหน่วยงานสะพาน!K67</f>
        <v>ลบ.ม.</v>
      </c>
      <c r="J2140" s="263" t="s">
        <v>406</v>
      </c>
      <c r="K2140" s="267">
        <f>+[1]ราค่าต่อหน่วยงานสะพาน!L67+[1]ราค่าต่อหน่วยงานสะพาน!N67</f>
        <v>1768</v>
      </c>
      <c r="L2140" s="18" t="s">
        <v>134</v>
      </c>
      <c r="M2140" s="23" t="s">
        <v>6</v>
      </c>
      <c r="N2140" s="415">
        <f t="shared" ref="N2140:N2149" si="208">+H2140*K2140</f>
        <v>0</v>
      </c>
      <c r="O2140" s="18" t="s">
        <v>134</v>
      </c>
      <c r="P2140" s="36" t="str">
        <f t="shared" ref="P2140:P2150" si="209">CONCATENATE("[",R2140,"]")</f>
        <v>[2]</v>
      </c>
      <c r="Q2140" s="240"/>
      <c r="R2140" s="241">
        <v>2</v>
      </c>
    </row>
    <row r="2141" spans="1:18" ht="23.25">
      <c r="A2141" s="57"/>
      <c r="B2141" s="21"/>
      <c r="C2141" s="85"/>
      <c r="D2141" s="48"/>
      <c r="E2141" s="435" t="s">
        <v>870</v>
      </c>
      <c r="F2141" s="435"/>
      <c r="G2141" s="18"/>
      <c r="H2141" s="267">
        <f>IF([1]กรอกข้อมูลสะพาน!E7=0,0,[1]ราค่าต่อหน่วยงานสะพาน!J69)</f>
        <v>0</v>
      </c>
      <c r="I2141" s="18" t="str">
        <f>+[1]ราค่าต่อหน่วยงานสะพาน!K69</f>
        <v>ตร.ม.</v>
      </c>
      <c r="J2141" s="263" t="s">
        <v>406</v>
      </c>
      <c r="K2141" s="267">
        <f>+[1]ราค่าต่อหน่วยงานสะพาน!L69+[1]ราค่าต่อหน่วยงานสะพาน!N69</f>
        <v>312</v>
      </c>
      <c r="L2141" s="18" t="s">
        <v>134</v>
      </c>
      <c r="M2141" s="23" t="s">
        <v>6</v>
      </c>
      <c r="N2141" s="415">
        <f t="shared" si="208"/>
        <v>0</v>
      </c>
      <c r="O2141" s="18" t="s">
        <v>134</v>
      </c>
      <c r="P2141" s="36" t="str">
        <f t="shared" si="209"/>
        <v>[3]</v>
      </c>
      <c r="Q2141" s="240"/>
      <c r="R2141" s="241">
        <v>3</v>
      </c>
    </row>
    <row r="2142" spans="1:18" ht="23.25">
      <c r="A2142" s="57"/>
      <c r="B2142" s="21"/>
      <c r="C2142" s="85"/>
      <c r="D2142" s="48"/>
      <c r="E2142" s="18" t="str">
        <f>+[1]ราค่าต่อหน่วยงานสะพาน!E71</f>
        <v>งานเหล็กเสริม(SR24,SD40)</v>
      </c>
      <c r="F2142" s="18"/>
      <c r="G2142" s="18"/>
      <c r="H2142" s="267">
        <f>IF([1]กรอกข้อมูลสะพาน!E7=0,0,[1]ราค่าต่อหน่วยงานสะพาน!J71)</f>
        <v>0</v>
      </c>
      <c r="I2142" s="18" t="str">
        <f>+[1]ราค่าต่อหน่วยงานสะพาน!K71</f>
        <v>กก.</v>
      </c>
      <c r="J2142" s="263" t="s">
        <v>406</v>
      </c>
      <c r="K2142" s="267">
        <f>+[1]ราค่าต่อหน่วยงานสะพาน!L71+[1]ราค่าต่อหน่วยงานสะพาน!N71</f>
        <v>2.8</v>
      </c>
      <c r="L2142" s="18" t="s">
        <v>134</v>
      </c>
      <c r="M2142" s="23" t="s">
        <v>6</v>
      </c>
      <c r="N2142" s="415">
        <f t="shared" si="208"/>
        <v>0</v>
      </c>
      <c r="O2142" s="18" t="s">
        <v>134</v>
      </c>
      <c r="P2142" s="36" t="str">
        <f t="shared" si="209"/>
        <v>[4]</v>
      </c>
      <c r="Q2142" s="240"/>
      <c r="R2142" s="241">
        <v>4</v>
      </c>
    </row>
    <row r="2143" spans="1:18" ht="23.25">
      <c r="A2143" s="57"/>
      <c r="B2143" s="21"/>
      <c r="C2143" s="85"/>
      <c r="D2143" s="48"/>
      <c r="E2143" s="433" t="str">
        <f>+[1]ราค่าต่อหน่วยงานสะพาน!E72</f>
        <v>-</v>
      </c>
      <c r="F2143" s="435" t="str">
        <f>+[1]ราค่าต่อหน่วยงานสะพาน!F72</f>
        <v>RB6</v>
      </c>
      <c r="G2143" s="18"/>
      <c r="H2143" s="267">
        <f>IF([1]กรอกข้อมูลสะพาน!E7=0,0,[1]ราค่าต่อหน่วยงานสะพาน!J72)</f>
        <v>0</v>
      </c>
      <c r="I2143" s="18" t="str">
        <f>+[1]ราค่าต่อหน่วยงานสะพาน!K72</f>
        <v>กก.</v>
      </c>
      <c r="J2143" s="263" t="s">
        <v>406</v>
      </c>
      <c r="K2143" s="267">
        <f>+[1]ราค่าต่อหน่วยงานสะพาน!L72+[1]ราค่าต่อหน่วยงานสะพาน!N72</f>
        <v>20.41</v>
      </c>
      <c r="L2143" s="18" t="s">
        <v>134</v>
      </c>
      <c r="M2143" s="23" t="s">
        <v>6</v>
      </c>
      <c r="N2143" s="415">
        <f t="shared" si="208"/>
        <v>0</v>
      </c>
      <c r="O2143" s="18" t="s">
        <v>134</v>
      </c>
      <c r="P2143" s="36" t="str">
        <f t="shared" si="209"/>
        <v>[5]</v>
      </c>
      <c r="Q2143" s="240"/>
      <c r="R2143" s="241">
        <v>5</v>
      </c>
    </row>
    <row r="2144" spans="1:18" ht="23.25">
      <c r="A2144" s="57"/>
      <c r="B2144" s="21"/>
      <c r="C2144" s="85"/>
      <c r="D2144" s="48"/>
      <c r="E2144" s="433" t="str">
        <f>+[1]ราค่าต่อหน่วยงานสะพาน!E73</f>
        <v>-</v>
      </c>
      <c r="F2144" s="435" t="str">
        <f>+[1]ราค่าต่อหน่วยงานสะพาน!F73</f>
        <v>RB9</v>
      </c>
      <c r="G2144" s="18"/>
      <c r="H2144" s="267">
        <f>IF([1]กรอกข้อมูลสะพาน!E7=0,0,[1]ราค่าต่อหน่วยงานสะพาน!J73)</f>
        <v>0</v>
      </c>
      <c r="I2144" s="18" t="str">
        <f>+[1]ราค่าต่อหน่วยงานสะพาน!K73</f>
        <v>กก.</v>
      </c>
      <c r="J2144" s="263" t="s">
        <v>406</v>
      </c>
      <c r="K2144" s="267">
        <f>+[1]ราค่าต่อหน่วยงานสะพาน!L73+[1]ราค่าต่อหน่วยงานสะพาน!N73</f>
        <v>19.149999999999999</v>
      </c>
      <c r="L2144" s="18" t="s">
        <v>134</v>
      </c>
      <c r="M2144" s="23" t="s">
        <v>6</v>
      </c>
      <c r="N2144" s="415">
        <f t="shared" si="208"/>
        <v>0</v>
      </c>
      <c r="O2144" s="18" t="s">
        <v>134</v>
      </c>
      <c r="P2144" s="36" t="str">
        <f t="shared" si="209"/>
        <v>[6]</v>
      </c>
      <c r="Q2144" s="240"/>
      <c r="R2144" s="241">
        <v>6</v>
      </c>
    </row>
    <row r="2145" spans="1:18" ht="23.25">
      <c r="A2145" s="57"/>
      <c r="B2145" s="21"/>
      <c r="C2145" s="85"/>
      <c r="D2145" s="48"/>
      <c r="E2145" s="433" t="str">
        <f>+[1]ราค่าต่อหน่วยงานสะพาน!E74</f>
        <v>-</v>
      </c>
      <c r="F2145" s="435" t="str">
        <f>+[1]ราค่าต่อหน่วยงานสะพาน!F74</f>
        <v>DB12</v>
      </c>
      <c r="G2145" s="18"/>
      <c r="H2145" s="267">
        <f>IF([1]กรอกข้อมูลสะพาน!E7=0,0,[1]ราค่าต่อหน่วยงานสะพาน!J74)</f>
        <v>0</v>
      </c>
      <c r="I2145" s="18" t="str">
        <f>+[1]ราค่าต่อหน่วยงานสะพาน!K74</f>
        <v>กก.</v>
      </c>
      <c r="J2145" s="263" t="s">
        <v>406</v>
      </c>
      <c r="K2145" s="267">
        <f>+[1]ราค่าต่อหน่วยงานสะพาน!L74+[1]ราค่าต่อหน่วยงานสะพาน!N74</f>
        <v>18.489999999999998</v>
      </c>
      <c r="L2145" s="18" t="s">
        <v>134</v>
      </c>
      <c r="M2145" s="23" t="s">
        <v>6</v>
      </c>
      <c r="N2145" s="415">
        <f t="shared" si="208"/>
        <v>0</v>
      </c>
      <c r="O2145" s="18" t="s">
        <v>134</v>
      </c>
      <c r="P2145" s="36" t="str">
        <f t="shared" si="209"/>
        <v>[7]</v>
      </c>
      <c r="Q2145" s="240"/>
      <c r="R2145" s="241">
        <v>7</v>
      </c>
    </row>
    <row r="2146" spans="1:18" ht="23.25">
      <c r="A2146" s="57"/>
      <c r="B2146" s="21"/>
      <c r="C2146" s="85"/>
      <c r="D2146" s="48"/>
      <c r="E2146" s="433" t="str">
        <f>+[1]ราค่าต่อหน่วยงานสะพาน!E75</f>
        <v>-</v>
      </c>
      <c r="F2146" s="435" t="str">
        <f>+[1]ราค่าต่อหน่วยงานสะพาน!F75</f>
        <v>DB16</v>
      </c>
      <c r="G2146" s="18"/>
      <c r="H2146" s="267">
        <f>IF([1]กรอกข้อมูลสะพาน!E7=0,0,[1]ราค่าต่อหน่วยงานสะพาน!J75)</f>
        <v>0</v>
      </c>
      <c r="I2146" s="18" t="str">
        <f>+[1]ราค่าต่อหน่วยงานสะพาน!K75</f>
        <v>กก.</v>
      </c>
      <c r="J2146" s="263" t="s">
        <v>406</v>
      </c>
      <c r="K2146" s="267">
        <f>+[1]ราค่าต่อหน่วยงานสะพาน!L75+[1]ราค่าต่อหน่วยงานสะพาน!N75</f>
        <v>18.260000000000002</v>
      </c>
      <c r="L2146" s="18" t="s">
        <v>134</v>
      </c>
      <c r="M2146" s="23" t="s">
        <v>6</v>
      </c>
      <c r="N2146" s="415">
        <f t="shared" si="208"/>
        <v>0</v>
      </c>
      <c r="O2146" s="18" t="s">
        <v>134</v>
      </c>
      <c r="P2146" s="36" t="str">
        <f t="shared" si="209"/>
        <v>[8]</v>
      </c>
      <c r="Q2146" s="240"/>
      <c r="R2146" s="241">
        <v>8</v>
      </c>
    </row>
    <row r="2147" spans="1:18" ht="23.25">
      <c r="A2147" s="57"/>
      <c r="B2147" s="21"/>
      <c r="C2147" s="85"/>
      <c r="D2147" s="48"/>
      <c r="E2147" s="433" t="str">
        <f>+[1]ราค่าต่อหน่วยงานสะพาน!E76</f>
        <v>-</v>
      </c>
      <c r="F2147" s="435" t="str">
        <f>+[1]ราค่าต่อหน่วยงานสะพาน!F76</f>
        <v>DB20</v>
      </c>
      <c r="G2147" s="18"/>
      <c r="H2147" s="267">
        <f>IF([1]กรอกข้อมูลสะพาน!E7=0,0,[1]ราค่าต่อหน่วยงานสะพาน!J76)</f>
        <v>0</v>
      </c>
      <c r="I2147" s="18" t="str">
        <f>+[1]ราค่าต่อหน่วยงานสะพาน!K76</f>
        <v>กก.</v>
      </c>
      <c r="J2147" s="263" t="s">
        <v>406</v>
      </c>
      <c r="K2147" s="267">
        <f>+[1]ราค่าต่อหน่วยงานสะพาน!L76+[1]ราค่าต่อหน่วยงานสะพาน!N76</f>
        <v>20.63</v>
      </c>
      <c r="L2147" s="18" t="s">
        <v>134</v>
      </c>
      <c r="M2147" s="23" t="s">
        <v>6</v>
      </c>
      <c r="N2147" s="415">
        <f t="shared" si="208"/>
        <v>0</v>
      </c>
      <c r="O2147" s="18" t="s">
        <v>134</v>
      </c>
      <c r="P2147" s="36" t="str">
        <f t="shared" si="209"/>
        <v>[9]</v>
      </c>
      <c r="Q2147" s="240"/>
      <c r="R2147" s="241">
        <v>9</v>
      </c>
    </row>
    <row r="2148" spans="1:18" ht="23.25">
      <c r="A2148" s="57"/>
      <c r="B2148" s="21"/>
      <c r="C2148" s="85"/>
      <c r="D2148" s="48"/>
      <c r="E2148" s="433" t="str">
        <f>+[1]ราค่าต่อหน่วยงานสะพาน!E77</f>
        <v>-</v>
      </c>
      <c r="F2148" s="435" t="str">
        <f>+[1]ราค่าต่อหน่วยงานสะพาน!F77</f>
        <v>DB25</v>
      </c>
      <c r="G2148" s="18"/>
      <c r="H2148" s="267">
        <f>IF([1]กรอกข้อมูลสะพาน!E7=0,0,[1]ราค่าต่อหน่วยงานสะพาน!J77)</f>
        <v>0</v>
      </c>
      <c r="I2148" s="18" t="str">
        <f>+[1]ราค่าต่อหน่วยงานสะพาน!K77</f>
        <v>กก.</v>
      </c>
      <c r="J2148" s="263" t="s">
        <v>406</v>
      </c>
      <c r="K2148" s="267">
        <f>+[1]ราค่าต่อหน่วยงานสะพาน!L77+[1]ราค่าต่อหน่วยงานสะพาน!N77</f>
        <v>18.96</v>
      </c>
      <c r="L2148" s="18" t="s">
        <v>134</v>
      </c>
      <c r="M2148" s="23" t="s">
        <v>6</v>
      </c>
      <c r="N2148" s="415">
        <f t="shared" si="208"/>
        <v>0</v>
      </c>
      <c r="O2148" s="18" t="s">
        <v>134</v>
      </c>
      <c r="P2148" s="36" t="str">
        <f t="shared" si="209"/>
        <v>[10]</v>
      </c>
      <c r="Q2148" s="240"/>
      <c r="R2148" s="241">
        <v>10</v>
      </c>
    </row>
    <row r="2149" spans="1:18" ht="23.25">
      <c r="A2149" s="57"/>
      <c r="B2149" s="21"/>
      <c r="C2149" s="85"/>
      <c r="D2149" s="48"/>
      <c r="E2149" s="433" t="str">
        <f>+[1]ราค่าต่อหน่วยงานสะพาน!E78</f>
        <v>-</v>
      </c>
      <c r="F2149" s="435" t="str">
        <f>+[1]ราค่าต่อหน่วยงานสะพาน!F78</f>
        <v>ลวดผูกเหล็ก(ใช้ 2.5% ของ นน.เหล็กเสริม)</v>
      </c>
      <c r="G2149" s="18"/>
      <c r="H2149" s="267">
        <f>IF([1]กรอกข้อมูลสะพาน!E7=0,0,[1]ราค่าต่อหน่วยงานสะพาน!J78)</f>
        <v>0</v>
      </c>
      <c r="I2149" s="18" t="str">
        <f>+[1]ราค่าต่อหน่วยงานสะพาน!K78</f>
        <v>กก.</v>
      </c>
      <c r="J2149" s="263" t="s">
        <v>406</v>
      </c>
      <c r="K2149" s="267">
        <f>+[1]ราค่าต่อหน่วยงานสะพาน!L78+[1]ราค่าต่อหน่วยงานสะพาน!N78</f>
        <v>34.43</v>
      </c>
      <c r="L2149" s="18" t="s">
        <v>134</v>
      </c>
      <c r="M2149" s="23" t="s">
        <v>6</v>
      </c>
      <c r="N2149" s="415">
        <f t="shared" si="208"/>
        <v>0</v>
      </c>
      <c r="O2149" s="18" t="s">
        <v>134</v>
      </c>
      <c r="P2149" s="36" t="str">
        <f t="shared" si="209"/>
        <v>[11]</v>
      </c>
      <c r="Q2149" s="240"/>
      <c r="R2149" s="241">
        <v>11</v>
      </c>
    </row>
    <row r="2150" spans="1:18" ht="23.25">
      <c r="A2150" s="57"/>
      <c r="B2150" s="21"/>
      <c r="C2150" s="85"/>
      <c r="D2150" s="48"/>
      <c r="E2150" s="18" t="s">
        <v>871</v>
      </c>
      <c r="F2150" s="18"/>
      <c r="G2150" s="18"/>
      <c r="H2150" s="49">
        <f>IF([1]กรอกข้อมูลสะพาน!E7=0,0,2)</f>
        <v>0</v>
      </c>
      <c r="I2150" s="18" t="s">
        <v>667</v>
      </c>
      <c r="J2150" s="263" t="s">
        <v>406</v>
      </c>
      <c r="K2150" s="267">
        <f>+[1]ปร4.1ส!P43</f>
        <v>1485</v>
      </c>
      <c r="L2150" s="18" t="s">
        <v>134</v>
      </c>
      <c r="M2150" s="23" t="s">
        <v>6</v>
      </c>
      <c r="N2150" s="415">
        <f>+H2150*K2150</f>
        <v>0</v>
      </c>
      <c r="O2150" s="18" t="s">
        <v>134</v>
      </c>
      <c r="P2150" s="36" t="str">
        <f t="shared" si="209"/>
        <v>[12]</v>
      </c>
      <c r="Q2150" s="240"/>
      <c r="R2150" s="241">
        <v>12</v>
      </c>
    </row>
    <row r="2151" spans="1:18" ht="23.25">
      <c r="A2151" s="57"/>
      <c r="B2151" s="21"/>
      <c r="C2151" s="85"/>
      <c r="D2151" s="48"/>
      <c r="E2151" s="18" t="s">
        <v>101</v>
      </c>
      <c r="F2151" s="18"/>
      <c r="G2151" s="18"/>
      <c r="H2151" s="49"/>
      <c r="I2151" s="18"/>
      <c r="J2151" s="263"/>
      <c r="K2151" s="267"/>
      <c r="L2151" s="18"/>
      <c r="M2151" s="23" t="s">
        <v>6</v>
      </c>
      <c r="N2151" s="415">
        <f>SUM(N2139:N2150)</f>
        <v>0</v>
      </c>
      <c r="O2151" s="18" t="s">
        <v>134</v>
      </c>
      <c r="P2151" s="36" t="s">
        <v>420</v>
      </c>
      <c r="Q2151" s="240"/>
      <c r="R2151" s="241">
        <v>13</v>
      </c>
    </row>
    <row r="2152" spans="1:18" ht="23.25">
      <c r="A2152" s="57"/>
      <c r="B2152" s="21"/>
      <c r="C2152" s="85"/>
      <c r="D2152" s="48"/>
      <c r="E2152" s="18"/>
      <c r="F2152" s="18"/>
      <c r="G2152" s="18"/>
      <c r="H2152" s="18"/>
      <c r="I2152" s="18"/>
      <c r="J2152" s="18"/>
      <c r="K2152" s="18"/>
      <c r="L2152" s="18"/>
      <c r="M2152" s="18"/>
      <c r="P2152" s="36" t="s">
        <v>421</v>
      </c>
      <c r="Q2152" s="240"/>
      <c r="R2152" s="241"/>
    </row>
    <row r="2153" spans="1:18" ht="24" thickBot="1">
      <c r="A2153" s="57"/>
      <c r="B2153" s="21"/>
      <c r="C2153" s="85"/>
      <c r="D2153" s="48"/>
      <c r="E2153" s="44" t="s">
        <v>57</v>
      </c>
      <c r="F2153" s="18"/>
      <c r="G2153" s="18"/>
      <c r="H2153" s="267"/>
      <c r="I2153" s="18"/>
      <c r="J2153" s="263"/>
      <c r="K2153" s="267"/>
      <c r="L2153" s="18"/>
      <c r="M2153" s="23" t="s">
        <v>6</v>
      </c>
      <c r="N2153" s="80">
        <f>+ROUNDDOWN(N2151,0)</f>
        <v>0</v>
      </c>
      <c r="O2153" s="110" t="s">
        <v>872</v>
      </c>
      <c r="P2153" s="36"/>
      <c r="Q2153" s="240"/>
      <c r="R2153" s="241"/>
    </row>
    <row r="2154" spans="1:18" ht="24" thickTop="1">
      <c r="A2154" s="57"/>
      <c r="B2154" s="21"/>
      <c r="C2154" s="85"/>
      <c r="D2154" s="48"/>
      <c r="E2154" s="18"/>
      <c r="F2154" s="18"/>
      <c r="G2154" s="18"/>
      <c r="H2154" s="18"/>
      <c r="I2154" s="18"/>
      <c r="J2154" s="18"/>
      <c r="K2154" s="18"/>
      <c r="L2154" s="18"/>
      <c r="M2154" s="18"/>
    </row>
    <row r="2155" spans="1:18" ht="23.25">
      <c r="A2155" s="57"/>
      <c r="B2155" s="21"/>
      <c r="C2155" s="85"/>
      <c r="D2155" s="21" t="s">
        <v>873</v>
      </c>
      <c r="E2155" s="18" t="s">
        <v>874</v>
      </c>
      <c r="F2155" s="18"/>
      <c r="G2155" s="18"/>
      <c r="H2155" s="18"/>
      <c r="I2155" s="18"/>
      <c r="J2155" s="18"/>
      <c r="K2155" s="18"/>
      <c r="L2155" s="18"/>
      <c r="M2155" s="18"/>
    </row>
    <row r="2156" spans="1:18" ht="23.25">
      <c r="A2156" s="57"/>
      <c r="B2156" s="21"/>
      <c r="C2156" s="85"/>
      <c r="D2156" s="21"/>
      <c r="E2156" s="18" t="s">
        <v>867</v>
      </c>
      <c r="F2156" s="267">
        <f>+[1]ราค่าต่อหน่วยงานสะพาน!F82</f>
        <v>0</v>
      </c>
      <c r="G2156" s="18" t="s">
        <v>404</v>
      </c>
      <c r="H2156" s="18" t="s">
        <v>868</v>
      </c>
      <c r="I2156" s="49">
        <f>+[1]กรอกข้อมูลสะพาน!E25</f>
        <v>0</v>
      </c>
      <c r="J2156" s="18" t="s">
        <v>869</v>
      </c>
      <c r="K2156" s="18"/>
      <c r="L2156" s="18"/>
      <c r="M2156" s="18"/>
    </row>
    <row r="2157" spans="1:18" ht="23.25">
      <c r="A2157" s="57"/>
      <c r="B2157" s="21"/>
      <c r="C2157" s="85"/>
      <c r="D2157" s="48"/>
      <c r="E2157" s="18" t="str">
        <f>+[1]ราค่าต่อหน่วยงานสะพาน!E91</f>
        <v>งานคอนกรีต ค.3</v>
      </c>
      <c r="F2157" s="18"/>
      <c r="G2157" s="18"/>
      <c r="H2157" s="49">
        <f>+[1]ราค่าต่อหน่วยงานสะพาน!J91+[1]ราค่าต่อหน่วยงานสะพาน!J120+[1]ราค่าต่อหน่วยงานสะพาน!J144+[1]ราค่าต่อหน่วยงานสะพาน!J175+[1]ราค่าต่อหน่วยงานสะพาน!J199+[1]ราค่าต่อหน่วยงานสะพาน!J230+[1]ราค่าต่อหน่วยงานสะพาน!J254+[1]ราค่าต่อหน่วยงานสะพาน!J285+[1]ราค่าต่อหน่วยงานสะพาน!J309</f>
        <v>0</v>
      </c>
      <c r="I2157" s="18" t="str">
        <f>+[1]ราค่าต่อหน่วยงานสะพาน!K91</f>
        <v>ลบ.ม.</v>
      </c>
      <c r="J2157" s="263" t="s">
        <v>406</v>
      </c>
      <c r="K2157" s="267">
        <f>+K2140</f>
        <v>1768</v>
      </c>
      <c r="L2157" s="18" t="s">
        <v>134</v>
      </c>
      <c r="M2157" s="23" t="s">
        <v>6</v>
      </c>
      <c r="N2157" s="415">
        <f>+H2157*K2157</f>
        <v>0</v>
      </c>
      <c r="O2157" s="18" t="s">
        <v>134</v>
      </c>
      <c r="P2157" s="36" t="str">
        <f>CONCATENATE("[",R2157,"]")</f>
        <v>[1]</v>
      </c>
      <c r="Q2157" s="240"/>
      <c r="R2157" s="241">
        <v>1</v>
      </c>
    </row>
    <row r="2158" spans="1:18" ht="23.25">
      <c r="A2158" s="57"/>
      <c r="B2158" s="21"/>
      <c r="C2158" s="85"/>
      <c r="D2158" s="48"/>
      <c r="E2158" s="18" t="s">
        <v>870</v>
      </c>
      <c r="F2158" s="18"/>
      <c r="G2158" s="18"/>
      <c r="H2158" s="49">
        <f>+[1]ราค่าต่อหน่วยงานสะพาน!J93+[1]ราค่าต่อหน่วยงานสะพาน!J122+[1]ราค่าต่อหน่วยงานสะพาน!J146+[1]ราค่าต่อหน่วยงานสะพาน!J177+[1]ราค่าต่อหน่วยงานสะพาน!J201+[1]ราค่าต่อหน่วยงานสะพาน!J232+[1]ราค่าต่อหน่วยงานสะพาน!J256+[1]ราค่าต่อหน่วยงานสะพาน!J287+[1]ราค่าต่อหน่วยงานสะพาน!J311</f>
        <v>0</v>
      </c>
      <c r="I2158" s="18" t="str">
        <f>+[1]ราค่าต่อหน่วยงานสะพาน!K93</f>
        <v>ตร.ม.</v>
      </c>
      <c r="J2158" s="263" t="s">
        <v>406</v>
      </c>
      <c r="K2158" s="267">
        <f t="shared" ref="K2158:K2167" si="210">+K2141</f>
        <v>312</v>
      </c>
      <c r="L2158" s="18" t="s">
        <v>134</v>
      </c>
      <c r="M2158" s="23" t="s">
        <v>6</v>
      </c>
      <c r="N2158" s="415">
        <f t="shared" ref="N2158:N2167" si="211">+H2158*K2158</f>
        <v>0</v>
      </c>
      <c r="O2158" s="18" t="s">
        <v>134</v>
      </c>
      <c r="P2158" s="36" t="str">
        <f t="shared" ref="P2158:P2167" si="212">CONCATENATE("[",R2158,"]")</f>
        <v>[2]</v>
      </c>
      <c r="Q2158" s="240"/>
      <c r="R2158" s="241">
        <v>2</v>
      </c>
    </row>
    <row r="2159" spans="1:18" ht="23.25">
      <c r="A2159" s="57"/>
      <c r="B2159" s="21"/>
      <c r="C2159" s="85"/>
      <c r="D2159" s="48"/>
      <c r="E2159" s="18" t="str">
        <f>+[1]ราค่าต่อหน่วยงานสะพาน!E95</f>
        <v>งานเหล็กเสริม(SR24,SD40)</v>
      </c>
      <c r="F2159" s="435"/>
      <c r="G2159" s="18"/>
      <c r="H2159" s="49">
        <f>+[1]ราค่าต่อหน่วยงานสะพาน!J95+[1]ราค่าต่อหน่วยงานสะพาน!J124+[1]ราค่าต่อหน่วยงานสะพาน!J148+[1]ราค่าต่อหน่วยงานสะพาน!J179+[1]ราค่าต่อหน่วยงานสะพาน!J203+[1]ราค่าต่อหน่วยงานสะพาน!J234+[1]ราค่าต่อหน่วยงานสะพาน!J258+[1]ราค่าต่อหน่วยงานสะพาน!J289+[1]ราค่าต่อหน่วยงานสะพาน!J313</f>
        <v>0</v>
      </c>
      <c r="I2159" s="18" t="str">
        <f>+[1]ราค่าต่อหน่วยงานสะพาน!K95</f>
        <v>กก.</v>
      </c>
      <c r="J2159" s="263" t="s">
        <v>406</v>
      </c>
      <c r="K2159" s="267">
        <f t="shared" si="210"/>
        <v>2.8</v>
      </c>
      <c r="L2159" s="18" t="s">
        <v>134</v>
      </c>
      <c r="M2159" s="23" t="s">
        <v>6</v>
      </c>
      <c r="N2159" s="415">
        <f t="shared" si="211"/>
        <v>0</v>
      </c>
      <c r="O2159" s="18" t="s">
        <v>134</v>
      </c>
      <c r="P2159" s="36" t="str">
        <f t="shared" si="212"/>
        <v>[3]</v>
      </c>
      <c r="Q2159" s="240"/>
      <c r="R2159" s="241">
        <v>3</v>
      </c>
    </row>
    <row r="2160" spans="1:18" ht="23.25">
      <c r="A2160" s="57"/>
      <c r="B2160" s="21"/>
      <c r="C2160" s="85"/>
      <c r="D2160" s="48"/>
      <c r="E2160" s="433" t="str">
        <f>+[1]ราค่าต่อหน่วยงานสะพาน!E96</f>
        <v>-</v>
      </c>
      <c r="F2160" s="18" t="str">
        <f>+[1]ราค่าต่อหน่วยงานสะพาน!F96</f>
        <v>RB6</v>
      </c>
      <c r="G2160" s="18"/>
      <c r="H2160" s="49">
        <f>+[1]ราค่าต่อหน่วยงานสะพาน!J96+[1]ราค่าต่อหน่วยงานสะพาน!J125+[1]ราค่าต่อหน่วยงานสะพาน!J149+[1]ราค่าต่อหน่วยงานสะพาน!J180+[1]ราค่าต่อหน่วยงานสะพาน!J204+[1]ราค่าต่อหน่วยงานสะพาน!J235+[1]ราค่าต่อหน่วยงานสะพาน!J259+[1]ราค่าต่อหน่วยงานสะพาน!J290+[1]ราค่าต่อหน่วยงานสะพาน!J314</f>
        <v>0</v>
      </c>
      <c r="I2160" s="18" t="str">
        <f>+[1]ราค่าต่อหน่วยงานสะพาน!K96</f>
        <v>กก.</v>
      </c>
      <c r="J2160" s="263" t="s">
        <v>406</v>
      </c>
      <c r="K2160" s="267">
        <f t="shared" si="210"/>
        <v>20.41</v>
      </c>
      <c r="L2160" s="18" t="s">
        <v>134</v>
      </c>
      <c r="M2160" s="23" t="s">
        <v>6</v>
      </c>
      <c r="N2160" s="415">
        <f t="shared" si="211"/>
        <v>0</v>
      </c>
      <c r="O2160" s="18" t="s">
        <v>134</v>
      </c>
      <c r="P2160" s="36" t="str">
        <f t="shared" si="212"/>
        <v>[4]</v>
      </c>
      <c r="Q2160" s="240"/>
      <c r="R2160" s="241">
        <v>4</v>
      </c>
    </row>
    <row r="2161" spans="1:18" ht="23.25">
      <c r="A2161" s="57"/>
      <c r="B2161" s="21"/>
      <c r="C2161" s="85"/>
      <c r="D2161" s="48"/>
      <c r="E2161" s="433" t="str">
        <f>+[1]ราค่าต่อหน่วยงานสะพาน!E97</f>
        <v>-</v>
      </c>
      <c r="F2161" s="18" t="str">
        <f>+[1]ราค่าต่อหน่วยงานสะพาน!F97</f>
        <v>RB9</v>
      </c>
      <c r="G2161" s="18"/>
      <c r="H2161" s="49">
        <f>+[1]ราค่าต่อหน่วยงานสะพาน!J97+[1]ราค่าต่อหน่วยงานสะพาน!J126+[1]ราค่าต่อหน่วยงานสะพาน!J150+[1]ราค่าต่อหน่วยงานสะพาน!J181+[1]ราค่าต่อหน่วยงานสะพาน!J205+[1]ราค่าต่อหน่วยงานสะพาน!J236+[1]ราค่าต่อหน่วยงานสะพาน!J260+[1]ราค่าต่อหน่วยงานสะพาน!J291+[1]ราค่าต่อหน่วยงานสะพาน!J315</f>
        <v>0</v>
      </c>
      <c r="I2161" s="18" t="str">
        <f>+[1]ราค่าต่อหน่วยงานสะพาน!K97</f>
        <v>กก.</v>
      </c>
      <c r="J2161" s="263" t="s">
        <v>406</v>
      </c>
      <c r="K2161" s="267">
        <f t="shared" si="210"/>
        <v>19.149999999999999</v>
      </c>
      <c r="L2161" s="18" t="s">
        <v>134</v>
      </c>
      <c r="M2161" s="23" t="s">
        <v>6</v>
      </c>
      <c r="N2161" s="415">
        <f t="shared" si="211"/>
        <v>0</v>
      </c>
      <c r="O2161" s="18" t="s">
        <v>134</v>
      </c>
      <c r="P2161" s="36" t="str">
        <f t="shared" si="212"/>
        <v>[5]</v>
      </c>
      <c r="Q2161" s="240"/>
      <c r="R2161" s="241">
        <v>5</v>
      </c>
    </row>
    <row r="2162" spans="1:18" ht="23.25">
      <c r="A2162" s="57"/>
      <c r="B2162" s="21"/>
      <c r="C2162" s="85"/>
      <c r="D2162" s="48"/>
      <c r="E2162" s="433" t="str">
        <f>+[1]ราค่าต่อหน่วยงานสะพาน!E98</f>
        <v>-</v>
      </c>
      <c r="F2162" s="18" t="str">
        <f>+[1]ราค่าต่อหน่วยงานสะพาน!F98</f>
        <v>DB12</v>
      </c>
      <c r="G2162" s="18"/>
      <c r="H2162" s="49">
        <f>+[1]ราค่าต่อหน่วยงานสะพาน!J98+[1]ราค่าต่อหน่วยงานสะพาน!J127+[1]ราค่าต่อหน่วยงานสะพาน!J151+[1]ราค่าต่อหน่วยงานสะพาน!J182+[1]ราค่าต่อหน่วยงานสะพาน!J206+[1]ราค่าต่อหน่วยงานสะพาน!J237+[1]ราค่าต่อหน่วยงานสะพาน!J261+[1]ราค่าต่อหน่วยงานสะพาน!J292+[1]ราค่าต่อหน่วยงานสะพาน!J316</f>
        <v>0</v>
      </c>
      <c r="I2162" s="18" t="str">
        <f>+[1]ราค่าต่อหน่วยงานสะพาน!K98</f>
        <v>กก.</v>
      </c>
      <c r="J2162" s="263" t="s">
        <v>406</v>
      </c>
      <c r="K2162" s="267">
        <f t="shared" si="210"/>
        <v>18.489999999999998</v>
      </c>
      <c r="L2162" s="18" t="s">
        <v>134</v>
      </c>
      <c r="M2162" s="23" t="s">
        <v>6</v>
      </c>
      <c r="N2162" s="415">
        <f t="shared" si="211"/>
        <v>0</v>
      </c>
      <c r="O2162" s="18" t="s">
        <v>134</v>
      </c>
      <c r="P2162" s="36" t="str">
        <f t="shared" si="212"/>
        <v>[6]</v>
      </c>
      <c r="Q2162" s="240"/>
      <c r="R2162" s="241">
        <v>6</v>
      </c>
    </row>
    <row r="2163" spans="1:18" ht="23.25">
      <c r="A2163" s="57"/>
      <c r="B2163" s="21"/>
      <c r="C2163" s="85"/>
      <c r="D2163" s="48"/>
      <c r="E2163" s="433" t="str">
        <f>+[1]ราค่าต่อหน่วยงานสะพาน!E99</f>
        <v>-</v>
      </c>
      <c r="F2163" s="18" t="str">
        <f>+[1]ราค่าต่อหน่วยงานสะพาน!F99</f>
        <v>DB16</v>
      </c>
      <c r="G2163" s="18"/>
      <c r="H2163" s="49">
        <f>+[1]ราค่าต่อหน่วยงานสะพาน!J99+[1]ราค่าต่อหน่วยงานสะพาน!J128+[1]ราค่าต่อหน่วยงานสะพาน!J152+[1]ราค่าต่อหน่วยงานสะพาน!J183+[1]ราค่าต่อหน่วยงานสะพาน!J207+[1]ราค่าต่อหน่วยงานสะพาน!J238+[1]ราค่าต่อหน่วยงานสะพาน!J262+[1]ราค่าต่อหน่วยงานสะพาน!J293+[1]ราค่าต่อหน่วยงานสะพาน!J317</f>
        <v>0</v>
      </c>
      <c r="I2163" s="18" t="str">
        <f>+[1]ราค่าต่อหน่วยงานสะพาน!K99</f>
        <v>กก.</v>
      </c>
      <c r="J2163" s="263" t="s">
        <v>406</v>
      </c>
      <c r="K2163" s="267">
        <f t="shared" si="210"/>
        <v>18.260000000000002</v>
      </c>
      <c r="L2163" s="18" t="s">
        <v>134</v>
      </c>
      <c r="M2163" s="23" t="s">
        <v>6</v>
      </c>
      <c r="N2163" s="415">
        <f t="shared" si="211"/>
        <v>0</v>
      </c>
      <c r="O2163" s="18" t="s">
        <v>134</v>
      </c>
      <c r="P2163" s="36" t="str">
        <f t="shared" si="212"/>
        <v>[7]</v>
      </c>
      <c r="Q2163" s="240"/>
      <c r="R2163" s="241">
        <v>7</v>
      </c>
    </row>
    <row r="2164" spans="1:18" ht="23.25">
      <c r="A2164" s="57"/>
      <c r="B2164" s="21"/>
      <c r="C2164" s="85"/>
      <c r="D2164" s="48"/>
      <c r="E2164" s="433" t="str">
        <f>+[1]ราค่าต่อหน่วยงานสะพาน!E100</f>
        <v>-</v>
      </c>
      <c r="F2164" s="18" t="str">
        <f>+[1]ราค่าต่อหน่วยงานสะพาน!F100</f>
        <v>DB20</v>
      </c>
      <c r="G2164" s="18"/>
      <c r="H2164" s="49">
        <f>+[1]ราค่าต่อหน่วยงานสะพาน!J100+[1]ราค่าต่อหน่วยงานสะพาน!J129+[1]ราค่าต่อหน่วยงานสะพาน!J153+[1]ราค่าต่อหน่วยงานสะพาน!J184+[1]ราค่าต่อหน่วยงานสะพาน!J208+[1]ราค่าต่อหน่วยงานสะพาน!J239+[1]ราค่าต่อหน่วยงานสะพาน!J263+[1]ราค่าต่อหน่วยงานสะพาน!J294+[1]ราค่าต่อหน่วยงานสะพาน!J318</f>
        <v>0</v>
      </c>
      <c r="I2164" s="18" t="str">
        <f>+[1]ราค่าต่อหน่วยงานสะพาน!K100</f>
        <v>กก.</v>
      </c>
      <c r="J2164" s="263" t="s">
        <v>406</v>
      </c>
      <c r="K2164" s="267">
        <f t="shared" si="210"/>
        <v>20.63</v>
      </c>
      <c r="L2164" s="18" t="s">
        <v>134</v>
      </c>
      <c r="M2164" s="23" t="s">
        <v>6</v>
      </c>
      <c r="N2164" s="415">
        <f t="shared" si="211"/>
        <v>0</v>
      </c>
      <c r="O2164" s="18" t="s">
        <v>134</v>
      </c>
      <c r="P2164" s="36" t="str">
        <f t="shared" si="212"/>
        <v>[8]</v>
      </c>
      <c r="Q2164" s="240"/>
      <c r="R2164" s="241">
        <v>8</v>
      </c>
    </row>
    <row r="2165" spans="1:18" ht="23.25">
      <c r="A2165" s="57"/>
      <c r="B2165" s="21"/>
      <c r="C2165" s="85"/>
      <c r="D2165" s="48"/>
      <c r="E2165" s="433" t="str">
        <f>+[1]ราค่าต่อหน่วยงานสะพาน!E101</f>
        <v>-</v>
      </c>
      <c r="F2165" s="18" t="str">
        <f>+[1]ราค่าต่อหน่วยงานสะพาน!F101</f>
        <v>DB25</v>
      </c>
      <c r="G2165" s="18"/>
      <c r="H2165" s="49">
        <f>+[1]ราค่าต่อหน่วยงานสะพาน!J101+[1]ราค่าต่อหน่วยงานสะพาน!J130+[1]ราค่าต่อหน่วยงานสะพาน!J154+[1]ราค่าต่อหน่วยงานสะพาน!J185+[1]ราค่าต่อหน่วยงานสะพาน!J209+[1]ราค่าต่อหน่วยงานสะพาน!J240+[1]ราค่าต่อหน่วยงานสะพาน!J264+[1]ราค่าต่อหน่วยงานสะพาน!J295+[1]ราค่าต่อหน่วยงานสะพาน!J319</f>
        <v>0</v>
      </c>
      <c r="I2165" s="18" t="str">
        <f>+[1]ราค่าต่อหน่วยงานสะพาน!K101</f>
        <v>กก.</v>
      </c>
      <c r="J2165" s="263" t="s">
        <v>406</v>
      </c>
      <c r="K2165" s="267">
        <f t="shared" si="210"/>
        <v>18.96</v>
      </c>
      <c r="L2165" s="18" t="s">
        <v>134</v>
      </c>
      <c r="M2165" s="23" t="s">
        <v>6</v>
      </c>
      <c r="N2165" s="415">
        <f t="shared" si="211"/>
        <v>0</v>
      </c>
      <c r="O2165" s="18" t="s">
        <v>134</v>
      </c>
      <c r="P2165" s="36" t="str">
        <f t="shared" si="212"/>
        <v>[9]</v>
      </c>
      <c r="Q2165" s="240"/>
      <c r="R2165" s="241">
        <v>9</v>
      </c>
    </row>
    <row r="2166" spans="1:18" ht="23.25">
      <c r="A2166" s="57"/>
      <c r="B2166" s="21"/>
      <c r="C2166" s="85"/>
      <c r="D2166" s="48"/>
      <c r="E2166" s="433" t="str">
        <f>+[1]ราค่าต่อหน่วยงานสะพาน!E102</f>
        <v>-</v>
      </c>
      <c r="F2166" s="18" t="str">
        <f>+[1]ราค่าต่อหน่วยงานสะพาน!F102</f>
        <v>ลวดผูกเหล็ก(ใช้ 2.5% ของ นน.เหล็กเสริม)</v>
      </c>
      <c r="G2166" s="18"/>
      <c r="H2166" s="49">
        <f>+[1]ราค่าต่อหน่วยงานสะพาน!J102+[1]ราค่าต่อหน่วยงานสะพาน!J131+[1]ราค่าต่อหน่วยงานสะพาน!J155+[1]ราค่าต่อหน่วยงานสะพาน!J186+[1]ราค่าต่อหน่วยงานสะพาน!J210+[1]ราค่าต่อหน่วยงานสะพาน!J241+[1]ราค่าต่อหน่วยงานสะพาน!J265+[1]ราค่าต่อหน่วยงานสะพาน!J296+[1]ราค่าต่อหน่วยงานสะพาน!J320</f>
        <v>0</v>
      </c>
      <c r="I2166" s="18" t="str">
        <f>+[1]ราค่าต่อหน่วยงานสะพาน!K102</f>
        <v>กก.</v>
      </c>
      <c r="J2166" s="263" t="s">
        <v>406</v>
      </c>
      <c r="K2166" s="267">
        <f t="shared" si="210"/>
        <v>34.43</v>
      </c>
      <c r="L2166" s="18" t="s">
        <v>134</v>
      </c>
      <c r="M2166" s="23" t="s">
        <v>6</v>
      </c>
      <c r="N2166" s="415">
        <f t="shared" si="211"/>
        <v>0</v>
      </c>
      <c r="O2166" s="18" t="s">
        <v>134</v>
      </c>
      <c r="P2166" s="36" t="str">
        <f t="shared" si="212"/>
        <v>[10]</v>
      </c>
      <c r="Q2166" s="240"/>
      <c r="R2166" s="241">
        <v>10</v>
      </c>
    </row>
    <row r="2167" spans="1:18" ht="23.25">
      <c r="A2167" s="57"/>
      <c r="B2167" s="21"/>
      <c r="C2167" s="85"/>
      <c r="D2167" s="48"/>
      <c r="E2167" s="18" t="s">
        <v>871</v>
      </c>
      <c r="F2167" s="18"/>
      <c r="G2167" s="18"/>
      <c r="H2167" s="49">
        <f>+I2156*2</f>
        <v>0</v>
      </c>
      <c r="I2167" s="18" t="s">
        <v>667</v>
      </c>
      <c r="J2167" s="263" t="s">
        <v>406</v>
      </c>
      <c r="K2167" s="267">
        <f t="shared" si="210"/>
        <v>1485</v>
      </c>
      <c r="L2167" s="18" t="s">
        <v>134</v>
      </c>
      <c r="M2167" s="23" t="s">
        <v>6</v>
      </c>
      <c r="N2167" s="415">
        <f t="shared" si="211"/>
        <v>0</v>
      </c>
      <c r="O2167" s="18" t="s">
        <v>134</v>
      </c>
      <c r="P2167" s="36" t="str">
        <f t="shared" si="212"/>
        <v>[11]</v>
      </c>
      <c r="Q2167" s="240"/>
      <c r="R2167" s="241">
        <v>11</v>
      </c>
    </row>
    <row r="2168" spans="1:18" ht="23.25">
      <c r="A2168" s="57"/>
      <c r="B2168" s="21"/>
      <c r="C2168" s="85"/>
      <c r="D2168" s="48"/>
      <c r="E2168" s="18" t="s">
        <v>101</v>
      </c>
      <c r="F2168" s="18"/>
      <c r="G2168" s="18"/>
      <c r="H2168" s="49"/>
      <c r="I2168" s="18"/>
      <c r="J2168" s="263"/>
      <c r="K2168" s="267"/>
      <c r="L2168" s="18"/>
      <c r="M2168" s="23" t="s">
        <v>6</v>
      </c>
      <c r="N2168" s="415">
        <f>SUM(N2157:N2167)</f>
        <v>0</v>
      </c>
      <c r="O2168" s="18" t="s">
        <v>134</v>
      </c>
      <c r="P2168" s="36" t="s">
        <v>569</v>
      </c>
      <c r="Q2168" s="240"/>
      <c r="R2168" s="241">
        <v>12</v>
      </c>
    </row>
    <row r="2169" spans="1:18" ht="23.25">
      <c r="A2169" s="57"/>
      <c r="B2169" s="21"/>
      <c r="C2169" s="85"/>
      <c r="D2169" s="48"/>
      <c r="E2169" s="18"/>
      <c r="F2169" s="18"/>
      <c r="G2169" s="18"/>
      <c r="H2169" s="18"/>
      <c r="I2169" s="18"/>
      <c r="J2169" s="18"/>
      <c r="K2169" s="18"/>
      <c r="L2169" s="18"/>
      <c r="M2169" s="18"/>
      <c r="P2169" s="36" t="s">
        <v>570</v>
      </c>
      <c r="Q2169" s="240"/>
      <c r="R2169" s="241"/>
    </row>
    <row r="2170" spans="1:18" ht="24" thickBot="1">
      <c r="A2170" s="57"/>
      <c r="B2170" s="21"/>
      <c r="C2170" s="85"/>
      <c r="D2170" s="48"/>
      <c r="E2170" s="44" t="s">
        <v>57</v>
      </c>
      <c r="F2170" s="18"/>
      <c r="G2170" s="18"/>
      <c r="H2170" s="267"/>
      <c r="I2170" s="18"/>
      <c r="J2170" s="263"/>
      <c r="K2170" s="267"/>
      <c r="L2170" s="18"/>
      <c r="M2170" s="23" t="s">
        <v>6</v>
      </c>
      <c r="N2170" s="80">
        <f>IF([1]กรอกข้อมูลสะพาน!E7=0,0,ROUNDDOWN(N2168/I2156,0))</f>
        <v>0</v>
      </c>
      <c r="O2170" s="110" t="s">
        <v>872</v>
      </c>
      <c r="P2170" s="36"/>
      <c r="Q2170" s="240"/>
      <c r="R2170" s="241"/>
    </row>
    <row r="2171" spans="1:18" ht="24" thickTop="1">
      <c r="A2171" s="57"/>
      <c r="B2171" s="21"/>
      <c r="C2171" s="85"/>
      <c r="D2171" s="48"/>
      <c r="E2171" s="18"/>
      <c r="F2171" s="18"/>
      <c r="G2171" s="18"/>
      <c r="H2171" s="18"/>
      <c r="I2171" s="18"/>
      <c r="J2171" s="18"/>
      <c r="K2171" s="18"/>
      <c r="L2171" s="18"/>
      <c r="M2171" s="18"/>
    </row>
    <row r="2172" spans="1:18" ht="23.25">
      <c r="A2172" s="57"/>
      <c r="B2172" s="21"/>
      <c r="C2172" s="173" t="s">
        <v>875</v>
      </c>
      <c r="D2172" s="16" t="s">
        <v>876</v>
      </c>
      <c r="E2172" s="18"/>
      <c r="F2172" s="18"/>
      <c r="G2172" s="18"/>
      <c r="H2172" s="18"/>
      <c r="I2172" s="18"/>
      <c r="J2172" s="18"/>
      <c r="K2172" s="18"/>
      <c r="L2172" s="18"/>
      <c r="M2172" s="18"/>
    </row>
    <row r="2173" spans="1:18" ht="23.25">
      <c r="A2173" s="57"/>
      <c r="B2173" s="21"/>
      <c r="C2173" s="85"/>
      <c r="D2173" s="48" t="s">
        <v>650</v>
      </c>
      <c r="E2173" s="48"/>
      <c r="F2173" s="267">
        <f>10*[1]กรอกข้อมูลสะพาน!E8</f>
        <v>0</v>
      </c>
      <c r="G2173" s="18" t="s">
        <v>340</v>
      </c>
      <c r="H2173" s="18"/>
      <c r="I2173" s="18"/>
      <c r="J2173" s="18"/>
      <c r="K2173" s="18"/>
      <c r="L2173" s="18"/>
      <c r="M2173" s="18"/>
    </row>
    <row r="2174" spans="1:18" ht="23.25">
      <c r="A2174" s="57"/>
      <c r="B2174" s="21"/>
      <c r="C2174" s="85"/>
      <c r="D2174" s="199" t="str">
        <f>+[1]ราค่าต่อหน่วยงานสะพาน!E465</f>
        <v>งานคอนกรีต ค.3</v>
      </c>
      <c r="E2174" s="267"/>
      <c r="F2174" s="18"/>
      <c r="G2174" s="18"/>
      <c r="H2174" s="267">
        <f>+[1]ราค่าต่อหน่วยงานสะพาน!J337*[1]กรอกข้อมูลสะพาน!$E$107+[1]ราค่าต่อหน่วยงานสะพาน!J358*[1]กรอกข้อมูลสะพาน!$E$108+[1]ราค่าต่อหน่วยงานสะพาน!J390*[1]กรอกข้อมูลสะพาน!$E$109+[1]ราค่าต่อหน่วยงานสะพาน!J410*[1]กรอกข้อมูลสะพาน!$E$110+[1]ราค่าต่อหน่วยงานสะพาน!J444*[1]กรอกข้อมูลสะพาน!$E$111+[1]ราค่าต่อหน่วยงานสะพาน!J465*[1]กรอกข้อมูลสะพาน!$E$112</f>
        <v>0</v>
      </c>
      <c r="I2174" s="18" t="str">
        <f>+[1]ราค่าต่อหน่วยงานสะพาน!K337</f>
        <v>ลบ.ม.</v>
      </c>
      <c r="J2174" s="263" t="s">
        <v>406</v>
      </c>
      <c r="K2174" s="267">
        <f>+K2157</f>
        <v>1768</v>
      </c>
      <c r="L2174" s="18" t="s">
        <v>134</v>
      </c>
      <c r="M2174" s="23" t="s">
        <v>6</v>
      </c>
      <c r="N2174" s="415">
        <f>+H2174*K2174</f>
        <v>0</v>
      </c>
      <c r="O2174" s="18" t="s">
        <v>134</v>
      </c>
      <c r="P2174" s="36" t="str">
        <f>CONCATENATE("[",Q2174,"]")</f>
        <v>[1]</v>
      </c>
      <c r="Q2174" s="3">
        <v>1</v>
      </c>
    </row>
    <row r="2175" spans="1:18" ht="23.25">
      <c r="A2175" s="57"/>
      <c r="B2175" s="21"/>
      <c r="C2175" s="85"/>
      <c r="D2175" s="199" t="str">
        <f>+[1]ราค่าต่อหน่วยงานสะพาน!E466</f>
        <v>งานไม้แบบ</v>
      </c>
      <c r="E2175" s="267"/>
      <c r="F2175" s="18"/>
      <c r="G2175" s="18"/>
      <c r="H2175" s="267"/>
      <c r="I2175" s="18"/>
      <c r="J2175" s="263"/>
      <c r="K2175" s="267"/>
      <c r="L2175" s="18"/>
      <c r="M2175" s="23"/>
      <c r="N2175" s="415"/>
      <c r="O2175" s="18"/>
      <c r="P2175" s="36"/>
    </row>
    <row r="2176" spans="1:18" ht="23.25">
      <c r="A2176" s="57"/>
      <c r="B2176" s="21"/>
      <c r="C2176" s="85"/>
      <c r="D2176" s="436" t="str">
        <f>+[1]ราค่าต่อหน่วยงานสะพาน!E467</f>
        <v>-</v>
      </c>
      <c r="E2176" s="199" t="str">
        <f>+[1]ราค่าต่อหน่วยงานสะพาน!F467</f>
        <v>ไม้แบบ(3)</v>
      </c>
      <c r="F2176" s="267"/>
      <c r="G2176" s="18"/>
      <c r="H2176" s="267">
        <f>+[1]ราค่าต่อหน่วยงานสะพาน!J339*[1]กรอกข้อมูลสะพาน!$E$107+[1]ราค่าต่อหน่วยงานสะพาน!J360*[1]กรอกข้อมูลสะพาน!$E$108+[1]ราค่าต่อหน่วยงานสะพาน!J392*[1]กรอกข้อมูลสะพาน!$E$109+[1]ราค่าต่อหน่วยงานสะพาน!J412*[1]กรอกข้อมูลสะพาน!$E$110+[1]ราค่าต่อหน่วยงานสะพาน!J446*[1]กรอกข้อมูลสะพาน!$E$111+[1]ราค่าต่อหน่วยงานสะพาน!J467*[1]กรอกข้อมูลสะพาน!$E$112</f>
        <v>0</v>
      </c>
      <c r="I2176" s="18" t="str">
        <f>+[1]ราค่าต่อหน่วยงานสะพาน!K339</f>
        <v>ตร.ม.</v>
      </c>
      <c r="J2176" s="263" t="s">
        <v>406</v>
      </c>
      <c r="K2176" s="267">
        <f>+[1]ราค่าต่อหน่วยงานสะพาน!L339+[1]ราค่าต่อหน่วยงานสะพาน!N339</f>
        <v>312</v>
      </c>
      <c r="L2176" s="18" t="s">
        <v>134</v>
      </c>
      <c r="M2176" s="23" t="s">
        <v>6</v>
      </c>
      <c r="N2176" s="415">
        <f t="shared" ref="N2176:N2185" si="213">+H2176*K2176</f>
        <v>0</v>
      </c>
      <c r="O2176" s="18" t="s">
        <v>134</v>
      </c>
      <c r="P2176" s="36" t="str">
        <f t="shared" ref="P2176:P2185" si="214">CONCATENATE("[",Q2176,"]")</f>
        <v>[2]</v>
      </c>
      <c r="Q2176" s="3">
        <v>2</v>
      </c>
    </row>
    <row r="2177" spans="1:21" ht="23.25">
      <c r="A2177" s="57"/>
      <c r="B2177" s="21"/>
      <c r="C2177" s="85"/>
      <c r="D2177" s="436" t="str">
        <f>+[1]ราค่าต่อหน่วยงานสะพาน!E468</f>
        <v>-</v>
      </c>
      <c r="E2177" s="48" t="s">
        <v>877</v>
      </c>
      <c r="F2177" s="48"/>
      <c r="G2177" s="18"/>
      <c r="H2177" s="267">
        <f>IF([1]กรอกข้อมูลสะพาน!E7=0,0,121*2)</f>
        <v>0</v>
      </c>
      <c r="I2177" s="18" t="s">
        <v>701</v>
      </c>
      <c r="J2177" s="263" t="s">
        <v>406</v>
      </c>
      <c r="K2177" s="267">
        <f>+K2068</f>
        <v>200</v>
      </c>
      <c r="L2177" s="18" t="s">
        <v>134</v>
      </c>
      <c r="M2177" s="23" t="s">
        <v>6</v>
      </c>
      <c r="N2177" s="415">
        <f t="shared" si="213"/>
        <v>0</v>
      </c>
      <c r="O2177" s="18" t="s">
        <v>134</v>
      </c>
      <c r="P2177" s="36" t="str">
        <f t="shared" si="214"/>
        <v>[3]</v>
      </c>
      <c r="Q2177" s="3">
        <v>3</v>
      </c>
    </row>
    <row r="2178" spans="1:21" ht="23.25">
      <c r="A2178" s="57"/>
      <c r="B2178" s="21"/>
      <c r="C2178" s="85"/>
      <c r="D2178" s="199" t="str">
        <f>+[1]ราค่าต่อหน่วยงานสะพาน!E469</f>
        <v>งานเหล็กเสริม(SR24,SD40)</v>
      </c>
      <c r="E2178" s="267"/>
      <c r="F2178" s="18"/>
      <c r="G2178" s="18"/>
      <c r="H2178" s="267">
        <f>+[1]ราค่าต่อหน่วยงานสะพาน!J341*[1]กรอกข้อมูลสะพาน!$E$107+[1]ราค่าต่อหน่วยงานสะพาน!J362*[1]กรอกข้อมูลสะพาน!$E$108+[1]ราค่าต่อหน่วยงานสะพาน!J394*[1]กรอกข้อมูลสะพาน!$E$109+[1]ราค่าต่อหน่วยงานสะพาน!J414*[1]กรอกข้อมูลสะพาน!$E$110+[1]ราค่าต่อหน่วยงานสะพาน!J448*[1]กรอกข้อมูลสะพาน!$E$111+[1]ราค่าต่อหน่วยงานสะพาน!J469*[1]กรอกข้อมูลสะพาน!$E$112</f>
        <v>0</v>
      </c>
      <c r="I2178" s="18" t="str">
        <f>+[1]ราค่าต่อหน่วยงานสะพาน!K341</f>
        <v>กก.</v>
      </c>
      <c r="J2178" s="263" t="s">
        <v>406</v>
      </c>
      <c r="K2178" s="267">
        <f>+[1]ราค่าต่อหน่วยงานสะพาน!L341+[1]ราค่าต่อหน่วยงานสะพาน!N341</f>
        <v>2.8</v>
      </c>
      <c r="L2178" s="18" t="s">
        <v>134</v>
      </c>
      <c r="M2178" s="23" t="s">
        <v>6</v>
      </c>
      <c r="N2178" s="415">
        <f t="shared" si="213"/>
        <v>0</v>
      </c>
      <c r="O2178" s="18" t="s">
        <v>134</v>
      </c>
      <c r="P2178" s="36" t="str">
        <f t="shared" si="214"/>
        <v>[4]</v>
      </c>
      <c r="Q2178" s="3">
        <v>4</v>
      </c>
    </row>
    <row r="2179" spans="1:21" ht="23.25">
      <c r="A2179" s="57"/>
      <c r="B2179" s="21"/>
      <c r="C2179" s="85"/>
      <c r="D2179" s="436" t="str">
        <f>+[1]ราค่าต่อหน่วยงานสะพาน!E470</f>
        <v>-</v>
      </c>
      <c r="E2179" s="199" t="str">
        <f>+[1]ราค่าต่อหน่วยงานสะพาน!F470</f>
        <v>RB6</v>
      </c>
      <c r="F2179" s="437"/>
      <c r="G2179" s="18"/>
      <c r="H2179" s="267">
        <f>+[1]ราค่าต่อหน่วยงานสะพาน!J342*[1]กรอกข้อมูลสะพาน!$E$107+[1]ราค่าต่อหน่วยงานสะพาน!J363*[1]กรอกข้อมูลสะพาน!$E$108+[1]ราค่าต่อหน่วยงานสะพาน!J395*[1]กรอกข้อมูลสะพาน!$E$109+[1]ราค่าต่อหน่วยงานสะพาน!J415*[1]กรอกข้อมูลสะพาน!$E$110+[1]ราค่าต่อหน่วยงานสะพาน!J449*[1]กรอกข้อมูลสะพาน!$E$111+[1]ราค่าต่อหน่วยงานสะพาน!J470*[1]กรอกข้อมูลสะพาน!$E$112</f>
        <v>0</v>
      </c>
      <c r="I2179" s="18" t="str">
        <f>+[1]ราค่าต่อหน่วยงานสะพาน!K342</f>
        <v>กก.</v>
      </c>
      <c r="J2179" s="263" t="s">
        <v>406</v>
      </c>
      <c r="K2179" s="267">
        <f>+[1]ราค่าต่อหน่วยงานสะพาน!L342+[1]ราค่าต่อหน่วยงานสะพาน!N342</f>
        <v>20.41</v>
      </c>
      <c r="L2179" s="18" t="s">
        <v>134</v>
      </c>
      <c r="M2179" s="23" t="s">
        <v>6</v>
      </c>
      <c r="N2179" s="415">
        <f t="shared" si="213"/>
        <v>0</v>
      </c>
      <c r="O2179" s="18" t="s">
        <v>134</v>
      </c>
      <c r="P2179" s="36" t="str">
        <f t="shared" si="214"/>
        <v>[5]</v>
      </c>
      <c r="Q2179" s="3">
        <v>5</v>
      </c>
    </row>
    <row r="2180" spans="1:21" ht="23.25">
      <c r="A2180" s="57"/>
      <c r="B2180" s="21"/>
      <c r="C2180" s="85"/>
      <c r="D2180" s="436" t="str">
        <f>+[1]ราค่าต่อหน่วยงานสะพาน!E471</f>
        <v>-</v>
      </c>
      <c r="E2180" s="199" t="str">
        <f>+[1]ราค่าต่อหน่วยงานสะพาน!F471</f>
        <v>RB9</v>
      </c>
      <c r="F2180" s="437"/>
      <c r="G2180" s="18"/>
      <c r="H2180" s="267">
        <f>+[1]ราค่าต่อหน่วยงานสะพาน!J343*[1]กรอกข้อมูลสะพาน!$E$107+[1]ราค่าต่อหน่วยงานสะพาน!J364*[1]กรอกข้อมูลสะพาน!$E$108+[1]ราค่าต่อหน่วยงานสะพาน!J396*[1]กรอกข้อมูลสะพาน!$E$109+[1]ราค่าต่อหน่วยงานสะพาน!J416*[1]กรอกข้อมูลสะพาน!$E$110+[1]ราค่าต่อหน่วยงานสะพาน!J450*[1]กรอกข้อมูลสะพาน!$E$111+[1]ราค่าต่อหน่วยงานสะพาน!J471*[1]กรอกข้อมูลสะพาน!$E$112</f>
        <v>0</v>
      </c>
      <c r="I2180" s="18" t="str">
        <f>+[1]ราค่าต่อหน่วยงานสะพาน!K343</f>
        <v>กก.</v>
      </c>
      <c r="J2180" s="263" t="s">
        <v>406</v>
      </c>
      <c r="K2180" s="267">
        <f>+[1]ราค่าต่อหน่วยงานสะพาน!L343+[1]ราค่าต่อหน่วยงานสะพาน!N343</f>
        <v>19.149999999999999</v>
      </c>
      <c r="L2180" s="18" t="s">
        <v>134</v>
      </c>
      <c r="M2180" s="23" t="s">
        <v>6</v>
      </c>
      <c r="N2180" s="415">
        <f t="shared" si="213"/>
        <v>0</v>
      </c>
      <c r="O2180" s="18" t="s">
        <v>134</v>
      </c>
      <c r="P2180" s="36" t="str">
        <f t="shared" si="214"/>
        <v>[6]</v>
      </c>
      <c r="Q2180" s="3">
        <v>6</v>
      </c>
    </row>
    <row r="2181" spans="1:21" ht="23.25">
      <c r="A2181" s="57"/>
      <c r="B2181" s="21"/>
      <c r="C2181" s="85"/>
      <c r="D2181" s="436" t="str">
        <f>+[1]ราค่าต่อหน่วยงานสะพาน!E472</f>
        <v>-</v>
      </c>
      <c r="E2181" s="199" t="str">
        <f>+[1]ราค่าต่อหน่วยงานสะพาน!F472</f>
        <v>DB12</v>
      </c>
      <c r="F2181" s="437"/>
      <c r="G2181" s="18"/>
      <c r="H2181" s="267">
        <f>+[1]ราค่าต่อหน่วยงานสะพาน!J344*[1]กรอกข้อมูลสะพาน!$E$107+[1]ราค่าต่อหน่วยงานสะพาน!J365*[1]กรอกข้อมูลสะพาน!$E$108+[1]ราค่าต่อหน่วยงานสะพาน!J397*[1]กรอกข้อมูลสะพาน!$E$109+[1]ราค่าต่อหน่วยงานสะพาน!J417*[1]กรอกข้อมูลสะพาน!$E$110+[1]ราค่าต่อหน่วยงานสะพาน!J451*[1]กรอกข้อมูลสะพาน!$E$111+[1]ราค่าต่อหน่วยงานสะพาน!J472*[1]กรอกข้อมูลสะพาน!$E$112</f>
        <v>0</v>
      </c>
      <c r="I2181" s="18" t="str">
        <f>+[1]ราค่าต่อหน่วยงานสะพาน!K344</f>
        <v>กก.</v>
      </c>
      <c r="J2181" s="263" t="s">
        <v>406</v>
      </c>
      <c r="K2181" s="267">
        <f>+[1]ราค่าต่อหน่วยงานสะพาน!L344+[1]ราค่าต่อหน่วยงานสะพาน!N344</f>
        <v>18.489999999999998</v>
      </c>
      <c r="L2181" s="18" t="s">
        <v>134</v>
      </c>
      <c r="M2181" s="23" t="s">
        <v>6</v>
      </c>
      <c r="N2181" s="415">
        <f t="shared" si="213"/>
        <v>0</v>
      </c>
      <c r="O2181" s="18" t="s">
        <v>134</v>
      </c>
      <c r="P2181" s="36" t="str">
        <f t="shared" si="214"/>
        <v>[7]</v>
      </c>
      <c r="Q2181" s="3">
        <v>7</v>
      </c>
    </row>
    <row r="2182" spans="1:21" ht="23.25">
      <c r="A2182" s="57"/>
      <c r="B2182" s="21"/>
      <c r="C2182" s="85"/>
      <c r="D2182" s="436" t="str">
        <f>+[1]ราค่าต่อหน่วยงานสะพาน!E473</f>
        <v>-</v>
      </c>
      <c r="E2182" s="199" t="str">
        <f>+[1]ราค่าต่อหน่วยงานสะพาน!F473</f>
        <v>DB16</v>
      </c>
      <c r="F2182" s="437"/>
      <c r="G2182" s="18"/>
      <c r="H2182" s="267">
        <f>+[1]ราค่าต่อหน่วยงานสะพาน!J345*[1]กรอกข้อมูลสะพาน!$E$107+[1]ราค่าต่อหน่วยงานสะพาน!J366*[1]กรอกข้อมูลสะพาน!$E$108+[1]ราค่าต่อหน่วยงานสะพาน!J398*[1]กรอกข้อมูลสะพาน!$E$109+[1]ราค่าต่อหน่วยงานสะพาน!J418*[1]กรอกข้อมูลสะพาน!$E$110+[1]ราค่าต่อหน่วยงานสะพาน!J452*[1]กรอกข้อมูลสะพาน!$E$111+[1]ราค่าต่อหน่วยงานสะพาน!J473*[1]กรอกข้อมูลสะพาน!$E$112</f>
        <v>0</v>
      </c>
      <c r="I2182" s="18" t="str">
        <f>+[1]ราค่าต่อหน่วยงานสะพาน!K345</f>
        <v>กก.</v>
      </c>
      <c r="J2182" s="263" t="s">
        <v>406</v>
      </c>
      <c r="K2182" s="267">
        <f>+[1]ราค่าต่อหน่วยงานสะพาน!L345+[1]ราค่าต่อหน่วยงานสะพาน!N345</f>
        <v>18.260000000000002</v>
      </c>
      <c r="L2182" s="18" t="s">
        <v>134</v>
      </c>
      <c r="M2182" s="23" t="s">
        <v>6</v>
      </c>
      <c r="N2182" s="415">
        <f t="shared" si="213"/>
        <v>0</v>
      </c>
      <c r="O2182" s="18" t="s">
        <v>134</v>
      </c>
      <c r="P2182" s="36" t="str">
        <f t="shared" si="214"/>
        <v>[8]</v>
      </c>
      <c r="Q2182" s="3">
        <v>8</v>
      </c>
    </row>
    <row r="2183" spans="1:21" ht="23.25">
      <c r="A2183" s="57"/>
      <c r="B2183" s="21"/>
      <c r="C2183" s="85"/>
      <c r="D2183" s="436" t="str">
        <f>+[1]ราค่าต่อหน่วยงานสะพาน!E474</f>
        <v>-</v>
      </c>
      <c r="E2183" s="199" t="str">
        <f>+[1]ราค่าต่อหน่วยงานสะพาน!F474</f>
        <v>DB20</v>
      </c>
      <c r="F2183" s="437"/>
      <c r="G2183" s="18"/>
      <c r="H2183" s="267">
        <f>+[1]ราค่าต่อหน่วยงานสะพาน!J346*[1]กรอกข้อมูลสะพาน!$E$107+[1]ราค่าต่อหน่วยงานสะพาน!J367*[1]กรอกข้อมูลสะพาน!$E$108+[1]ราค่าต่อหน่วยงานสะพาน!J399*[1]กรอกข้อมูลสะพาน!$E$109+[1]ราค่าต่อหน่วยงานสะพาน!J419*[1]กรอกข้อมูลสะพาน!$E$110+[1]ราค่าต่อหน่วยงานสะพาน!J453*[1]กรอกข้อมูลสะพาน!$E$111+[1]ราค่าต่อหน่วยงานสะพาน!J474*[1]กรอกข้อมูลสะพาน!$E$112</f>
        <v>0</v>
      </c>
      <c r="I2183" s="18" t="str">
        <f>+[1]ราค่าต่อหน่วยงานสะพาน!K346</f>
        <v>กก.</v>
      </c>
      <c r="J2183" s="263" t="s">
        <v>406</v>
      </c>
      <c r="K2183" s="267">
        <f>+[1]ราค่าต่อหน่วยงานสะพาน!L346+[1]ราค่าต่อหน่วยงานสะพาน!N346</f>
        <v>20.63</v>
      </c>
      <c r="L2183" s="18" t="s">
        <v>134</v>
      </c>
      <c r="M2183" s="23" t="s">
        <v>6</v>
      </c>
      <c r="N2183" s="415">
        <f t="shared" si="213"/>
        <v>0</v>
      </c>
      <c r="O2183" s="18" t="s">
        <v>134</v>
      </c>
      <c r="P2183" s="36" t="str">
        <f t="shared" si="214"/>
        <v>[9]</v>
      </c>
      <c r="Q2183" s="3">
        <v>9</v>
      </c>
    </row>
    <row r="2184" spans="1:21" ht="23.25">
      <c r="A2184" s="57"/>
      <c r="B2184" s="21"/>
      <c r="C2184" s="85"/>
      <c r="D2184" s="436" t="str">
        <f>+[1]ราค่าต่อหน่วยงานสะพาน!E475</f>
        <v>-</v>
      </c>
      <c r="E2184" s="199" t="str">
        <f>+[1]ราค่าต่อหน่วยงานสะพาน!F475</f>
        <v>DB25</v>
      </c>
      <c r="F2184" s="437"/>
      <c r="G2184" s="18"/>
      <c r="H2184" s="267">
        <f>+[1]ราค่าต่อหน่วยงานสะพาน!J347*[1]กรอกข้อมูลสะพาน!$E$107+[1]ราค่าต่อหน่วยงานสะพาน!J368*[1]กรอกข้อมูลสะพาน!$E$108+[1]ราค่าต่อหน่วยงานสะพาน!J400*[1]กรอกข้อมูลสะพาน!$E$109+[1]ราค่าต่อหน่วยงานสะพาน!J420*[1]กรอกข้อมูลสะพาน!$E$110+[1]ราค่าต่อหน่วยงานสะพาน!J454*[1]กรอกข้อมูลสะพาน!$E$111+[1]ราค่าต่อหน่วยงานสะพาน!J475*[1]กรอกข้อมูลสะพาน!$E$112</f>
        <v>0</v>
      </c>
      <c r="I2184" s="18" t="str">
        <f>+[1]ราค่าต่อหน่วยงานสะพาน!K347</f>
        <v>กก.</v>
      </c>
      <c r="J2184" s="263" t="s">
        <v>406</v>
      </c>
      <c r="K2184" s="267">
        <f>+[1]ราค่าต่อหน่วยงานสะพาน!L347+[1]ราค่าต่อหน่วยงานสะพาน!N347</f>
        <v>18.96</v>
      </c>
      <c r="L2184" s="18" t="s">
        <v>134</v>
      </c>
      <c r="M2184" s="23" t="s">
        <v>6</v>
      </c>
      <c r="N2184" s="415">
        <f t="shared" si="213"/>
        <v>0</v>
      </c>
      <c r="O2184" s="18" t="s">
        <v>134</v>
      </c>
      <c r="P2184" s="36" t="str">
        <f t="shared" si="214"/>
        <v>[10]</v>
      </c>
      <c r="Q2184" s="3">
        <v>10</v>
      </c>
    </row>
    <row r="2185" spans="1:21" ht="23.25">
      <c r="A2185" s="57"/>
      <c r="B2185" s="21"/>
      <c r="C2185" s="85"/>
      <c r="D2185" s="436" t="str">
        <f>+[1]ราค่าต่อหน่วยงานสะพาน!E476</f>
        <v>-</v>
      </c>
      <c r="E2185" s="199" t="str">
        <f>+[1]ราค่าต่อหน่วยงานสะพาน!F476</f>
        <v>ลวดผูกเหล็ก(ใช้ 2.5% ของ นน.เหล็กเสริม)</v>
      </c>
      <c r="F2185" s="437"/>
      <c r="G2185" s="18"/>
      <c r="H2185" s="267">
        <f>+[1]ราค่าต่อหน่วยงานสะพาน!J348*[1]กรอกข้อมูลสะพาน!$E$107+[1]ราค่าต่อหน่วยงานสะพาน!J369*[1]กรอกข้อมูลสะพาน!$E$108+[1]ราค่าต่อหน่วยงานสะพาน!J401*[1]กรอกข้อมูลสะพาน!$E$109+[1]ราค่าต่อหน่วยงานสะพาน!J421*[1]กรอกข้อมูลสะพาน!$E$110+[1]ราค่าต่อหน่วยงานสะพาน!J455*[1]กรอกข้อมูลสะพาน!$E$111+[1]ราค่าต่อหน่วยงานสะพาน!J476*[1]กรอกข้อมูลสะพาน!$E$112</f>
        <v>0</v>
      </c>
      <c r="I2185" s="18" t="str">
        <f>+[1]ราค่าต่อหน่วยงานสะพาน!K348</f>
        <v>กก.</v>
      </c>
      <c r="J2185" s="263" t="s">
        <v>406</v>
      </c>
      <c r="K2185" s="267">
        <f>+[1]ราค่าต่อหน่วยงานสะพาน!L348+[1]ราค่าต่อหน่วยงานสะพาน!N348</f>
        <v>34.43</v>
      </c>
      <c r="L2185" s="18" t="s">
        <v>134</v>
      </c>
      <c r="M2185" s="23" t="s">
        <v>6</v>
      </c>
      <c r="N2185" s="415">
        <f t="shared" si="213"/>
        <v>0</v>
      </c>
      <c r="O2185" s="18" t="s">
        <v>134</v>
      </c>
      <c r="P2185" s="36" t="str">
        <f t="shared" si="214"/>
        <v>[11]</v>
      </c>
      <c r="Q2185" s="3">
        <v>11</v>
      </c>
    </row>
    <row r="2186" spans="1:21" ht="23.25">
      <c r="A2186" s="57"/>
      <c r="B2186" s="21"/>
      <c r="C2186" s="85"/>
      <c r="D2186" s="18" t="s">
        <v>101</v>
      </c>
      <c r="E2186" s="18"/>
      <c r="F2186" s="18"/>
      <c r="G2186" s="18"/>
      <c r="H2186" s="18"/>
      <c r="I2186" s="18"/>
      <c r="J2186" s="18"/>
      <c r="K2186" s="18"/>
      <c r="L2186" s="18"/>
      <c r="M2186" s="23" t="s">
        <v>6</v>
      </c>
      <c r="N2186" s="415">
        <f>SUM(N2174:N2185)</f>
        <v>0</v>
      </c>
      <c r="O2186" s="18" t="s">
        <v>134</v>
      </c>
      <c r="P2186" s="36" t="s">
        <v>569</v>
      </c>
    </row>
    <row r="2187" spans="1:21" ht="23.25">
      <c r="A2187" s="57"/>
      <c r="B2187" s="21"/>
      <c r="C2187" s="85"/>
      <c r="D2187" s="18"/>
      <c r="E2187" s="18"/>
      <c r="F2187" s="18"/>
      <c r="G2187" s="18"/>
      <c r="H2187" s="18"/>
      <c r="I2187" s="18"/>
      <c r="J2187" s="18"/>
      <c r="K2187" s="18"/>
      <c r="L2187" s="18"/>
      <c r="M2187" s="18"/>
      <c r="P2187" s="36" t="s">
        <v>570</v>
      </c>
    </row>
    <row r="2188" spans="1:21" ht="24" thickBot="1">
      <c r="A2188" s="57"/>
      <c r="B2188" s="21"/>
      <c r="C2188" s="85"/>
      <c r="D2188" s="44" t="s">
        <v>57</v>
      </c>
      <c r="E2188" s="44"/>
      <c r="F2188" s="18"/>
      <c r="G2188" s="18"/>
      <c r="H2188" s="18"/>
      <c r="I2188" s="18"/>
      <c r="J2188" s="18"/>
      <c r="K2188" s="18"/>
      <c r="L2188" s="18"/>
      <c r="M2188" s="23" t="s">
        <v>6</v>
      </c>
      <c r="N2188" s="80">
        <f>IF([1]กรอกข้อมูลสะพาน!E7=0,0,ROUNDDOWN(N2186/F2173,0))</f>
        <v>0</v>
      </c>
      <c r="O2188" s="110" t="s">
        <v>7</v>
      </c>
    </row>
    <row r="2189" spans="1:21" ht="24" thickTop="1">
      <c r="A2189" s="57"/>
      <c r="B2189" s="21"/>
      <c r="C2189" s="85"/>
      <c r="D2189" s="48"/>
      <c r="E2189" s="18"/>
      <c r="F2189" s="18"/>
      <c r="G2189" s="18"/>
      <c r="H2189" s="18"/>
      <c r="I2189" s="18"/>
      <c r="J2189" s="18"/>
      <c r="K2189" s="18"/>
      <c r="L2189" s="18"/>
      <c r="M2189" s="18"/>
    </row>
    <row r="2190" spans="1:21" ht="23.25">
      <c r="A2190" s="57"/>
      <c r="B2190" s="21"/>
      <c r="C2190" s="173" t="s">
        <v>878</v>
      </c>
      <c r="D2190" s="34" t="s">
        <v>879</v>
      </c>
      <c r="E2190" s="18"/>
      <c r="F2190" s="18"/>
      <c r="G2190" s="18"/>
      <c r="H2190" s="18"/>
      <c r="I2190" s="18"/>
      <c r="J2190" s="18"/>
      <c r="K2190" s="18"/>
      <c r="L2190" s="18"/>
      <c r="M2190" s="18"/>
    </row>
    <row r="2191" spans="1:21" ht="23.25">
      <c r="A2191" s="57"/>
      <c r="B2191" s="21"/>
      <c r="C2191" s="85"/>
      <c r="D2191" s="433" t="s">
        <v>880</v>
      </c>
      <c r="E2191" s="18" t="s">
        <v>881</v>
      </c>
      <c r="F2191" s="18"/>
      <c r="G2191" s="18"/>
      <c r="H2191" s="18"/>
      <c r="I2191" s="18"/>
      <c r="J2191" s="18"/>
      <c r="K2191" s="18"/>
      <c r="L2191" s="18"/>
      <c r="M2191" s="18"/>
    </row>
    <row r="2192" spans="1:21" ht="23.25">
      <c r="A2192" s="57"/>
      <c r="B2192" s="21"/>
      <c r="C2192" s="85"/>
      <c r="D2192" s="433"/>
      <c r="E2192" s="18" t="s">
        <v>882</v>
      </c>
      <c r="F2192" s="18"/>
      <c r="G2192" s="438">
        <f>+U2192*2</f>
        <v>0</v>
      </c>
      <c r="H2192" s="18" t="s">
        <v>404</v>
      </c>
      <c r="I2192" s="18"/>
      <c r="J2192" s="18"/>
      <c r="K2192" s="18"/>
      <c r="L2192" s="18"/>
      <c r="M2192" s="18"/>
      <c r="R2192">
        <f>+[1]กรอกข้อมูลสะพาน!E115*5+[1]กรอกข้อมูลสะพาน!E116*6+[1]กรอกข้อมูลสะพาน!E117*7+[1]กรอกข้อมูลสะพาน!E118*8+[1]กรอกข้อมูลสะพาน!E119*9+[1]กรอกข้อมูลสะพาน!E120*10</f>
        <v>0</v>
      </c>
      <c r="S2192">
        <f>+[1]กรอกข้อมูลสะพาน!E123*5+[1]กรอกข้อมูลสะพาน!E124*6+[1]กรอกข้อมูลสะพาน!E125*7+[1]กรอกข้อมูลสะพาน!E126*8+[1]กรอกข้อมูลสะพาน!E127*9+[1]กรอกข้อมูลสะพาน!E128*10</f>
        <v>0</v>
      </c>
      <c r="T2192">
        <f>+[1]กรอกข้อมูลสะพาน!E131*5+[1]กรอกข้อมูลสะพาน!E132*6+[1]กรอกข้อมูลสะพาน!E133*7+[1]กรอกข้อมูลสะพาน!E134*8+[1]กรอกข้อมูลสะพาน!E135*9+[1]กรอกข้อมูลสะพาน!E136*10</f>
        <v>0</v>
      </c>
      <c r="U2192">
        <f>+R2192+S2192+T2192</f>
        <v>0</v>
      </c>
    </row>
    <row r="2193" spans="1:21" ht="23.25">
      <c r="A2193" s="57"/>
      <c r="B2193" s="21"/>
      <c r="C2193" s="85"/>
      <c r="D2193" s="433"/>
      <c r="E2193" s="267" t="str">
        <f>+[1]ราค่าต่อหน่วยงานสะพาน!E500</f>
        <v>งานคอนกรีต ค.3</v>
      </c>
      <c r="F2193" s="18"/>
      <c r="G2193" s="18"/>
      <c r="H2193" s="267">
        <f>+U2193</f>
        <v>0</v>
      </c>
      <c r="I2193" s="18" t="str">
        <f>+[1]ราค่าต่อหน่วยงานสะพาน!K500</f>
        <v>ลบ.ม.</v>
      </c>
      <c r="J2193" s="263" t="s">
        <v>406</v>
      </c>
      <c r="K2193" s="267">
        <f>+[1]ราค่าต่อหน่วยงานสะพาน!L811+[1]ราค่าต่อหน่วยงานสะพาน!N811</f>
        <v>1768</v>
      </c>
      <c r="L2193" s="18" t="s">
        <v>134</v>
      </c>
      <c r="M2193" s="23" t="s">
        <v>6</v>
      </c>
      <c r="N2193" s="415">
        <f>+H2193*K2193</f>
        <v>0</v>
      </c>
      <c r="O2193" s="18" t="s">
        <v>134</v>
      </c>
      <c r="P2193" s="36" t="str">
        <f>CONCATENATE("[",Q2193,"]")</f>
        <v>[1]</v>
      </c>
      <c r="Q2193" s="3">
        <v>1</v>
      </c>
      <c r="R2193" s="434">
        <f>+[1]ราค่าต่อหน่วยงานสะพาน!J500*[1]กรอกข้อมูลสะพาน!$E$115+[1]ราค่าต่อหน่วยงานสะพาน!J518*[1]กรอกข้อมูลสะพาน!$E$116+[1]ราค่าต่อหน่วยงานสะพาน!J536*[1]กรอกข้อมูลสะพาน!$E$117+[1]ราค่าต่อหน่วยงานสะพาน!J554*[1]กรอกข้อมูลสะพาน!$E$118+[1]ราค่าต่อหน่วยงานสะพาน!J572*[1]กรอกข้อมูลสะพาน!$E$119+[1]ราค่าต่อหน่วยงานสะพาน!J591*[1]กรอกข้อมูลสะพาน!$E$120</f>
        <v>0</v>
      </c>
      <c r="S2193" s="434">
        <f>+[1]ราค่าต่อหน่วยงานสะพาน!J609*[1]กรอกข้อมูลสะพาน!$E$123+[1]ราค่าต่อหน่วยงานสะพาน!J627*[1]กรอกข้อมูลสะพาน!$E$124+[1]ราค่าต่อหน่วยงานสะพาน!J646*[1]กรอกข้อมูลสะพาน!$E$125+[1]ราค่าต่อหน่วยงานสะพาน!J664*[1]กรอกข้อมูลสะพาน!$E$126+[1]ราค่าต่อหน่วยงานสะพาน!J682*[1]กรอกข้อมูลสะพาน!$E$127+[1]ราค่าต่อหน่วยงานสะพาน!J701*[1]กรอกข้อมูลสะพาน!$E$128</f>
        <v>0</v>
      </c>
      <c r="T2193" s="434">
        <f>+[1]ราค่าต่อหน่วยงานสะพาน!J719*[1]กรอกข้อมูลสะพาน!$E$131+[1]ราค่าต่อหน่วยงานสะพาน!J737*[1]กรอกข้อมูลสะพาน!$E$132+[1]ราค่าต่อหน่วยงานสะพาน!J756*[1]กรอกข้อมูลสะพาน!$E$133+[1]ราค่าต่อหน่วยงานสะพาน!J774*[1]กรอกข้อมูลสะพาน!$E$134+[1]ราค่าต่อหน่วยงานสะพาน!J792*[1]กรอกข้อมูลสะพาน!$E$135+[1]ราค่าต่อหน่วยงานสะพาน!J811*[1]กรอกข้อมูลสะพาน!$E$136</f>
        <v>0</v>
      </c>
      <c r="U2193">
        <f t="shared" ref="U2193:U2202" si="215">+R2193+S2193+T2193</f>
        <v>0</v>
      </c>
    </row>
    <row r="2194" spans="1:21" ht="23.25">
      <c r="A2194" s="57"/>
      <c r="B2194" s="21"/>
      <c r="C2194" s="85"/>
      <c r="D2194" s="433"/>
      <c r="E2194" s="267" t="str">
        <f>+[1]ราค่าต่อหน่วยงานสะพาน!E501</f>
        <v>งานไม้แบบ(3)</v>
      </c>
      <c r="F2194" s="18"/>
      <c r="G2194" s="18"/>
      <c r="H2194" s="267">
        <f t="shared" ref="H2194:H2202" si="216">+U2194</f>
        <v>0</v>
      </c>
      <c r="I2194" s="18" t="str">
        <f>+[1]ราค่าต่อหน่วยงานสะพาน!K501</f>
        <v>ตร.ม.</v>
      </c>
      <c r="J2194" s="263" t="s">
        <v>406</v>
      </c>
      <c r="K2194" s="267">
        <f>+[1]ราค่าต่อหน่วยงานสะพาน!L812+[1]ราค่าต่อหน่วยงานสะพาน!N812</f>
        <v>312</v>
      </c>
      <c r="L2194" s="18" t="s">
        <v>134</v>
      </c>
      <c r="M2194" s="23" t="s">
        <v>6</v>
      </c>
      <c r="N2194" s="415">
        <f t="shared" ref="N2194:N2202" si="217">+H2194*K2194</f>
        <v>0</v>
      </c>
      <c r="O2194" s="18" t="s">
        <v>134</v>
      </c>
      <c r="P2194" s="36"/>
      <c r="R2194" s="434">
        <f>+[1]ราค่าต่อหน่วยงานสะพาน!J501*[1]กรอกข้อมูลสะพาน!$E$115+[1]ราค่าต่อหน่วยงานสะพาน!J519*[1]กรอกข้อมูลสะพาน!$E$116+[1]ราค่าต่อหน่วยงานสะพาน!J537*[1]กรอกข้อมูลสะพาน!$E$117+[1]ราค่าต่อหน่วยงานสะพาน!J555*[1]กรอกข้อมูลสะพาน!$E$118+[1]ราค่าต่อหน่วยงานสะพาน!J573*[1]กรอกข้อมูลสะพาน!$E$119+[1]ราค่าต่อหน่วยงานสะพาน!J592*[1]กรอกข้อมูลสะพาน!$E$120</f>
        <v>0</v>
      </c>
      <c r="S2194" s="434">
        <f>+[1]ราค่าต่อหน่วยงานสะพาน!J610*[1]กรอกข้อมูลสะพาน!$E$123+[1]ราค่าต่อหน่วยงานสะพาน!J628*[1]กรอกข้อมูลสะพาน!$E$124+[1]ราค่าต่อหน่วยงานสะพาน!J647*[1]กรอกข้อมูลสะพาน!$E$125+[1]ราค่าต่อหน่วยงานสะพาน!J665*[1]กรอกข้อมูลสะพาน!$E$126+[1]ราค่าต่อหน่วยงานสะพาน!J683*[1]กรอกข้อมูลสะพาน!$E$127+[1]ราค่าต่อหน่วยงานสะพาน!J702*[1]กรอกข้อมูลสะพาน!$E$128</f>
        <v>0</v>
      </c>
      <c r="T2194" s="434">
        <f>+[1]ราค่าต่อหน่วยงานสะพาน!J720*[1]กรอกข้อมูลสะพาน!$E$131+[1]ราค่าต่อหน่วยงานสะพาน!J738*[1]กรอกข้อมูลสะพาน!$E$132+[1]ราค่าต่อหน่วยงานสะพาน!J757*[1]กรอกข้อมูลสะพาน!$E$133+[1]ราค่าต่อหน่วยงานสะพาน!J775*[1]กรอกข้อมูลสะพาน!$E$134+[1]ราค่าต่อหน่วยงานสะพาน!J793*[1]กรอกข้อมูลสะพาน!$E$135+[1]ราค่าต่อหน่วยงานสะพาน!J812*[1]กรอกข้อมูลสะพาน!$E$136</f>
        <v>0</v>
      </c>
      <c r="U2194">
        <f t="shared" si="215"/>
        <v>0</v>
      </c>
    </row>
    <row r="2195" spans="1:21" ht="23.25">
      <c r="A2195" s="57"/>
      <c r="B2195" s="21"/>
      <c r="C2195" s="85"/>
      <c r="D2195" s="433"/>
      <c r="E2195" s="267" t="str">
        <f>+[1]ราค่าต่อหน่วยงานสะพาน!E502</f>
        <v>งานเหล็กเสริม(SR24,SD40)</v>
      </c>
      <c r="F2195" s="18"/>
      <c r="G2195" s="18"/>
      <c r="H2195" s="267">
        <f t="shared" si="216"/>
        <v>0</v>
      </c>
      <c r="I2195" s="18" t="str">
        <f>+[1]ราค่าต่อหน่วยงานสะพาน!K502</f>
        <v>กก.</v>
      </c>
      <c r="J2195" s="263" t="s">
        <v>406</v>
      </c>
      <c r="K2195" s="267">
        <f>+[1]ราค่าต่อหน่วยงานสะพาน!L813+[1]ราค่าต่อหน่วยงานสะพาน!N813</f>
        <v>2.8</v>
      </c>
      <c r="L2195" s="18" t="s">
        <v>134</v>
      </c>
      <c r="M2195" s="23" t="s">
        <v>6</v>
      </c>
      <c r="N2195" s="415">
        <f t="shared" si="217"/>
        <v>0</v>
      </c>
      <c r="O2195" s="18" t="s">
        <v>134</v>
      </c>
      <c r="P2195" s="36" t="str">
        <f t="shared" ref="P2195:P2202" si="218">CONCATENATE("[",Q2195,"]")</f>
        <v>[2]</v>
      </c>
      <c r="Q2195" s="3">
        <v>2</v>
      </c>
      <c r="R2195" s="434">
        <f>+[1]ราค่าต่อหน่วยงานสะพาน!J502*[1]กรอกข้อมูลสะพาน!$E$115+[1]ราค่าต่อหน่วยงานสะพาน!J520*[1]กรอกข้อมูลสะพาน!$E$116+[1]ราค่าต่อหน่วยงานสะพาน!J538*[1]กรอกข้อมูลสะพาน!$E$117+[1]ราค่าต่อหน่วยงานสะพาน!J556*[1]กรอกข้อมูลสะพาน!$E$118+[1]ราค่าต่อหน่วยงานสะพาน!J574*[1]กรอกข้อมูลสะพาน!$E$119+[1]ราค่าต่อหน่วยงานสะพาน!J593*[1]กรอกข้อมูลสะพาน!$E$120</f>
        <v>0</v>
      </c>
      <c r="S2195" s="434">
        <f>+[1]ราค่าต่อหน่วยงานสะพาน!J611*[1]กรอกข้อมูลสะพาน!$E$123+[1]ราค่าต่อหน่วยงานสะพาน!J629*[1]กรอกข้อมูลสะพาน!$E$124+[1]ราค่าต่อหน่วยงานสะพาน!J648*[1]กรอกข้อมูลสะพาน!$E$125+[1]ราค่าต่อหน่วยงานสะพาน!J666*[1]กรอกข้อมูลสะพาน!$E$126+[1]ราค่าต่อหน่วยงานสะพาน!J684*[1]กรอกข้อมูลสะพาน!$E$127+[1]ราค่าต่อหน่วยงานสะพาน!J703*[1]กรอกข้อมูลสะพาน!$E$128</f>
        <v>0</v>
      </c>
      <c r="T2195" s="434">
        <f>+[1]ราค่าต่อหน่วยงานสะพาน!J721*[1]กรอกข้อมูลสะพาน!$E$131+[1]ราค่าต่อหน่วยงานสะพาน!J739*[1]กรอกข้อมูลสะพาน!$E$132+[1]ราค่าต่อหน่วยงานสะพาน!J758*[1]กรอกข้อมูลสะพาน!$E$133+[1]ราค่าต่อหน่วยงานสะพาน!J776*[1]กรอกข้อมูลสะพาน!$E$134+[1]ราค่าต่อหน่วยงานสะพาน!J794*[1]กรอกข้อมูลสะพาน!$E$135+[1]ราค่าต่อหน่วยงานสะพาน!J813*[1]กรอกข้อมูลสะพาน!$E$136</f>
        <v>0</v>
      </c>
      <c r="U2195">
        <f t="shared" si="215"/>
        <v>0</v>
      </c>
    </row>
    <row r="2196" spans="1:21" ht="23.25">
      <c r="A2196" s="57"/>
      <c r="B2196" s="21"/>
      <c r="C2196" s="85"/>
      <c r="D2196" s="433"/>
      <c r="E2196" s="439" t="str">
        <f>+[1]ราค่าต่อหน่วยงานสะพาน!E503</f>
        <v>-</v>
      </c>
      <c r="F2196" s="267" t="str">
        <f>+[1]ราค่าต่อหน่วยงานสะพาน!F503</f>
        <v>RB6</v>
      </c>
      <c r="G2196" s="18"/>
      <c r="H2196" s="267">
        <f t="shared" si="216"/>
        <v>0</v>
      </c>
      <c r="I2196" s="18" t="str">
        <f>+[1]ราค่าต่อหน่วยงานสะพาน!K503</f>
        <v>กก.</v>
      </c>
      <c r="J2196" s="263" t="s">
        <v>406</v>
      </c>
      <c r="K2196" s="267">
        <f>+[1]ราค่าต่อหน่วยงานสะพาน!L814+[1]ราค่าต่อหน่วยงานสะพาน!N814</f>
        <v>20.41</v>
      </c>
      <c r="L2196" s="18" t="s">
        <v>134</v>
      </c>
      <c r="M2196" s="23" t="s">
        <v>6</v>
      </c>
      <c r="N2196" s="415">
        <f t="shared" si="217"/>
        <v>0</v>
      </c>
      <c r="O2196" s="18" t="s">
        <v>134</v>
      </c>
      <c r="P2196" s="36" t="str">
        <f t="shared" si="218"/>
        <v>[3]</v>
      </c>
      <c r="Q2196" s="3">
        <v>3</v>
      </c>
      <c r="R2196" s="434">
        <f>+[1]ราค่าต่อหน่วยงานสะพาน!J503*[1]กรอกข้อมูลสะพาน!$E$115+[1]ราค่าต่อหน่วยงานสะพาน!J521*[1]กรอกข้อมูลสะพาน!$E$116+[1]ราค่าต่อหน่วยงานสะพาน!J539*[1]กรอกข้อมูลสะพาน!$E$117+[1]ราค่าต่อหน่วยงานสะพาน!J557*[1]กรอกข้อมูลสะพาน!$E$118+[1]ราค่าต่อหน่วยงานสะพาน!J575*[1]กรอกข้อมูลสะพาน!$E$119+[1]ราค่าต่อหน่วยงานสะพาน!J594*[1]กรอกข้อมูลสะพาน!$E$120</f>
        <v>0</v>
      </c>
      <c r="S2196" s="434">
        <f>+[1]ราค่าต่อหน่วยงานสะพาน!J612*[1]กรอกข้อมูลสะพาน!$E$123+[1]ราค่าต่อหน่วยงานสะพาน!J630*[1]กรอกข้อมูลสะพาน!$E$124+[1]ราค่าต่อหน่วยงานสะพาน!J649*[1]กรอกข้อมูลสะพาน!$E$125+[1]ราค่าต่อหน่วยงานสะพาน!J667*[1]กรอกข้อมูลสะพาน!$E$126+[1]ราค่าต่อหน่วยงานสะพาน!J685*[1]กรอกข้อมูลสะพาน!$E$127+[1]ราค่าต่อหน่วยงานสะพาน!J704*[1]กรอกข้อมูลสะพาน!$E$128</f>
        <v>0</v>
      </c>
      <c r="T2196" s="434">
        <f>+[1]ราค่าต่อหน่วยงานสะพาน!J722*[1]กรอกข้อมูลสะพาน!$E$131+[1]ราค่าต่อหน่วยงานสะพาน!J740*[1]กรอกข้อมูลสะพาน!$E$132+[1]ราค่าต่อหน่วยงานสะพาน!J759*[1]กรอกข้อมูลสะพาน!$E$133+[1]ราค่าต่อหน่วยงานสะพาน!J777*[1]กรอกข้อมูลสะพาน!$E$134+[1]ราค่าต่อหน่วยงานสะพาน!J795*[1]กรอกข้อมูลสะพาน!$E$135+[1]ราค่าต่อหน่วยงานสะพาน!J814*[1]กรอกข้อมูลสะพาน!$E$136</f>
        <v>0</v>
      </c>
      <c r="U2196">
        <f t="shared" si="215"/>
        <v>0</v>
      </c>
    </row>
    <row r="2197" spans="1:21" ht="23.25">
      <c r="A2197" s="57"/>
      <c r="B2197" s="21"/>
      <c r="C2197" s="85"/>
      <c r="D2197" s="433"/>
      <c r="E2197" s="439" t="str">
        <f>+[1]ราค่าต่อหน่วยงานสะพาน!E504</f>
        <v>-</v>
      </c>
      <c r="F2197" s="267" t="str">
        <f>+[1]ราค่าต่อหน่วยงานสะพาน!F504</f>
        <v>RB9</v>
      </c>
      <c r="G2197" s="18"/>
      <c r="H2197" s="267">
        <f t="shared" si="216"/>
        <v>0</v>
      </c>
      <c r="I2197" s="18" t="str">
        <f>+[1]ราค่าต่อหน่วยงานสะพาน!K504</f>
        <v>กก.</v>
      </c>
      <c r="J2197" s="263" t="s">
        <v>406</v>
      </c>
      <c r="K2197" s="267">
        <f>+[1]ราค่าต่อหน่วยงานสะพาน!L815+[1]ราค่าต่อหน่วยงานสะพาน!N815</f>
        <v>19.149999999999999</v>
      </c>
      <c r="L2197" s="18" t="s">
        <v>134</v>
      </c>
      <c r="M2197" s="23" t="s">
        <v>6</v>
      </c>
      <c r="N2197" s="415">
        <f t="shared" si="217"/>
        <v>0</v>
      </c>
      <c r="O2197" s="18" t="s">
        <v>134</v>
      </c>
      <c r="P2197" s="36" t="str">
        <f t="shared" si="218"/>
        <v>[4]</v>
      </c>
      <c r="Q2197" s="3">
        <v>4</v>
      </c>
      <c r="R2197" s="434">
        <f>+[1]ราค่าต่อหน่วยงานสะพาน!J504*[1]กรอกข้อมูลสะพาน!$E$115+[1]ราค่าต่อหน่วยงานสะพาน!J522*[1]กรอกข้อมูลสะพาน!$E$116+[1]ราค่าต่อหน่วยงานสะพาน!J540*[1]กรอกข้อมูลสะพาน!$E$117+[1]ราค่าต่อหน่วยงานสะพาน!J558*[1]กรอกข้อมูลสะพาน!$E$118+[1]ราค่าต่อหน่วยงานสะพาน!J576*[1]กรอกข้อมูลสะพาน!$E$119+[1]ราค่าต่อหน่วยงานสะพาน!J595*[1]กรอกข้อมูลสะพาน!$E$120</f>
        <v>0</v>
      </c>
      <c r="S2197" s="434">
        <f>+[1]ราค่าต่อหน่วยงานสะพาน!J613*[1]กรอกข้อมูลสะพาน!$E$123+[1]ราค่าต่อหน่วยงานสะพาน!J631*[1]กรอกข้อมูลสะพาน!$E$124+[1]ราค่าต่อหน่วยงานสะพาน!J650*[1]กรอกข้อมูลสะพาน!$E$125+[1]ราค่าต่อหน่วยงานสะพาน!J668*[1]กรอกข้อมูลสะพาน!$E$126+[1]ราค่าต่อหน่วยงานสะพาน!J686*[1]กรอกข้อมูลสะพาน!$E$127+[1]ราค่าต่อหน่วยงานสะพาน!J705*[1]กรอกข้อมูลสะพาน!$E$128</f>
        <v>0</v>
      </c>
      <c r="T2197" s="434">
        <f>+[1]ราค่าต่อหน่วยงานสะพาน!J723*[1]กรอกข้อมูลสะพาน!$E$131+[1]ราค่าต่อหน่วยงานสะพาน!J741*[1]กรอกข้อมูลสะพาน!$E$132+[1]ราค่าต่อหน่วยงานสะพาน!J760*[1]กรอกข้อมูลสะพาน!$E$133+[1]ราค่าต่อหน่วยงานสะพาน!J778*[1]กรอกข้อมูลสะพาน!$E$134+[1]ราค่าต่อหน่วยงานสะพาน!J796*[1]กรอกข้อมูลสะพาน!$E$135+[1]ราค่าต่อหน่วยงานสะพาน!J815*[1]กรอกข้อมูลสะพาน!$E$136</f>
        <v>0</v>
      </c>
      <c r="U2197">
        <f t="shared" si="215"/>
        <v>0</v>
      </c>
    </row>
    <row r="2198" spans="1:21" ht="23.25">
      <c r="A2198" s="57"/>
      <c r="B2198" s="21"/>
      <c r="C2198" s="85"/>
      <c r="D2198" s="433"/>
      <c r="E2198" s="439" t="str">
        <f>+[1]ราค่าต่อหน่วยงานสะพาน!E505</f>
        <v>-</v>
      </c>
      <c r="F2198" s="267" t="str">
        <f>+[1]ราค่าต่อหน่วยงานสะพาน!F505</f>
        <v>DB12</v>
      </c>
      <c r="G2198" s="18"/>
      <c r="H2198" s="267">
        <f t="shared" si="216"/>
        <v>0</v>
      </c>
      <c r="I2198" s="18" t="str">
        <f>+[1]ราค่าต่อหน่วยงานสะพาน!K505</f>
        <v>กก.</v>
      </c>
      <c r="J2198" s="263" t="s">
        <v>406</v>
      </c>
      <c r="K2198" s="267">
        <f>+[1]ราค่าต่อหน่วยงานสะพาน!L816+[1]ราค่าต่อหน่วยงานสะพาน!N816</f>
        <v>18.489999999999998</v>
      </c>
      <c r="L2198" s="18" t="s">
        <v>134</v>
      </c>
      <c r="M2198" s="23" t="s">
        <v>6</v>
      </c>
      <c r="N2198" s="415">
        <f t="shared" si="217"/>
        <v>0</v>
      </c>
      <c r="O2198" s="18" t="s">
        <v>134</v>
      </c>
      <c r="P2198" s="36" t="str">
        <f t="shared" si="218"/>
        <v>[5]</v>
      </c>
      <c r="Q2198" s="3">
        <v>5</v>
      </c>
      <c r="R2198" s="434">
        <f>+[1]ราค่าต่อหน่วยงานสะพาน!J505*[1]กรอกข้อมูลสะพาน!$E$115+[1]ราค่าต่อหน่วยงานสะพาน!J523*[1]กรอกข้อมูลสะพาน!$E$116+[1]ราค่าต่อหน่วยงานสะพาน!J541*[1]กรอกข้อมูลสะพาน!$E$117+[1]ราค่าต่อหน่วยงานสะพาน!J559*[1]กรอกข้อมูลสะพาน!$E$118+[1]ราค่าต่อหน่วยงานสะพาน!J577*[1]กรอกข้อมูลสะพาน!$E$119+[1]ราค่าต่อหน่วยงานสะพาน!J596*[1]กรอกข้อมูลสะพาน!$E$120</f>
        <v>0</v>
      </c>
      <c r="S2198" s="434">
        <f>+[1]ราค่าต่อหน่วยงานสะพาน!J614*[1]กรอกข้อมูลสะพาน!$E$123+[1]ราค่าต่อหน่วยงานสะพาน!J632*[1]กรอกข้อมูลสะพาน!$E$124+[1]ราค่าต่อหน่วยงานสะพาน!J651*[1]กรอกข้อมูลสะพาน!$E$125+[1]ราค่าต่อหน่วยงานสะพาน!J669*[1]กรอกข้อมูลสะพาน!$E$126+[1]ราค่าต่อหน่วยงานสะพาน!J687*[1]กรอกข้อมูลสะพาน!$E$127+[1]ราค่าต่อหน่วยงานสะพาน!J706*[1]กรอกข้อมูลสะพาน!$E$128</f>
        <v>0</v>
      </c>
      <c r="T2198" s="434">
        <f>+[1]ราค่าต่อหน่วยงานสะพาน!J724*[1]กรอกข้อมูลสะพาน!$E$131+[1]ราค่าต่อหน่วยงานสะพาน!J742*[1]กรอกข้อมูลสะพาน!$E$132+[1]ราค่าต่อหน่วยงานสะพาน!J761*[1]กรอกข้อมูลสะพาน!$E$133+[1]ราค่าต่อหน่วยงานสะพาน!J779*[1]กรอกข้อมูลสะพาน!$E$134+[1]ราค่าต่อหน่วยงานสะพาน!J797*[1]กรอกข้อมูลสะพาน!$E$135+[1]ราค่าต่อหน่วยงานสะพาน!J816*[1]กรอกข้อมูลสะพาน!$E$136</f>
        <v>0</v>
      </c>
      <c r="U2198">
        <f t="shared" si="215"/>
        <v>0</v>
      </c>
    </row>
    <row r="2199" spans="1:21" ht="23.25">
      <c r="A2199" s="57"/>
      <c r="B2199" s="21"/>
      <c r="C2199" s="85"/>
      <c r="D2199" s="433"/>
      <c r="E2199" s="439" t="str">
        <f>+[1]ราค่าต่อหน่วยงานสะพาน!E506</f>
        <v>-</v>
      </c>
      <c r="F2199" s="267" t="str">
        <f>+[1]ราค่าต่อหน่วยงานสะพาน!F506</f>
        <v>DB16</v>
      </c>
      <c r="G2199" s="18"/>
      <c r="H2199" s="267">
        <f t="shared" si="216"/>
        <v>0</v>
      </c>
      <c r="I2199" s="18" t="str">
        <f>+[1]ราค่าต่อหน่วยงานสะพาน!K506</f>
        <v>กก.</v>
      </c>
      <c r="J2199" s="263" t="s">
        <v>406</v>
      </c>
      <c r="K2199" s="267">
        <f>+[1]ราค่าต่อหน่วยงานสะพาน!L817+[1]ราค่าต่อหน่วยงานสะพาน!N817</f>
        <v>18.260000000000002</v>
      </c>
      <c r="L2199" s="18" t="s">
        <v>134</v>
      </c>
      <c r="M2199" s="23" t="s">
        <v>6</v>
      </c>
      <c r="N2199" s="415">
        <f t="shared" si="217"/>
        <v>0</v>
      </c>
      <c r="O2199" s="18" t="s">
        <v>134</v>
      </c>
      <c r="P2199" s="36" t="str">
        <f t="shared" si="218"/>
        <v>[6]</v>
      </c>
      <c r="Q2199" s="3">
        <v>6</v>
      </c>
      <c r="R2199" s="434">
        <f>+[1]ราค่าต่อหน่วยงานสะพาน!J506*[1]กรอกข้อมูลสะพาน!$E$115+[1]ราค่าต่อหน่วยงานสะพาน!J524*[1]กรอกข้อมูลสะพาน!$E$116+[1]ราค่าต่อหน่วยงานสะพาน!J542*[1]กรอกข้อมูลสะพาน!$E$117+[1]ราค่าต่อหน่วยงานสะพาน!J560*[1]กรอกข้อมูลสะพาน!$E$118+[1]ราค่าต่อหน่วยงานสะพาน!J578*[1]กรอกข้อมูลสะพาน!$E$119+[1]ราค่าต่อหน่วยงานสะพาน!J597*[1]กรอกข้อมูลสะพาน!$E$120</f>
        <v>0</v>
      </c>
      <c r="S2199" s="434">
        <f>+[1]ราค่าต่อหน่วยงานสะพาน!J615*[1]กรอกข้อมูลสะพาน!$E$123+[1]ราค่าต่อหน่วยงานสะพาน!J633*[1]กรอกข้อมูลสะพาน!$E$124+[1]ราค่าต่อหน่วยงานสะพาน!J652*[1]กรอกข้อมูลสะพาน!$E$125+[1]ราค่าต่อหน่วยงานสะพาน!J670*[1]กรอกข้อมูลสะพาน!$E$126+[1]ราค่าต่อหน่วยงานสะพาน!J688*[1]กรอกข้อมูลสะพาน!$E$127+[1]ราค่าต่อหน่วยงานสะพาน!J707*[1]กรอกข้อมูลสะพาน!$E$128</f>
        <v>0</v>
      </c>
      <c r="T2199" s="434">
        <f>+[1]ราค่าต่อหน่วยงานสะพาน!J725*[1]กรอกข้อมูลสะพาน!$E$131+[1]ราค่าต่อหน่วยงานสะพาน!J743*[1]กรอกข้อมูลสะพาน!$E$132+[1]ราค่าต่อหน่วยงานสะพาน!J762*[1]กรอกข้อมูลสะพาน!$E$133+[1]ราค่าต่อหน่วยงานสะพาน!J780*[1]กรอกข้อมูลสะพาน!$E$134+[1]ราค่าต่อหน่วยงานสะพาน!J798*[1]กรอกข้อมูลสะพาน!$E$135+[1]ราค่าต่อหน่วยงานสะพาน!J817*[1]กรอกข้อมูลสะพาน!$E$136</f>
        <v>0</v>
      </c>
      <c r="U2199">
        <f t="shared" si="215"/>
        <v>0</v>
      </c>
    </row>
    <row r="2200" spans="1:21" ht="23.25">
      <c r="A2200" s="57"/>
      <c r="B2200" s="21"/>
      <c r="C2200" s="85"/>
      <c r="D2200" s="433"/>
      <c r="E2200" s="439" t="str">
        <f>+[1]ราค่าต่อหน่วยงานสะพาน!E507</f>
        <v>-</v>
      </c>
      <c r="F2200" s="267" t="str">
        <f>+[1]ราค่าต่อหน่วยงานสะพาน!F507</f>
        <v>DB20</v>
      </c>
      <c r="G2200" s="18"/>
      <c r="H2200" s="267">
        <f t="shared" si="216"/>
        <v>0</v>
      </c>
      <c r="I2200" s="18" t="str">
        <f>+[1]ราค่าต่อหน่วยงานสะพาน!K507</f>
        <v>กก.</v>
      </c>
      <c r="J2200" s="263" t="s">
        <v>406</v>
      </c>
      <c r="K2200" s="267">
        <f>+[1]ราค่าต่อหน่วยงานสะพาน!L818+[1]ราค่าต่อหน่วยงานสะพาน!N818</f>
        <v>20.63</v>
      </c>
      <c r="L2200" s="18" t="s">
        <v>134</v>
      </c>
      <c r="M2200" s="23" t="s">
        <v>6</v>
      </c>
      <c r="N2200" s="415">
        <f t="shared" si="217"/>
        <v>0</v>
      </c>
      <c r="O2200" s="18" t="s">
        <v>134</v>
      </c>
      <c r="P2200" s="36" t="str">
        <f t="shared" si="218"/>
        <v>[7]</v>
      </c>
      <c r="Q2200" s="3">
        <v>7</v>
      </c>
      <c r="R2200" s="434">
        <f>+[1]ราค่าต่อหน่วยงานสะพาน!J507*[1]กรอกข้อมูลสะพาน!$E$115+[1]ราค่าต่อหน่วยงานสะพาน!J525*[1]กรอกข้อมูลสะพาน!$E$116+[1]ราค่าต่อหน่วยงานสะพาน!J543*[1]กรอกข้อมูลสะพาน!$E$117+[1]ราค่าต่อหน่วยงานสะพาน!J561*[1]กรอกข้อมูลสะพาน!$E$118+[1]ราค่าต่อหน่วยงานสะพาน!J579*[1]กรอกข้อมูลสะพาน!$E$119+[1]ราค่าต่อหน่วยงานสะพาน!J598*[1]กรอกข้อมูลสะพาน!$E$120</f>
        <v>0</v>
      </c>
      <c r="S2200" s="434">
        <f>+[1]ราค่าต่อหน่วยงานสะพาน!J616*[1]กรอกข้อมูลสะพาน!$E$123+[1]ราค่าต่อหน่วยงานสะพาน!J634*[1]กรอกข้อมูลสะพาน!$E$124+[1]ราค่าต่อหน่วยงานสะพาน!J653*[1]กรอกข้อมูลสะพาน!$E$125+[1]ราค่าต่อหน่วยงานสะพาน!J671*[1]กรอกข้อมูลสะพาน!$E$126+[1]ราค่าต่อหน่วยงานสะพาน!J689*[1]กรอกข้อมูลสะพาน!$E$127+[1]ราค่าต่อหน่วยงานสะพาน!J708*[1]กรอกข้อมูลสะพาน!$E$128</f>
        <v>0</v>
      </c>
      <c r="T2200" s="434">
        <f>+[1]ราค่าต่อหน่วยงานสะพาน!J726*[1]กรอกข้อมูลสะพาน!$E$131+[1]ราค่าต่อหน่วยงานสะพาน!J744*[1]กรอกข้อมูลสะพาน!$E$132+[1]ราค่าต่อหน่วยงานสะพาน!J763*[1]กรอกข้อมูลสะพาน!$E$133+[1]ราค่าต่อหน่วยงานสะพาน!J781*[1]กรอกข้อมูลสะพาน!$E$134+[1]ราค่าต่อหน่วยงานสะพาน!J799*[1]กรอกข้อมูลสะพาน!$E$135+[1]ราค่าต่อหน่วยงานสะพาน!J818*[1]กรอกข้อมูลสะพาน!$E$136</f>
        <v>0</v>
      </c>
      <c r="U2200">
        <f t="shared" si="215"/>
        <v>0</v>
      </c>
    </row>
    <row r="2201" spans="1:21" ht="23.25">
      <c r="A2201" s="57"/>
      <c r="B2201" s="21"/>
      <c r="C2201" s="85"/>
      <c r="D2201" s="433"/>
      <c r="E2201" s="439" t="str">
        <f>+[1]ราค่าต่อหน่วยงานสะพาน!E508</f>
        <v>-</v>
      </c>
      <c r="F2201" s="267" t="str">
        <f>+[1]ราค่าต่อหน่วยงานสะพาน!F508</f>
        <v>DB25</v>
      </c>
      <c r="G2201" s="18"/>
      <c r="H2201" s="267">
        <f t="shared" si="216"/>
        <v>0</v>
      </c>
      <c r="I2201" s="18" t="str">
        <f>+[1]ราค่าต่อหน่วยงานสะพาน!K508</f>
        <v>กก.</v>
      </c>
      <c r="J2201" s="263" t="s">
        <v>406</v>
      </c>
      <c r="K2201" s="267">
        <f>+[1]ราค่าต่อหน่วยงานสะพาน!L819+[1]ราค่าต่อหน่วยงานสะพาน!N819</f>
        <v>18.96</v>
      </c>
      <c r="L2201" s="18" t="s">
        <v>134</v>
      </c>
      <c r="M2201" s="23" t="s">
        <v>6</v>
      </c>
      <c r="N2201" s="415">
        <f t="shared" si="217"/>
        <v>0</v>
      </c>
      <c r="O2201" s="18" t="s">
        <v>134</v>
      </c>
      <c r="P2201" s="36" t="str">
        <f t="shared" si="218"/>
        <v>[8]</v>
      </c>
      <c r="Q2201" s="3">
        <v>8</v>
      </c>
      <c r="R2201" s="434">
        <f>+[1]ราค่าต่อหน่วยงานสะพาน!J508*[1]กรอกข้อมูลสะพาน!$E$115+[1]ราค่าต่อหน่วยงานสะพาน!J526*[1]กรอกข้อมูลสะพาน!$E$116+[1]ราค่าต่อหน่วยงานสะพาน!J544*[1]กรอกข้อมูลสะพาน!$E$117+[1]ราค่าต่อหน่วยงานสะพาน!J562*[1]กรอกข้อมูลสะพาน!$E$118+[1]ราค่าต่อหน่วยงานสะพาน!J580*[1]กรอกข้อมูลสะพาน!$E$119+[1]ราค่าต่อหน่วยงานสะพาน!J599*[1]กรอกข้อมูลสะพาน!$E$120</f>
        <v>0</v>
      </c>
      <c r="S2201" s="434">
        <f>+[1]ราค่าต่อหน่วยงานสะพาน!J617*[1]กรอกข้อมูลสะพาน!$E$123+[1]ราค่าต่อหน่วยงานสะพาน!J635*[1]กรอกข้อมูลสะพาน!$E$124+[1]ราค่าต่อหน่วยงานสะพาน!J654*[1]กรอกข้อมูลสะพาน!$E$125+[1]ราค่าต่อหน่วยงานสะพาน!J672*[1]กรอกข้อมูลสะพาน!$E$126+[1]ราค่าต่อหน่วยงานสะพาน!J690*[1]กรอกข้อมูลสะพาน!$E$127+[1]ราค่าต่อหน่วยงานสะพาน!J709*[1]กรอกข้อมูลสะพาน!$E$128</f>
        <v>0</v>
      </c>
      <c r="T2201" s="434">
        <f>+[1]ราค่าต่อหน่วยงานสะพาน!J727*[1]กรอกข้อมูลสะพาน!$E$131+[1]ราค่าต่อหน่วยงานสะพาน!J745*[1]กรอกข้อมูลสะพาน!$E$132+[1]ราค่าต่อหน่วยงานสะพาน!J764*[1]กรอกข้อมูลสะพาน!$E$133+[1]ราค่าต่อหน่วยงานสะพาน!J782*[1]กรอกข้อมูลสะพาน!$E$134+[1]ราค่าต่อหน่วยงานสะพาน!J800*[1]กรอกข้อมูลสะพาน!$E$135+[1]ราค่าต่อหน่วยงานสะพาน!J819*[1]กรอกข้อมูลสะพาน!$E$136</f>
        <v>0</v>
      </c>
      <c r="U2201">
        <f t="shared" si="215"/>
        <v>0</v>
      </c>
    </row>
    <row r="2202" spans="1:21" ht="23.25">
      <c r="A2202" s="57"/>
      <c r="B2202" s="21"/>
      <c r="C2202" s="85"/>
      <c r="D2202" s="433"/>
      <c r="E2202" s="439" t="str">
        <f>+[1]ราค่าต่อหน่วยงานสะพาน!E509</f>
        <v>-</v>
      </c>
      <c r="F2202" s="267" t="str">
        <f>+[1]ราค่าต่อหน่วยงานสะพาน!F509</f>
        <v>ลวดผูกเหล็ก(ใช้ 2.5% ของ นน.เหล็กเสริม)</v>
      </c>
      <c r="G2202" s="18"/>
      <c r="H2202" s="267">
        <f t="shared" si="216"/>
        <v>0</v>
      </c>
      <c r="I2202" s="18" t="str">
        <f>+[1]ราค่าต่อหน่วยงานสะพาน!K509</f>
        <v>กก.</v>
      </c>
      <c r="J2202" s="263" t="s">
        <v>406</v>
      </c>
      <c r="K2202" s="267">
        <f>+[1]ราค่าต่อหน่วยงานสะพาน!L820+[1]ราค่าต่อหน่วยงานสะพาน!N820</f>
        <v>34.43</v>
      </c>
      <c r="L2202" s="18" t="s">
        <v>134</v>
      </c>
      <c r="M2202" s="23" t="s">
        <v>6</v>
      </c>
      <c r="N2202" s="415">
        <f t="shared" si="217"/>
        <v>0</v>
      </c>
      <c r="O2202" s="18" t="s">
        <v>134</v>
      </c>
      <c r="P2202" s="36" t="str">
        <f t="shared" si="218"/>
        <v>[9]</v>
      </c>
      <c r="Q2202" s="3">
        <v>9</v>
      </c>
      <c r="R2202" s="434">
        <f>+[1]ราค่าต่อหน่วยงานสะพาน!J509*[1]กรอกข้อมูลสะพาน!$E$115+[1]ราค่าต่อหน่วยงานสะพาน!J527*[1]กรอกข้อมูลสะพาน!$E$116+[1]ราค่าต่อหน่วยงานสะพาน!J545*[1]กรอกข้อมูลสะพาน!$E$117+[1]ราค่าต่อหน่วยงานสะพาน!J563*[1]กรอกข้อมูลสะพาน!$E$118+[1]ราค่าต่อหน่วยงานสะพาน!J581*[1]กรอกข้อมูลสะพาน!$E$119+[1]ราค่าต่อหน่วยงานสะพาน!J600*[1]กรอกข้อมูลสะพาน!$E$120</f>
        <v>0</v>
      </c>
      <c r="S2202" s="434">
        <f>+[1]ราค่าต่อหน่วยงานสะพาน!J618*[1]กรอกข้อมูลสะพาน!$E$123+[1]ราค่าต่อหน่วยงานสะพาน!J636*[1]กรอกข้อมูลสะพาน!$E$124+[1]ราค่าต่อหน่วยงานสะพาน!J655*[1]กรอกข้อมูลสะพาน!$E$125+[1]ราค่าต่อหน่วยงานสะพาน!J673*[1]กรอกข้อมูลสะพาน!$E$126+[1]ราค่าต่อหน่วยงานสะพาน!J691*[1]กรอกข้อมูลสะพาน!$E$127+[1]ราค่าต่อหน่วยงานสะพาน!J710*[1]กรอกข้อมูลสะพาน!$E$128</f>
        <v>0</v>
      </c>
      <c r="T2202" s="434">
        <f>+[1]ราค่าต่อหน่วยงานสะพาน!J728*[1]กรอกข้อมูลสะพาน!$E$131+[1]ราค่าต่อหน่วยงานสะพาน!J746*[1]กรอกข้อมูลสะพาน!$E$132+[1]ราค่าต่อหน่วยงานสะพาน!J765*[1]กรอกข้อมูลสะพาน!$E$133+[1]ราค่าต่อหน่วยงานสะพาน!J783*[1]กรอกข้อมูลสะพาน!$E$134+[1]ราค่าต่อหน่วยงานสะพาน!J801*[1]กรอกข้อมูลสะพาน!$E$135+[1]ราค่าต่อหน่วยงานสะพาน!J820*[1]กรอกข้อมูลสะพาน!$E$136</f>
        <v>0</v>
      </c>
      <c r="U2202">
        <f t="shared" si="215"/>
        <v>0</v>
      </c>
    </row>
    <row r="2203" spans="1:21" ht="23.25">
      <c r="A2203" s="57"/>
      <c r="B2203" s="21"/>
      <c r="C2203" s="85"/>
      <c r="D2203" s="433"/>
      <c r="E2203" s="18" t="s">
        <v>101</v>
      </c>
      <c r="F2203" s="18"/>
      <c r="G2203" s="18"/>
      <c r="H2203" s="18"/>
      <c r="I2203" s="18"/>
      <c r="J2203" s="18"/>
      <c r="K2203" s="18"/>
      <c r="L2203" s="18"/>
      <c r="M2203" s="23" t="s">
        <v>6</v>
      </c>
      <c r="N2203" s="415">
        <f>SUM(N2193:N2202)</f>
        <v>0</v>
      </c>
      <c r="O2203" s="18" t="s">
        <v>134</v>
      </c>
      <c r="P2203" s="36" t="s">
        <v>883</v>
      </c>
      <c r="Q2203" s="3">
        <v>10</v>
      </c>
    </row>
    <row r="2204" spans="1:21" ht="23.25">
      <c r="A2204" s="57"/>
      <c r="B2204" s="21"/>
      <c r="C2204" s="85"/>
      <c r="D2204" s="433"/>
      <c r="E2204" s="18"/>
      <c r="F2204" s="18"/>
      <c r="G2204" s="18"/>
      <c r="H2204" s="18"/>
      <c r="I2204" s="18"/>
      <c r="J2204" s="18"/>
      <c r="K2204" s="18"/>
      <c r="L2204" s="18"/>
      <c r="M2204" s="18"/>
      <c r="P2204" s="36" t="s">
        <v>884</v>
      </c>
    </row>
    <row r="2205" spans="1:21" ht="24" thickBot="1">
      <c r="A2205" s="57"/>
      <c r="B2205" s="21"/>
      <c r="C2205" s="85"/>
      <c r="D2205" s="433"/>
      <c r="E2205" s="44" t="s">
        <v>57</v>
      </c>
      <c r="F2205" s="18"/>
      <c r="G2205" s="18"/>
      <c r="H2205" s="18"/>
      <c r="I2205" s="18"/>
      <c r="J2205" s="18"/>
      <c r="K2205" s="18"/>
      <c r="L2205" s="18"/>
      <c r="M2205" s="23" t="s">
        <v>6</v>
      </c>
      <c r="N2205" s="80">
        <f>IF([1]กรอกข้อมูลสะพาน!E7=0,0,ROUNDDOWN(N2203/G2192,0))</f>
        <v>0</v>
      </c>
      <c r="O2205" s="110" t="s">
        <v>433</v>
      </c>
      <c r="P2205" s="36"/>
    </row>
    <row r="2206" spans="1:21" ht="24" thickTop="1">
      <c r="A2206" s="57"/>
      <c r="B2206" s="21"/>
      <c r="C2206" s="85"/>
      <c r="D2206" s="433"/>
      <c r="E2206" s="18"/>
      <c r="F2206" s="18"/>
      <c r="G2206" s="18"/>
      <c r="H2206" s="18"/>
      <c r="I2206" s="18"/>
      <c r="J2206" s="18"/>
      <c r="K2206" s="18"/>
      <c r="L2206" s="18"/>
      <c r="M2206" s="18"/>
      <c r="P2206" s="36"/>
    </row>
    <row r="2207" spans="1:21" ht="23.25">
      <c r="A2207" s="57"/>
      <c r="B2207" s="21"/>
      <c r="C2207" s="85"/>
      <c r="D2207" s="433" t="s">
        <v>885</v>
      </c>
      <c r="E2207" s="18" t="s">
        <v>886</v>
      </c>
      <c r="F2207" s="435"/>
      <c r="G2207" s="440" t="str">
        <f>+'[1]ปร4.2 บร'!F29</f>
        <v>หินแกรนิต</v>
      </c>
      <c r="H2207" s="18" t="s">
        <v>507</v>
      </c>
      <c r="I2207" s="267">
        <f>+'[1]ปร4.2 บร'!H29</f>
        <v>0</v>
      </c>
      <c r="J2207" s="18"/>
      <c r="K2207" s="18"/>
      <c r="L2207" s="18"/>
      <c r="M2207" s="18"/>
    </row>
    <row r="2208" spans="1:21" ht="23.25">
      <c r="A2208" s="57"/>
      <c r="B2208" s="21"/>
      <c r="C2208" s="85"/>
      <c r="D2208" s="433"/>
      <c r="E2208" s="18" t="s">
        <v>887</v>
      </c>
      <c r="F2208" s="435"/>
      <c r="G2208" s="215"/>
      <c r="H2208" s="49">
        <f>IF([1]กรอกข้อมูลสะพาน!E7=0,0,0.3*0.4)</f>
        <v>0</v>
      </c>
      <c r="I2208" s="18" t="s">
        <v>340</v>
      </c>
      <c r="J2208" s="263" t="s">
        <v>406</v>
      </c>
      <c r="K2208" s="267">
        <v>32000</v>
      </c>
      <c r="L2208" s="18" t="s">
        <v>134</v>
      </c>
      <c r="M2208" s="23" t="s">
        <v>6</v>
      </c>
      <c r="N2208" s="415">
        <f>+H2208*K2208</f>
        <v>0</v>
      </c>
      <c r="O2208" s="18" t="s">
        <v>134</v>
      </c>
      <c r="P2208" s="36" t="str">
        <f>CONCATENATE("[",Q2208,"]")</f>
        <v>[1]</v>
      </c>
      <c r="Q2208" s="3">
        <v>1</v>
      </c>
    </row>
    <row r="2209" spans="1:17" ht="23.25">
      <c r="A2209" s="57"/>
      <c r="B2209" s="21"/>
      <c r="C2209" s="85"/>
      <c r="D2209" s="433"/>
      <c r="E2209" s="18" t="s">
        <v>888</v>
      </c>
      <c r="F2209" s="435"/>
      <c r="G2209" s="215"/>
      <c r="H2209" s="49">
        <f>+H2208</f>
        <v>0</v>
      </c>
      <c r="I2209" s="18" t="s">
        <v>340</v>
      </c>
      <c r="J2209" s="263" t="s">
        <v>406</v>
      </c>
      <c r="K2209" s="267">
        <f>ROUNDDOWN(0.3*K2208,0)</f>
        <v>9600</v>
      </c>
      <c r="L2209" s="18" t="s">
        <v>134</v>
      </c>
      <c r="M2209" s="23" t="s">
        <v>6</v>
      </c>
      <c r="N2209" s="415">
        <f>+H2209*K2209</f>
        <v>0</v>
      </c>
      <c r="O2209" s="18" t="s">
        <v>134</v>
      </c>
      <c r="P2209" s="36" t="str">
        <f>CONCATENATE("[",Q2209,"]")</f>
        <v>[2]</v>
      </c>
      <c r="Q2209" s="3">
        <v>2</v>
      </c>
    </row>
    <row r="2210" spans="1:17" ht="23.25">
      <c r="A2210" s="57"/>
      <c r="B2210" s="21"/>
      <c r="C2210" s="85"/>
      <c r="D2210" s="433"/>
      <c r="E2210" s="18" t="s">
        <v>101</v>
      </c>
      <c r="F2210" s="18"/>
      <c r="G2210" s="18"/>
      <c r="H2210" s="18"/>
      <c r="I2210" s="18"/>
      <c r="J2210" s="18"/>
      <c r="K2210" s="18"/>
      <c r="L2210" s="18"/>
      <c r="M2210" s="23" t="s">
        <v>6</v>
      </c>
      <c r="N2210" s="415">
        <f>SUM(N2208:N2209)</f>
        <v>0</v>
      </c>
      <c r="O2210" s="18" t="s">
        <v>134</v>
      </c>
      <c r="P2210" s="36" t="s">
        <v>889</v>
      </c>
    </row>
    <row r="2211" spans="1:17" ht="23.25">
      <c r="A2211" s="57"/>
      <c r="B2211" s="21"/>
      <c r="C2211" s="85"/>
      <c r="D2211" s="433"/>
      <c r="E2211" s="18"/>
      <c r="F2211" s="18"/>
      <c r="G2211" s="18"/>
      <c r="H2211" s="18"/>
      <c r="I2211" s="18"/>
      <c r="J2211" s="18"/>
      <c r="K2211" s="18"/>
      <c r="L2211" s="18"/>
      <c r="M2211" s="18"/>
      <c r="P2211" s="36" t="s">
        <v>890</v>
      </c>
    </row>
    <row r="2212" spans="1:17" ht="24" thickBot="1">
      <c r="A2212" s="57"/>
      <c r="B2212" s="21"/>
      <c r="C2212" s="85"/>
      <c r="D2212" s="433"/>
      <c r="E2212" s="44" t="s">
        <v>57</v>
      </c>
      <c r="F2212" s="18"/>
      <c r="G2212" s="18"/>
      <c r="H2212" s="18"/>
      <c r="I2212" s="18"/>
      <c r="J2212" s="18"/>
      <c r="K2212" s="18"/>
      <c r="L2212" s="18"/>
      <c r="M2212" s="23" t="s">
        <v>6</v>
      </c>
      <c r="N2212" s="80">
        <f>+ROUNDDOWN(N2210,-1)</f>
        <v>0</v>
      </c>
      <c r="O2212" s="110" t="s">
        <v>891</v>
      </c>
    </row>
    <row r="2213" spans="1:17" ht="24" thickTop="1">
      <c r="A2213" s="57"/>
      <c r="B2213" s="21"/>
      <c r="C2213" s="85"/>
      <c r="D2213" s="433"/>
      <c r="E2213" s="18"/>
      <c r="F2213" s="435"/>
      <c r="G2213" s="215"/>
      <c r="H2213" s="18"/>
      <c r="I2213" s="18"/>
      <c r="J2213" s="18"/>
      <c r="K2213" s="18"/>
      <c r="L2213" s="18"/>
      <c r="M2213" s="18"/>
    </row>
    <row r="2214" spans="1:17" ht="23.25">
      <c r="A2214" s="57"/>
      <c r="B2214" s="21"/>
      <c r="C2214" s="85"/>
      <c r="D2214" s="433" t="s">
        <v>892</v>
      </c>
      <c r="E2214" s="18" t="s">
        <v>893</v>
      </c>
      <c r="F2214" s="435"/>
      <c r="G2214" s="215"/>
      <c r="H2214" s="18"/>
      <c r="I2214" s="18"/>
      <c r="J2214" s="18"/>
      <c r="K2214" s="18"/>
      <c r="L2214" s="18"/>
      <c r="M2214" s="18"/>
    </row>
    <row r="2215" spans="1:17" ht="23.25">
      <c r="A2215" s="57"/>
      <c r="B2215" s="21"/>
      <c r="C2215" s="85"/>
      <c r="D2215" s="433"/>
      <c r="E2215" s="18" t="s">
        <v>887</v>
      </c>
      <c r="F2215" s="435"/>
      <c r="G2215" s="215"/>
      <c r="H2215" s="49">
        <f>IF([1]กรอกข้อมูลสะพาน!E7=0,0,6)</f>
        <v>0</v>
      </c>
      <c r="I2215" s="18" t="s">
        <v>340</v>
      </c>
      <c r="J2215" s="263" t="s">
        <v>406</v>
      </c>
      <c r="K2215" s="267">
        <v>310</v>
      </c>
      <c r="L2215" s="18" t="s">
        <v>134</v>
      </c>
      <c r="M2215" s="23" t="s">
        <v>6</v>
      </c>
      <c r="N2215" s="415">
        <f>+H2215*K2215</f>
        <v>0</v>
      </c>
      <c r="O2215" s="18" t="s">
        <v>134</v>
      </c>
      <c r="P2215" s="36" t="str">
        <f>CONCATENATE("[",Q2215,"]")</f>
        <v>[1]</v>
      </c>
      <c r="Q2215" s="3">
        <v>1</v>
      </c>
    </row>
    <row r="2216" spans="1:17" ht="23.25">
      <c r="A2216" s="57"/>
      <c r="B2216" s="21"/>
      <c r="C2216" s="85"/>
      <c r="D2216" s="433"/>
      <c r="E2216" s="18" t="s">
        <v>888</v>
      </c>
      <c r="F2216" s="435"/>
      <c r="G2216" s="215"/>
      <c r="H2216" s="49">
        <f>+H2215</f>
        <v>0</v>
      </c>
      <c r="I2216" s="18" t="s">
        <v>340</v>
      </c>
      <c r="J2216" s="263" t="s">
        <v>406</v>
      </c>
      <c r="K2216" s="267">
        <f>ROUNDDOWN(0.3*K2215,0)</f>
        <v>93</v>
      </c>
      <c r="L2216" s="18" t="s">
        <v>134</v>
      </c>
      <c r="M2216" s="23" t="s">
        <v>6</v>
      </c>
      <c r="N2216" s="415">
        <f>+H2216*K2216</f>
        <v>0</v>
      </c>
      <c r="O2216" s="18" t="s">
        <v>134</v>
      </c>
      <c r="P2216" s="36" t="str">
        <f>CONCATENATE("[",Q2216,"]")</f>
        <v>[2]</v>
      </c>
      <c r="Q2216" s="3">
        <v>2</v>
      </c>
    </row>
    <row r="2217" spans="1:17" ht="23.25">
      <c r="A2217" s="57"/>
      <c r="B2217" s="21"/>
      <c r="C2217" s="85"/>
      <c r="D2217" s="433"/>
      <c r="E2217" s="18" t="s">
        <v>101</v>
      </c>
      <c r="F2217" s="18"/>
      <c r="G2217" s="18"/>
      <c r="H2217" s="18"/>
      <c r="I2217" s="18"/>
      <c r="J2217" s="18"/>
      <c r="K2217" s="18"/>
      <c r="L2217" s="18"/>
      <c r="M2217" s="23" t="s">
        <v>6</v>
      </c>
      <c r="N2217" s="415">
        <f>SUM(N2215:N2216)</f>
        <v>0</v>
      </c>
      <c r="O2217" s="18" t="s">
        <v>134</v>
      </c>
      <c r="P2217" s="36" t="s">
        <v>889</v>
      </c>
    </row>
    <row r="2218" spans="1:17" ht="23.25">
      <c r="A2218" s="57"/>
      <c r="B2218" s="21"/>
      <c r="C2218" s="85"/>
      <c r="D2218" s="433"/>
      <c r="E2218" s="18"/>
      <c r="F2218" s="18"/>
      <c r="G2218" s="18"/>
      <c r="H2218" s="18"/>
      <c r="I2218" s="18"/>
      <c r="J2218" s="18"/>
      <c r="K2218" s="18"/>
      <c r="L2218" s="18"/>
      <c r="M2218" s="18"/>
      <c r="P2218" s="36" t="s">
        <v>890</v>
      </c>
    </row>
    <row r="2219" spans="1:17" ht="24" thickBot="1">
      <c r="A2219" s="57"/>
      <c r="B2219" s="21"/>
      <c r="C2219" s="85"/>
      <c r="D2219" s="433"/>
      <c r="E2219" s="44" t="s">
        <v>57</v>
      </c>
      <c r="F2219" s="18"/>
      <c r="G2219" s="18"/>
      <c r="H2219" s="18"/>
      <c r="I2219" s="18"/>
      <c r="J2219" s="18"/>
      <c r="K2219" s="18"/>
      <c r="L2219" s="18"/>
      <c r="M2219" s="23" t="s">
        <v>6</v>
      </c>
      <c r="N2219" s="80">
        <f>IF([1]กรอกข้อมูลสะพาน!E7=0,0,ROUNDDOWN(N2217/H2215,-1))</f>
        <v>0</v>
      </c>
      <c r="O2219" s="110" t="s">
        <v>7</v>
      </c>
    </row>
    <row r="2220" spans="1:17" ht="24" thickTop="1">
      <c r="A2220" s="57"/>
      <c r="B2220" s="21"/>
      <c r="C2220" s="85"/>
      <c r="D2220" s="433"/>
      <c r="E2220" s="18"/>
      <c r="F2220" s="435"/>
      <c r="G2220" s="215"/>
      <c r="H2220" s="18"/>
      <c r="I2220" s="18"/>
      <c r="J2220" s="18"/>
      <c r="K2220" s="18"/>
      <c r="L2220" s="18"/>
      <c r="M2220" s="18"/>
    </row>
    <row r="2221" spans="1:17" ht="23.25">
      <c r="A2221" s="57"/>
      <c r="B2221" s="21"/>
      <c r="C2221" s="85"/>
      <c r="D2221" s="433" t="s">
        <v>894</v>
      </c>
      <c r="E2221" s="18" t="s">
        <v>895</v>
      </c>
      <c r="F2221" s="435"/>
      <c r="G2221" s="215"/>
      <c r="H2221" s="18"/>
      <c r="I2221" s="18"/>
      <c r="J2221" s="18"/>
      <c r="K2221" s="18"/>
      <c r="L2221" s="18"/>
      <c r="M2221" s="18"/>
    </row>
    <row r="2222" spans="1:17" ht="23.25">
      <c r="A2222" s="57"/>
      <c r="B2222" s="21"/>
      <c r="C2222" s="85"/>
      <c r="D2222" s="433"/>
      <c r="E2222" s="18" t="s">
        <v>887</v>
      </c>
      <c r="F2222" s="435"/>
      <c r="G2222" s="215"/>
      <c r="H2222" s="267">
        <f>+'[1]ปร4.2 บร'!O31</f>
        <v>0</v>
      </c>
      <c r="I2222" s="18" t="s">
        <v>171</v>
      </c>
      <c r="J2222" s="263" t="s">
        <v>406</v>
      </c>
      <c r="K2222" s="267">
        <f>+[1]ราคาต่อหน่วยงานทั่วไป!R298</f>
        <v>15</v>
      </c>
      <c r="L2222" s="18" t="s">
        <v>134</v>
      </c>
      <c r="M2222" s="23" t="s">
        <v>6</v>
      </c>
      <c r="N2222" s="415">
        <f>+H2222*K2222</f>
        <v>0</v>
      </c>
      <c r="O2222" s="18" t="s">
        <v>134</v>
      </c>
      <c r="P2222" s="36" t="str">
        <f>CONCATENATE("[",Q2222,"]")</f>
        <v>[1]</v>
      </c>
      <c r="Q2222" s="3">
        <v>1</v>
      </c>
    </row>
    <row r="2223" spans="1:17" ht="23.25">
      <c r="A2223" s="57"/>
      <c r="B2223" s="21"/>
      <c r="C2223" s="85"/>
      <c r="D2223" s="433"/>
      <c r="E2223" s="18" t="s">
        <v>888</v>
      </c>
      <c r="F2223" s="435"/>
      <c r="G2223" s="215"/>
      <c r="H2223" s="49">
        <f>+H2222</f>
        <v>0</v>
      </c>
      <c r="I2223" s="18" t="s">
        <v>171</v>
      </c>
      <c r="J2223" s="263" t="s">
        <v>406</v>
      </c>
      <c r="K2223" s="267">
        <f>+[1]ราคาต่อหน่วยงานทั่วไป!R301</f>
        <v>12</v>
      </c>
      <c r="L2223" s="18" t="s">
        <v>134</v>
      </c>
      <c r="M2223" s="23" t="s">
        <v>6</v>
      </c>
      <c r="N2223" s="415">
        <f>+H2223*K2223</f>
        <v>0</v>
      </c>
      <c r="O2223" s="18" t="s">
        <v>134</v>
      </c>
      <c r="P2223" s="36" t="str">
        <f>CONCATENATE("[",Q2223,"]")</f>
        <v>[2]</v>
      </c>
      <c r="Q2223" s="3">
        <v>2</v>
      </c>
    </row>
    <row r="2224" spans="1:17" ht="23.25">
      <c r="A2224" s="57"/>
      <c r="B2224" s="21"/>
      <c r="C2224" s="85"/>
      <c r="D2224" s="433"/>
      <c r="E2224" s="18" t="s">
        <v>101</v>
      </c>
      <c r="F2224" s="18"/>
      <c r="G2224" s="18"/>
      <c r="H2224" s="18"/>
      <c r="I2224" s="18"/>
      <c r="J2224" s="18"/>
      <c r="K2224" s="18"/>
      <c r="L2224" s="18"/>
      <c r="M2224" s="23" t="s">
        <v>6</v>
      </c>
      <c r="N2224" s="415">
        <f>SUM(N2222:N2223)</f>
        <v>0</v>
      </c>
      <c r="O2224" s="18" t="s">
        <v>134</v>
      </c>
      <c r="P2224" s="36" t="s">
        <v>889</v>
      </c>
    </row>
    <row r="2225" spans="1:17" ht="23.25">
      <c r="A2225" s="57"/>
      <c r="B2225" s="21"/>
      <c r="C2225" s="85"/>
      <c r="D2225" s="433"/>
      <c r="E2225" s="18"/>
      <c r="F2225" s="18"/>
      <c r="G2225" s="18"/>
      <c r="H2225" s="18"/>
      <c r="I2225" s="18"/>
      <c r="J2225" s="18"/>
      <c r="K2225" s="18"/>
      <c r="L2225" s="18"/>
      <c r="M2225" s="18"/>
      <c r="P2225" s="36" t="s">
        <v>890</v>
      </c>
    </row>
    <row r="2226" spans="1:17" ht="24" thickBot="1">
      <c r="A2226" s="57"/>
      <c r="B2226" s="21"/>
      <c r="C2226" s="85"/>
      <c r="D2226" s="433"/>
      <c r="E2226" s="44" t="s">
        <v>57</v>
      </c>
      <c r="F2226" s="18"/>
      <c r="G2226" s="18"/>
      <c r="H2226" s="18"/>
      <c r="I2226" s="18"/>
      <c r="J2226" s="18"/>
      <c r="K2226" s="18"/>
      <c r="L2226" s="18"/>
      <c r="M2226" s="23" t="s">
        <v>6</v>
      </c>
      <c r="N2226" s="80">
        <f>IF([1]กรอกข้อมูลสะพาน!E7=0,0,ROUNDDOWN(N2224/H2222,0))</f>
        <v>0</v>
      </c>
      <c r="O2226" s="110" t="s">
        <v>433</v>
      </c>
    </row>
    <row r="2227" spans="1:17" ht="24" thickTop="1">
      <c r="A2227" s="57"/>
      <c r="B2227" s="21"/>
      <c r="C2227" s="85"/>
      <c r="D2227" s="433"/>
      <c r="E2227" s="18"/>
      <c r="F2227" s="435"/>
      <c r="G2227" s="215"/>
      <c r="H2227" s="18"/>
      <c r="I2227" s="18"/>
      <c r="J2227" s="18"/>
      <c r="K2227" s="18"/>
      <c r="L2227" s="18"/>
      <c r="M2227" s="18"/>
    </row>
    <row r="2228" spans="1:17" ht="23.25">
      <c r="A2228" s="57"/>
      <c r="B2228" s="21"/>
      <c r="C2228" s="85"/>
      <c r="D2228" s="433" t="s">
        <v>896</v>
      </c>
      <c r="E2228" s="18" t="s">
        <v>897</v>
      </c>
      <c r="F2228" s="435"/>
      <c r="G2228" s="215"/>
      <c r="H2228" s="18"/>
      <c r="I2228" s="18"/>
      <c r="J2228" s="18"/>
      <c r="K2228" s="18"/>
      <c r="L2228" s="18"/>
      <c r="M2228" s="18"/>
    </row>
    <row r="2229" spans="1:17" ht="23.25">
      <c r="A2229" s="57"/>
      <c r="B2229" s="21"/>
      <c r="C2229" s="85"/>
      <c r="D2229" s="433"/>
      <c r="E2229" s="18" t="s">
        <v>887</v>
      </c>
      <c r="F2229" s="435"/>
      <c r="G2229" s="215"/>
      <c r="H2229" s="267">
        <f>IF([1]กรอกข้อมูลสะพาน!E7=0,0,1)</f>
        <v>0</v>
      </c>
      <c r="I2229" s="18" t="s">
        <v>340</v>
      </c>
      <c r="J2229" s="263" t="s">
        <v>406</v>
      </c>
      <c r="K2229" s="267">
        <v>950</v>
      </c>
      <c r="L2229" s="18" t="s">
        <v>134</v>
      </c>
      <c r="M2229" s="23" t="s">
        <v>6</v>
      </c>
      <c r="N2229" s="415">
        <f>+H2229*K2229</f>
        <v>0</v>
      </c>
      <c r="O2229" s="18" t="s">
        <v>134</v>
      </c>
      <c r="P2229" s="36" t="str">
        <f>CONCATENATE("[",Q2229,"]")</f>
        <v>[1]</v>
      </c>
      <c r="Q2229" s="3">
        <v>1</v>
      </c>
    </row>
    <row r="2230" spans="1:17" ht="23.25">
      <c r="A2230" s="57"/>
      <c r="B2230" s="21"/>
      <c r="C2230" s="85"/>
      <c r="D2230" s="433"/>
      <c r="E2230" s="18" t="s">
        <v>888</v>
      </c>
      <c r="F2230" s="435"/>
      <c r="G2230" s="215"/>
      <c r="H2230" s="49">
        <f>+H2229</f>
        <v>0</v>
      </c>
      <c r="I2230" s="18" t="s">
        <v>340</v>
      </c>
      <c r="J2230" s="263" t="s">
        <v>406</v>
      </c>
      <c r="K2230" s="267">
        <f>0.3*K2229</f>
        <v>285</v>
      </c>
      <c r="L2230" s="18" t="s">
        <v>134</v>
      </c>
      <c r="M2230" s="23" t="s">
        <v>6</v>
      </c>
      <c r="N2230" s="415">
        <f>+H2230*K2230</f>
        <v>0</v>
      </c>
      <c r="O2230" s="18" t="s">
        <v>134</v>
      </c>
      <c r="P2230" s="36" t="str">
        <f>CONCATENATE("[",Q2230,"]")</f>
        <v>[2]</v>
      </c>
      <c r="Q2230" s="3">
        <v>2</v>
      </c>
    </row>
    <row r="2231" spans="1:17" ht="23.25">
      <c r="A2231" s="57"/>
      <c r="B2231" s="21"/>
      <c r="C2231" s="85"/>
      <c r="D2231" s="433"/>
      <c r="E2231" s="18" t="s">
        <v>101</v>
      </c>
      <c r="F2231" s="18"/>
      <c r="G2231" s="18"/>
      <c r="H2231" s="18"/>
      <c r="I2231" s="18"/>
      <c r="J2231" s="18"/>
      <c r="K2231" s="18"/>
      <c r="L2231" s="18"/>
      <c r="M2231" s="23" t="s">
        <v>6</v>
      </c>
      <c r="N2231" s="415">
        <f>SUM(N2229:N2230)</f>
        <v>0</v>
      </c>
      <c r="O2231" s="18" t="s">
        <v>134</v>
      </c>
      <c r="P2231" s="36" t="s">
        <v>889</v>
      </c>
    </row>
    <row r="2232" spans="1:17" ht="23.25">
      <c r="A2232" s="57"/>
      <c r="B2232" s="21"/>
      <c r="C2232" s="85"/>
      <c r="D2232" s="433"/>
      <c r="E2232" s="18"/>
      <c r="F2232" s="18"/>
      <c r="G2232" s="18"/>
      <c r="H2232" s="18"/>
      <c r="I2232" s="18"/>
      <c r="J2232" s="18"/>
      <c r="K2232" s="18"/>
      <c r="L2232" s="18"/>
      <c r="M2232" s="18"/>
      <c r="P2232" s="36" t="s">
        <v>890</v>
      </c>
    </row>
    <row r="2233" spans="1:17" ht="24" thickBot="1">
      <c r="A2233" s="57"/>
      <c r="B2233" s="21"/>
      <c r="C2233" s="85"/>
      <c r="D2233" s="433"/>
      <c r="E2233" s="44" t="s">
        <v>57</v>
      </c>
      <c r="F2233" s="18"/>
      <c r="G2233" s="18"/>
      <c r="H2233" s="18"/>
      <c r="I2233" s="18"/>
      <c r="J2233" s="18"/>
      <c r="K2233" s="18"/>
      <c r="L2233" s="18"/>
      <c r="M2233" s="23" t="s">
        <v>6</v>
      </c>
      <c r="N2233" s="80">
        <f>IF([1]กรอกข้อมูลสะพาน!E7=0,0,ROUNDDOWN(N2231/H2229,-1))</f>
        <v>0</v>
      </c>
      <c r="O2233" s="110" t="s">
        <v>898</v>
      </c>
    </row>
    <row r="2234" spans="1:17" ht="24" thickTop="1">
      <c r="A2234" s="57"/>
      <c r="B2234" s="21"/>
      <c r="C2234" s="85"/>
      <c r="D2234" s="433"/>
      <c r="E2234" s="18"/>
      <c r="F2234" s="435"/>
      <c r="G2234" s="215"/>
      <c r="H2234" s="18"/>
      <c r="I2234" s="18"/>
      <c r="J2234" s="18"/>
      <c r="K2234" s="18"/>
      <c r="L2234" s="18"/>
      <c r="M2234" s="18"/>
    </row>
    <row r="2235" spans="1:17" ht="23.25">
      <c r="A2235" s="57"/>
      <c r="B2235" s="21"/>
      <c r="C2235" s="85"/>
      <c r="D2235" s="433"/>
      <c r="E2235" s="18"/>
      <c r="F2235" s="435"/>
      <c r="G2235" s="215"/>
      <c r="H2235" s="18"/>
      <c r="I2235" s="18"/>
      <c r="J2235" s="18"/>
      <c r="K2235" s="18"/>
      <c r="L2235" s="18"/>
      <c r="M2235" s="18"/>
    </row>
    <row r="2236" spans="1:17" ht="23.25">
      <c r="A2236" s="57"/>
      <c r="B2236" s="21"/>
      <c r="C2236" s="85"/>
      <c r="D2236" s="433" t="s">
        <v>899</v>
      </c>
      <c r="E2236" s="435" t="s">
        <v>900</v>
      </c>
      <c r="F2236" s="18"/>
      <c r="G2236" s="18"/>
      <c r="H2236" s="18"/>
      <c r="I2236" s="18"/>
      <c r="J2236" s="18"/>
      <c r="K2236" s="18"/>
      <c r="L2236" s="18"/>
      <c r="M2236" s="18"/>
    </row>
    <row r="2237" spans="1:17" ht="23.25">
      <c r="A2237" s="57"/>
      <c r="B2237" s="21"/>
      <c r="C2237" s="85"/>
      <c r="D2237" s="433"/>
      <c r="E2237" s="18" t="s">
        <v>887</v>
      </c>
      <c r="F2237" s="435"/>
      <c r="G2237" s="215"/>
      <c r="H2237" s="267">
        <f>IF([1]กรอกข้อมูลสะพาน!E7=0,0,1)</f>
        <v>0</v>
      </c>
      <c r="I2237" s="18" t="s">
        <v>171</v>
      </c>
      <c r="J2237" s="263" t="s">
        <v>406</v>
      </c>
      <c r="K2237" s="267">
        <f>+[1]ราคาต่อหน่วยงานทั่วไป!R1282</f>
        <v>141</v>
      </c>
      <c r="L2237" s="18" t="s">
        <v>134</v>
      </c>
      <c r="M2237" s="23" t="s">
        <v>6</v>
      </c>
      <c r="N2237" s="415">
        <f>+H2237*K2237</f>
        <v>0</v>
      </c>
      <c r="O2237" s="18" t="s">
        <v>134</v>
      </c>
      <c r="P2237" s="36" t="str">
        <f>CONCATENATE("[",Q2237,"]")</f>
        <v>[1]</v>
      </c>
      <c r="Q2237" s="3">
        <v>1</v>
      </c>
    </row>
    <row r="2238" spans="1:17" ht="23.25">
      <c r="A2238" s="57"/>
      <c r="B2238" s="21"/>
      <c r="C2238" s="85"/>
      <c r="D2238" s="433"/>
      <c r="E2238" s="18" t="s">
        <v>888</v>
      </c>
      <c r="F2238" s="435"/>
      <c r="G2238" s="215"/>
      <c r="H2238" s="49">
        <f>+H2237</f>
        <v>0</v>
      </c>
      <c r="I2238" s="18" t="s">
        <v>171</v>
      </c>
      <c r="J2238" s="263" t="s">
        <v>406</v>
      </c>
      <c r="K2238" s="267">
        <f>+[1]ราคาต่อหน่วยงานทั่วไป!R1286</f>
        <v>49</v>
      </c>
      <c r="L2238" s="18" t="s">
        <v>134</v>
      </c>
      <c r="M2238" s="23" t="s">
        <v>6</v>
      </c>
      <c r="N2238" s="415">
        <f>+H2238*K2238</f>
        <v>0</v>
      </c>
      <c r="O2238" s="18" t="s">
        <v>134</v>
      </c>
      <c r="P2238" s="36" t="str">
        <f>CONCATENATE("[",Q2238,"]")</f>
        <v>[2]</v>
      </c>
      <c r="Q2238" s="3">
        <v>2</v>
      </c>
    </row>
    <row r="2239" spans="1:17" ht="23.25">
      <c r="A2239" s="57"/>
      <c r="B2239" s="21"/>
      <c r="C2239" s="85"/>
      <c r="D2239" s="433"/>
      <c r="E2239" s="18" t="s">
        <v>101</v>
      </c>
      <c r="F2239" s="18"/>
      <c r="G2239" s="18"/>
      <c r="H2239" s="18"/>
      <c r="I2239" s="18"/>
      <c r="J2239" s="18"/>
      <c r="K2239" s="18"/>
      <c r="L2239" s="18"/>
      <c r="M2239" s="23" t="s">
        <v>6</v>
      </c>
      <c r="N2239" s="415">
        <f>SUM(N2237:N2238)</f>
        <v>0</v>
      </c>
      <c r="O2239" s="18" t="s">
        <v>134</v>
      </c>
      <c r="P2239" s="36" t="s">
        <v>889</v>
      </c>
    </row>
    <row r="2240" spans="1:17" ht="23.25">
      <c r="A2240" s="57"/>
      <c r="B2240" s="21"/>
      <c r="C2240" s="85"/>
      <c r="D2240" s="433"/>
      <c r="E2240" s="18"/>
      <c r="F2240" s="18"/>
      <c r="G2240" s="18"/>
      <c r="H2240" s="18"/>
      <c r="I2240" s="18"/>
      <c r="J2240" s="18"/>
      <c r="K2240" s="18"/>
      <c r="L2240" s="18"/>
      <c r="M2240" s="18"/>
      <c r="P2240" s="36" t="s">
        <v>890</v>
      </c>
    </row>
    <row r="2241" spans="1:17" ht="24" thickBot="1">
      <c r="A2241" s="57"/>
      <c r="B2241" s="21"/>
      <c r="C2241" s="85"/>
      <c r="D2241" s="433"/>
      <c r="E2241" s="44" t="s">
        <v>57</v>
      </c>
      <c r="F2241" s="18"/>
      <c r="G2241" s="18"/>
      <c r="H2241" s="18"/>
      <c r="I2241" s="18"/>
      <c r="J2241" s="18"/>
      <c r="K2241" s="18"/>
      <c r="L2241" s="18"/>
      <c r="M2241" s="23" t="s">
        <v>6</v>
      </c>
      <c r="N2241" s="80">
        <f>IF([1]กรอกข้อมูลสะพาน!E7=0,0,ROUNDDOWN(N2239/H2237,0))</f>
        <v>0</v>
      </c>
      <c r="O2241" s="110" t="s">
        <v>433</v>
      </c>
    </row>
    <row r="2242" spans="1:17" ht="24" thickTop="1">
      <c r="A2242" s="57"/>
      <c r="B2242" s="21"/>
      <c r="C2242" s="85"/>
      <c r="D2242" s="48"/>
      <c r="E2242" s="18"/>
      <c r="F2242" s="18"/>
      <c r="G2242" s="18"/>
      <c r="H2242" s="18"/>
      <c r="I2242" s="18"/>
      <c r="J2242" s="18"/>
      <c r="K2242" s="18"/>
      <c r="L2242" s="18"/>
      <c r="M2242" s="18"/>
    </row>
    <row r="2243" spans="1:17" ht="23.25">
      <c r="A2243" s="57"/>
      <c r="B2243" s="21"/>
      <c r="C2243" s="85"/>
      <c r="D2243" s="48"/>
      <c r="E2243" s="18"/>
      <c r="F2243" s="18"/>
      <c r="G2243" s="18"/>
      <c r="H2243" s="18"/>
      <c r="I2243" s="18"/>
      <c r="J2243" s="18"/>
      <c r="K2243" s="18"/>
      <c r="L2243" s="18"/>
      <c r="M2243" s="18"/>
    </row>
    <row r="2244" spans="1:17" ht="23.25">
      <c r="A2244" s="57"/>
      <c r="B2244" s="21"/>
      <c r="C2244" s="85"/>
      <c r="D2244" s="48"/>
      <c r="E2244" s="18"/>
      <c r="F2244" s="18"/>
      <c r="G2244" s="18"/>
      <c r="H2244" s="18"/>
      <c r="I2244" s="18"/>
      <c r="J2244" s="18"/>
      <c r="K2244" s="18"/>
      <c r="L2244" s="18"/>
      <c r="M2244" s="18"/>
    </row>
    <row r="2245" spans="1:17" ht="23.25">
      <c r="A2245" s="57"/>
      <c r="B2245" s="21"/>
      <c r="C2245" s="85"/>
      <c r="D2245" s="48"/>
      <c r="E2245" s="18"/>
      <c r="F2245" s="18"/>
      <c r="G2245" s="18"/>
      <c r="H2245" s="18"/>
      <c r="I2245" s="18"/>
      <c r="J2245" s="18"/>
      <c r="K2245" s="18"/>
      <c r="L2245" s="18"/>
      <c r="M2245" s="18"/>
    </row>
    <row r="2246" spans="1:17" ht="23.25">
      <c r="A2246" s="57"/>
      <c r="B2246" s="21"/>
      <c r="C2246" s="85"/>
      <c r="D2246" s="48"/>
      <c r="E2246" s="18"/>
      <c r="F2246" s="18"/>
      <c r="G2246" s="18"/>
      <c r="H2246" s="18"/>
      <c r="I2246" s="18"/>
      <c r="J2246" s="18"/>
      <c r="K2246" s="18"/>
      <c r="L2246" s="18"/>
      <c r="M2246" s="18"/>
    </row>
    <row r="2247" spans="1:17" ht="23.25">
      <c r="A2247" s="57"/>
      <c r="B2247" s="21"/>
      <c r="C2247" s="85"/>
      <c r="D2247" s="48"/>
      <c r="E2247" s="18"/>
      <c r="F2247" s="18"/>
      <c r="G2247" s="18"/>
      <c r="H2247" s="18"/>
      <c r="I2247" s="18"/>
      <c r="J2247" s="18"/>
      <c r="K2247" s="18"/>
      <c r="L2247" s="18"/>
      <c r="M2247" s="18"/>
    </row>
    <row r="2248" spans="1:17" ht="23.25">
      <c r="A2248" s="15">
        <v>2</v>
      </c>
      <c r="B2248" s="16" t="s">
        <v>901</v>
      </c>
      <c r="C2248" s="16"/>
      <c r="D2248" s="48"/>
      <c r="E2248" s="18"/>
      <c r="F2248" s="18"/>
      <c r="G2248" s="18"/>
      <c r="H2248" s="18"/>
      <c r="I2248" s="18"/>
      <c r="J2248" s="18"/>
      <c r="K2248" s="18"/>
      <c r="L2248" s="18"/>
      <c r="M2248" s="18"/>
    </row>
    <row r="2249" spans="1:17" s="258" customFormat="1" ht="21.75">
      <c r="A2249" s="57"/>
      <c r="B2249" s="21">
        <v>2.1</v>
      </c>
      <c r="C2249" s="435" t="s">
        <v>902</v>
      </c>
      <c r="D2249" s="441"/>
      <c r="E2249" s="442">
        <f>+'[1]ปร4.2 บร'!E39</f>
        <v>0</v>
      </c>
      <c r="F2249" s="443" t="s">
        <v>507</v>
      </c>
      <c r="G2249" s="444">
        <f>+'[1]ปร4.2 บร'!G39</f>
        <v>0</v>
      </c>
      <c r="H2249" s="445" t="str">
        <f>+'[1]ปร4.2 บร'!H39</f>
        <v>-</v>
      </c>
      <c r="I2249" s="441"/>
      <c r="J2249" s="446">
        <f>+'[1]ปร4.2 บร'!J39</f>
        <v>0</v>
      </c>
      <c r="K2249" s="446"/>
      <c r="L2249" s="39" t="str">
        <f>+'[1]ปร4.2 บร'!K39</f>
        <v>ม.ความยาว</v>
      </c>
      <c r="M2249" s="39">
        <f>+'[1]ปร4.2 บร'!L39</f>
        <v>0</v>
      </c>
      <c r="N2249" s="39" t="str">
        <f>+'[1]ปร4.2 บร'!M39</f>
        <v>เมตร</v>
      </c>
      <c r="Q2249" s="259"/>
    </row>
    <row r="2250" spans="1:17" ht="23.25">
      <c r="A2250" s="57"/>
      <c r="B2250" s="21"/>
      <c r="C2250" s="85" t="s">
        <v>903</v>
      </c>
      <c r="D2250" s="48"/>
      <c r="E2250" s="18"/>
      <c r="F2250" s="18"/>
      <c r="G2250" s="18"/>
      <c r="H2250" s="49">
        <f>[1]กรอกข้อมูลท่อเหลี่ยม!D32</f>
        <v>0</v>
      </c>
      <c r="I2250" s="18" t="s">
        <v>25</v>
      </c>
      <c r="J2250" s="263" t="s">
        <v>406</v>
      </c>
      <c r="K2250" s="267">
        <f>+[1]ราคาต่อหน่วยงานทั่วไป!O1164</f>
        <v>94</v>
      </c>
      <c r="L2250" s="18" t="s">
        <v>134</v>
      </c>
      <c r="M2250" s="23" t="s">
        <v>6</v>
      </c>
      <c r="N2250" s="415">
        <f>+H2250*K2250</f>
        <v>0</v>
      </c>
      <c r="O2250" s="18" t="s">
        <v>134</v>
      </c>
      <c r="P2250" s="36" t="str">
        <f>CONCATENATE("[",Q2250,"]")</f>
        <v>[1]</v>
      </c>
      <c r="Q2250" s="3">
        <v>1</v>
      </c>
    </row>
    <row r="2251" spans="1:17" ht="23.25">
      <c r="A2251" s="57"/>
      <c r="B2251" s="21"/>
      <c r="C2251" s="85" t="s">
        <v>577</v>
      </c>
      <c r="D2251" s="48"/>
      <c r="E2251" s="18"/>
      <c r="F2251" s="18"/>
      <c r="G2251" s="18"/>
      <c r="H2251" s="49">
        <f>+[1]ราคาต่อหน่วยงานท่อเหลี่ยม!J27+[1]ราคาต่อหน่วยงานท่อเหลี่ยม!J44</f>
        <v>0</v>
      </c>
      <c r="I2251" s="18" t="s">
        <v>25</v>
      </c>
      <c r="J2251" s="263" t="s">
        <v>406</v>
      </c>
      <c r="K2251" s="267">
        <f>+[1]ราคาต่อหน่วยงานท่อเหลี่ยม!L27+[1]ราคาต่อหน่วยงานท่อเหลี่ยม!N27</f>
        <v>1491</v>
      </c>
      <c r="L2251" s="18" t="s">
        <v>134</v>
      </c>
      <c r="M2251" s="23" t="s">
        <v>6</v>
      </c>
      <c r="N2251" s="415">
        <f>+H2251*K2251</f>
        <v>0</v>
      </c>
      <c r="O2251" s="18" t="s">
        <v>134</v>
      </c>
      <c r="P2251" s="36" t="str">
        <f t="shared" ref="P2251:P2265" si="219">CONCATENATE("[",Q2251,"]")</f>
        <v>[2]</v>
      </c>
      <c r="Q2251" s="3">
        <v>2</v>
      </c>
    </row>
    <row r="2252" spans="1:17" ht="23.25">
      <c r="A2252" s="57"/>
      <c r="B2252" s="21"/>
      <c r="C2252" s="85" t="s">
        <v>538</v>
      </c>
      <c r="D2252" s="48"/>
      <c r="E2252" s="18"/>
      <c r="F2252" s="18"/>
      <c r="G2252" s="18"/>
      <c r="H2252" s="49">
        <f>+[1]ราคาต่อหน่วยงานท่อเหลี่ยม!J14+[1]ราคาต่อหน่วยงานท่อเหลี่ยม!J34</f>
        <v>0</v>
      </c>
      <c r="I2252" s="18" t="s">
        <v>25</v>
      </c>
      <c r="J2252" s="263" t="s">
        <v>406</v>
      </c>
      <c r="K2252" s="267">
        <f>+[1]ราคาต่อหน่วยงานท่อเหลี่ยม!L14+[1]ราคาต่อหน่วยงานท่อเหลี่ยม!N14</f>
        <v>1782</v>
      </c>
      <c r="L2252" s="18" t="s">
        <v>134</v>
      </c>
      <c r="M2252" s="23" t="s">
        <v>6</v>
      </c>
      <c r="N2252" s="415">
        <f t="shared" ref="N2252:N2264" si="220">+H2252*K2252</f>
        <v>0</v>
      </c>
      <c r="O2252" s="18" t="s">
        <v>134</v>
      </c>
      <c r="P2252" s="36" t="str">
        <f t="shared" si="219"/>
        <v>[3]</v>
      </c>
      <c r="Q2252" s="3">
        <v>3</v>
      </c>
    </row>
    <row r="2253" spans="1:17" ht="23.25">
      <c r="A2253" s="57"/>
      <c r="B2253" s="21"/>
      <c r="C2253" s="85" t="s">
        <v>870</v>
      </c>
      <c r="D2253" s="48"/>
      <c r="E2253" s="18"/>
      <c r="F2253" s="18"/>
      <c r="G2253" s="18"/>
      <c r="H2253" s="49">
        <f>+[1]ราคาต่อหน่วยงานท่อเหลี่ยม!J16+[1]ราคาต่อหน่วยงานท่อเหลี่ยม!J35</f>
        <v>0</v>
      </c>
      <c r="I2253" s="18" t="s">
        <v>340</v>
      </c>
      <c r="J2253" s="263" t="s">
        <v>406</v>
      </c>
      <c r="K2253" s="267">
        <f>+[1]ราคาต่อหน่วยงานท่อเหลี่ยม!L16+[1]ราคาต่อหน่วยงานท่อเหลี่ยม!N16</f>
        <v>312</v>
      </c>
      <c r="L2253" s="18" t="s">
        <v>134</v>
      </c>
      <c r="M2253" s="23" t="s">
        <v>6</v>
      </c>
      <c r="N2253" s="415">
        <f t="shared" si="220"/>
        <v>0</v>
      </c>
      <c r="O2253" s="18" t="s">
        <v>134</v>
      </c>
      <c r="P2253" s="36" t="str">
        <f t="shared" si="219"/>
        <v>[4]</v>
      </c>
      <c r="Q2253" s="3">
        <v>4</v>
      </c>
    </row>
    <row r="2254" spans="1:17" ht="23.25">
      <c r="A2254" s="57"/>
      <c r="B2254" s="21"/>
      <c r="C2254" s="85" t="s">
        <v>904</v>
      </c>
      <c r="D2254" s="48"/>
      <c r="E2254" s="18"/>
      <c r="F2254" s="18"/>
      <c r="G2254" s="18"/>
      <c r="H2254" s="49">
        <f>+[1]ราคาต่อหน่วยงานท่อเหลี่ยม!J17</f>
        <v>0</v>
      </c>
      <c r="I2254" s="18" t="s">
        <v>701</v>
      </c>
      <c r="J2254" s="263" t="s">
        <v>406</v>
      </c>
      <c r="K2254" s="267">
        <f>+[1]ราคาต่อหน่วยงานท่อเหลี่ยม!L17</f>
        <v>100</v>
      </c>
      <c r="L2254" s="18" t="s">
        <v>134</v>
      </c>
      <c r="M2254" s="23" t="s">
        <v>6</v>
      </c>
      <c r="N2254" s="415">
        <f t="shared" si="220"/>
        <v>0</v>
      </c>
      <c r="O2254" s="18" t="s">
        <v>134</v>
      </c>
      <c r="P2254" s="36" t="str">
        <f t="shared" si="219"/>
        <v>[5]</v>
      </c>
      <c r="Q2254" s="3">
        <v>5</v>
      </c>
    </row>
    <row r="2255" spans="1:17" ht="23.25">
      <c r="A2255" s="57"/>
      <c r="B2255" s="21"/>
      <c r="C2255" s="85" t="s">
        <v>905</v>
      </c>
      <c r="D2255" s="48"/>
      <c r="E2255" s="18"/>
      <c r="F2255" s="18"/>
      <c r="G2255" s="18"/>
      <c r="H2255" s="49">
        <f>+[1]ราคาต่อหน่วยงานท่อเหลี่ยม!J18</f>
        <v>0</v>
      </c>
      <c r="I2255" s="18" t="s">
        <v>701</v>
      </c>
      <c r="J2255" s="263" t="s">
        <v>406</v>
      </c>
      <c r="K2255" s="267">
        <f>+[1]ราคาต่อหน่วยงานท่อเหลี่ยม!L18</f>
        <v>60</v>
      </c>
      <c r="L2255" s="18" t="s">
        <v>134</v>
      </c>
      <c r="M2255" s="23" t="s">
        <v>6</v>
      </c>
      <c r="N2255" s="415">
        <f>+H2255*K2255</f>
        <v>0</v>
      </c>
      <c r="O2255" s="18" t="s">
        <v>134</v>
      </c>
      <c r="P2255" s="36" t="str">
        <f t="shared" si="219"/>
        <v>[6]</v>
      </c>
      <c r="Q2255" s="3">
        <v>6</v>
      </c>
    </row>
    <row r="2256" spans="1:17" ht="23.25">
      <c r="A2256" s="57"/>
      <c r="B2256" s="21"/>
      <c r="C2256" s="85" t="s">
        <v>906</v>
      </c>
      <c r="D2256" s="48"/>
      <c r="E2256" s="18"/>
      <c r="F2256" s="18"/>
      <c r="G2256" s="18"/>
      <c r="H2256" s="49"/>
      <c r="I2256" s="18"/>
      <c r="J2256" s="263"/>
      <c r="K2256" s="267"/>
      <c r="L2256" s="18"/>
      <c r="M2256" s="23"/>
      <c r="N2256" s="415"/>
      <c r="O2256" s="18"/>
      <c r="P2256" s="36"/>
    </row>
    <row r="2257" spans="1:17" ht="23.25">
      <c r="A2257" s="57"/>
      <c r="B2257" s="21"/>
      <c r="C2257" s="59" t="s">
        <v>243</v>
      </c>
      <c r="D2257" s="48" t="s">
        <v>409</v>
      </c>
      <c r="E2257" s="18"/>
      <c r="F2257" s="18"/>
      <c r="G2257" s="18"/>
      <c r="H2257" s="49">
        <f>+[1]ราคาต่อหน่วยงานท่อเหลี่ยม!J20+[1]ราคาต่อหน่วยงานท่อเหลี่ยม!J37</f>
        <v>0</v>
      </c>
      <c r="I2257" s="18" t="s">
        <v>408</v>
      </c>
      <c r="J2257" s="263" t="s">
        <v>406</v>
      </c>
      <c r="K2257" s="267">
        <f>+[1]ราคาต่อหน่วยงานท่อเหลี่ยม!L20</f>
        <v>20.41</v>
      </c>
      <c r="L2257" s="18" t="s">
        <v>134</v>
      </c>
      <c r="M2257" s="23" t="s">
        <v>6</v>
      </c>
      <c r="N2257" s="415">
        <f t="shared" si="220"/>
        <v>0</v>
      </c>
      <c r="O2257" s="18" t="s">
        <v>134</v>
      </c>
      <c r="P2257" s="36" t="str">
        <f t="shared" si="219"/>
        <v>[7]</v>
      </c>
      <c r="Q2257" s="3">
        <v>7</v>
      </c>
    </row>
    <row r="2258" spans="1:17" ht="23.25">
      <c r="A2258" s="57"/>
      <c r="B2258" s="21"/>
      <c r="C2258" s="59" t="s">
        <v>243</v>
      </c>
      <c r="D2258" s="48" t="s">
        <v>410</v>
      </c>
      <c r="E2258" s="18"/>
      <c r="F2258" s="18"/>
      <c r="G2258" s="18"/>
      <c r="H2258" s="49">
        <f>+[1]ราคาต่อหน่วยงานท่อเหลี่ยม!J21+[1]ราคาต่อหน่วยงานท่อเหลี่ยม!J38</f>
        <v>0</v>
      </c>
      <c r="I2258" s="18" t="s">
        <v>408</v>
      </c>
      <c r="J2258" s="263" t="s">
        <v>406</v>
      </c>
      <c r="K2258" s="267">
        <f>+[1]ราคาต่อหน่วยงานท่อเหลี่ยม!L21</f>
        <v>19.149999999999999</v>
      </c>
      <c r="L2258" s="18" t="s">
        <v>134</v>
      </c>
      <c r="M2258" s="23" t="s">
        <v>6</v>
      </c>
      <c r="N2258" s="415">
        <f t="shared" si="220"/>
        <v>0</v>
      </c>
      <c r="O2258" s="18" t="s">
        <v>134</v>
      </c>
      <c r="P2258" s="36" t="str">
        <f t="shared" si="219"/>
        <v>[8]</v>
      </c>
      <c r="Q2258" s="3">
        <v>8</v>
      </c>
    </row>
    <row r="2259" spans="1:17" ht="23.25">
      <c r="A2259" s="57"/>
      <c r="B2259" s="21"/>
      <c r="C2259" s="59" t="s">
        <v>243</v>
      </c>
      <c r="D2259" s="48" t="s">
        <v>411</v>
      </c>
      <c r="E2259" s="18"/>
      <c r="F2259" s="18"/>
      <c r="G2259" s="18"/>
      <c r="H2259" s="49">
        <f>+[1]ราคาต่อหน่วยงานท่อเหลี่ยม!J22+[1]ราคาต่อหน่วยงานท่อเหลี่ยม!J39</f>
        <v>0</v>
      </c>
      <c r="I2259" s="18" t="s">
        <v>408</v>
      </c>
      <c r="J2259" s="263" t="s">
        <v>406</v>
      </c>
      <c r="K2259" s="267">
        <f>+[1]ราคาต่อหน่วยงานท่อเหลี่ยม!L22</f>
        <v>19.900000000000002</v>
      </c>
      <c r="L2259" s="18" t="s">
        <v>134</v>
      </c>
      <c r="M2259" s="23" t="s">
        <v>6</v>
      </c>
      <c r="N2259" s="415">
        <f t="shared" si="220"/>
        <v>0</v>
      </c>
      <c r="O2259" s="18" t="s">
        <v>134</v>
      </c>
      <c r="P2259" s="36" t="str">
        <f t="shared" si="219"/>
        <v>[9]</v>
      </c>
      <c r="Q2259" s="3">
        <v>9</v>
      </c>
    </row>
    <row r="2260" spans="1:17" ht="23.25">
      <c r="A2260" s="57"/>
      <c r="B2260" s="21"/>
      <c r="C2260" s="59" t="s">
        <v>243</v>
      </c>
      <c r="D2260" s="48" t="s">
        <v>412</v>
      </c>
      <c r="E2260" s="18"/>
      <c r="F2260" s="18"/>
      <c r="G2260" s="18"/>
      <c r="H2260" s="49">
        <f>+[1]ราคาต่อหน่วยงานท่อเหลี่ยม!J23+[1]ราคาต่อหน่วยงานท่อเหลี่ยม!J40</f>
        <v>0</v>
      </c>
      <c r="I2260" s="18" t="s">
        <v>408</v>
      </c>
      <c r="J2260" s="263" t="s">
        <v>406</v>
      </c>
      <c r="K2260" s="267">
        <f>+[1]ราคาต่อหน่วยงานท่อเหลี่ยม!L23</f>
        <v>19.98</v>
      </c>
      <c r="L2260" s="18" t="s">
        <v>134</v>
      </c>
      <c r="M2260" s="23" t="s">
        <v>6</v>
      </c>
      <c r="N2260" s="415">
        <f t="shared" si="220"/>
        <v>0</v>
      </c>
      <c r="O2260" s="18" t="s">
        <v>134</v>
      </c>
      <c r="P2260" s="36" t="str">
        <f t="shared" si="219"/>
        <v>[10]</v>
      </c>
      <c r="Q2260" s="3">
        <v>10</v>
      </c>
    </row>
    <row r="2261" spans="1:17" ht="23.25">
      <c r="A2261" s="57"/>
      <c r="B2261" s="21"/>
      <c r="C2261" s="59" t="s">
        <v>243</v>
      </c>
      <c r="D2261" s="48" t="s">
        <v>413</v>
      </c>
      <c r="E2261" s="18"/>
      <c r="F2261" s="18"/>
      <c r="G2261" s="18"/>
      <c r="H2261" s="49">
        <f>+[1]ราคาต่อหน่วยงานท่อเหลี่ยม!J24+[1]ราคาต่อหน่วยงานท่อเหลี่ยม!J41</f>
        <v>0</v>
      </c>
      <c r="I2261" s="18" t="s">
        <v>408</v>
      </c>
      <c r="J2261" s="263" t="s">
        <v>406</v>
      </c>
      <c r="K2261" s="267">
        <f>+[1]ราคาต่อหน่วยงานท่อเหลี่ยม!L24</f>
        <v>2.8</v>
      </c>
      <c r="L2261" s="18" t="s">
        <v>134</v>
      </c>
      <c r="M2261" s="23" t="s">
        <v>6</v>
      </c>
      <c r="N2261" s="415">
        <f t="shared" si="220"/>
        <v>0</v>
      </c>
      <c r="O2261" s="18" t="s">
        <v>134</v>
      </c>
      <c r="P2261" s="36" t="str">
        <f t="shared" si="219"/>
        <v>[11]</v>
      </c>
      <c r="Q2261" s="3">
        <v>11</v>
      </c>
    </row>
    <row r="2262" spans="1:17" ht="23.25">
      <c r="A2262" s="57"/>
      <c r="B2262" s="21"/>
      <c r="C2262" s="59" t="s">
        <v>243</v>
      </c>
      <c r="D2262" s="48" t="s">
        <v>414</v>
      </c>
      <c r="E2262" s="18"/>
      <c r="F2262" s="18"/>
      <c r="G2262" s="18"/>
      <c r="H2262" s="49">
        <f>+[1]ราคาต่อหน่วยงานท่อเหลี่ยม!J25+[1]ราคาต่อหน่วยงานท่อเหลี่ยม!J42</f>
        <v>0</v>
      </c>
      <c r="I2262" s="18" t="s">
        <v>408</v>
      </c>
      <c r="J2262" s="263" t="s">
        <v>406</v>
      </c>
      <c r="K2262" s="267">
        <f>+[1]ราคาต่อหน่วยงานท่อเหลี่ยม!L25</f>
        <v>2.8</v>
      </c>
      <c r="L2262" s="18" t="s">
        <v>134</v>
      </c>
      <c r="M2262" s="23" t="s">
        <v>6</v>
      </c>
      <c r="N2262" s="415">
        <f t="shared" si="220"/>
        <v>0</v>
      </c>
      <c r="O2262" s="18" t="s">
        <v>134</v>
      </c>
      <c r="P2262" s="36" t="str">
        <f t="shared" si="219"/>
        <v>[12]</v>
      </c>
      <c r="Q2262" s="3">
        <v>12</v>
      </c>
    </row>
    <row r="2263" spans="1:17" ht="23.25">
      <c r="A2263" s="57"/>
      <c r="B2263" s="21"/>
      <c r="C2263" s="85" t="s">
        <v>907</v>
      </c>
      <c r="D2263" s="48"/>
      <c r="E2263" s="18"/>
      <c r="F2263" s="18"/>
      <c r="G2263" s="53"/>
      <c r="H2263" s="49">
        <f>+[1]ราคาต่อหน่วยงานท่อเหลี่ยม!J19+[1]ราคาต่อหน่วยงานท่อเหลี่ยม!J36</f>
        <v>0</v>
      </c>
      <c r="I2263" s="18" t="s">
        <v>408</v>
      </c>
      <c r="J2263" s="263" t="s">
        <v>406</v>
      </c>
      <c r="K2263" s="267">
        <f>+[1]ราคาต่อหน่วยงานท่อเหลี่ยม!N19</f>
        <v>2.8</v>
      </c>
      <c r="L2263" s="18" t="s">
        <v>134</v>
      </c>
      <c r="M2263" s="23" t="s">
        <v>6</v>
      </c>
      <c r="N2263" s="415">
        <f t="shared" si="220"/>
        <v>0</v>
      </c>
      <c r="O2263" s="18" t="s">
        <v>134</v>
      </c>
      <c r="P2263" s="36" t="str">
        <f t="shared" si="219"/>
        <v>[13]</v>
      </c>
      <c r="Q2263" s="3">
        <v>13</v>
      </c>
    </row>
    <row r="2264" spans="1:17" ht="23.25">
      <c r="A2264" s="57"/>
      <c r="B2264" s="21"/>
      <c r="C2264" s="85" t="s">
        <v>415</v>
      </c>
      <c r="D2264" s="48"/>
      <c r="E2264" s="18"/>
      <c r="F2264" s="18"/>
      <c r="G2264" s="18"/>
      <c r="H2264" s="49">
        <f>+[1]ราคาต่อหน่วยงานท่อเหลี่ยม!J26+[1]ราคาต่อหน่วยงานท่อเหลี่ยม!J43</f>
        <v>0</v>
      </c>
      <c r="I2264" s="18" t="s">
        <v>408</v>
      </c>
      <c r="J2264" s="263" t="s">
        <v>406</v>
      </c>
      <c r="K2264" s="267">
        <f>+[1]ราคาต่อหน่วยงานท่อเหลี่ยม!L26</f>
        <v>34.43</v>
      </c>
      <c r="L2264" s="18" t="s">
        <v>134</v>
      </c>
      <c r="M2264" s="23" t="s">
        <v>6</v>
      </c>
      <c r="N2264" s="415">
        <f t="shared" si="220"/>
        <v>0</v>
      </c>
      <c r="O2264" s="18" t="s">
        <v>134</v>
      </c>
      <c r="P2264" s="36" t="str">
        <f t="shared" si="219"/>
        <v>[14]</v>
      </c>
      <c r="Q2264" s="3">
        <v>14</v>
      </c>
    </row>
    <row r="2265" spans="1:17" ht="23.25">
      <c r="A2265" s="57"/>
      <c r="B2265" s="21"/>
      <c r="C2265" s="447" t="s">
        <v>908</v>
      </c>
      <c r="D2265" s="312"/>
      <c r="E2265" s="382"/>
      <c r="F2265" s="382"/>
      <c r="G2265" s="382"/>
      <c r="H2265" s="448">
        <f>+[1]ราคาต่อหน่วยงานท่อเหลี่ยม!J45</f>
        <v>0</v>
      </c>
      <c r="I2265" s="382" t="s">
        <v>171</v>
      </c>
      <c r="J2265" s="318" t="s">
        <v>406</v>
      </c>
      <c r="K2265" s="385">
        <f>+[1]ราคาต่อหน่วยงานท่อเหลี่ยม!L45+[1]ราคาต่อหน่วยงานท่อเหลี่ยม!N45</f>
        <v>30</v>
      </c>
      <c r="L2265" s="382" t="s">
        <v>134</v>
      </c>
      <c r="M2265" s="316" t="s">
        <v>6</v>
      </c>
      <c r="N2265" s="449">
        <f>+H2265*K2265</f>
        <v>0</v>
      </c>
      <c r="O2265" s="382" t="s">
        <v>134</v>
      </c>
      <c r="P2265" s="320" t="str">
        <f t="shared" si="219"/>
        <v>[15]</v>
      </c>
      <c r="Q2265" s="3">
        <v>15</v>
      </c>
    </row>
    <row r="2266" spans="1:17" ht="23.25">
      <c r="A2266" s="57"/>
      <c r="B2266" s="21"/>
      <c r="C2266" s="18" t="s">
        <v>101</v>
      </c>
      <c r="D2266" s="18"/>
      <c r="E2266" s="18"/>
      <c r="F2266" s="18"/>
      <c r="G2266" s="18"/>
      <c r="H2266" s="18"/>
      <c r="I2266" s="18"/>
      <c r="J2266" s="18"/>
      <c r="K2266" s="18"/>
      <c r="L2266" s="18"/>
      <c r="M2266" s="23" t="s">
        <v>6</v>
      </c>
      <c r="N2266" s="415">
        <f>SUM(N2250:N2265)</f>
        <v>0</v>
      </c>
      <c r="O2266" s="18" t="s">
        <v>134</v>
      </c>
      <c r="P2266" s="36" t="s">
        <v>909</v>
      </c>
    </row>
    <row r="2267" spans="1:17" ht="23.25">
      <c r="A2267" s="57"/>
      <c r="B2267" s="21"/>
      <c r="C2267" s="18"/>
      <c r="D2267" s="18"/>
      <c r="E2267" s="18"/>
      <c r="F2267" s="18"/>
      <c r="G2267" s="18"/>
      <c r="H2267" s="18"/>
      <c r="I2267" s="18"/>
      <c r="J2267" s="18"/>
      <c r="K2267" s="18"/>
      <c r="L2267" s="18"/>
      <c r="M2267" s="18"/>
      <c r="P2267" s="36" t="s">
        <v>658</v>
      </c>
    </row>
    <row r="2268" spans="1:17" ht="24" thickBot="1">
      <c r="A2268" s="57"/>
      <c r="B2268" s="21"/>
      <c r="C2268" s="44" t="s">
        <v>57</v>
      </c>
      <c r="D2268" s="18"/>
      <c r="E2268" s="18"/>
      <c r="F2268" s="18"/>
      <c r="G2268" s="18"/>
      <c r="H2268" s="18"/>
      <c r="I2268" s="18"/>
      <c r="J2268" s="18"/>
      <c r="K2268" s="18"/>
      <c r="L2268" s="18"/>
      <c r="M2268" s="23" t="s">
        <v>6</v>
      </c>
      <c r="N2268" s="410">
        <f>+ROUNDDOWN(N2266,0)</f>
        <v>0</v>
      </c>
      <c r="O2268" s="110" t="s">
        <v>898</v>
      </c>
    </row>
    <row r="2269" spans="1:17" ht="24" thickTop="1">
      <c r="A2269" s="57"/>
      <c r="B2269" s="21"/>
      <c r="C2269" s="85"/>
      <c r="D2269" s="48"/>
      <c r="E2269" s="18"/>
      <c r="F2269" s="18"/>
      <c r="G2269" s="18"/>
      <c r="H2269" s="18"/>
      <c r="I2269" s="18"/>
      <c r="J2269" s="18"/>
      <c r="K2269" s="18"/>
      <c r="L2269" s="18"/>
      <c r="M2269" s="18"/>
    </row>
    <row r="2270" spans="1:17" ht="23.25">
      <c r="A2270" s="57"/>
      <c r="B2270" s="21"/>
      <c r="C2270" s="85"/>
      <c r="D2270" s="48"/>
      <c r="E2270" s="18"/>
      <c r="F2270" s="18"/>
      <c r="G2270" s="18"/>
      <c r="H2270" s="18"/>
      <c r="I2270" s="18"/>
      <c r="J2270" s="18"/>
      <c r="K2270" s="18"/>
      <c r="L2270" s="18"/>
      <c r="M2270" s="18"/>
    </row>
    <row r="2271" spans="1:17" ht="23.25">
      <c r="A2271" s="57"/>
      <c r="B2271" s="21"/>
      <c r="C2271" s="85"/>
      <c r="D2271" s="48"/>
      <c r="E2271" s="18"/>
      <c r="F2271" s="18"/>
      <c r="G2271" s="18"/>
      <c r="H2271" s="18"/>
      <c r="I2271" s="18"/>
      <c r="J2271" s="18"/>
      <c r="K2271" s="18"/>
      <c r="L2271" s="18"/>
      <c r="M2271" s="18"/>
    </row>
    <row r="2272" spans="1:17" ht="23.25">
      <c r="A2272" s="57"/>
      <c r="B2272" s="21"/>
      <c r="C2272" s="85"/>
      <c r="D2272" s="48"/>
      <c r="E2272" s="18"/>
      <c r="F2272" s="18"/>
      <c r="G2272" s="18"/>
      <c r="H2272" s="18"/>
      <c r="I2272" s="18"/>
      <c r="J2272" s="18"/>
      <c r="K2272" s="18"/>
      <c r="L2272" s="18"/>
      <c r="M2272" s="18"/>
    </row>
    <row r="2273" spans="1:13" ht="23.25">
      <c r="A2273" s="57"/>
      <c r="B2273" s="21"/>
      <c r="C2273" s="85"/>
      <c r="D2273" s="48"/>
      <c r="E2273" s="18"/>
      <c r="F2273" s="18"/>
      <c r="G2273" s="18"/>
      <c r="H2273" s="18"/>
      <c r="I2273" s="18"/>
      <c r="J2273" s="18"/>
      <c r="K2273" s="18"/>
      <c r="L2273" s="18"/>
      <c r="M2273" s="18"/>
    </row>
    <row r="2274" spans="1:13" ht="23.25">
      <c r="A2274" s="57"/>
      <c r="B2274" s="21"/>
      <c r="C2274" s="85"/>
      <c r="D2274" s="48"/>
      <c r="E2274" s="18"/>
      <c r="F2274" s="18"/>
      <c r="G2274" s="18"/>
      <c r="H2274" s="18"/>
      <c r="I2274" s="18"/>
      <c r="J2274" s="18"/>
      <c r="K2274" s="18"/>
      <c r="L2274" s="18"/>
      <c r="M2274" s="18"/>
    </row>
    <row r="2275" spans="1:13" ht="23.25">
      <c r="A2275" s="57"/>
      <c r="B2275" s="21"/>
      <c r="C2275" s="85"/>
      <c r="D2275" s="48"/>
      <c r="E2275" s="18"/>
      <c r="F2275" s="18"/>
      <c r="G2275" s="18"/>
      <c r="H2275" s="18"/>
      <c r="I2275" s="18"/>
      <c r="J2275" s="18"/>
      <c r="K2275" s="18"/>
      <c r="L2275" s="18"/>
      <c r="M2275" s="18"/>
    </row>
    <row r="2276" spans="1:13" ht="23.25">
      <c r="A2276" s="57"/>
      <c r="B2276" s="21"/>
      <c r="C2276" s="85"/>
      <c r="D2276" s="48"/>
      <c r="E2276" s="18"/>
      <c r="F2276" s="18"/>
      <c r="G2276" s="18"/>
      <c r="H2276" s="18"/>
      <c r="I2276" s="18"/>
      <c r="J2276" s="18"/>
      <c r="K2276" s="18"/>
      <c r="L2276" s="18"/>
      <c r="M2276" s="18"/>
    </row>
    <row r="2277" spans="1:13" ht="23.25">
      <c r="A2277" s="57"/>
      <c r="B2277" s="21"/>
      <c r="C2277" s="85"/>
      <c r="D2277" s="48"/>
      <c r="E2277" s="18"/>
      <c r="F2277" s="18"/>
      <c r="G2277" s="18"/>
      <c r="H2277" s="18"/>
      <c r="I2277" s="18"/>
      <c r="J2277" s="18"/>
      <c r="K2277" s="18"/>
      <c r="L2277" s="18"/>
      <c r="M2277" s="18"/>
    </row>
    <row r="2278" spans="1:13" ht="23.25">
      <c r="A2278" s="57"/>
      <c r="B2278" s="21"/>
      <c r="C2278" s="85"/>
      <c r="D2278" s="48"/>
      <c r="E2278" s="18"/>
      <c r="F2278" s="18"/>
      <c r="G2278" s="18"/>
      <c r="H2278" s="18"/>
      <c r="I2278" s="18"/>
      <c r="J2278" s="18"/>
      <c r="K2278" s="18"/>
      <c r="L2278" s="18"/>
      <c r="M2278" s="18"/>
    </row>
    <row r="2279" spans="1:13" ht="23.25">
      <c r="A2279" s="57"/>
      <c r="B2279" s="21"/>
      <c r="C2279" s="85"/>
      <c r="D2279" s="48"/>
      <c r="E2279" s="18"/>
      <c r="F2279" s="18"/>
      <c r="G2279" s="18"/>
      <c r="H2279" s="18"/>
      <c r="I2279" s="18"/>
      <c r="J2279" s="18"/>
      <c r="K2279" s="18"/>
      <c r="L2279" s="18"/>
      <c r="M2279" s="18"/>
    </row>
    <row r="2280" spans="1:13" ht="23.25">
      <c r="A2280" s="57"/>
      <c r="B2280" s="21"/>
      <c r="C2280" s="85"/>
      <c r="D2280" s="48"/>
      <c r="E2280" s="18"/>
      <c r="F2280" s="18"/>
      <c r="G2280" s="18"/>
      <c r="H2280" s="18"/>
      <c r="I2280" s="18"/>
      <c r="J2280" s="18"/>
      <c r="K2280" s="18"/>
      <c r="L2280" s="18"/>
      <c r="M2280" s="18"/>
    </row>
    <row r="2281" spans="1:13" ht="23.25">
      <c r="A2281" s="57"/>
      <c r="B2281" s="21"/>
      <c r="C2281" s="85"/>
      <c r="D2281" s="48"/>
      <c r="E2281" s="18"/>
      <c r="F2281" s="18"/>
      <c r="G2281" s="18"/>
      <c r="H2281" s="18"/>
      <c r="I2281" s="18"/>
      <c r="J2281" s="18"/>
      <c r="K2281" s="18"/>
      <c r="L2281" s="18"/>
      <c r="M2281" s="18"/>
    </row>
    <row r="2282" spans="1:13" ht="23.25">
      <c r="A2282" s="57"/>
      <c r="B2282" s="21"/>
      <c r="C2282" s="85"/>
      <c r="D2282" s="48"/>
      <c r="E2282" s="18"/>
      <c r="F2282" s="18"/>
      <c r="G2282" s="18"/>
      <c r="H2282" s="18"/>
      <c r="I2282" s="18"/>
      <c r="J2282" s="18"/>
      <c r="K2282" s="18"/>
      <c r="L2282" s="18"/>
      <c r="M2282" s="18"/>
    </row>
    <row r="2283" spans="1:13" ht="23.25">
      <c r="A2283" s="57"/>
      <c r="B2283" s="21"/>
      <c r="C2283" s="85"/>
      <c r="D2283" s="48"/>
      <c r="E2283" s="18"/>
      <c r="F2283" s="18"/>
      <c r="G2283" s="18"/>
      <c r="H2283" s="18"/>
      <c r="I2283" s="18"/>
      <c r="J2283" s="18"/>
      <c r="K2283" s="18"/>
      <c r="L2283" s="18"/>
      <c r="M2283" s="18"/>
    </row>
    <row r="2284" spans="1:13" ht="23.25">
      <c r="A2284" s="57"/>
      <c r="B2284" s="21"/>
      <c r="C2284" s="85"/>
      <c r="D2284" s="48"/>
      <c r="E2284" s="18"/>
      <c r="F2284" s="18"/>
      <c r="G2284" s="18"/>
      <c r="H2284" s="18"/>
      <c r="I2284" s="18"/>
      <c r="J2284" s="18"/>
      <c r="K2284" s="18"/>
      <c r="L2284" s="18"/>
      <c r="M2284" s="18"/>
    </row>
    <row r="2285" spans="1:13" ht="23.25">
      <c r="A2285" s="57"/>
      <c r="B2285" s="21"/>
      <c r="C2285" s="85"/>
      <c r="D2285" s="48"/>
      <c r="E2285" s="18"/>
      <c r="F2285" s="18"/>
      <c r="G2285" s="18"/>
      <c r="H2285" s="18"/>
      <c r="I2285" s="18"/>
      <c r="J2285" s="18"/>
      <c r="K2285" s="18"/>
      <c r="L2285" s="18"/>
      <c r="M2285" s="18"/>
    </row>
    <row r="2286" spans="1:13" ht="23.25">
      <c r="A2286" s="57"/>
      <c r="B2286" s="21"/>
      <c r="C2286" s="85"/>
      <c r="D2286" s="48"/>
      <c r="E2286" s="18"/>
      <c r="F2286" s="18"/>
      <c r="G2286" s="18"/>
      <c r="H2286" s="18"/>
      <c r="I2286" s="18"/>
      <c r="J2286" s="18"/>
      <c r="K2286" s="18"/>
      <c r="L2286" s="18"/>
      <c r="M2286" s="18"/>
    </row>
    <row r="2287" spans="1:13" ht="23.25">
      <c r="A2287" s="57"/>
      <c r="B2287" s="21"/>
      <c r="C2287" s="85"/>
      <c r="D2287" s="48"/>
      <c r="E2287" s="18"/>
      <c r="F2287" s="18"/>
      <c r="G2287" s="18"/>
      <c r="H2287" s="18"/>
      <c r="I2287" s="18"/>
      <c r="J2287" s="18"/>
      <c r="K2287" s="18"/>
      <c r="L2287" s="18"/>
      <c r="M2287" s="18"/>
    </row>
    <row r="2288" spans="1:13" ht="23.25">
      <c r="A2288" s="57"/>
      <c r="B2288" s="21"/>
      <c r="C2288" s="85"/>
      <c r="D2288" s="48"/>
      <c r="E2288" s="18"/>
      <c r="F2288" s="18"/>
      <c r="G2288" s="18"/>
      <c r="H2288" s="18"/>
      <c r="I2288" s="18"/>
      <c r="J2288" s="18"/>
      <c r="K2288" s="18"/>
      <c r="L2288" s="18"/>
      <c r="M2288" s="18"/>
    </row>
    <row r="2289" spans="1:15" ht="23.25">
      <c r="A2289" s="57"/>
      <c r="B2289" s="21"/>
      <c r="C2289" s="85"/>
      <c r="D2289" s="48"/>
      <c r="E2289" s="18"/>
      <c r="F2289" s="18"/>
      <c r="G2289" s="18"/>
      <c r="H2289" s="18"/>
      <c r="I2289" s="18"/>
      <c r="J2289" s="18"/>
      <c r="K2289" s="18"/>
      <c r="L2289" s="18"/>
      <c r="M2289" s="18"/>
    </row>
    <row r="2290" spans="1:15" ht="23.25">
      <c r="A2290" s="57"/>
      <c r="B2290" s="21"/>
      <c r="C2290" s="85"/>
      <c r="D2290" s="48"/>
      <c r="E2290" s="18"/>
      <c r="F2290" s="18"/>
      <c r="G2290" s="18"/>
      <c r="H2290" s="18"/>
      <c r="I2290" s="18"/>
      <c r="J2290" s="18"/>
      <c r="K2290" s="18"/>
      <c r="L2290" s="18"/>
      <c r="M2290" s="18"/>
    </row>
    <row r="2291" spans="1:15" ht="23.25">
      <c r="A2291" s="57"/>
      <c r="B2291" s="21"/>
      <c r="C2291" s="85"/>
      <c r="D2291" s="48"/>
      <c r="E2291" s="18"/>
      <c r="F2291" s="18"/>
      <c r="G2291" s="18"/>
      <c r="H2291" s="18"/>
      <c r="I2291" s="18"/>
      <c r="J2291" s="18"/>
      <c r="K2291" s="18"/>
      <c r="L2291" s="18"/>
      <c r="M2291" s="18"/>
    </row>
    <row r="2292" spans="1:15" ht="23.25">
      <c r="A2292" s="57"/>
      <c r="B2292" s="21"/>
      <c r="C2292" s="85"/>
      <c r="D2292" s="48"/>
      <c r="E2292" s="18"/>
      <c r="F2292" s="18"/>
      <c r="G2292" s="18"/>
      <c r="H2292" s="18"/>
      <c r="I2292" s="18"/>
      <c r="J2292" s="18"/>
      <c r="K2292" s="18"/>
      <c r="L2292" s="18"/>
      <c r="M2292" s="18"/>
    </row>
    <row r="2293" spans="1:15" ht="23.25">
      <c r="A2293" s="57"/>
      <c r="B2293" s="21"/>
      <c r="C2293" s="85"/>
      <c r="D2293" s="48"/>
      <c r="E2293" s="18"/>
      <c r="F2293" s="18"/>
      <c r="G2293" s="18"/>
      <c r="H2293" s="18"/>
      <c r="I2293" s="18"/>
      <c r="J2293" s="18"/>
      <c r="K2293" s="18"/>
      <c r="L2293" s="18"/>
      <c r="M2293" s="18"/>
    </row>
    <row r="2294" spans="1:15" ht="23.25">
      <c r="A2294" s="57"/>
      <c r="B2294" s="21"/>
      <c r="C2294" s="85"/>
      <c r="D2294" s="48"/>
      <c r="E2294" s="18"/>
      <c r="F2294" s="18"/>
      <c r="G2294" s="18"/>
      <c r="H2294" s="18"/>
      <c r="I2294" s="18"/>
      <c r="J2294" s="18"/>
      <c r="K2294" s="18"/>
      <c r="L2294" s="18"/>
      <c r="M2294" s="18"/>
    </row>
    <row r="2295" spans="1:15" ht="23.25">
      <c r="A2295" s="57"/>
      <c r="B2295" s="21"/>
      <c r="C2295" s="85"/>
      <c r="D2295" s="48"/>
      <c r="E2295" s="18"/>
      <c r="F2295" s="18"/>
      <c r="G2295" s="18"/>
      <c r="H2295" s="18"/>
      <c r="I2295" s="18"/>
      <c r="J2295" s="18"/>
      <c r="K2295" s="18"/>
      <c r="L2295" s="18"/>
      <c r="M2295" s="18"/>
    </row>
    <row r="2296" spans="1:15" ht="23.25">
      <c r="A2296" s="57"/>
      <c r="B2296" s="21"/>
      <c r="C2296" s="85"/>
      <c r="D2296" s="48"/>
      <c r="E2296" s="18"/>
      <c r="F2296" s="18"/>
      <c r="G2296" s="18"/>
      <c r="H2296" s="18"/>
      <c r="I2296" s="18"/>
      <c r="J2296" s="18"/>
      <c r="K2296" s="18"/>
      <c r="L2296" s="18"/>
      <c r="M2296" s="18"/>
    </row>
    <row r="2297" spans="1:15" ht="23.25">
      <c r="A2297" s="57"/>
      <c r="B2297" s="21"/>
      <c r="C2297" s="85"/>
      <c r="D2297" s="48"/>
      <c r="E2297" s="18"/>
      <c r="F2297" s="18"/>
      <c r="G2297" s="18"/>
      <c r="H2297" s="18"/>
      <c r="I2297" s="18"/>
      <c r="J2297" s="18"/>
      <c r="K2297" s="18"/>
      <c r="L2297" s="18"/>
      <c r="M2297" s="18"/>
    </row>
    <row r="2298" spans="1:15" ht="23.25">
      <c r="A2298" s="57"/>
      <c r="B2298" s="21"/>
      <c r="C2298" s="85"/>
      <c r="D2298" s="48"/>
      <c r="E2298" s="18"/>
      <c r="F2298" s="18"/>
      <c r="G2298" s="18"/>
      <c r="H2298" s="18"/>
      <c r="I2298" s="18"/>
      <c r="J2298" s="18"/>
      <c r="K2298" s="18"/>
      <c r="L2298" s="18"/>
      <c r="M2298" s="18"/>
    </row>
    <row r="2299" spans="1:15" ht="26.25">
      <c r="A2299" s="450"/>
      <c r="B2299" s="451" t="s">
        <v>910</v>
      </c>
      <c r="C2299" s="452"/>
      <c r="D2299" s="452"/>
      <c r="E2299" s="452"/>
      <c r="F2299" s="452"/>
      <c r="G2299" s="452"/>
      <c r="H2299" s="452"/>
      <c r="I2299" s="452"/>
      <c r="J2299" s="452"/>
      <c r="K2299" s="452"/>
      <c r="L2299" s="452"/>
      <c r="M2299" s="452"/>
      <c r="N2299" s="452"/>
      <c r="O2299" s="450"/>
    </row>
    <row r="2300" spans="1:15" ht="23.25">
      <c r="A2300" s="450"/>
      <c r="B2300" s="453"/>
      <c r="C2300" s="452"/>
      <c r="D2300" s="452"/>
      <c r="E2300" s="452"/>
      <c r="F2300" s="452"/>
      <c r="G2300" s="452"/>
      <c r="H2300" s="452"/>
      <c r="I2300" s="452"/>
      <c r="J2300" s="452"/>
      <c r="K2300" s="452"/>
      <c r="L2300" s="452"/>
      <c r="M2300" s="452"/>
      <c r="N2300" s="452"/>
      <c r="O2300" s="450"/>
    </row>
    <row r="2301" spans="1:15" ht="23.25">
      <c r="A2301" s="454">
        <v>1</v>
      </c>
      <c r="B2301" s="455" t="s">
        <v>911</v>
      </c>
      <c r="C2301" s="452"/>
      <c r="D2301" s="452"/>
      <c r="E2301" s="452"/>
      <c r="F2301" s="452"/>
      <c r="G2301" s="452"/>
      <c r="H2301" s="452"/>
      <c r="I2301" s="452"/>
      <c r="J2301" s="452"/>
      <c r="K2301" s="452"/>
      <c r="L2301" s="452"/>
      <c r="M2301" s="452"/>
      <c r="N2301" s="452"/>
      <c r="O2301" s="450"/>
    </row>
    <row r="2302" spans="1:15" ht="23.25">
      <c r="A2302" s="452"/>
      <c r="B2302" s="452" t="s">
        <v>912</v>
      </c>
      <c r="C2302" s="453"/>
      <c r="D2302" s="452"/>
      <c r="E2302" s="452"/>
      <c r="F2302" s="452"/>
      <c r="G2302" s="452"/>
      <c r="H2302" s="452"/>
      <c r="I2302" s="452"/>
      <c r="J2302" s="452"/>
      <c r="K2302" s="452"/>
      <c r="L2302" s="452"/>
      <c r="M2302" s="452"/>
      <c r="N2302" s="452"/>
      <c r="O2302" s="450"/>
    </row>
    <row r="2303" spans="1:15" ht="23.25">
      <c r="A2303" s="452"/>
      <c r="B2303" s="452" t="s">
        <v>913</v>
      </c>
      <c r="C2303" s="452"/>
      <c r="D2303" s="452"/>
      <c r="E2303" s="452"/>
      <c r="F2303" s="452"/>
      <c r="G2303" s="452"/>
      <c r="H2303" s="452"/>
      <c r="I2303" s="452"/>
      <c r="J2303" s="452"/>
      <c r="K2303" s="452"/>
      <c r="L2303" s="452"/>
      <c r="M2303" s="452"/>
      <c r="N2303" s="452"/>
      <c r="O2303" s="450"/>
    </row>
    <row r="2304" spans="1:15" ht="23.25">
      <c r="A2304" s="452"/>
      <c r="B2304" s="452" t="s">
        <v>914</v>
      </c>
      <c r="C2304" s="452"/>
      <c r="D2304" s="452"/>
      <c r="E2304" s="452"/>
      <c r="F2304" s="452"/>
      <c r="G2304" s="452"/>
      <c r="H2304" s="452"/>
      <c r="I2304" s="452"/>
      <c r="J2304" s="452"/>
      <c r="K2304" s="452"/>
      <c r="L2304" s="452"/>
      <c r="M2304" s="452"/>
      <c r="N2304" s="452"/>
      <c r="O2304" s="450"/>
    </row>
    <row r="2305" spans="1:17" ht="23.25">
      <c r="A2305" s="452"/>
      <c r="B2305" s="453"/>
      <c r="C2305" s="452"/>
      <c r="D2305" s="452"/>
      <c r="E2305" s="452"/>
      <c r="F2305" s="452"/>
      <c r="G2305" s="452"/>
      <c r="H2305" s="452"/>
      <c r="I2305" s="452"/>
      <c r="J2305" s="452"/>
      <c r="K2305" s="452"/>
      <c r="L2305" s="452"/>
      <c r="M2305" s="452"/>
      <c r="N2305" s="452"/>
      <c r="O2305" s="450"/>
    </row>
    <row r="2306" spans="1:17" ht="23.25">
      <c r="A2306" s="452"/>
      <c r="B2306" s="453" t="s">
        <v>915</v>
      </c>
      <c r="C2306" s="452"/>
      <c r="D2306" s="452"/>
      <c r="E2306" s="452"/>
      <c r="F2306" s="452"/>
      <c r="G2306" s="452"/>
      <c r="H2306" s="452"/>
      <c r="I2306" s="452"/>
      <c r="J2306" s="452"/>
      <c r="K2306" s="452"/>
      <c r="L2306" s="452"/>
      <c r="M2306" s="452"/>
      <c r="N2306" s="452"/>
      <c r="O2306" s="450"/>
    </row>
    <row r="2307" spans="1:17" ht="23.25">
      <c r="A2307" s="452"/>
      <c r="B2307" s="452" t="s">
        <v>916</v>
      </c>
      <c r="C2307" s="452"/>
      <c r="D2307" s="452"/>
      <c r="E2307" s="452"/>
      <c r="F2307" s="452"/>
      <c r="G2307" s="456"/>
      <c r="H2307" s="456"/>
      <c r="I2307" s="456"/>
      <c r="J2307" s="452"/>
      <c r="K2307" s="456" t="s">
        <v>6</v>
      </c>
      <c r="L2307" s="457">
        <f>+[1]คำนวณค่าขนส่ง!G55</f>
        <v>2355.14</v>
      </c>
      <c r="M2307" s="456" t="s">
        <v>209</v>
      </c>
      <c r="N2307" s="452" t="s">
        <v>43</v>
      </c>
      <c r="O2307" s="452"/>
      <c r="P2307" s="452"/>
      <c r="Q2307" s="458"/>
    </row>
    <row r="2308" spans="1:17" ht="23.25">
      <c r="A2308" s="452"/>
      <c r="B2308" s="452" t="s">
        <v>75</v>
      </c>
      <c r="C2308" s="452"/>
      <c r="D2308" s="452"/>
      <c r="E2308" s="452"/>
      <c r="F2308" s="452"/>
      <c r="G2308" s="459">
        <f>+[1]คำนวณค่าขนส่ง!AF55</f>
        <v>5</v>
      </c>
      <c r="H2308" s="456" t="s">
        <v>32</v>
      </c>
      <c r="I2308" s="456"/>
      <c r="J2308" s="452"/>
      <c r="K2308" s="456" t="s">
        <v>6</v>
      </c>
      <c r="L2308" s="457">
        <f>+[1]คำนวณค่าขนส่ง!AL55</f>
        <v>8.75</v>
      </c>
      <c r="M2308" s="456" t="s">
        <v>209</v>
      </c>
      <c r="N2308" s="452" t="s">
        <v>46</v>
      </c>
      <c r="O2308" s="452" t="s">
        <v>33</v>
      </c>
      <c r="P2308" s="452"/>
      <c r="Q2308" s="458"/>
    </row>
    <row r="2309" spans="1:17" ht="23.25">
      <c r="A2309" s="452"/>
      <c r="B2309" s="452" t="s">
        <v>917</v>
      </c>
      <c r="C2309" s="452"/>
      <c r="D2309" s="452"/>
      <c r="E2309" s="452"/>
      <c r="F2309" s="452"/>
      <c r="G2309" s="452"/>
      <c r="H2309" s="456"/>
      <c r="I2309" s="456"/>
      <c r="J2309" s="452"/>
      <c r="K2309" s="456" t="s">
        <v>6</v>
      </c>
      <c r="L2309" s="289">
        <v>50</v>
      </c>
      <c r="M2309" s="456" t="s">
        <v>209</v>
      </c>
      <c r="N2309" s="452" t="s">
        <v>76</v>
      </c>
      <c r="O2309" s="452"/>
      <c r="P2309" s="452"/>
      <c r="Q2309" s="458"/>
    </row>
    <row r="2310" spans="1:17" ht="23.25">
      <c r="A2310" s="452"/>
      <c r="B2310" s="452" t="s">
        <v>60</v>
      </c>
      <c r="C2310" s="452"/>
      <c r="D2310" s="452"/>
      <c r="E2310" s="452"/>
      <c r="F2310" s="452"/>
      <c r="G2310" s="456"/>
      <c r="H2310" s="456"/>
      <c r="I2310" s="456"/>
      <c r="J2310" s="452"/>
      <c r="K2310" s="456" t="s">
        <v>6</v>
      </c>
      <c r="L2310" s="457">
        <f>SUM(L2307:L2309)</f>
        <v>2413.89</v>
      </c>
      <c r="M2310" s="456" t="s">
        <v>209</v>
      </c>
      <c r="N2310" s="452" t="s">
        <v>77</v>
      </c>
      <c r="O2310" s="452"/>
      <c r="P2310" s="452"/>
      <c r="Q2310" s="458"/>
    </row>
    <row r="2311" spans="1:17" ht="23.25">
      <c r="A2311" s="452"/>
      <c r="B2311" s="452" t="s">
        <v>918</v>
      </c>
      <c r="C2311" s="452"/>
      <c r="D2311" s="452"/>
      <c r="E2311" s="452"/>
      <c r="F2311" s="452"/>
      <c r="G2311" s="456"/>
      <c r="H2311" s="456"/>
      <c r="I2311" s="456"/>
      <c r="J2311" s="452"/>
      <c r="K2311" s="456" t="s">
        <v>6</v>
      </c>
      <c r="L2311" s="457">
        <f>+L2310</f>
        <v>2413.89</v>
      </c>
      <c r="M2311" s="456" t="s">
        <v>209</v>
      </c>
      <c r="N2311" s="452" t="s">
        <v>919</v>
      </c>
      <c r="O2311" s="452"/>
      <c r="P2311" s="452"/>
      <c r="Q2311" s="458"/>
    </row>
    <row r="2312" spans="1:17" ht="23.25">
      <c r="A2312" s="452"/>
      <c r="B2312" s="453"/>
      <c r="C2312" s="452"/>
      <c r="D2312" s="452"/>
      <c r="E2312" s="452"/>
      <c r="F2312" s="452"/>
      <c r="G2312" s="452"/>
      <c r="H2312" s="452"/>
      <c r="I2312" s="452"/>
      <c r="J2312" s="452"/>
      <c r="K2312" s="452"/>
      <c r="L2312" s="452"/>
      <c r="M2312" s="452"/>
      <c r="N2312" s="452"/>
      <c r="O2312" s="450"/>
    </row>
    <row r="2313" spans="1:17" ht="23.25">
      <c r="A2313" s="452"/>
      <c r="B2313" s="453" t="s">
        <v>920</v>
      </c>
      <c r="C2313" s="460"/>
      <c r="D2313" s="456"/>
      <c r="E2313" s="456"/>
      <c r="F2313" s="461"/>
      <c r="G2313" s="456"/>
      <c r="H2313" s="452"/>
      <c r="I2313" s="452"/>
      <c r="J2313" s="452"/>
      <c r="K2313" s="452"/>
      <c r="L2313" s="452"/>
      <c r="M2313" s="452"/>
      <c r="N2313" s="452"/>
      <c r="O2313" s="450"/>
    </row>
    <row r="2314" spans="1:17" ht="23.25">
      <c r="A2314" s="452"/>
      <c r="B2314" s="452" t="s">
        <v>916</v>
      </c>
      <c r="C2314" s="452"/>
      <c r="D2314" s="452"/>
      <c r="E2314" s="452"/>
      <c r="F2314" s="452"/>
      <c r="G2314" s="456"/>
      <c r="H2314" s="456"/>
      <c r="I2314" s="456"/>
      <c r="J2314" s="452"/>
      <c r="K2314" s="456" t="s">
        <v>6</v>
      </c>
      <c r="L2314" s="457">
        <f>+[1]คำนวณค่าขนส่ง!G57</f>
        <v>280.37</v>
      </c>
      <c r="M2314" s="456" t="s">
        <v>28</v>
      </c>
      <c r="N2314" s="452" t="s">
        <v>43</v>
      </c>
      <c r="O2314" s="452"/>
      <c r="P2314" s="452"/>
    </row>
    <row r="2315" spans="1:17" ht="23.25">
      <c r="A2315" s="452"/>
      <c r="B2315" s="452" t="s">
        <v>75</v>
      </c>
      <c r="C2315" s="452"/>
      <c r="D2315" s="452"/>
      <c r="E2315" s="452"/>
      <c r="F2315" s="452"/>
      <c r="G2315" s="459">
        <f>+[1]คำนวณค่าขนส่ง!H57</f>
        <v>5</v>
      </c>
      <c r="H2315" s="456" t="s">
        <v>32</v>
      </c>
      <c r="I2315" s="456"/>
      <c r="J2315" s="452"/>
      <c r="K2315" s="456" t="s">
        <v>6</v>
      </c>
      <c r="L2315" s="457">
        <f>+[1]คำนวณค่าขนส่ง!AL57</f>
        <v>19.11</v>
      </c>
      <c r="M2315" s="456" t="s">
        <v>28</v>
      </c>
      <c r="N2315" s="452" t="s">
        <v>46</v>
      </c>
      <c r="O2315" s="452" t="s">
        <v>33</v>
      </c>
      <c r="P2315" s="452"/>
    </row>
    <row r="2316" spans="1:17" ht="23.25">
      <c r="A2316" s="452"/>
      <c r="B2316" s="452" t="s">
        <v>60</v>
      </c>
      <c r="C2316" s="452"/>
      <c r="D2316" s="452"/>
      <c r="E2316" s="452"/>
      <c r="F2316" s="452"/>
      <c r="G2316" s="456"/>
      <c r="H2316" s="456"/>
      <c r="I2316" s="456"/>
      <c r="J2316" s="452"/>
      <c r="K2316" s="456" t="s">
        <v>6</v>
      </c>
      <c r="L2316" s="457">
        <f>SUM(L2314:L2315)</f>
        <v>299.48</v>
      </c>
      <c r="M2316" s="456" t="s">
        <v>28</v>
      </c>
      <c r="N2316" s="452" t="s">
        <v>56</v>
      </c>
      <c r="O2316" s="452"/>
      <c r="P2316" s="452"/>
    </row>
    <row r="2317" spans="1:17" ht="23.25">
      <c r="A2317" s="452"/>
      <c r="B2317" s="452" t="s">
        <v>918</v>
      </c>
      <c r="C2317" s="452"/>
      <c r="D2317" s="452"/>
      <c r="E2317" s="452"/>
      <c r="F2317" s="452"/>
      <c r="G2317" s="456"/>
      <c r="H2317" s="456"/>
      <c r="I2317" s="456"/>
      <c r="J2317" s="452"/>
      <c r="K2317" s="456" t="s">
        <v>6</v>
      </c>
      <c r="L2317" s="457">
        <f>+L2316</f>
        <v>299.48</v>
      </c>
      <c r="M2317" s="456" t="s">
        <v>28</v>
      </c>
      <c r="N2317" s="452" t="s">
        <v>921</v>
      </c>
      <c r="O2317" s="452"/>
      <c r="P2317" s="452"/>
    </row>
    <row r="2318" spans="1:17" ht="23.25">
      <c r="A2318" s="450"/>
      <c r="B2318" s="450"/>
      <c r="C2318" s="450"/>
      <c r="D2318" s="450"/>
      <c r="E2318" s="450"/>
      <c r="F2318" s="450"/>
      <c r="G2318" s="450"/>
      <c r="H2318" s="450"/>
      <c r="I2318" s="450"/>
      <c r="J2318" s="450"/>
      <c r="K2318" s="450"/>
      <c r="L2318" s="450"/>
      <c r="M2318" s="450"/>
      <c r="N2318" s="450"/>
      <c r="O2318" s="450"/>
    </row>
    <row r="2319" spans="1:17" ht="23.25">
      <c r="A2319" s="452"/>
      <c r="B2319" s="453" t="s">
        <v>922</v>
      </c>
      <c r="C2319" s="460"/>
      <c r="D2319" s="456"/>
      <c r="E2319" s="456"/>
      <c r="F2319" s="461"/>
      <c r="G2319" s="456"/>
      <c r="H2319" s="452"/>
      <c r="I2319" s="452"/>
      <c r="J2319" s="452"/>
      <c r="K2319" s="452"/>
      <c r="L2319" s="452"/>
      <c r="M2319" s="452"/>
      <c r="N2319" s="452"/>
      <c r="O2319" s="450"/>
    </row>
    <row r="2320" spans="1:17" ht="23.25">
      <c r="A2320" s="452"/>
      <c r="B2320" s="452" t="s">
        <v>916</v>
      </c>
      <c r="C2320" s="452"/>
      <c r="D2320" s="452"/>
      <c r="E2320" s="452"/>
      <c r="F2320" s="452"/>
      <c r="G2320" s="456"/>
      <c r="H2320" s="456"/>
      <c r="I2320" s="456"/>
      <c r="J2320" s="452"/>
      <c r="K2320" s="456" t="s">
        <v>6</v>
      </c>
      <c r="L2320" s="457">
        <f>+[1]คำนวณค่าขนส่ง!G58</f>
        <v>355.14</v>
      </c>
      <c r="M2320" s="456" t="s">
        <v>28</v>
      </c>
      <c r="N2320" s="452" t="s">
        <v>43</v>
      </c>
      <c r="O2320" s="452"/>
      <c r="P2320" s="452"/>
    </row>
    <row r="2321" spans="1:16" ht="23.25">
      <c r="A2321" s="452"/>
      <c r="B2321" s="452" t="s">
        <v>75</v>
      </c>
      <c r="C2321" s="452"/>
      <c r="D2321" s="452"/>
      <c r="E2321" s="452"/>
      <c r="F2321" s="452"/>
      <c r="G2321" s="459">
        <f>+[1]คำนวณค่าขนส่ง!AF58</f>
        <v>10</v>
      </c>
      <c r="H2321" s="456" t="s">
        <v>32</v>
      </c>
      <c r="I2321" s="456"/>
      <c r="J2321" s="452"/>
      <c r="K2321" s="456" t="s">
        <v>6</v>
      </c>
      <c r="L2321" s="457">
        <f>+[1]คำนวณค่าขนส่ง!AL58</f>
        <v>31.58</v>
      </c>
      <c r="M2321" s="456" t="s">
        <v>28</v>
      </c>
      <c r="N2321" s="452" t="s">
        <v>46</v>
      </c>
      <c r="O2321" s="452" t="s">
        <v>33</v>
      </c>
      <c r="P2321" s="452"/>
    </row>
    <row r="2322" spans="1:16" ht="23.25">
      <c r="A2322" s="452"/>
      <c r="B2322" s="452" t="s">
        <v>60</v>
      </c>
      <c r="C2322" s="452"/>
      <c r="D2322" s="452"/>
      <c r="E2322" s="452"/>
      <c r="F2322" s="452"/>
      <c r="G2322" s="456"/>
      <c r="H2322" s="456"/>
      <c r="I2322" s="456"/>
      <c r="J2322" s="452"/>
      <c r="K2322" s="456" t="s">
        <v>6</v>
      </c>
      <c r="L2322" s="457">
        <f>SUM(L2320:L2321)</f>
        <v>386.71999999999997</v>
      </c>
      <c r="M2322" s="456" t="s">
        <v>28</v>
      </c>
      <c r="N2322" s="452" t="s">
        <v>56</v>
      </c>
      <c r="O2322" s="452"/>
      <c r="P2322" s="452"/>
    </row>
    <row r="2323" spans="1:16" ht="23.25">
      <c r="A2323" s="452"/>
      <c r="B2323" s="452" t="s">
        <v>918</v>
      </c>
      <c r="C2323" s="452"/>
      <c r="D2323" s="452"/>
      <c r="E2323" s="452"/>
      <c r="F2323" s="452"/>
      <c r="G2323" s="456"/>
      <c r="H2323" s="456"/>
      <c r="I2323" s="456"/>
      <c r="J2323" s="452"/>
      <c r="K2323" s="456" t="s">
        <v>6</v>
      </c>
      <c r="L2323" s="457">
        <f>+L2322</f>
        <v>386.71999999999997</v>
      </c>
      <c r="M2323" s="456" t="s">
        <v>28</v>
      </c>
      <c r="N2323" s="452" t="s">
        <v>921</v>
      </c>
      <c r="O2323" s="452"/>
      <c r="P2323" s="452"/>
    </row>
    <row r="2324" spans="1:16" ht="23.25">
      <c r="A2324" s="450"/>
      <c r="B2324" s="450"/>
      <c r="C2324" s="450"/>
      <c r="D2324" s="450"/>
      <c r="E2324" s="450"/>
      <c r="F2324" s="450"/>
      <c r="G2324" s="450"/>
      <c r="H2324" s="450"/>
      <c r="I2324" s="450"/>
      <c r="J2324" s="450"/>
      <c r="K2324" s="450"/>
      <c r="L2324" s="450"/>
      <c r="M2324" s="450"/>
      <c r="N2324" s="450"/>
      <c r="O2324" s="450"/>
    </row>
    <row r="2325" spans="1:16" ht="23.25">
      <c r="A2325" s="450"/>
      <c r="B2325" s="450"/>
      <c r="C2325" s="450"/>
      <c r="D2325" s="450"/>
      <c r="E2325" s="450"/>
      <c r="F2325" s="450"/>
      <c r="G2325" s="450"/>
      <c r="H2325" s="450"/>
      <c r="I2325" s="450"/>
      <c r="J2325" s="450"/>
      <c r="K2325" s="450"/>
      <c r="L2325" s="450"/>
      <c r="M2325" s="450"/>
      <c r="N2325" s="450"/>
      <c r="O2325" s="450"/>
    </row>
    <row r="2326" spans="1:16" ht="23.25">
      <c r="A2326" s="450"/>
      <c r="B2326" s="450"/>
      <c r="C2326" s="450"/>
      <c r="D2326" s="450"/>
      <c r="E2326" s="450"/>
      <c r="F2326" s="450"/>
      <c r="G2326" s="450"/>
      <c r="H2326" s="450"/>
      <c r="I2326" s="450"/>
      <c r="J2326" s="450"/>
      <c r="K2326" s="450"/>
      <c r="L2326" s="450"/>
      <c r="M2326" s="450"/>
      <c r="N2326" s="450"/>
      <c r="O2326" s="450"/>
    </row>
    <row r="2327" spans="1:16" ht="23.25">
      <c r="A2327" s="450"/>
      <c r="B2327" s="450"/>
      <c r="C2327" s="450"/>
      <c r="D2327" s="450"/>
      <c r="E2327" s="450"/>
      <c r="F2327" s="450"/>
      <c r="G2327" s="450"/>
      <c r="H2327" s="450"/>
      <c r="I2327" s="450"/>
      <c r="J2327" s="450"/>
      <c r="K2327" s="450"/>
      <c r="L2327" s="450"/>
      <c r="M2327" s="450"/>
      <c r="N2327" s="450"/>
      <c r="O2327" s="450"/>
    </row>
    <row r="2328" spans="1:16" ht="23.25">
      <c r="A2328" s="450"/>
      <c r="B2328" s="450"/>
      <c r="C2328" s="450"/>
      <c r="D2328" s="450"/>
      <c r="E2328" s="450"/>
      <c r="F2328" s="450"/>
      <c r="G2328" s="450"/>
      <c r="H2328" s="450"/>
      <c r="I2328" s="450"/>
      <c r="J2328" s="450"/>
      <c r="K2328" s="450"/>
      <c r="L2328" s="450"/>
      <c r="M2328" s="450"/>
      <c r="N2328" s="450"/>
      <c r="O2328" s="450"/>
    </row>
    <row r="2329" spans="1:16" ht="23.25">
      <c r="A2329" s="450"/>
      <c r="B2329" s="450"/>
      <c r="C2329" s="450"/>
      <c r="D2329" s="450"/>
      <c r="E2329" s="450"/>
      <c r="F2329" s="450"/>
      <c r="G2329" s="450"/>
      <c r="H2329" s="450"/>
      <c r="I2329" s="450"/>
      <c r="J2329" s="450"/>
      <c r="K2329" s="450"/>
      <c r="L2329" s="450"/>
      <c r="M2329" s="450"/>
      <c r="N2329" s="450"/>
      <c r="O2329" s="450"/>
    </row>
    <row r="2330" spans="1:16" ht="23.25">
      <c r="A2330" s="450"/>
      <c r="B2330" s="450"/>
      <c r="C2330" s="450"/>
      <c r="D2330" s="450"/>
      <c r="E2330" s="450"/>
      <c r="F2330" s="450"/>
      <c r="G2330" s="450"/>
      <c r="H2330" s="450"/>
      <c r="I2330" s="450"/>
      <c r="J2330" s="450"/>
      <c r="K2330" s="450"/>
      <c r="L2330" s="450"/>
      <c r="M2330" s="450"/>
      <c r="N2330" s="450"/>
      <c r="O2330" s="450"/>
    </row>
    <row r="2331" spans="1:16" ht="23.25">
      <c r="A2331" s="450"/>
      <c r="B2331" s="450"/>
      <c r="C2331" s="450"/>
      <c r="D2331" s="450"/>
      <c r="E2331" s="450"/>
      <c r="F2331" s="450"/>
      <c r="G2331" s="450"/>
      <c r="H2331" s="450"/>
      <c r="I2331" s="450"/>
      <c r="J2331" s="450"/>
      <c r="K2331" s="450"/>
      <c r="L2331" s="450"/>
      <c r="M2331" s="450"/>
      <c r="N2331" s="450"/>
      <c r="O2331" s="450"/>
    </row>
    <row r="2332" spans="1:16" ht="23.25">
      <c r="A2332" s="450"/>
      <c r="B2332" s="450"/>
      <c r="C2332" s="450"/>
      <c r="D2332" s="450"/>
      <c r="E2332" s="450"/>
      <c r="F2332" s="450"/>
      <c r="G2332" s="450"/>
      <c r="H2332" s="450"/>
      <c r="I2332" s="450"/>
      <c r="J2332" s="450"/>
      <c r="K2332" s="450"/>
      <c r="L2332" s="450"/>
      <c r="M2332" s="450"/>
      <c r="N2332" s="450"/>
      <c r="O2332" s="450"/>
    </row>
    <row r="2333" spans="1:16" ht="23.25">
      <c r="A2333" s="450"/>
      <c r="B2333" s="450"/>
      <c r="C2333" s="450"/>
      <c r="D2333" s="450"/>
      <c r="E2333" s="450"/>
      <c r="F2333" s="450"/>
      <c r="G2333" s="450"/>
      <c r="H2333" s="450"/>
      <c r="I2333" s="450"/>
      <c r="J2333" s="450"/>
      <c r="K2333" s="450"/>
      <c r="L2333" s="450"/>
      <c r="M2333" s="450"/>
      <c r="N2333" s="450"/>
      <c r="O2333" s="450"/>
    </row>
    <row r="2334" spans="1:16" ht="23.25">
      <c r="A2334" s="450"/>
      <c r="B2334" s="450"/>
      <c r="C2334" s="450"/>
      <c r="D2334" s="450"/>
      <c r="E2334" s="450"/>
      <c r="F2334" s="450"/>
      <c r="G2334" s="450"/>
      <c r="H2334" s="450"/>
      <c r="I2334" s="450"/>
      <c r="J2334" s="450"/>
      <c r="K2334" s="450"/>
      <c r="L2334" s="450"/>
      <c r="M2334" s="450"/>
      <c r="N2334" s="450"/>
      <c r="O2334" s="450"/>
    </row>
    <row r="2335" spans="1:16" ht="23.25">
      <c r="A2335" s="450"/>
      <c r="B2335" s="450"/>
      <c r="C2335" s="450"/>
      <c r="D2335" s="450"/>
      <c r="E2335" s="450"/>
      <c r="F2335" s="450"/>
      <c r="G2335" s="450"/>
      <c r="H2335" s="450"/>
      <c r="I2335" s="450"/>
      <c r="J2335" s="450"/>
      <c r="K2335" s="450"/>
      <c r="L2335" s="450"/>
      <c r="M2335" s="450"/>
      <c r="N2335" s="450"/>
      <c r="O2335" s="450"/>
    </row>
    <row r="2336" spans="1:16" ht="23.25">
      <c r="A2336" s="450"/>
      <c r="B2336" s="450"/>
      <c r="C2336" s="450"/>
      <c r="D2336" s="450"/>
      <c r="E2336" s="450"/>
      <c r="F2336" s="450"/>
      <c r="G2336" s="450"/>
      <c r="H2336" s="450"/>
      <c r="I2336" s="450"/>
      <c r="J2336" s="450"/>
      <c r="K2336" s="450"/>
      <c r="L2336" s="450"/>
      <c r="M2336" s="450"/>
      <c r="N2336" s="450"/>
      <c r="O2336" s="450"/>
    </row>
    <row r="2337" spans="1:15" ht="23.25">
      <c r="A2337" s="450"/>
      <c r="B2337" s="450"/>
      <c r="C2337" s="450"/>
      <c r="D2337" s="450"/>
      <c r="E2337" s="450"/>
      <c r="F2337" s="450"/>
      <c r="G2337" s="450"/>
      <c r="H2337" s="450"/>
      <c r="I2337" s="450"/>
      <c r="J2337" s="450"/>
      <c r="K2337" s="450"/>
      <c r="L2337" s="450"/>
      <c r="M2337" s="450"/>
      <c r="N2337" s="450"/>
      <c r="O2337" s="450"/>
    </row>
    <row r="2338" spans="1:15" ht="23.25">
      <c r="A2338" s="450"/>
      <c r="B2338" s="450"/>
      <c r="C2338" s="450"/>
      <c r="D2338" s="450"/>
      <c r="E2338" s="450"/>
      <c r="F2338" s="450"/>
      <c r="G2338" s="450"/>
      <c r="H2338" s="450"/>
      <c r="I2338" s="450"/>
      <c r="J2338" s="450"/>
      <c r="K2338" s="450"/>
      <c r="L2338" s="450"/>
      <c r="M2338" s="450"/>
      <c r="N2338" s="450"/>
      <c r="O2338" s="450"/>
    </row>
    <row r="2339" spans="1:15" ht="23.25">
      <c r="A2339" s="450"/>
      <c r="B2339" s="450"/>
      <c r="C2339" s="450"/>
      <c r="D2339" s="450"/>
      <c r="E2339" s="450"/>
      <c r="F2339" s="450"/>
      <c r="G2339" s="450"/>
      <c r="H2339" s="450"/>
      <c r="I2339" s="450"/>
      <c r="J2339" s="450"/>
      <c r="K2339" s="450"/>
      <c r="L2339" s="450"/>
      <c r="M2339" s="450"/>
      <c r="N2339" s="450"/>
      <c r="O2339" s="450"/>
    </row>
    <row r="2340" spans="1:15" ht="23.25">
      <c r="A2340" s="450"/>
      <c r="B2340" s="450"/>
      <c r="C2340" s="450"/>
      <c r="D2340" s="450"/>
      <c r="E2340" s="450"/>
      <c r="F2340" s="450"/>
      <c r="G2340" s="450"/>
      <c r="H2340" s="450"/>
      <c r="I2340" s="450"/>
      <c r="J2340" s="450"/>
      <c r="K2340" s="450"/>
      <c r="L2340" s="450"/>
      <c r="M2340" s="450"/>
      <c r="N2340" s="450"/>
      <c r="O2340" s="450"/>
    </row>
    <row r="2341" spans="1:15" ht="23.25">
      <c r="A2341" s="450"/>
      <c r="B2341" s="450"/>
      <c r="C2341" s="450"/>
      <c r="D2341" s="450"/>
      <c r="E2341" s="450"/>
      <c r="F2341" s="450"/>
      <c r="G2341" s="450"/>
      <c r="H2341" s="450"/>
      <c r="I2341" s="450"/>
      <c r="J2341" s="450"/>
      <c r="K2341" s="450"/>
      <c r="L2341" s="450"/>
      <c r="M2341" s="450"/>
      <c r="N2341" s="450"/>
      <c r="O2341" s="450"/>
    </row>
    <row r="2342" spans="1:15" ht="23.25">
      <c r="A2342" s="450"/>
      <c r="B2342" s="450"/>
      <c r="C2342" s="450"/>
      <c r="D2342" s="450"/>
      <c r="E2342" s="450"/>
      <c r="F2342" s="450"/>
      <c r="G2342" s="450"/>
      <c r="H2342" s="450"/>
      <c r="I2342" s="450"/>
      <c r="J2342" s="450"/>
      <c r="K2342" s="450"/>
      <c r="L2342" s="450"/>
      <c r="M2342" s="450"/>
      <c r="N2342" s="450"/>
      <c r="O2342" s="450"/>
    </row>
    <row r="2343" spans="1:15" ht="23.25">
      <c r="A2343" s="450"/>
      <c r="B2343" s="450"/>
      <c r="C2343" s="450"/>
      <c r="D2343" s="450"/>
      <c r="E2343" s="450"/>
      <c r="F2343" s="450"/>
      <c r="G2343" s="450"/>
      <c r="H2343" s="450"/>
      <c r="I2343" s="450"/>
      <c r="J2343" s="450"/>
      <c r="K2343" s="450"/>
      <c r="L2343" s="450"/>
      <c r="M2343" s="450"/>
      <c r="N2343" s="450"/>
      <c r="O2343" s="450"/>
    </row>
    <row r="2344" spans="1:15" ht="23.25">
      <c r="A2344" s="450"/>
      <c r="B2344" s="450"/>
      <c r="C2344" s="450"/>
      <c r="D2344" s="450"/>
      <c r="E2344" s="450"/>
      <c r="F2344" s="450"/>
      <c r="G2344" s="450"/>
      <c r="H2344" s="450"/>
      <c r="I2344" s="450"/>
      <c r="J2344" s="450"/>
      <c r="K2344" s="450"/>
      <c r="L2344" s="450"/>
      <c r="M2344" s="450"/>
      <c r="N2344" s="450"/>
      <c r="O2344" s="450"/>
    </row>
    <row r="2345" spans="1:15" ht="23.25">
      <c r="A2345" s="450"/>
      <c r="B2345" s="450"/>
      <c r="C2345" s="450"/>
      <c r="D2345" s="450"/>
      <c r="E2345" s="450"/>
      <c r="F2345" s="450"/>
      <c r="G2345" s="450"/>
      <c r="H2345" s="450"/>
      <c r="I2345" s="450"/>
      <c r="J2345" s="450"/>
      <c r="K2345" s="450"/>
      <c r="L2345" s="450"/>
      <c r="M2345" s="450"/>
      <c r="N2345" s="450"/>
      <c r="O2345" s="450"/>
    </row>
    <row r="2346" spans="1:15" ht="23.25">
      <c r="A2346" s="450"/>
      <c r="B2346" s="450"/>
      <c r="C2346" s="450"/>
      <c r="D2346" s="450"/>
      <c r="E2346" s="450"/>
      <c r="F2346" s="450"/>
      <c r="G2346" s="450"/>
      <c r="H2346" s="450"/>
      <c r="I2346" s="450"/>
      <c r="J2346" s="450"/>
      <c r="K2346" s="450"/>
      <c r="L2346" s="450"/>
      <c r="M2346" s="450"/>
      <c r="N2346" s="450"/>
      <c r="O2346" s="450"/>
    </row>
    <row r="2347" spans="1:15" ht="23.25">
      <c r="A2347" s="450"/>
      <c r="B2347" s="450"/>
      <c r="C2347" s="450"/>
      <c r="D2347" s="450"/>
      <c r="E2347" s="450"/>
      <c r="F2347" s="450"/>
      <c r="G2347" s="450"/>
      <c r="H2347" s="450"/>
      <c r="I2347" s="450"/>
      <c r="J2347" s="450"/>
      <c r="K2347" s="450"/>
      <c r="L2347" s="450"/>
      <c r="M2347" s="450"/>
      <c r="N2347" s="450"/>
      <c r="O2347" s="450"/>
    </row>
    <row r="2348" spans="1:15" ht="23.25">
      <c r="A2348" s="450"/>
      <c r="B2348" s="450"/>
      <c r="C2348" s="450"/>
      <c r="D2348" s="450"/>
      <c r="E2348" s="450"/>
      <c r="F2348" s="450"/>
      <c r="G2348" s="450"/>
      <c r="H2348" s="450"/>
      <c r="I2348" s="450"/>
      <c r="J2348" s="450"/>
      <c r="K2348" s="450"/>
      <c r="L2348" s="450"/>
      <c r="M2348" s="450"/>
      <c r="N2348" s="450"/>
      <c r="O2348" s="450"/>
    </row>
    <row r="2349" spans="1:15" ht="23.25">
      <c r="A2349" s="450"/>
      <c r="B2349" s="450"/>
      <c r="C2349" s="450"/>
      <c r="D2349" s="450"/>
      <c r="E2349" s="450"/>
      <c r="F2349" s="450"/>
      <c r="G2349" s="450"/>
      <c r="H2349" s="450"/>
      <c r="I2349" s="450"/>
      <c r="J2349" s="450"/>
      <c r="K2349" s="450"/>
      <c r="L2349" s="450"/>
      <c r="M2349" s="450"/>
      <c r="N2349" s="450"/>
      <c r="O2349" s="450"/>
    </row>
    <row r="2350" spans="1:15" ht="23.25">
      <c r="A2350" s="455"/>
      <c r="B2350" s="462" t="s">
        <v>923</v>
      </c>
      <c r="C2350" s="452"/>
      <c r="D2350" s="452"/>
      <c r="E2350" s="452"/>
      <c r="F2350" s="452"/>
      <c r="G2350" s="452"/>
      <c r="H2350" s="452"/>
      <c r="I2350" s="452"/>
      <c r="J2350" s="452"/>
      <c r="K2350" s="452"/>
      <c r="L2350" s="452"/>
      <c r="M2350" s="452"/>
      <c r="N2350" s="452"/>
      <c r="O2350" s="450"/>
    </row>
    <row r="2351" spans="1:15" ht="23.25">
      <c r="A2351" s="452"/>
      <c r="B2351" s="452" t="s">
        <v>924</v>
      </c>
      <c r="C2351" s="452"/>
      <c r="D2351" s="452"/>
      <c r="E2351" s="457">
        <f>+'[1]ปร4.1 บร'!O75*0.15+'[1]ปร4.1 บร'!O79*0.15+'[1]ปร4.1 บร'!O84*0.15+'[1]ปร4.1 บร'!O89*0.2</f>
        <v>0</v>
      </c>
      <c r="F2351" s="452" t="s">
        <v>25</v>
      </c>
      <c r="G2351" s="452"/>
      <c r="H2351" s="452"/>
      <c r="I2351" s="452"/>
      <c r="J2351" s="452"/>
      <c r="K2351" s="452"/>
      <c r="L2351" s="452"/>
      <c r="M2351" s="452"/>
      <c r="N2351" s="452"/>
      <c r="O2351" s="450"/>
    </row>
    <row r="2352" spans="1:15" ht="23.25">
      <c r="A2352" s="452"/>
      <c r="B2352" s="452" t="s">
        <v>925</v>
      </c>
      <c r="C2352" s="452"/>
      <c r="D2352" s="452"/>
      <c r="E2352" s="463">
        <v>150000</v>
      </c>
      <c r="F2352" s="452" t="s">
        <v>926</v>
      </c>
      <c r="G2352" s="452"/>
      <c r="H2352" s="452"/>
      <c r="I2352" s="452" t="s">
        <v>927</v>
      </c>
      <c r="J2352" s="452"/>
      <c r="K2352" s="452"/>
      <c r="L2352" s="452"/>
      <c r="M2352" s="452"/>
      <c r="N2352" s="452"/>
      <c r="O2352" s="450"/>
    </row>
    <row r="2353" spans="1:16" ht="23.25">
      <c r="A2353" s="452"/>
      <c r="B2353" s="452" t="s">
        <v>928</v>
      </c>
      <c r="C2353" s="452"/>
      <c r="D2353" s="452"/>
      <c r="E2353" s="452"/>
      <c r="F2353" s="452"/>
      <c r="G2353" s="452"/>
      <c r="H2353" s="452"/>
      <c r="I2353" s="452"/>
      <c r="J2353" s="452"/>
      <c r="K2353" s="452"/>
      <c r="L2353" s="452"/>
      <c r="M2353" s="452"/>
      <c r="N2353" s="452"/>
      <c r="O2353" s="450"/>
    </row>
    <row r="2354" spans="1:16" ht="23.25">
      <c r="A2354" s="452"/>
      <c r="B2354" s="452" t="s">
        <v>929</v>
      </c>
      <c r="C2354" s="464" t="s">
        <v>930</v>
      </c>
      <c r="D2354" s="452"/>
      <c r="E2354" s="452"/>
      <c r="F2354" s="452"/>
      <c r="G2354" s="452"/>
      <c r="H2354" s="289">
        <f>ROUNDDOWN(IF(E2351&lt;7000,E2352/7000,E2352/E2351),2)</f>
        <v>21.42</v>
      </c>
      <c r="I2354" s="452" t="s">
        <v>28</v>
      </c>
      <c r="J2354" s="452"/>
      <c r="K2354" s="452"/>
      <c r="L2354" s="452"/>
      <c r="M2354" s="452"/>
      <c r="N2354" s="452"/>
      <c r="O2354" s="450"/>
    </row>
    <row r="2355" spans="1:16" ht="10.5" customHeight="1">
      <c r="A2355" s="450"/>
      <c r="B2355" s="450"/>
      <c r="C2355" s="450"/>
      <c r="D2355" s="450"/>
      <c r="E2355" s="450"/>
      <c r="F2355" s="450"/>
      <c r="G2355" s="450"/>
      <c r="H2355" s="450"/>
      <c r="I2355" s="450"/>
      <c r="J2355" s="450"/>
      <c r="K2355" s="450"/>
      <c r="L2355" s="450"/>
      <c r="M2355" s="450"/>
      <c r="N2355" s="450"/>
      <c r="O2355" s="450"/>
    </row>
    <row r="2356" spans="1:16" ht="23.25">
      <c r="A2356" s="450"/>
      <c r="B2356" s="453" t="s">
        <v>931</v>
      </c>
      <c r="C2356" s="452"/>
      <c r="D2356" s="452"/>
      <c r="E2356" s="452"/>
      <c r="F2356" s="452"/>
      <c r="G2356" s="452"/>
      <c r="H2356" s="452"/>
      <c r="I2356" s="452"/>
      <c r="J2356" s="452"/>
      <c r="K2356" s="452"/>
      <c r="L2356" s="452"/>
      <c r="M2356" s="452"/>
      <c r="N2356" s="452"/>
      <c r="O2356" s="452"/>
    </row>
    <row r="2357" spans="1:16" ht="9.75" customHeight="1">
      <c r="A2357" s="450"/>
      <c r="B2357" s="450"/>
      <c r="C2357" s="450"/>
      <c r="D2357" s="450"/>
      <c r="E2357" s="450"/>
      <c r="F2357" s="450"/>
      <c r="G2357" s="450"/>
      <c r="H2357" s="450"/>
      <c r="I2357" s="450"/>
      <c r="J2357" s="450"/>
      <c r="K2357" s="450"/>
      <c r="L2357" s="450"/>
      <c r="M2357" s="450"/>
      <c r="N2357" s="450"/>
      <c r="O2357" s="450"/>
    </row>
    <row r="2358" spans="1:16" ht="23.25">
      <c r="A2358" s="450"/>
      <c r="B2358" s="453" t="s">
        <v>932</v>
      </c>
      <c r="C2358" s="460"/>
      <c r="D2358" s="456"/>
      <c r="E2358" s="456"/>
      <c r="F2358" s="461"/>
      <c r="G2358" s="456"/>
      <c r="H2358" s="452"/>
      <c r="I2358" s="452"/>
      <c r="J2358" s="452"/>
      <c r="K2358" s="452"/>
      <c r="L2358" s="452"/>
      <c r="M2358" s="452"/>
      <c r="N2358" s="452"/>
      <c r="O2358" s="452"/>
    </row>
    <row r="2359" spans="1:16" ht="23.25">
      <c r="A2359" s="450"/>
      <c r="B2359" s="452" t="s">
        <v>933</v>
      </c>
      <c r="C2359" s="456"/>
      <c r="D2359" s="456"/>
      <c r="E2359" s="465">
        <v>240</v>
      </c>
      <c r="F2359" s="456" t="s">
        <v>408</v>
      </c>
      <c r="G2359" s="456" t="s">
        <v>934</v>
      </c>
      <c r="H2359" s="457">
        <v>252</v>
      </c>
      <c r="I2359" s="456" t="s">
        <v>935</v>
      </c>
      <c r="J2359" s="456" t="s">
        <v>406</v>
      </c>
      <c r="K2359" s="466">
        <f>ROUNDDOWN(L2311/1000,2)</f>
        <v>2.41</v>
      </c>
      <c r="L2359" s="452" t="s">
        <v>936</v>
      </c>
      <c r="M2359" s="457">
        <f>+E2359*K2359</f>
        <v>578.40000000000009</v>
      </c>
      <c r="N2359" s="456" t="s">
        <v>28</v>
      </c>
      <c r="O2359" s="452" t="s">
        <v>43</v>
      </c>
      <c r="P2359" s="452"/>
    </row>
    <row r="2360" spans="1:16" ht="23.25">
      <c r="A2360" s="450"/>
      <c r="B2360" s="452" t="s">
        <v>937</v>
      </c>
      <c r="C2360" s="456"/>
      <c r="D2360" s="456"/>
      <c r="E2360" s="465">
        <v>0.52</v>
      </c>
      <c r="F2360" s="456" t="s">
        <v>25</v>
      </c>
      <c r="G2360" s="456" t="s">
        <v>938</v>
      </c>
      <c r="H2360" s="457">
        <v>0.624</v>
      </c>
      <c r="I2360" s="456" t="s">
        <v>25</v>
      </c>
      <c r="J2360" s="456" t="s">
        <v>406</v>
      </c>
      <c r="K2360" s="466">
        <f>+L2317</f>
        <v>299.48</v>
      </c>
      <c r="L2360" s="452" t="s">
        <v>936</v>
      </c>
      <c r="M2360" s="457">
        <f>+H2360*K2360</f>
        <v>186.87552000000002</v>
      </c>
      <c r="N2360" s="456" t="s">
        <v>28</v>
      </c>
      <c r="O2360" s="452" t="s">
        <v>46</v>
      </c>
      <c r="P2360" s="452"/>
    </row>
    <row r="2361" spans="1:16" ht="23.25">
      <c r="A2361" s="450"/>
      <c r="B2361" s="452" t="s">
        <v>939</v>
      </c>
      <c r="C2361" s="456"/>
      <c r="D2361" s="456"/>
      <c r="E2361" s="465">
        <v>0.86</v>
      </c>
      <c r="F2361" s="456" t="s">
        <v>25</v>
      </c>
      <c r="G2361" s="456" t="s">
        <v>940</v>
      </c>
      <c r="H2361" s="457">
        <v>0.98899999999999988</v>
      </c>
      <c r="I2361" s="456" t="s">
        <v>25</v>
      </c>
      <c r="J2361" s="456" t="s">
        <v>406</v>
      </c>
      <c r="K2361" s="466">
        <f>+L2323</f>
        <v>386.71999999999997</v>
      </c>
      <c r="L2361" s="452" t="s">
        <v>936</v>
      </c>
      <c r="M2361" s="457">
        <f>+H2361*K2361</f>
        <v>382.46607999999992</v>
      </c>
      <c r="N2361" s="456" t="s">
        <v>28</v>
      </c>
      <c r="O2361" s="452" t="s">
        <v>76</v>
      </c>
      <c r="P2361" s="452"/>
    </row>
    <row r="2362" spans="1:16" ht="23.25">
      <c r="A2362" s="450"/>
      <c r="B2362" s="452" t="s">
        <v>941</v>
      </c>
      <c r="C2362" s="456"/>
      <c r="D2362" s="456"/>
      <c r="E2362" s="452"/>
      <c r="F2362" s="456"/>
      <c r="G2362" s="456"/>
      <c r="H2362" s="467">
        <v>1</v>
      </c>
      <c r="I2362" s="456" t="s">
        <v>25</v>
      </c>
      <c r="J2362" s="456" t="s">
        <v>406</v>
      </c>
      <c r="K2362" s="466">
        <f>+H2354</f>
        <v>21.42</v>
      </c>
      <c r="L2362" s="452" t="s">
        <v>936</v>
      </c>
      <c r="M2362" s="457">
        <f>+H2362*K2362</f>
        <v>21.42</v>
      </c>
      <c r="N2362" s="456" t="s">
        <v>28</v>
      </c>
      <c r="O2362" s="452" t="s">
        <v>127</v>
      </c>
      <c r="P2362" s="452"/>
    </row>
    <row r="2363" spans="1:16" ht="23.25">
      <c r="A2363" s="450"/>
      <c r="B2363" s="452" t="s">
        <v>942</v>
      </c>
      <c r="C2363" s="456"/>
      <c r="D2363" s="456"/>
      <c r="E2363" s="452"/>
      <c r="F2363" s="456"/>
      <c r="G2363" s="456"/>
      <c r="H2363" s="467">
        <v>1</v>
      </c>
      <c r="I2363" s="456" t="s">
        <v>25</v>
      </c>
      <c r="J2363" s="456" t="s">
        <v>406</v>
      </c>
      <c r="K2363" s="466">
        <f>+[1]คำนวณค่าดำเนินการฯ!N57</f>
        <v>160.68</v>
      </c>
      <c r="L2363" s="452" t="s">
        <v>936</v>
      </c>
      <c r="M2363" s="457">
        <f>+H2363*K2363</f>
        <v>160.68</v>
      </c>
      <c r="N2363" s="456" t="s">
        <v>28</v>
      </c>
      <c r="O2363" s="468" t="s">
        <v>943</v>
      </c>
      <c r="P2363" s="452"/>
    </row>
    <row r="2364" spans="1:16" ht="23.25">
      <c r="A2364" s="450"/>
      <c r="B2364" s="452" t="s">
        <v>944</v>
      </c>
      <c r="C2364" s="456"/>
      <c r="D2364" s="456"/>
      <c r="E2364" s="452"/>
      <c r="F2364" s="456"/>
      <c r="G2364" s="456"/>
      <c r="H2364" s="467">
        <v>1</v>
      </c>
      <c r="I2364" s="456" t="s">
        <v>25</v>
      </c>
      <c r="J2364" s="456" t="s">
        <v>406</v>
      </c>
      <c r="K2364" s="467">
        <v>204</v>
      </c>
      <c r="L2364" s="452" t="s">
        <v>936</v>
      </c>
      <c r="M2364" s="457">
        <f>+H2364*K2364</f>
        <v>204</v>
      </c>
      <c r="N2364" s="456" t="s">
        <v>28</v>
      </c>
      <c r="O2364" s="452" t="s">
        <v>945</v>
      </c>
      <c r="P2364" s="452"/>
    </row>
    <row r="2365" spans="1:16" ht="23.25">
      <c r="A2365" s="450"/>
      <c r="B2365" s="452" t="s">
        <v>60</v>
      </c>
      <c r="C2365" s="456"/>
      <c r="D2365" s="456"/>
      <c r="E2365" s="456"/>
      <c r="F2365" s="452"/>
      <c r="G2365" s="456"/>
      <c r="H2365" s="452"/>
      <c r="I2365" s="452"/>
      <c r="J2365" s="452"/>
      <c r="K2365" s="452"/>
      <c r="L2365" s="452"/>
      <c r="M2365" s="457">
        <f>SUM(M2359:M2364)</f>
        <v>1533.8416000000002</v>
      </c>
      <c r="N2365" s="456" t="s">
        <v>28</v>
      </c>
      <c r="O2365" s="452" t="s">
        <v>946</v>
      </c>
      <c r="P2365" s="452"/>
    </row>
    <row r="2366" spans="1:16" ht="24" thickBot="1">
      <c r="A2366" s="450"/>
      <c r="B2366" s="455" t="s">
        <v>918</v>
      </c>
      <c r="C2366" s="454"/>
      <c r="D2366" s="454"/>
      <c r="E2366" s="454"/>
      <c r="F2366" s="455"/>
      <c r="G2366" s="454"/>
      <c r="H2366" s="455"/>
      <c r="I2366" s="455"/>
      <c r="J2366" s="455"/>
      <c r="K2366" s="455"/>
      <c r="L2366" s="455"/>
      <c r="M2366" s="469">
        <f>+ROUNDDOWN(M2365,0)</f>
        <v>1533</v>
      </c>
      <c r="N2366" s="454" t="s">
        <v>28</v>
      </c>
      <c r="O2366" s="452"/>
      <c r="P2366" s="452"/>
    </row>
    <row r="2367" spans="1:16" ht="24" thickTop="1">
      <c r="A2367" s="450"/>
      <c r="B2367" s="450"/>
      <c r="C2367" s="450"/>
      <c r="D2367" s="450"/>
      <c r="E2367" s="450"/>
      <c r="F2367" s="450"/>
      <c r="G2367" s="450"/>
      <c r="H2367" s="450"/>
      <c r="I2367" s="450"/>
      <c r="J2367" s="450"/>
      <c r="K2367" s="450"/>
      <c r="L2367" s="450"/>
      <c r="M2367" s="450"/>
      <c r="N2367" s="450"/>
      <c r="O2367" s="450"/>
    </row>
    <row r="2368" spans="1:16" ht="23.25">
      <c r="A2368" s="450"/>
      <c r="B2368" s="453" t="s">
        <v>947</v>
      </c>
      <c r="C2368" s="460"/>
      <c r="D2368" s="456"/>
      <c r="E2368" s="456"/>
      <c r="F2368" s="461"/>
      <c r="G2368" s="456"/>
      <c r="H2368" s="452"/>
      <c r="I2368" s="452"/>
      <c r="J2368" s="452"/>
      <c r="K2368" s="452"/>
      <c r="L2368" s="452"/>
      <c r="M2368" s="452"/>
      <c r="N2368" s="452"/>
      <c r="O2368" s="452"/>
    </row>
    <row r="2369" spans="1:15" ht="23.25">
      <c r="A2369" s="450"/>
      <c r="B2369" s="452" t="s">
        <v>933</v>
      </c>
      <c r="C2369" s="456"/>
      <c r="D2369" s="456"/>
      <c r="E2369" s="465">
        <v>300</v>
      </c>
      <c r="F2369" s="456" t="s">
        <v>408</v>
      </c>
      <c r="G2369" s="456" t="s">
        <v>934</v>
      </c>
      <c r="H2369" s="457">
        <v>315</v>
      </c>
      <c r="I2369" s="456" t="s">
        <v>935</v>
      </c>
      <c r="J2369" s="456" t="s">
        <v>406</v>
      </c>
      <c r="K2369" s="466">
        <f t="shared" ref="K2369:K2374" si="221">+K2359</f>
        <v>2.41</v>
      </c>
      <c r="L2369" s="452" t="s">
        <v>936</v>
      </c>
      <c r="M2369" s="457">
        <f t="shared" ref="M2369:M2374" si="222">+H2369*K2369</f>
        <v>759.15000000000009</v>
      </c>
      <c r="N2369" s="456" t="s">
        <v>28</v>
      </c>
      <c r="O2369" s="452" t="s">
        <v>43</v>
      </c>
    </row>
    <row r="2370" spans="1:15" ht="23.25">
      <c r="A2370" s="450"/>
      <c r="B2370" s="452" t="s">
        <v>937</v>
      </c>
      <c r="C2370" s="456"/>
      <c r="D2370" s="456"/>
      <c r="E2370" s="465">
        <v>0.43</v>
      </c>
      <c r="F2370" s="456" t="s">
        <v>25</v>
      </c>
      <c r="G2370" s="456" t="s">
        <v>938</v>
      </c>
      <c r="H2370" s="457">
        <v>0.51600000000000001</v>
      </c>
      <c r="I2370" s="456" t="s">
        <v>25</v>
      </c>
      <c r="J2370" s="456" t="s">
        <v>406</v>
      </c>
      <c r="K2370" s="466">
        <f t="shared" si="221"/>
        <v>299.48</v>
      </c>
      <c r="L2370" s="452" t="s">
        <v>936</v>
      </c>
      <c r="M2370" s="457">
        <f t="shared" si="222"/>
        <v>154.53168000000002</v>
      </c>
      <c r="N2370" s="456" t="s">
        <v>28</v>
      </c>
      <c r="O2370" s="452" t="s">
        <v>46</v>
      </c>
    </row>
    <row r="2371" spans="1:15" ht="23.25">
      <c r="A2371" s="450"/>
      <c r="B2371" s="452" t="s">
        <v>939</v>
      </c>
      <c r="C2371" s="456"/>
      <c r="D2371" s="456"/>
      <c r="E2371" s="465">
        <v>0.86</v>
      </c>
      <c r="F2371" s="456" t="s">
        <v>25</v>
      </c>
      <c r="G2371" s="456" t="s">
        <v>940</v>
      </c>
      <c r="H2371" s="457">
        <v>0.98899999999999988</v>
      </c>
      <c r="I2371" s="456" t="s">
        <v>25</v>
      </c>
      <c r="J2371" s="456" t="s">
        <v>406</v>
      </c>
      <c r="K2371" s="466">
        <f t="shared" si="221"/>
        <v>386.71999999999997</v>
      </c>
      <c r="L2371" s="452" t="s">
        <v>936</v>
      </c>
      <c r="M2371" s="457">
        <f t="shared" si="222"/>
        <v>382.46607999999992</v>
      </c>
      <c r="N2371" s="456" t="s">
        <v>28</v>
      </c>
      <c r="O2371" s="452" t="s">
        <v>76</v>
      </c>
    </row>
    <row r="2372" spans="1:15" ht="23.25">
      <c r="A2372" s="450"/>
      <c r="B2372" s="452" t="s">
        <v>941</v>
      </c>
      <c r="C2372" s="456"/>
      <c r="D2372" s="456"/>
      <c r="E2372" s="456"/>
      <c r="F2372" s="452"/>
      <c r="G2372" s="456"/>
      <c r="H2372" s="467">
        <v>1</v>
      </c>
      <c r="I2372" s="456" t="s">
        <v>25</v>
      </c>
      <c r="J2372" s="456" t="s">
        <v>406</v>
      </c>
      <c r="K2372" s="466">
        <f t="shared" si="221"/>
        <v>21.42</v>
      </c>
      <c r="L2372" s="452" t="s">
        <v>936</v>
      </c>
      <c r="M2372" s="457">
        <f t="shared" si="222"/>
        <v>21.42</v>
      </c>
      <c r="N2372" s="456" t="s">
        <v>28</v>
      </c>
      <c r="O2372" s="452" t="s">
        <v>127</v>
      </c>
    </row>
    <row r="2373" spans="1:15" ht="23.25">
      <c r="A2373" s="450"/>
      <c r="B2373" s="452" t="s">
        <v>942</v>
      </c>
      <c r="C2373" s="456"/>
      <c r="D2373" s="456"/>
      <c r="E2373" s="456"/>
      <c r="F2373" s="452"/>
      <c r="G2373" s="456"/>
      <c r="H2373" s="467">
        <v>1</v>
      </c>
      <c r="I2373" s="456" t="s">
        <v>25</v>
      </c>
      <c r="J2373" s="456" t="s">
        <v>406</v>
      </c>
      <c r="K2373" s="466">
        <f t="shared" si="221"/>
        <v>160.68</v>
      </c>
      <c r="L2373" s="452" t="s">
        <v>936</v>
      </c>
      <c r="M2373" s="457">
        <f t="shared" si="222"/>
        <v>160.68</v>
      </c>
      <c r="N2373" s="456" t="s">
        <v>28</v>
      </c>
      <c r="O2373" s="468" t="s">
        <v>943</v>
      </c>
    </row>
    <row r="2374" spans="1:15" ht="23.25">
      <c r="A2374" s="450"/>
      <c r="B2374" s="452" t="s">
        <v>944</v>
      </c>
      <c r="C2374" s="456"/>
      <c r="D2374" s="456"/>
      <c r="E2374" s="456"/>
      <c r="F2374" s="452"/>
      <c r="G2374" s="456"/>
      <c r="H2374" s="467">
        <v>1</v>
      </c>
      <c r="I2374" s="456" t="s">
        <v>25</v>
      </c>
      <c r="J2374" s="456" t="s">
        <v>406</v>
      </c>
      <c r="K2374" s="466">
        <f t="shared" si="221"/>
        <v>204</v>
      </c>
      <c r="L2374" s="452" t="s">
        <v>936</v>
      </c>
      <c r="M2374" s="457">
        <f t="shared" si="222"/>
        <v>204</v>
      </c>
      <c r="N2374" s="456" t="s">
        <v>28</v>
      </c>
      <c r="O2374" s="452" t="s">
        <v>945</v>
      </c>
    </row>
    <row r="2375" spans="1:15" ht="23.25">
      <c r="A2375" s="450"/>
      <c r="B2375" s="452" t="s">
        <v>60</v>
      </c>
      <c r="C2375" s="456"/>
      <c r="D2375" s="456"/>
      <c r="E2375" s="456"/>
      <c r="F2375" s="452"/>
      <c r="G2375" s="456"/>
      <c r="H2375" s="452"/>
      <c r="I2375" s="452"/>
      <c r="J2375" s="452"/>
      <c r="K2375" s="452"/>
      <c r="L2375" s="452"/>
      <c r="M2375" s="457">
        <f>SUM(M2369:M2374)</f>
        <v>1682.2477600000002</v>
      </c>
      <c r="N2375" s="456" t="s">
        <v>28</v>
      </c>
      <c r="O2375" s="452" t="s">
        <v>946</v>
      </c>
    </row>
    <row r="2376" spans="1:15" ht="24" thickBot="1">
      <c r="A2376" s="450"/>
      <c r="B2376" s="455" t="s">
        <v>918</v>
      </c>
      <c r="C2376" s="456"/>
      <c r="D2376" s="456"/>
      <c r="E2376" s="456"/>
      <c r="F2376" s="452"/>
      <c r="G2376" s="456"/>
      <c r="H2376" s="452"/>
      <c r="I2376" s="452"/>
      <c r="J2376" s="452"/>
      <c r="K2376" s="452"/>
      <c r="L2376" s="452"/>
      <c r="M2376" s="469">
        <f>+ROUNDDOWN(M2375,0)</f>
        <v>1682</v>
      </c>
      <c r="N2376" s="454" t="s">
        <v>28</v>
      </c>
      <c r="O2376" s="452"/>
    </row>
    <row r="2377" spans="1:15" ht="24" thickTop="1">
      <c r="A2377" s="450"/>
      <c r="B2377" s="450"/>
      <c r="C2377" s="450"/>
      <c r="D2377" s="450"/>
      <c r="E2377" s="450"/>
      <c r="F2377" s="450"/>
      <c r="G2377" s="450"/>
      <c r="H2377" s="450"/>
      <c r="I2377" s="450"/>
      <c r="J2377" s="450"/>
      <c r="K2377" s="450"/>
      <c r="L2377" s="450"/>
      <c r="M2377" s="450"/>
      <c r="N2377" s="450"/>
      <c r="O2377" s="450"/>
    </row>
    <row r="2378" spans="1:15" ht="23.25">
      <c r="A2378" s="450"/>
      <c r="B2378" s="453" t="s">
        <v>948</v>
      </c>
      <c r="C2378" s="460"/>
      <c r="D2378" s="456"/>
      <c r="E2378" s="456"/>
      <c r="F2378" s="461"/>
      <c r="G2378" s="456"/>
      <c r="H2378" s="452"/>
      <c r="I2378" s="452"/>
      <c r="J2378" s="452"/>
      <c r="K2378" s="452"/>
      <c r="L2378" s="452"/>
      <c r="M2378" s="452"/>
      <c r="N2378" s="452"/>
      <c r="O2378" s="450"/>
    </row>
    <row r="2379" spans="1:15" ht="23.25">
      <c r="A2379" s="450"/>
      <c r="B2379" s="452" t="s">
        <v>933</v>
      </c>
      <c r="C2379" s="456"/>
      <c r="D2379" s="456"/>
      <c r="E2379" s="465">
        <v>320</v>
      </c>
      <c r="F2379" s="456" t="s">
        <v>408</v>
      </c>
      <c r="G2379" s="456" t="s">
        <v>934</v>
      </c>
      <c r="H2379" s="457">
        <v>336</v>
      </c>
      <c r="I2379" s="456" t="s">
        <v>935</v>
      </c>
      <c r="J2379" s="456" t="s">
        <v>406</v>
      </c>
      <c r="K2379" s="466">
        <f t="shared" ref="K2379:K2384" si="223">+K2369</f>
        <v>2.41</v>
      </c>
      <c r="L2379" s="452" t="s">
        <v>936</v>
      </c>
      <c r="M2379" s="466">
        <f t="shared" ref="M2379:M2384" si="224">+H2379*K2379</f>
        <v>809.76</v>
      </c>
      <c r="N2379" s="456" t="s">
        <v>28</v>
      </c>
      <c r="O2379" s="452" t="s">
        <v>43</v>
      </c>
    </row>
    <row r="2380" spans="1:15" ht="23.25">
      <c r="A2380" s="450"/>
      <c r="B2380" s="452" t="s">
        <v>937</v>
      </c>
      <c r="C2380" s="456"/>
      <c r="D2380" s="456"/>
      <c r="E2380" s="465">
        <v>0.43</v>
      </c>
      <c r="F2380" s="456" t="s">
        <v>25</v>
      </c>
      <c r="G2380" s="456" t="s">
        <v>938</v>
      </c>
      <c r="H2380" s="457">
        <v>0.51600000000000001</v>
      </c>
      <c r="I2380" s="456" t="s">
        <v>25</v>
      </c>
      <c r="J2380" s="456" t="s">
        <v>406</v>
      </c>
      <c r="K2380" s="466">
        <f t="shared" si="223"/>
        <v>299.48</v>
      </c>
      <c r="L2380" s="452" t="s">
        <v>936</v>
      </c>
      <c r="M2380" s="466">
        <f t="shared" si="224"/>
        <v>154.53168000000002</v>
      </c>
      <c r="N2380" s="456" t="s">
        <v>28</v>
      </c>
      <c r="O2380" s="452" t="s">
        <v>46</v>
      </c>
    </row>
    <row r="2381" spans="1:15" ht="23.25">
      <c r="A2381" s="450"/>
      <c r="B2381" s="452" t="s">
        <v>939</v>
      </c>
      <c r="C2381" s="456"/>
      <c r="D2381" s="456"/>
      <c r="E2381" s="465">
        <v>0.86</v>
      </c>
      <c r="F2381" s="456" t="s">
        <v>25</v>
      </c>
      <c r="G2381" s="456" t="s">
        <v>940</v>
      </c>
      <c r="H2381" s="457">
        <v>0.98899999999999988</v>
      </c>
      <c r="I2381" s="456" t="s">
        <v>25</v>
      </c>
      <c r="J2381" s="456" t="s">
        <v>406</v>
      </c>
      <c r="K2381" s="466">
        <f t="shared" si="223"/>
        <v>386.71999999999997</v>
      </c>
      <c r="L2381" s="452" t="s">
        <v>936</v>
      </c>
      <c r="M2381" s="466">
        <f t="shared" si="224"/>
        <v>382.46607999999992</v>
      </c>
      <c r="N2381" s="456" t="s">
        <v>28</v>
      </c>
      <c r="O2381" s="452" t="s">
        <v>76</v>
      </c>
    </row>
    <row r="2382" spans="1:15" ht="23.25">
      <c r="A2382" s="450"/>
      <c r="B2382" s="452" t="s">
        <v>941</v>
      </c>
      <c r="C2382" s="456"/>
      <c r="D2382" s="456"/>
      <c r="E2382" s="456"/>
      <c r="F2382" s="452"/>
      <c r="G2382" s="456"/>
      <c r="H2382" s="467">
        <v>1</v>
      </c>
      <c r="I2382" s="456" t="s">
        <v>25</v>
      </c>
      <c r="J2382" s="456" t="s">
        <v>406</v>
      </c>
      <c r="K2382" s="466">
        <f t="shared" si="223"/>
        <v>21.42</v>
      </c>
      <c r="L2382" s="452" t="s">
        <v>936</v>
      </c>
      <c r="M2382" s="466">
        <f t="shared" si="224"/>
        <v>21.42</v>
      </c>
      <c r="N2382" s="456" t="s">
        <v>28</v>
      </c>
      <c r="O2382" s="452" t="s">
        <v>127</v>
      </c>
    </row>
    <row r="2383" spans="1:15" ht="23.25">
      <c r="A2383" s="450"/>
      <c r="B2383" s="452" t="s">
        <v>942</v>
      </c>
      <c r="C2383" s="456"/>
      <c r="D2383" s="456"/>
      <c r="E2383" s="456"/>
      <c r="F2383" s="452"/>
      <c r="G2383" s="456"/>
      <c r="H2383" s="467">
        <v>1</v>
      </c>
      <c r="I2383" s="456" t="s">
        <v>25</v>
      </c>
      <c r="J2383" s="456" t="s">
        <v>406</v>
      </c>
      <c r="K2383" s="466">
        <f t="shared" si="223"/>
        <v>160.68</v>
      </c>
      <c r="L2383" s="452" t="s">
        <v>936</v>
      </c>
      <c r="M2383" s="466">
        <f t="shared" si="224"/>
        <v>160.68</v>
      </c>
      <c r="N2383" s="456" t="s">
        <v>28</v>
      </c>
      <c r="O2383" s="468" t="s">
        <v>943</v>
      </c>
    </row>
    <row r="2384" spans="1:15" ht="23.25">
      <c r="A2384" s="450"/>
      <c r="B2384" s="452" t="s">
        <v>944</v>
      </c>
      <c r="C2384" s="456"/>
      <c r="D2384" s="456"/>
      <c r="E2384" s="456"/>
      <c r="F2384" s="452"/>
      <c r="G2384" s="456"/>
      <c r="H2384" s="467">
        <v>1</v>
      </c>
      <c r="I2384" s="456" t="s">
        <v>25</v>
      </c>
      <c r="J2384" s="456" t="s">
        <v>406</v>
      </c>
      <c r="K2384" s="466">
        <f t="shared" si="223"/>
        <v>204</v>
      </c>
      <c r="L2384" s="452" t="s">
        <v>936</v>
      </c>
      <c r="M2384" s="466">
        <f t="shared" si="224"/>
        <v>204</v>
      </c>
      <c r="N2384" s="456" t="s">
        <v>28</v>
      </c>
      <c r="O2384" s="452" t="s">
        <v>945</v>
      </c>
    </row>
    <row r="2385" spans="1:15" ht="23.25">
      <c r="A2385" s="450"/>
      <c r="B2385" s="452" t="s">
        <v>60</v>
      </c>
      <c r="C2385" s="456"/>
      <c r="D2385" s="456"/>
      <c r="E2385" s="456"/>
      <c r="F2385" s="452"/>
      <c r="G2385" s="456"/>
      <c r="H2385" s="452"/>
      <c r="I2385" s="452"/>
      <c r="J2385" s="452"/>
      <c r="K2385" s="452"/>
      <c r="L2385" s="452"/>
      <c r="M2385" s="457">
        <f>SUM(M2379:M2384)</f>
        <v>1732.8577600000001</v>
      </c>
      <c r="N2385" s="456" t="s">
        <v>28</v>
      </c>
      <c r="O2385" s="452" t="s">
        <v>946</v>
      </c>
    </row>
    <row r="2386" spans="1:15" ht="24" thickBot="1">
      <c r="A2386" s="450"/>
      <c r="B2386" s="455" t="s">
        <v>918</v>
      </c>
      <c r="C2386" s="456"/>
      <c r="D2386" s="456"/>
      <c r="E2386" s="456"/>
      <c r="F2386" s="452"/>
      <c r="G2386" s="456"/>
      <c r="H2386" s="452"/>
      <c r="I2386" s="452"/>
      <c r="J2386" s="452"/>
      <c r="K2386" s="452"/>
      <c r="L2386" s="452"/>
      <c r="M2386" s="469">
        <f>+ROUNDDOWN(M2385,0)</f>
        <v>1732</v>
      </c>
      <c r="N2386" s="454" t="s">
        <v>28</v>
      </c>
      <c r="O2386" s="452"/>
    </row>
    <row r="2387" spans="1:15" ht="24" thickTop="1">
      <c r="A2387" s="450"/>
      <c r="B2387" s="450"/>
      <c r="C2387" s="450"/>
      <c r="D2387" s="450"/>
      <c r="E2387" s="450"/>
      <c r="F2387" s="450"/>
      <c r="G2387" s="450"/>
      <c r="H2387" s="450"/>
      <c r="I2387" s="450"/>
      <c r="J2387" s="450"/>
      <c r="K2387" s="450"/>
      <c r="L2387" s="450"/>
      <c r="M2387" s="450"/>
      <c r="N2387" s="450"/>
      <c r="O2387" s="450"/>
    </row>
    <row r="2388" spans="1:15" ht="23.25">
      <c r="A2388" s="450"/>
      <c r="B2388" s="453" t="s">
        <v>949</v>
      </c>
      <c r="C2388" s="452"/>
      <c r="D2388" s="452"/>
      <c r="E2388" s="452"/>
      <c r="F2388" s="452"/>
      <c r="G2388" s="452"/>
      <c r="H2388" s="452"/>
      <c r="I2388" s="452"/>
      <c r="J2388" s="452"/>
      <c r="K2388" s="452"/>
      <c r="L2388" s="452"/>
      <c r="M2388" s="452"/>
      <c r="N2388" s="452"/>
      <c r="O2388" s="450"/>
    </row>
    <row r="2389" spans="1:15" ht="23.25">
      <c r="A2389" s="450"/>
      <c r="B2389" s="452" t="s">
        <v>933</v>
      </c>
      <c r="C2389" s="456"/>
      <c r="D2389" s="456"/>
      <c r="E2389" s="465">
        <v>350</v>
      </c>
      <c r="F2389" s="456" t="s">
        <v>408</v>
      </c>
      <c r="G2389" s="456" t="s">
        <v>934</v>
      </c>
      <c r="H2389" s="457">
        <v>367.5</v>
      </c>
      <c r="I2389" s="456" t="s">
        <v>935</v>
      </c>
      <c r="J2389" s="456" t="s">
        <v>406</v>
      </c>
      <c r="K2389" s="466">
        <f t="shared" ref="K2389:K2394" si="225">+K2379</f>
        <v>2.41</v>
      </c>
      <c r="L2389" s="452" t="s">
        <v>936</v>
      </c>
      <c r="M2389" s="466">
        <f t="shared" ref="M2389:M2394" si="226">+H2389*K2389</f>
        <v>885.67500000000007</v>
      </c>
      <c r="N2389" s="456" t="s">
        <v>28</v>
      </c>
      <c r="O2389" s="452" t="s">
        <v>43</v>
      </c>
    </row>
    <row r="2390" spans="1:15" ht="23.25">
      <c r="A2390" s="450"/>
      <c r="B2390" s="452" t="s">
        <v>937</v>
      </c>
      <c r="C2390" s="456"/>
      <c r="D2390" s="456"/>
      <c r="E2390" s="465">
        <v>0.43</v>
      </c>
      <c r="F2390" s="456" t="s">
        <v>25</v>
      </c>
      <c r="G2390" s="456" t="s">
        <v>938</v>
      </c>
      <c r="H2390" s="457">
        <v>0.51600000000000001</v>
      </c>
      <c r="I2390" s="456" t="s">
        <v>25</v>
      </c>
      <c r="J2390" s="456" t="s">
        <v>406</v>
      </c>
      <c r="K2390" s="466">
        <f t="shared" si="225"/>
        <v>299.48</v>
      </c>
      <c r="L2390" s="452" t="s">
        <v>936</v>
      </c>
      <c r="M2390" s="466">
        <f t="shared" si="226"/>
        <v>154.53168000000002</v>
      </c>
      <c r="N2390" s="456" t="s">
        <v>28</v>
      </c>
      <c r="O2390" s="452" t="s">
        <v>46</v>
      </c>
    </row>
    <row r="2391" spans="1:15" ht="23.25">
      <c r="A2391" s="450"/>
      <c r="B2391" s="452" t="s">
        <v>939</v>
      </c>
      <c r="C2391" s="456"/>
      <c r="D2391" s="456"/>
      <c r="E2391" s="465">
        <v>0.86</v>
      </c>
      <c r="F2391" s="456" t="s">
        <v>25</v>
      </c>
      <c r="G2391" s="456" t="s">
        <v>940</v>
      </c>
      <c r="H2391" s="457">
        <v>0.98899999999999988</v>
      </c>
      <c r="I2391" s="456" t="s">
        <v>25</v>
      </c>
      <c r="J2391" s="456" t="s">
        <v>406</v>
      </c>
      <c r="K2391" s="466">
        <f t="shared" si="225"/>
        <v>386.71999999999997</v>
      </c>
      <c r="L2391" s="452" t="s">
        <v>936</v>
      </c>
      <c r="M2391" s="466">
        <f t="shared" si="226"/>
        <v>382.46607999999992</v>
      </c>
      <c r="N2391" s="456" t="s">
        <v>28</v>
      </c>
      <c r="O2391" s="452" t="s">
        <v>76</v>
      </c>
    </row>
    <row r="2392" spans="1:15" ht="23.25">
      <c r="A2392" s="450"/>
      <c r="B2392" s="452" t="s">
        <v>941</v>
      </c>
      <c r="C2392" s="456"/>
      <c r="D2392" s="456"/>
      <c r="E2392" s="456"/>
      <c r="F2392" s="452"/>
      <c r="G2392" s="456"/>
      <c r="H2392" s="452">
        <v>1</v>
      </c>
      <c r="I2392" s="456" t="s">
        <v>25</v>
      </c>
      <c r="J2392" s="456" t="s">
        <v>406</v>
      </c>
      <c r="K2392" s="466">
        <f t="shared" si="225"/>
        <v>21.42</v>
      </c>
      <c r="L2392" s="452" t="s">
        <v>936</v>
      </c>
      <c r="M2392" s="466">
        <f t="shared" si="226"/>
        <v>21.42</v>
      </c>
      <c r="N2392" s="456" t="s">
        <v>28</v>
      </c>
      <c r="O2392" s="452" t="s">
        <v>127</v>
      </c>
    </row>
    <row r="2393" spans="1:15" ht="23.25">
      <c r="A2393" s="450"/>
      <c r="B2393" s="452" t="s">
        <v>942</v>
      </c>
      <c r="C2393" s="456"/>
      <c r="D2393" s="456"/>
      <c r="E2393" s="456"/>
      <c r="F2393" s="452"/>
      <c r="G2393" s="456"/>
      <c r="H2393" s="452">
        <v>1</v>
      </c>
      <c r="I2393" s="456" t="s">
        <v>25</v>
      </c>
      <c r="J2393" s="456" t="s">
        <v>406</v>
      </c>
      <c r="K2393" s="466">
        <f t="shared" si="225"/>
        <v>160.68</v>
      </c>
      <c r="L2393" s="452" t="s">
        <v>936</v>
      </c>
      <c r="M2393" s="466">
        <f t="shared" si="226"/>
        <v>160.68</v>
      </c>
      <c r="N2393" s="456" t="s">
        <v>28</v>
      </c>
      <c r="O2393" s="468" t="s">
        <v>943</v>
      </c>
    </row>
    <row r="2394" spans="1:15" ht="23.25">
      <c r="A2394" s="450"/>
      <c r="B2394" s="452" t="s">
        <v>944</v>
      </c>
      <c r="C2394" s="456"/>
      <c r="D2394" s="456"/>
      <c r="E2394" s="456"/>
      <c r="F2394" s="452"/>
      <c r="G2394" s="456"/>
      <c r="H2394" s="452">
        <v>1</v>
      </c>
      <c r="I2394" s="456" t="s">
        <v>25</v>
      </c>
      <c r="J2394" s="456" t="s">
        <v>406</v>
      </c>
      <c r="K2394" s="466">
        <f t="shared" si="225"/>
        <v>204</v>
      </c>
      <c r="L2394" s="452" t="s">
        <v>936</v>
      </c>
      <c r="M2394" s="466">
        <f t="shared" si="226"/>
        <v>204</v>
      </c>
      <c r="N2394" s="456" t="s">
        <v>28</v>
      </c>
      <c r="O2394" s="452" t="s">
        <v>945</v>
      </c>
    </row>
    <row r="2395" spans="1:15" ht="23.25">
      <c r="A2395" s="450"/>
      <c r="B2395" s="452" t="s">
        <v>60</v>
      </c>
      <c r="C2395" s="456"/>
      <c r="D2395" s="456"/>
      <c r="E2395" s="456"/>
      <c r="F2395" s="452"/>
      <c r="G2395" s="456"/>
      <c r="H2395" s="452"/>
      <c r="I2395" s="452"/>
      <c r="J2395" s="452"/>
      <c r="K2395" s="452"/>
      <c r="L2395" s="452"/>
      <c r="M2395" s="457">
        <f>SUM(M2389:M2394)</f>
        <v>1808.7727600000001</v>
      </c>
      <c r="N2395" s="456" t="s">
        <v>28</v>
      </c>
      <c r="O2395" s="452" t="s">
        <v>946</v>
      </c>
    </row>
    <row r="2396" spans="1:15" ht="24" thickBot="1">
      <c r="A2396" s="450"/>
      <c r="B2396" s="455" t="s">
        <v>918</v>
      </c>
      <c r="C2396" s="456"/>
      <c r="D2396" s="456"/>
      <c r="E2396" s="456"/>
      <c r="F2396" s="452"/>
      <c r="G2396" s="456"/>
      <c r="H2396" s="452"/>
      <c r="I2396" s="452"/>
      <c r="J2396" s="452"/>
      <c r="K2396" s="452"/>
      <c r="L2396" s="452"/>
      <c r="M2396" s="469">
        <f>+ROUNDDOWN(M2395,0)</f>
        <v>1808</v>
      </c>
      <c r="N2396" s="454" t="s">
        <v>28</v>
      </c>
      <c r="O2396" s="452"/>
    </row>
    <row r="2397" spans="1:15" ht="24" thickTop="1">
      <c r="A2397" s="450"/>
      <c r="B2397" s="450"/>
      <c r="C2397" s="450"/>
      <c r="D2397" s="450"/>
      <c r="E2397" s="450"/>
      <c r="F2397" s="450"/>
      <c r="G2397" s="450"/>
      <c r="H2397" s="450"/>
      <c r="I2397" s="450"/>
      <c r="J2397" s="450"/>
      <c r="K2397" s="450"/>
      <c r="L2397" s="450"/>
      <c r="M2397" s="450"/>
      <c r="N2397" s="450"/>
      <c r="O2397" s="450"/>
    </row>
    <row r="2398" spans="1:15" ht="23.25">
      <c r="A2398" s="450"/>
      <c r="B2398" s="450"/>
      <c r="C2398" s="450"/>
      <c r="D2398" s="450"/>
      <c r="E2398" s="450"/>
      <c r="F2398" s="450"/>
      <c r="G2398" s="450"/>
      <c r="H2398" s="450"/>
      <c r="I2398" s="450"/>
      <c r="J2398" s="450"/>
      <c r="K2398" s="450"/>
      <c r="L2398" s="450"/>
      <c r="M2398" s="450"/>
      <c r="N2398" s="450"/>
      <c r="O2398" s="450"/>
    </row>
    <row r="2399" spans="1:15" ht="23.25">
      <c r="A2399" s="450"/>
      <c r="B2399" s="450"/>
      <c r="C2399" s="450"/>
      <c r="D2399" s="450"/>
      <c r="E2399" s="450"/>
      <c r="F2399" s="450"/>
      <c r="G2399" s="450"/>
      <c r="H2399" s="450"/>
      <c r="I2399" s="450"/>
      <c r="J2399" s="450"/>
      <c r="K2399" s="450"/>
      <c r="L2399" s="450"/>
      <c r="M2399" s="450"/>
      <c r="N2399" s="450"/>
      <c r="O2399" s="450"/>
    </row>
    <row r="2400" spans="1:15" ht="23.25">
      <c r="A2400" s="450"/>
      <c r="B2400" s="450"/>
      <c r="C2400" s="450"/>
      <c r="D2400" s="450"/>
      <c r="E2400" s="450"/>
      <c r="F2400" s="450"/>
      <c r="G2400" s="450"/>
      <c r="H2400" s="450"/>
      <c r="I2400" s="450"/>
      <c r="J2400" s="450"/>
      <c r="K2400" s="450"/>
      <c r="L2400" s="450"/>
      <c r="M2400" s="450"/>
      <c r="N2400" s="450"/>
      <c r="O2400" s="450"/>
    </row>
    <row r="2401" spans="1:15" ht="23.25">
      <c r="A2401" s="450"/>
      <c r="B2401" s="450"/>
      <c r="C2401" s="450"/>
      <c r="D2401" s="450"/>
      <c r="E2401" s="450"/>
      <c r="F2401" s="450"/>
      <c r="G2401" s="450"/>
      <c r="H2401" s="450"/>
      <c r="I2401" s="450"/>
      <c r="J2401" s="450"/>
      <c r="K2401" s="450"/>
      <c r="L2401" s="450"/>
      <c r="M2401" s="450"/>
      <c r="N2401" s="450"/>
      <c r="O2401" s="450"/>
    </row>
    <row r="2402" spans="1:15" ht="23.25">
      <c r="A2402" s="450"/>
      <c r="B2402" s="453" t="s">
        <v>950</v>
      </c>
      <c r="C2402" s="452"/>
      <c r="D2402" s="452"/>
      <c r="E2402" s="452"/>
      <c r="F2402" s="452"/>
      <c r="G2402" s="452"/>
      <c r="H2402" s="452"/>
      <c r="I2402" s="452"/>
      <c r="J2402" s="452"/>
      <c r="K2402" s="452"/>
      <c r="L2402" s="452"/>
      <c r="M2402" s="452"/>
      <c r="N2402" s="452"/>
      <c r="O2402" s="450"/>
    </row>
    <row r="2403" spans="1:15" ht="23.25">
      <c r="A2403" s="450"/>
      <c r="B2403" s="452" t="s">
        <v>933</v>
      </c>
      <c r="C2403" s="456"/>
      <c r="D2403" s="456"/>
      <c r="E2403" s="465">
        <v>350</v>
      </c>
      <c r="F2403" s="456" t="s">
        <v>408</v>
      </c>
      <c r="G2403" s="456" t="s">
        <v>934</v>
      </c>
      <c r="H2403" s="457">
        <v>367.5</v>
      </c>
      <c r="I2403" s="456" t="s">
        <v>935</v>
      </c>
      <c r="J2403" s="456" t="s">
        <v>406</v>
      </c>
      <c r="K2403" s="466">
        <f>+K2389</f>
        <v>2.41</v>
      </c>
      <c r="L2403" s="452" t="s">
        <v>936</v>
      </c>
      <c r="M2403" s="466">
        <f t="shared" ref="M2403:M2408" si="227">+H2403*K2403</f>
        <v>885.67500000000007</v>
      </c>
      <c r="N2403" s="456" t="s">
        <v>28</v>
      </c>
      <c r="O2403" s="452" t="s">
        <v>43</v>
      </c>
    </row>
    <row r="2404" spans="1:15" ht="23.25">
      <c r="A2404" s="450"/>
      <c r="B2404" s="452" t="s">
        <v>937</v>
      </c>
      <c r="C2404" s="456"/>
      <c r="D2404" s="456"/>
      <c r="E2404" s="465">
        <v>0.43</v>
      </c>
      <c r="F2404" s="456" t="s">
        <v>25</v>
      </c>
      <c r="G2404" s="456" t="s">
        <v>938</v>
      </c>
      <c r="H2404" s="457">
        <v>0.51600000000000001</v>
      </c>
      <c r="I2404" s="456" t="s">
        <v>25</v>
      </c>
      <c r="J2404" s="456" t="s">
        <v>406</v>
      </c>
      <c r="K2404" s="466">
        <f>+K2390</f>
        <v>299.48</v>
      </c>
      <c r="L2404" s="452" t="s">
        <v>936</v>
      </c>
      <c r="M2404" s="466">
        <f t="shared" si="227"/>
        <v>154.53168000000002</v>
      </c>
      <c r="N2404" s="456" t="s">
        <v>28</v>
      </c>
      <c r="O2404" s="452" t="s">
        <v>46</v>
      </c>
    </row>
    <row r="2405" spans="1:15" ht="23.25">
      <c r="A2405" s="450"/>
      <c r="B2405" s="452" t="s">
        <v>939</v>
      </c>
      <c r="C2405" s="456"/>
      <c r="D2405" s="456"/>
      <c r="E2405" s="465">
        <v>0.86</v>
      </c>
      <c r="F2405" s="456" t="s">
        <v>25</v>
      </c>
      <c r="G2405" s="456" t="s">
        <v>940</v>
      </c>
      <c r="H2405" s="457">
        <v>0.98899999999999988</v>
      </c>
      <c r="I2405" s="456" t="s">
        <v>25</v>
      </c>
      <c r="J2405" s="456" t="s">
        <v>406</v>
      </c>
      <c r="K2405" s="466">
        <f>+K2391</f>
        <v>386.71999999999997</v>
      </c>
      <c r="L2405" s="452" t="s">
        <v>936</v>
      </c>
      <c r="M2405" s="466">
        <f t="shared" si="227"/>
        <v>382.46607999999992</v>
      </c>
      <c r="N2405" s="456" t="s">
        <v>28</v>
      </c>
      <c r="O2405" s="452" t="s">
        <v>76</v>
      </c>
    </row>
    <row r="2406" spans="1:15" ht="23.25">
      <c r="A2406" s="450"/>
      <c r="B2406" s="452" t="s">
        <v>941</v>
      </c>
      <c r="C2406" s="456"/>
      <c r="D2406" s="456"/>
      <c r="E2406" s="456"/>
      <c r="F2406" s="452"/>
      <c r="G2406" s="456"/>
      <c r="H2406" s="452">
        <v>1</v>
      </c>
      <c r="I2406" s="456" t="s">
        <v>25</v>
      </c>
      <c r="J2406" s="456" t="s">
        <v>406</v>
      </c>
      <c r="K2406" s="466">
        <f>+K2392</f>
        <v>21.42</v>
      </c>
      <c r="L2406" s="452" t="s">
        <v>936</v>
      </c>
      <c r="M2406" s="466">
        <f t="shared" si="227"/>
        <v>21.42</v>
      </c>
      <c r="N2406" s="456" t="s">
        <v>28</v>
      </c>
      <c r="O2406" s="452" t="s">
        <v>127</v>
      </c>
    </row>
    <row r="2407" spans="1:15" ht="23.25">
      <c r="A2407" s="450"/>
      <c r="B2407" s="452" t="s">
        <v>942</v>
      </c>
      <c r="C2407" s="456"/>
      <c r="D2407" s="456"/>
      <c r="E2407" s="456"/>
      <c r="F2407" s="452"/>
      <c r="G2407" s="456"/>
      <c r="H2407" s="452">
        <v>1</v>
      </c>
      <c r="I2407" s="456" t="s">
        <v>25</v>
      </c>
      <c r="J2407" s="456" t="s">
        <v>406</v>
      </c>
      <c r="K2407" s="466">
        <f>+K2393</f>
        <v>160.68</v>
      </c>
      <c r="L2407" s="452" t="s">
        <v>936</v>
      </c>
      <c r="M2407" s="466">
        <f t="shared" si="227"/>
        <v>160.68</v>
      </c>
      <c r="N2407" s="456" t="s">
        <v>28</v>
      </c>
      <c r="O2407" s="468" t="s">
        <v>943</v>
      </c>
    </row>
    <row r="2408" spans="1:15" ht="23.25">
      <c r="A2408" s="450"/>
      <c r="B2408" s="452" t="s">
        <v>944</v>
      </c>
      <c r="C2408" s="456"/>
      <c r="D2408" s="456"/>
      <c r="E2408" s="470" t="s">
        <v>951</v>
      </c>
      <c r="F2408" s="452"/>
      <c r="G2408" s="456"/>
      <c r="H2408" s="452">
        <v>1</v>
      </c>
      <c r="I2408" s="456" t="s">
        <v>25</v>
      </c>
      <c r="J2408" s="456" t="s">
        <v>406</v>
      </c>
      <c r="K2408" s="466">
        <v>0</v>
      </c>
      <c r="L2408" s="452" t="s">
        <v>936</v>
      </c>
      <c r="M2408" s="466">
        <f t="shared" si="227"/>
        <v>0</v>
      </c>
      <c r="N2408" s="456" t="s">
        <v>28</v>
      </c>
      <c r="O2408" s="452" t="s">
        <v>945</v>
      </c>
    </row>
    <row r="2409" spans="1:15" ht="23.25">
      <c r="A2409" s="450"/>
      <c r="B2409" s="452" t="s">
        <v>60</v>
      </c>
      <c r="C2409" s="456"/>
      <c r="D2409" s="456"/>
      <c r="E2409" s="456"/>
      <c r="F2409" s="452"/>
      <c r="G2409" s="456"/>
      <c r="H2409" s="452"/>
      <c r="I2409" s="452"/>
      <c r="J2409" s="452"/>
      <c r="K2409" s="452"/>
      <c r="L2409" s="452"/>
      <c r="M2409" s="457">
        <f>SUM(M2403:M2408)</f>
        <v>1604.7727600000001</v>
      </c>
      <c r="N2409" s="456" t="s">
        <v>28</v>
      </c>
      <c r="O2409" s="452" t="s">
        <v>946</v>
      </c>
    </row>
    <row r="2410" spans="1:15" ht="24" thickBot="1">
      <c r="A2410" s="450"/>
      <c r="B2410" s="455" t="s">
        <v>918</v>
      </c>
      <c r="C2410" s="456"/>
      <c r="D2410" s="456"/>
      <c r="E2410" s="456"/>
      <c r="F2410" s="452"/>
      <c r="G2410" s="456"/>
      <c r="H2410" s="452"/>
      <c r="I2410" s="452"/>
      <c r="J2410" s="452"/>
      <c r="K2410" s="452"/>
      <c r="L2410" s="452"/>
      <c r="M2410" s="469">
        <f>+ROUNDDOWN(M2409,0)</f>
        <v>1604</v>
      </c>
      <c r="N2410" s="454" t="s">
        <v>28</v>
      </c>
      <c r="O2410" s="452"/>
    </row>
    <row r="2411" spans="1:15" ht="24" thickTop="1">
      <c r="A2411" s="450"/>
      <c r="B2411" s="450"/>
      <c r="C2411" s="450"/>
      <c r="D2411" s="450"/>
      <c r="E2411" s="450"/>
      <c r="F2411" s="450"/>
      <c r="G2411" s="450"/>
      <c r="H2411" s="450"/>
      <c r="I2411" s="450"/>
      <c r="J2411" s="450"/>
      <c r="K2411" s="450"/>
      <c r="L2411" s="450"/>
      <c r="M2411" s="450"/>
      <c r="N2411" s="450"/>
      <c r="O2411" s="450"/>
    </row>
    <row r="2412" spans="1:15" ht="23.25">
      <c r="A2412" s="450"/>
      <c r="B2412" s="453" t="s">
        <v>952</v>
      </c>
      <c r="C2412" s="452"/>
      <c r="D2412" s="452"/>
      <c r="E2412" s="452"/>
      <c r="F2412" s="452"/>
      <c r="G2412" s="452"/>
      <c r="H2412" s="452"/>
      <c r="I2412" s="452"/>
      <c r="J2412" s="452"/>
      <c r="K2412" s="452"/>
      <c r="L2412" s="452"/>
      <c r="M2412" s="452"/>
      <c r="N2412" s="452"/>
      <c r="O2412" s="450"/>
    </row>
    <row r="2413" spans="1:15" ht="23.25">
      <c r="A2413" s="450"/>
      <c r="B2413" s="452" t="s">
        <v>933</v>
      </c>
      <c r="C2413" s="456"/>
      <c r="D2413" s="456"/>
      <c r="E2413" s="465">
        <v>400</v>
      </c>
      <c r="F2413" s="456" t="s">
        <v>408</v>
      </c>
      <c r="G2413" s="456" t="s">
        <v>934</v>
      </c>
      <c r="H2413" s="457">
        <v>420</v>
      </c>
      <c r="I2413" s="456" t="s">
        <v>935</v>
      </c>
      <c r="J2413" s="456" t="s">
        <v>406</v>
      </c>
      <c r="K2413" s="466">
        <f>+K2403</f>
        <v>2.41</v>
      </c>
      <c r="L2413" s="452" t="s">
        <v>936</v>
      </c>
      <c r="M2413" s="466">
        <f t="shared" ref="M2413:M2418" si="228">+H2413*K2413</f>
        <v>1012.2</v>
      </c>
      <c r="N2413" s="456" t="s">
        <v>28</v>
      </c>
      <c r="O2413" s="452" t="s">
        <v>43</v>
      </c>
    </row>
    <row r="2414" spans="1:15" ht="23.25">
      <c r="A2414" s="450"/>
      <c r="B2414" s="452" t="s">
        <v>937</v>
      </c>
      <c r="C2414" s="456"/>
      <c r="D2414" s="456"/>
      <c r="E2414" s="465">
        <v>0.43</v>
      </c>
      <c r="F2414" s="456" t="s">
        <v>25</v>
      </c>
      <c r="G2414" s="456" t="s">
        <v>938</v>
      </c>
      <c r="H2414" s="457">
        <v>0.51600000000000001</v>
      </c>
      <c r="I2414" s="456" t="s">
        <v>25</v>
      </c>
      <c r="J2414" s="456" t="s">
        <v>406</v>
      </c>
      <c r="K2414" s="466">
        <f>+K2404</f>
        <v>299.48</v>
      </c>
      <c r="L2414" s="452" t="s">
        <v>936</v>
      </c>
      <c r="M2414" s="466">
        <f t="shared" si="228"/>
        <v>154.53168000000002</v>
      </c>
      <c r="N2414" s="456" t="s">
        <v>28</v>
      </c>
      <c r="O2414" s="452" t="s">
        <v>46</v>
      </c>
    </row>
    <row r="2415" spans="1:15" ht="23.25">
      <c r="A2415" s="450"/>
      <c r="B2415" s="452" t="s">
        <v>939</v>
      </c>
      <c r="C2415" s="456"/>
      <c r="D2415" s="456"/>
      <c r="E2415" s="465">
        <v>0.86</v>
      </c>
      <c r="F2415" s="456" t="s">
        <v>25</v>
      </c>
      <c r="G2415" s="456" t="s">
        <v>940</v>
      </c>
      <c r="H2415" s="457">
        <v>0.98899999999999988</v>
      </c>
      <c r="I2415" s="456" t="s">
        <v>25</v>
      </c>
      <c r="J2415" s="456" t="s">
        <v>406</v>
      </c>
      <c r="K2415" s="466">
        <f>+K2405</f>
        <v>386.71999999999997</v>
      </c>
      <c r="L2415" s="452" t="s">
        <v>936</v>
      </c>
      <c r="M2415" s="466">
        <f t="shared" si="228"/>
        <v>382.46607999999992</v>
      </c>
      <c r="N2415" s="456" t="s">
        <v>28</v>
      </c>
      <c r="O2415" s="452" t="s">
        <v>76</v>
      </c>
    </row>
    <row r="2416" spans="1:15" ht="23.25">
      <c r="A2416" s="450"/>
      <c r="B2416" s="452" t="s">
        <v>941</v>
      </c>
      <c r="C2416" s="456"/>
      <c r="D2416" s="456"/>
      <c r="E2416" s="456"/>
      <c r="F2416" s="452"/>
      <c r="G2416" s="456"/>
      <c r="H2416" s="452">
        <v>1</v>
      </c>
      <c r="I2416" s="456" t="s">
        <v>25</v>
      </c>
      <c r="J2416" s="456" t="s">
        <v>406</v>
      </c>
      <c r="K2416" s="466">
        <f>+K2406</f>
        <v>21.42</v>
      </c>
      <c r="L2416" s="452" t="s">
        <v>936</v>
      </c>
      <c r="M2416" s="466">
        <f t="shared" si="228"/>
        <v>21.42</v>
      </c>
      <c r="N2416" s="456" t="s">
        <v>28</v>
      </c>
      <c r="O2416" s="452" t="s">
        <v>127</v>
      </c>
    </row>
    <row r="2417" spans="1:15" ht="23.25">
      <c r="A2417" s="450"/>
      <c r="B2417" s="452" t="s">
        <v>942</v>
      </c>
      <c r="C2417" s="456"/>
      <c r="D2417" s="456"/>
      <c r="E2417" s="456"/>
      <c r="F2417" s="452"/>
      <c r="G2417" s="456"/>
      <c r="H2417" s="452">
        <v>1</v>
      </c>
      <c r="I2417" s="456" t="s">
        <v>25</v>
      </c>
      <c r="J2417" s="456" t="s">
        <v>406</v>
      </c>
      <c r="K2417" s="466">
        <f>+K2407</f>
        <v>160.68</v>
      </c>
      <c r="L2417" s="452" t="s">
        <v>936</v>
      </c>
      <c r="M2417" s="466">
        <f t="shared" si="228"/>
        <v>160.68</v>
      </c>
      <c r="N2417" s="456" t="s">
        <v>28</v>
      </c>
      <c r="O2417" s="468" t="s">
        <v>943</v>
      </c>
    </row>
    <row r="2418" spans="1:15" ht="23.25">
      <c r="A2418" s="450"/>
      <c r="B2418" s="452" t="s">
        <v>944</v>
      </c>
      <c r="C2418" s="456"/>
      <c r="D2418" s="456"/>
      <c r="E2418" s="456"/>
      <c r="F2418" s="452"/>
      <c r="G2418" s="456"/>
      <c r="H2418" s="452">
        <v>1</v>
      </c>
      <c r="I2418" s="456" t="s">
        <v>25</v>
      </c>
      <c r="J2418" s="456" t="s">
        <v>406</v>
      </c>
      <c r="K2418" s="466">
        <f>+K2394</f>
        <v>204</v>
      </c>
      <c r="L2418" s="452" t="s">
        <v>936</v>
      </c>
      <c r="M2418" s="466">
        <f t="shared" si="228"/>
        <v>204</v>
      </c>
      <c r="N2418" s="456" t="s">
        <v>28</v>
      </c>
      <c r="O2418" s="452" t="s">
        <v>945</v>
      </c>
    </row>
    <row r="2419" spans="1:15" ht="23.25">
      <c r="A2419" s="450"/>
      <c r="B2419" s="452" t="s">
        <v>60</v>
      </c>
      <c r="C2419" s="456"/>
      <c r="D2419" s="456"/>
      <c r="E2419" s="456"/>
      <c r="F2419" s="452"/>
      <c r="G2419" s="456"/>
      <c r="H2419" s="452"/>
      <c r="I2419" s="452"/>
      <c r="J2419" s="452"/>
      <c r="K2419" s="452"/>
      <c r="L2419" s="452"/>
      <c r="M2419" s="457">
        <f>SUM(M2413:M2418)</f>
        <v>1935.2977600000002</v>
      </c>
      <c r="N2419" s="456" t="s">
        <v>28</v>
      </c>
      <c r="O2419" s="452" t="s">
        <v>946</v>
      </c>
    </row>
    <row r="2420" spans="1:15" ht="24" thickBot="1">
      <c r="A2420" s="450"/>
      <c r="B2420" s="455" t="s">
        <v>918</v>
      </c>
      <c r="C2420" s="456"/>
      <c r="D2420" s="456"/>
      <c r="E2420" s="456"/>
      <c r="F2420" s="452"/>
      <c r="G2420" s="456"/>
      <c r="H2420" s="452"/>
      <c r="I2420" s="452"/>
      <c r="J2420" s="452"/>
      <c r="K2420" s="452"/>
      <c r="L2420" s="452"/>
      <c r="M2420" s="469">
        <f>+ROUNDDOWN(M2419,0)</f>
        <v>1935</v>
      </c>
      <c r="N2420" s="454" t="s">
        <v>28</v>
      </c>
      <c r="O2420" s="452"/>
    </row>
    <row r="2421" spans="1:15" ht="24" thickTop="1">
      <c r="A2421" s="450"/>
      <c r="B2421" s="450"/>
      <c r="C2421" s="450"/>
      <c r="D2421" s="450"/>
      <c r="E2421" s="450"/>
      <c r="F2421" s="450"/>
      <c r="G2421" s="450"/>
      <c r="H2421" s="450"/>
      <c r="I2421" s="450"/>
      <c r="J2421" s="450"/>
      <c r="K2421" s="450"/>
      <c r="L2421" s="450"/>
      <c r="M2421" s="450"/>
      <c r="N2421" s="450"/>
      <c r="O2421" s="450"/>
    </row>
    <row r="2422" spans="1:15" ht="23.25">
      <c r="A2422" s="450"/>
      <c r="B2422" s="453" t="s">
        <v>953</v>
      </c>
      <c r="C2422" s="452"/>
      <c r="D2422" s="452"/>
      <c r="E2422" s="452"/>
      <c r="F2422" s="452"/>
      <c r="G2422" s="452"/>
      <c r="H2422" s="452"/>
      <c r="I2422" s="452"/>
      <c r="J2422" s="452"/>
      <c r="K2422" s="452"/>
      <c r="L2422" s="452"/>
      <c r="M2422" s="452"/>
      <c r="N2422" s="452"/>
      <c r="O2422" s="450"/>
    </row>
    <row r="2423" spans="1:15" ht="23.25">
      <c r="A2423" s="450"/>
      <c r="B2423" s="453" t="s">
        <v>954</v>
      </c>
      <c r="C2423" s="452"/>
      <c r="D2423" s="452"/>
      <c r="E2423" s="452"/>
      <c r="F2423" s="452"/>
      <c r="G2423" s="452"/>
      <c r="H2423" s="452"/>
      <c r="I2423" s="452"/>
      <c r="J2423" s="452"/>
      <c r="K2423" s="452"/>
      <c r="L2423" s="452"/>
      <c r="M2423" s="452"/>
      <c r="N2423" s="452"/>
      <c r="O2423" s="452"/>
    </row>
    <row r="2424" spans="1:15" ht="23.25">
      <c r="A2424" s="450"/>
      <c r="B2424" s="453" t="s">
        <v>955</v>
      </c>
      <c r="C2424" s="452"/>
      <c r="D2424" s="452"/>
      <c r="E2424" s="452"/>
      <c r="F2424" s="452"/>
      <c r="G2424" s="452"/>
      <c r="H2424" s="452"/>
      <c r="I2424" s="452"/>
      <c r="J2424" s="452"/>
      <c r="K2424" s="452"/>
      <c r="L2424" s="452"/>
      <c r="M2424" s="452"/>
      <c r="N2424" s="452"/>
      <c r="O2424" s="452"/>
    </row>
    <row r="2425" spans="1:15" ht="23.25">
      <c r="A2425" s="450"/>
      <c r="B2425" s="453" t="s">
        <v>956</v>
      </c>
      <c r="C2425" s="452"/>
      <c r="D2425" s="452"/>
      <c r="E2425" s="452"/>
      <c r="F2425" s="452"/>
      <c r="G2425" s="452"/>
      <c r="H2425" s="452"/>
      <c r="I2425" s="452"/>
      <c r="J2425" s="452"/>
      <c r="K2425" s="452"/>
      <c r="L2425" s="452"/>
      <c r="M2425" s="452"/>
      <c r="N2425" s="452"/>
      <c r="O2425" s="452"/>
    </row>
    <row r="2426" spans="1:15" ht="23.25">
      <c r="A2426" s="450"/>
      <c r="B2426" s="453" t="s">
        <v>957</v>
      </c>
      <c r="C2426" s="452"/>
      <c r="D2426" s="452"/>
      <c r="E2426" s="452"/>
      <c r="F2426" s="452"/>
      <c r="G2426" s="452"/>
      <c r="H2426" s="452"/>
      <c r="I2426" s="452"/>
      <c r="J2426" s="452"/>
      <c r="K2426" s="452"/>
      <c r="L2426" s="452"/>
      <c r="M2426" s="452"/>
      <c r="N2426" s="452"/>
      <c r="O2426" s="452"/>
    </row>
    <row r="2427" spans="1:15" ht="23.25">
      <c r="A2427" s="450"/>
      <c r="B2427" s="471" t="s">
        <v>958</v>
      </c>
      <c r="C2427" s="472"/>
      <c r="D2427" s="452"/>
      <c r="E2427" s="452"/>
      <c r="F2427" s="452"/>
      <c r="G2427" s="452"/>
      <c r="H2427" s="452"/>
      <c r="I2427" s="452"/>
      <c r="J2427" s="452"/>
      <c r="K2427" s="452"/>
      <c r="L2427" s="452"/>
      <c r="M2427" s="452"/>
      <c r="N2427" s="452"/>
      <c r="O2427" s="452"/>
    </row>
    <row r="2428" spans="1:15" ht="23.25">
      <c r="A2428" s="450"/>
      <c r="B2428" s="473"/>
      <c r="C2428" s="472" t="s">
        <v>959</v>
      </c>
      <c r="D2428" s="452"/>
      <c r="E2428" s="452"/>
      <c r="F2428" s="452"/>
      <c r="G2428" s="452"/>
      <c r="H2428" s="452"/>
      <c r="I2428" s="452"/>
      <c r="J2428" s="452"/>
      <c r="K2428" s="452"/>
      <c r="L2428" s="452"/>
      <c r="M2428" s="452"/>
      <c r="N2428" s="452"/>
      <c r="O2428" s="452"/>
    </row>
    <row r="2429" spans="1:15" ht="23.25">
      <c r="A2429" s="450"/>
      <c r="B2429" s="473"/>
      <c r="C2429" s="472" t="s">
        <v>960</v>
      </c>
      <c r="D2429" s="452"/>
      <c r="E2429" s="452"/>
      <c r="F2429" s="452"/>
      <c r="G2429" s="452"/>
      <c r="H2429" s="452"/>
      <c r="I2429" s="452"/>
      <c r="J2429" s="452"/>
      <c r="K2429" s="452"/>
      <c r="L2429" s="452"/>
      <c r="M2429" s="452"/>
      <c r="N2429" s="452"/>
      <c r="O2429" s="452"/>
    </row>
    <row r="2430" spans="1:15" ht="23.25">
      <c r="A2430" s="450"/>
      <c r="B2430" s="473"/>
      <c r="C2430" s="472" t="s">
        <v>961</v>
      </c>
      <c r="D2430" s="452"/>
      <c r="E2430" s="452"/>
      <c r="F2430" s="452"/>
      <c r="G2430" s="452"/>
      <c r="H2430" s="452"/>
      <c r="I2430" s="452"/>
      <c r="J2430" s="452"/>
      <c r="K2430" s="452"/>
      <c r="L2430" s="452"/>
      <c r="M2430" s="452"/>
      <c r="N2430" s="452"/>
      <c r="O2430" s="452"/>
    </row>
    <row r="2431" spans="1:15" ht="23.25">
      <c r="A2431" s="450"/>
      <c r="B2431" s="453"/>
      <c r="C2431" s="452"/>
      <c r="D2431" s="452"/>
      <c r="E2431" s="452"/>
      <c r="F2431" s="452"/>
      <c r="G2431" s="452"/>
      <c r="H2431" s="452"/>
      <c r="I2431" s="452"/>
      <c r="J2431" s="452"/>
      <c r="K2431" s="452"/>
      <c r="L2431" s="452"/>
      <c r="M2431" s="452"/>
      <c r="N2431" s="452"/>
      <c r="O2431" s="452"/>
    </row>
    <row r="2432" spans="1:15" ht="23.25">
      <c r="A2432" s="450"/>
      <c r="B2432" s="453"/>
      <c r="C2432" s="452"/>
      <c r="D2432" s="452"/>
      <c r="E2432" s="452"/>
      <c r="F2432" s="452"/>
      <c r="G2432" s="452"/>
      <c r="H2432" s="452"/>
      <c r="I2432" s="452"/>
      <c r="J2432" s="452"/>
      <c r="K2432" s="452"/>
      <c r="L2432" s="452"/>
      <c r="M2432" s="452"/>
      <c r="N2432" s="452"/>
      <c r="O2432" s="452"/>
    </row>
    <row r="2433" spans="1:15" ht="23.25">
      <c r="A2433" s="450"/>
      <c r="B2433" s="453"/>
      <c r="C2433" s="452"/>
      <c r="D2433" s="452"/>
      <c r="E2433" s="452"/>
      <c r="F2433" s="452"/>
      <c r="G2433" s="452"/>
      <c r="H2433" s="452"/>
      <c r="I2433" s="452"/>
      <c r="J2433" s="452"/>
      <c r="K2433" s="452"/>
      <c r="L2433" s="452"/>
      <c r="M2433" s="452"/>
      <c r="N2433" s="452"/>
      <c r="O2433" s="452"/>
    </row>
    <row r="2434" spans="1:15" ht="23.25">
      <c r="A2434" s="450"/>
      <c r="B2434" s="453"/>
      <c r="C2434" s="452"/>
      <c r="D2434" s="452"/>
      <c r="E2434" s="452"/>
      <c r="F2434" s="452"/>
      <c r="G2434" s="452"/>
      <c r="H2434" s="452"/>
      <c r="I2434" s="452"/>
      <c r="J2434" s="452"/>
      <c r="K2434" s="452"/>
      <c r="L2434" s="452"/>
      <c r="M2434" s="452"/>
      <c r="N2434" s="452"/>
      <c r="O2434" s="452"/>
    </row>
    <row r="2435" spans="1:15" ht="23.25">
      <c r="A2435" s="450"/>
      <c r="B2435" s="453"/>
      <c r="C2435" s="452"/>
      <c r="D2435" s="452"/>
      <c r="E2435" s="452"/>
      <c r="F2435" s="452"/>
      <c r="G2435" s="452"/>
      <c r="H2435" s="452"/>
      <c r="I2435" s="452"/>
      <c r="J2435" s="452"/>
      <c r="K2435" s="452"/>
      <c r="L2435" s="452"/>
      <c r="M2435" s="452"/>
      <c r="N2435" s="452"/>
      <c r="O2435" s="452"/>
    </row>
    <row r="2436" spans="1:15" ht="23.25">
      <c r="A2436" s="450"/>
      <c r="B2436" s="453"/>
      <c r="C2436" s="452"/>
      <c r="D2436" s="452"/>
      <c r="E2436" s="452"/>
      <c r="F2436" s="452"/>
      <c r="G2436" s="452"/>
      <c r="H2436" s="452"/>
      <c r="I2436" s="452"/>
      <c r="J2436" s="452"/>
      <c r="K2436" s="452"/>
      <c r="L2436" s="452"/>
      <c r="M2436" s="452"/>
      <c r="N2436" s="452"/>
      <c r="O2436" s="452"/>
    </row>
    <row r="2437" spans="1:15" ht="23.25">
      <c r="A2437" s="450"/>
      <c r="B2437" s="453"/>
      <c r="C2437" s="452"/>
      <c r="D2437" s="452"/>
      <c r="E2437" s="452"/>
      <c r="F2437" s="452"/>
      <c r="G2437" s="452"/>
      <c r="H2437" s="452"/>
      <c r="I2437" s="452"/>
      <c r="J2437" s="452"/>
      <c r="K2437" s="452"/>
      <c r="L2437" s="452"/>
      <c r="M2437" s="452"/>
      <c r="N2437" s="452"/>
      <c r="O2437" s="452"/>
    </row>
    <row r="2438" spans="1:15" ht="23.25">
      <c r="A2438" s="450"/>
      <c r="B2438" s="453"/>
      <c r="C2438" s="452"/>
      <c r="D2438" s="452"/>
      <c r="E2438" s="452"/>
      <c r="F2438" s="452"/>
      <c r="G2438" s="452"/>
      <c r="H2438" s="452"/>
      <c r="I2438" s="452"/>
      <c r="J2438" s="452"/>
      <c r="K2438" s="452"/>
      <c r="L2438" s="452"/>
      <c r="M2438" s="452"/>
      <c r="N2438" s="452"/>
      <c r="O2438" s="452"/>
    </row>
    <row r="2439" spans="1:15" ht="23.25">
      <c r="A2439" s="450"/>
      <c r="B2439" s="453"/>
      <c r="C2439" s="452"/>
      <c r="D2439" s="452"/>
      <c r="E2439" s="452"/>
      <c r="F2439" s="452"/>
      <c r="G2439" s="452"/>
      <c r="H2439" s="452"/>
      <c r="I2439" s="452"/>
      <c r="J2439" s="452"/>
      <c r="K2439" s="452"/>
      <c r="L2439" s="452"/>
      <c r="M2439" s="452"/>
      <c r="N2439" s="452"/>
      <c r="O2439" s="452"/>
    </row>
    <row r="2440" spans="1:15" ht="23.25">
      <c r="A2440" s="450"/>
      <c r="B2440" s="453"/>
      <c r="C2440" s="452"/>
      <c r="D2440" s="452"/>
      <c r="E2440" s="452"/>
      <c r="F2440" s="452"/>
      <c r="G2440" s="452"/>
      <c r="H2440" s="452"/>
      <c r="I2440" s="452"/>
      <c r="J2440" s="452"/>
      <c r="K2440" s="452"/>
      <c r="L2440" s="452"/>
      <c r="M2440" s="452"/>
      <c r="N2440" s="452"/>
      <c r="O2440" s="452"/>
    </row>
    <row r="2441" spans="1:15" ht="23.25">
      <c r="A2441" s="450"/>
      <c r="B2441" s="453"/>
      <c r="C2441" s="452"/>
      <c r="D2441" s="452"/>
      <c r="E2441" s="452"/>
      <c r="F2441" s="452"/>
      <c r="G2441" s="452"/>
      <c r="H2441" s="452"/>
      <c r="I2441" s="452"/>
      <c r="J2441" s="452"/>
      <c r="K2441" s="452"/>
      <c r="L2441" s="452"/>
      <c r="M2441" s="452"/>
      <c r="N2441" s="452"/>
      <c r="O2441" s="452"/>
    </row>
    <row r="2442" spans="1:15" ht="23.25">
      <c r="A2442" s="450"/>
      <c r="B2442" s="453"/>
      <c r="C2442" s="452"/>
      <c r="D2442" s="452"/>
      <c r="E2442" s="452"/>
      <c r="F2442" s="452"/>
      <c r="G2442" s="452"/>
      <c r="H2442" s="452"/>
      <c r="I2442" s="452"/>
      <c r="J2442" s="452"/>
      <c r="K2442" s="452"/>
      <c r="L2442" s="452"/>
      <c r="M2442" s="452"/>
      <c r="N2442" s="452"/>
      <c r="O2442" s="452"/>
    </row>
    <row r="2443" spans="1:15" ht="23.25">
      <c r="A2443" s="450"/>
      <c r="B2443" s="453"/>
      <c r="C2443" s="452"/>
      <c r="D2443" s="452"/>
      <c r="E2443" s="452"/>
      <c r="F2443" s="452"/>
      <c r="G2443" s="452"/>
      <c r="H2443" s="452"/>
      <c r="I2443" s="452"/>
      <c r="J2443" s="452"/>
      <c r="K2443" s="452"/>
      <c r="L2443" s="452"/>
      <c r="M2443" s="452"/>
      <c r="N2443" s="452"/>
      <c r="O2443" s="452"/>
    </row>
    <row r="2444" spans="1:15" ht="23.25">
      <c r="A2444" s="450"/>
      <c r="B2444" s="453"/>
      <c r="C2444" s="452"/>
      <c r="D2444" s="452"/>
      <c r="E2444" s="452"/>
      <c r="F2444" s="452"/>
      <c r="G2444" s="452"/>
      <c r="H2444" s="452"/>
      <c r="I2444" s="452"/>
      <c r="J2444" s="452"/>
      <c r="K2444" s="452"/>
      <c r="L2444" s="452"/>
      <c r="M2444" s="452"/>
      <c r="N2444" s="452"/>
      <c r="O2444" s="452"/>
    </row>
    <row r="2445" spans="1:15" ht="23.25">
      <c r="A2445" s="450"/>
      <c r="B2445" s="453"/>
      <c r="C2445" s="452"/>
      <c r="D2445" s="452"/>
      <c r="E2445" s="452"/>
      <c r="F2445" s="452"/>
      <c r="G2445" s="452"/>
      <c r="H2445" s="452"/>
      <c r="I2445" s="452"/>
      <c r="J2445" s="452"/>
      <c r="K2445" s="452"/>
      <c r="L2445" s="452"/>
      <c r="M2445" s="452"/>
      <c r="N2445" s="452"/>
      <c r="O2445" s="452"/>
    </row>
    <row r="2446" spans="1:15" ht="23.25">
      <c r="A2446" s="450"/>
      <c r="B2446" s="453"/>
      <c r="C2446" s="452"/>
      <c r="D2446" s="452"/>
      <c r="E2446" s="452"/>
      <c r="F2446" s="452"/>
      <c r="G2446" s="452"/>
      <c r="H2446" s="452"/>
      <c r="I2446" s="452"/>
      <c r="J2446" s="452"/>
      <c r="K2446" s="452"/>
      <c r="L2446" s="452"/>
      <c r="M2446" s="452"/>
      <c r="N2446" s="452"/>
      <c r="O2446" s="452"/>
    </row>
    <row r="2447" spans="1:15" ht="23.25">
      <c r="A2447" s="450"/>
      <c r="B2447" s="453"/>
      <c r="C2447" s="452"/>
      <c r="D2447" s="452"/>
      <c r="E2447" s="452"/>
      <c r="F2447" s="452"/>
      <c r="G2447" s="452"/>
      <c r="H2447" s="452"/>
      <c r="I2447" s="452"/>
      <c r="J2447" s="452"/>
      <c r="K2447" s="452"/>
      <c r="L2447" s="452"/>
      <c r="M2447" s="452"/>
      <c r="N2447" s="452"/>
      <c r="O2447" s="452"/>
    </row>
    <row r="2448" spans="1:15" ht="23.25">
      <c r="A2448" s="450"/>
      <c r="B2448" s="453"/>
      <c r="C2448" s="452"/>
      <c r="D2448" s="452"/>
      <c r="E2448" s="452"/>
      <c r="F2448" s="452"/>
      <c r="G2448" s="452"/>
      <c r="H2448" s="452"/>
      <c r="I2448" s="452"/>
      <c r="J2448" s="452"/>
      <c r="K2448" s="452"/>
      <c r="L2448" s="452"/>
      <c r="M2448" s="452"/>
      <c r="N2448" s="452"/>
      <c r="O2448" s="452"/>
    </row>
    <row r="2449" spans="1:17" ht="23.25">
      <c r="A2449" s="450"/>
      <c r="B2449" s="453"/>
      <c r="C2449" s="452"/>
      <c r="D2449" s="452"/>
      <c r="E2449" s="452"/>
      <c r="F2449" s="452"/>
      <c r="G2449" s="452"/>
      <c r="H2449" s="452"/>
      <c r="I2449" s="452"/>
      <c r="J2449" s="452"/>
      <c r="K2449" s="452"/>
      <c r="L2449" s="452"/>
      <c r="M2449" s="452"/>
      <c r="N2449" s="452"/>
      <c r="O2449" s="452"/>
    </row>
    <row r="2450" spans="1:17" ht="23.25">
      <c r="A2450" s="450"/>
      <c r="B2450" s="453"/>
      <c r="C2450" s="452"/>
      <c r="D2450" s="452"/>
      <c r="E2450" s="452"/>
      <c r="F2450" s="452"/>
      <c r="G2450" s="452"/>
      <c r="H2450" s="452"/>
      <c r="I2450" s="452"/>
      <c r="J2450" s="452"/>
      <c r="K2450" s="452"/>
      <c r="L2450" s="452"/>
      <c r="M2450" s="452"/>
      <c r="N2450" s="452"/>
      <c r="O2450" s="452"/>
    </row>
    <row r="2451" spans="1:17" ht="23.25">
      <c r="A2451" s="450"/>
      <c r="B2451" s="453"/>
      <c r="C2451" s="452"/>
      <c r="D2451" s="452"/>
      <c r="E2451" s="452"/>
      <c r="F2451" s="452"/>
      <c r="G2451" s="452"/>
      <c r="H2451" s="452"/>
      <c r="I2451" s="452"/>
      <c r="J2451" s="452"/>
      <c r="K2451" s="452"/>
      <c r="L2451" s="452"/>
      <c r="M2451" s="452"/>
      <c r="N2451" s="452"/>
      <c r="O2451" s="452"/>
    </row>
    <row r="2452" spans="1:17" s="474" customFormat="1" ht="24">
      <c r="A2452" s="450"/>
      <c r="B2452" s="453"/>
      <c r="C2452" s="452"/>
      <c r="D2452" s="452"/>
      <c r="E2452" s="452"/>
      <c r="F2452" s="452"/>
      <c r="G2452" s="452"/>
      <c r="H2452" s="452"/>
      <c r="I2452" s="452"/>
      <c r="J2452" s="452"/>
      <c r="K2452" s="452"/>
      <c r="L2452" s="452"/>
      <c r="M2452" s="452"/>
      <c r="N2452" s="452"/>
      <c r="O2452" s="452"/>
      <c r="Q2452" s="3"/>
    </row>
    <row r="2453" spans="1:17" s="474" customFormat="1" ht="24">
      <c r="A2453" s="450"/>
      <c r="B2453" s="462" t="s">
        <v>962</v>
      </c>
      <c r="C2453" s="452"/>
      <c r="D2453" s="452"/>
      <c r="E2453" s="452"/>
      <c r="F2453" s="452"/>
      <c r="G2453" s="452"/>
      <c r="H2453" s="452"/>
      <c r="I2453" s="452"/>
      <c r="J2453" s="452"/>
      <c r="K2453" s="452"/>
      <c r="L2453" s="452"/>
      <c r="M2453" s="452"/>
      <c r="N2453" s="452"/>
      <c r="O2453" s="452"/>
      <c r="Q2453" s="3"/>
    </row>
    <row r="2454" spans="1:17" s="474" customFormat="1" ht="24">
      <c r="A2454" s="450"/>
      <c r="B2454" s="475" t="s">
        <v>932</v>
      </c>
      <c r="C2454" s="476"/>
      <c r="D2454" s="477"/>
      <c r="E2454" s="477"/>
      <c r="F2454" s="478"/>
      <c r="G2454" s="477"/>
      <c r="H2454" s="479"/>
      <c r="I2454" s="479"/>
      <c r="J2454" s="479"/>
      <c r="K2454" s="479"/>
      <c r="L2454" s="479"/>
      <c r="M2454" s="479"/>
      <c r="N2454" s="479"/>
      <c r="O2454" s="479"/>
      <c r="Q2454" s="3"/>
    </row>
    <row r="2455" spans="1:17" s="474" customFormat="1" ht="24">
      <c r="A2455" s="450"/>
      <c r="B2455" s="479" t="s">
        <v>933</v>
      </c>
      <c r="C2455" s="477"/>
      <c r="D2455" s="477"/>
      <c r="E2455" s="465">
        <v>240</v>
      </c>
      <c r="F2455" s="456" t="s">
        <v>408</v>
      </c>
      <c r="G2455" s="456" t="s">
        <v>934</v>
      </c>
      <c r="H2455" s="480">
        <v>252</v>
      </c>
      <c r="I2455" s="456" t="s">
        <v>935</v>
      </c>
      <c r="J2455" s="456" t="s">
        <v>406</v>
      </c>
      <c r="K2455" s="466">
        <f>+K2413</f>
        <v>2.41</v>
      </c>
      <c r="L2455" s="452" t="s">
        <v>936</v>
      </c>
      <c r="M2455" s="466">
        <f>+H2455*K2455</f>
        <v>607.32000000000005</v>
      </c>
      <c r="N2455" s="456" t="s">
        <v>28</v>
      </c>
      <c r="O2455" s="452" t="s">
        <v>43</v>
      </c>
      <c r="Q2455" s="3"/>
    </row>
    <row r="2456" spans="1:17" s="474" customFormat="1" ht="24">
      <c r="A2456" s="450"/>
      <c r="B2456" s="479" t="s">
        <v>937</v>
      </c>
      <c r="C2456" s="477"/>
      <c r="D2456" s="477"/>
      <c r="E2456" s="465">
        <v>0.52</v>
      </c>
      <c r="F2456" s="456" t="s">
        <v>25</v>
      </c>
      <c r="G2456" s="456" t="s">
        <v>938</v>
      </c>
      <c r="H2456" s="480">
        <v>0.62</v>
      </c>
      <c r="I2456" s="456" t="s">
        <v>25</v>
      </c>
      <c r="J2456" s="456" t="s">
        <v>406</v>
      </c>
      <c r="K2456" s="466">
        <f>+K2414</f>
        <v>299.48</v>
      </c>
      <c r="L2456" s="452" t="s">
        <v>936</v>
      </c>
      <c r="M2456" s="466">
        <f>+H2456*K2456</f>
        <v>185.67760000000001</v>
      </c>
      <c r="N2456" s="456" t="s">
        <v>28</v>
      </c>
      <c r="O2456" s="452" t="s">
        <v>46</v>
      </c>
      <c r="Q2456" s="3"/>
    </row>
    <row r="2457" spans="1:17" s="474" customFormat="1" ht="24">
      <c r="A2457" s="450"/>
      <c r="B2457" s="479" t="s">
        <v>939</v>
      </c>
      <c r="C2457" s="477"/>
      <c r="D2457" s="477"/>
      <c r="E2457" s="465">
        <v>0.86</v>
      </c>
      <c r="F2457" s="456" t="s">
        <v>25</v>
      </c>
      <c r="G2457" s="456" t="s">
        <v>940</v>
      </c>
      <c r="H2457" s="480">
        <v>0.98899999999999988</v>
      </c>
      <c r="I2457" s="456" t="s">
        <v>25</v>
      </c>
      <c r="J2457" s="456" t="s">
        <v>406</v>
      </c>
      <c r="K2457" s="466">
        <f>+K2415</f>
        <v>386.71999999999997</v>
      </c>
      <c r="L2457" s="452" t="s">
        <v>936</v>
      </c>
      <c r="M2457" s="466">
        <f>+H2457*K2457</f>
        <v>382.46607999999992</v>
      </c>
      <c r="N2457" s="456" t="s">
        <v>28</v>
      </c>
      <c r="O2457" s="452" t="s">
        <v>76</v>
      </c>
      <c r="Q2457" s="3"/>
    </row>
    <row r="2458" spans="1:17" s="474" customFormat="1" ht="24">
      <c r="A2458" s="450"/>
      <c r="B2458" s="479" t="s">
        <v>963</v>
      </c>
      <c r="C2458" s="477"/>
      <c r="D2458" s="477"/>
      <c r="E2458" s="477"/>
      <c r="F2458" s="479"/>
      <c r="G2458" s="477"/>
      <c r="H2458" s="481">
        <v>1</v>
      </c>
      <c r="I2458" s="456" t="s">
        <v>25</v>
      </c>
      <c r="J2458" s="456" t="s">
        <v>406</v>
      </c>
      <c r="K2458" s="482">
        <v>316</v>
      </c>
      <c r="L2458" s="452" t="s">
        <v>936</v>
      </c>
      <c r="M2458" s="466">
        <f>+H2458*K2458</f>
        <v>316</v>
      </c>
      <c r="N2458" s="456" t="s">
        <v>28</v>
      </c>
      <c r="O2458" s="452" t="s">
        <v>127</v>
      </c>
      <c r="Q2458" s="3"/>
    </row>
    <row r="2459" spans="1:17" s="474" customFormat="1" ht="24">
      <c r="A2459" s="450"/>
      <c r="B2459" s="479" t="s">
        <v>60</v>
      </c>
      <c r="C2459" s="477"/>
      <c r="D2459" s="477"/>
      <c r="E2459" s="477"/>
      <c r="F2459" s="479"/>
      <c r="G2459" s="477"/>
      <c r="H2459" s="479"/>
      <c r="I2459" s="479"/>
      <c r="J2459" s="479"/>
      <c r="K2459" s="479"/>
      <c r="L2459" s="479"/>
      <c r="M2459" s="480">
        <f>SUM(M2455:M2458)</f>
        <v>1491.4636799999998</v>
      </c>
      <c r="N2459" s="456" t="s">
        <v>28</v>
      </c>
      <c r="O2459" s="479" t="s">
        <v>964</v>
      </c>
      <c r="Q2459" s="3"/>
    </row>
    <row r="2460" spans="1:17" ht="24" thickBot="1">
      <c r="A2460" s="450"/>
      <c r="B2460" s="455" t="s">
        <v>918</v>
      </c>
      <c r="C2460" s="456"/>
      <c r="D2460" s="456"/>
      <c r="E2460" s="456"/>
      <c r="F2460" s="452"/>
      <c r="G2460" s="456"/>
      <c r="H2460" s="452"/>
      <c r="I2460" s="452"/>
      <c r="J2460" s="452"/>
      <c r="K2460" s="452"/>
      <c r="L2460" s="452"/>
      <c r="M2460" s="469">
        <f>+ROUNDDOWN(M2459,0)</f>
        <v>1491</v>
      </c>
      <c r="N2460" s="454" t="s">
        <v>28</v>
      </c>
      <c r="O2460" s="452"/>
    </row>
    <row r="2461" spans="1:17" s="474" customFormat="1" ht="24.75" thickTop="1">
      <c r="A2461" s="450"/>
      <c r="B2461" s="479"/>
      <c r="C2461" s="479"/>
      <c r="D2461" s="479"/>
      <c r="E2461" s="479"/>
      <c r="F2461" s="479"/>
      <c r="G2461" s="479"/>
      <c r="H2461" s="479"/>
      <c r="I2461" s="479"/>
      <c r="J2461" s="479"/>
      <c r="K2461" s="479"/>
      <c r="L2461" s="479"/>
      <c r="M2461" s="479"/>
      <c r="N2461" s="479"/>
      <c r="O2461" s="450"/>
      <c r="Q2461" s="3"/>
    </row>
    <row r="2462" spans="1:17" s="474" customFormat="1" ht="24">
      <c r="A2462" s="450"/>
      <c r="B2462" s="475" t="s">
        <v>947</v>
      </c>
      <c r="C2462" s="476"/>
      <c r="D2462" s="477"/>
      <c r="E2462" s="477"/>
      <c r="F2462" s="478"/>
      <c r="G2462" s="477"/>
      <c r="H2462" s="479"/>
      <c r="I2462" s="479"/>
      <c r="J2462" s="479"/>
      <c r="K2462" s="479"/>
      <c r="L2462" s="479"/>
      <c r="M2462" s="479"/>
      <c r="N2462" s="479"/>
      <c r="O2462" s="450"/>
      <c r="Q2462" s="3"/>
    </row>
    <row r="2463" spans="1:17" s="474" customFormat="1" ht="24">
      <c r="A2463" s="450"/>
      <c r="B2463" s="479" t="s">
        <v>933</v>
      </c>
      <c r="C2463" s="477"/>
      <c r="D2463" s="477"/>
      <c r="E2463" s="465">
        <v>300</v>
      </c>
      <c r="F2463" s="456" t="s">
        <v>408</v>
      </c>
      <c r="G2463" s="456" t="s">
        <v>934</v>
      </c>
      <c r="H2463" s="480">
        <v>315</v>
      </c>
      <c r="I2463" s="456" t="s">
        <v>935</v>
      </c>
      <c r="J2463" s="456" t="s">
        <v>406</v>
      </c>
      <c r="K2463" s="466">
        <f>+K2455</f>
        <v>2.41</v>
      </c>
      <c r="L2463" s="452" t="s">
        <v>936</v>
      </c>
      <c r="M2463" s="466">
        <f>+H2463*K2463</f>
        <v>759.15000000000009</v>
      </c>
      <c r="N2463" s="456" t="s">
        <v>28</v>
      </c>
      <c r="O2463" s="452" t="s">
        <v>43</v>
      </c>
      <c r="Q2463" s="3"/>
    </row>
    <row r="2464" spans="1:17" s="474" customFormat="1" ht="24">
      <c r="A2464" s="450"/>
      <c r="B2464" s="479" t="s">
        <v>937</v>
      </c>
      <c r="C2464" s="477"/>
      <c r="D2464" s="477"/>
      <c r="E2464" s="465">
        <v>0.43</v>
      </c>
      <c r="F2464" s="456" t="s">
        <v>25</v>
      </c>
      <c r="G2464" s="456" t="s">
        <v>938</v>
      </c>
      <c r="H2464" s="480">
        <v>0.51600000000000001</v>
      </c>
      <c r="I2464" s="456" t="s">
        <v>25</v>
      </c>
      <c r="J2464" s="456" t="s">
        <v>406</v>
      </c>
      <c r="K2464" s="466">
        <f>+K2456</f>
        <v>299.48</v>
      </c>
      <c r="L2464" s="452" t="s">
        <v>936</v>
      </c>
      <c r="M2464" s="466">
        <f>+H2464*K2464</f>
        <v>154.53168000000002</v>
      </c>
      <c r="N2464" s="456" t="s">
        <v>28</v>
      </c>
      <c r="O2464" s="452" t="s">
        <v>46</v>
      </c>
      <c r="Q2464" s="3"/>
    </row>
    <row r="2465" spans="1:17" s="474" customFormat="1" ht="24">
      <c r="A2465" s="450"/>
      <c r="B2465" s="479" t="s">
        <v>939</v>
      </c>
      <c r="C2465" s="477"/>
      <c r="D2465" s="477"/>
      <c r="E2465" s="465">
        <v>0.86</v>
      </c>
      <c r="F2465" s="456" t="s">
        <v>25</v>
      </c>
      <c r="G2465" s="456" t="s">
        <v>940</v>
      </c>
      <c r="H2465" s="480">
        <v>0.98899999999999988</v>
      </c>
      <c r="I2465" s="456" t="s">
        <v>25</v>
      </c>
      <c r="J2465" s="456" t="s">
        <v>406</v>
      </c>
      <c r="K2465" s="466">
        <f>+K2457</f>
        <v>386.71999999999997</v>
      </c>
      <c r="L2465" s="452" t="s">
        <v>936</v>
      </c>
      <c r="M2465" s="466">
        <f>+H2465*K2465</f>
        <v>382.46607999999992</v>
      </c>
      <c r="N2465" s="456" t="s">
        <v>28</v>
      </c>
      <c r="O2465" s="452" t="s">
        <v>76</v>
      </c>
      <c r="Q2465" s="3"/>
    </row>
    <row r="2466" spans="1:17" s="474" customFormat="1" ht="24">
      <c r="A2466" s="450"/>
      <c r="B2466" s="479" t="s">
        <v>963</v>
      </c>
      <c r="C2466" s="477"/>
      <c r="D2466" s="477"/>
      <c r="E2466" s="477"/>
      <c r="F2466" s="479"/>
      <c r="G2466" s="477"/>
      <c r="H2466" s="481">
        <v>1</v>
      </c>
      <c r="I2466" s="456" t="s">
        <v>25</v>
      </c>
      <c r="J2466" s="456" t="s">
        <v>406</v>
      </c>
      <c r="K2466" s="482">
        <v>346</v>
      </c>
      <c r="L2466" s="452" t="s">
        <v>936</v>
      </c>
      <c r="M2466" s="466">
        <f>+H2466*K2466</f>
        <v>346</v>
      </c>
      <c r="N2466" s="456" t="s">
        <v>28</v>
      </c>
      <c r="O2466" s="452" t="s">
        <v>127</v>
      </c>
      <c r="Q2466" s="3"/>
    </row>
    <row r="2467" spans="1:17" s="474" customFormat="1" ht="24">
      <c r="A2467" s="450"/>
      <c r="B2467" s="479" t="s">
        <v>60</v>
      </c>
      <c r="C2467" s="477"/>
      <c r="D2467" s="477"/>
      <c r="E2467" s="477"/>
      <c r="F2467" s="479"/>
      <c r="G2467" s="477"/>
      <c r="H2467" s="479"/>
      <c r="I2467" s="479"/>
      <c r="J2467" s="479"/>
      <c r="K2467" s="479"/>
      <c r="L2467" s="479"/>
      <c r="M2467" s="480">
        <f>SUM(M2463:M2466)</f>
        <v>1642.1477600000001</v>
      </c>
      <c r="N2467" s="456" t="s">
        <v>28</v>
      </c>
      <c r="O2467" s="479" t="s">
        <v>964</v>
      </c>
      <c r="Q2467" s="3"/>
    </row>
    <row r="2468" spans="1:17" ht="24" thickBot="1">
      <c r="A2468" s="450"/>
      <c r="B2468" s="455" t="s">
        <v>918</v>
      </c>
      <c r="C2468" s="456"/>
      <c r="D2468" s="456"/>
      <c r="E2468" s="456"/>
      <c r="F2468" s="452"/>
      <c r="G2468" s="456"/>
      <c r="H2468" s="452"/>
      <c r="I2468" s="452"/>
      <c r="J2468" s="452"/>
      <c r="K2468" s="452"/>
      <c r="L2468" s="452"/>
      <c r="M2468" s="469">
        <f>+ROUNDDOWN(M2467,0)</f>
        <v>1642</v>
      </c>
      <c r="N2468" s="454" t="s">
        <v>28</v>
      </c>
      <c r="O2468" s="452"/>
    </row>
    <row r="2469" spans="1:17" s="474" customFormat="1" ht="24.75" thickTop="1">
      <c r="A2469" s="450"/>
      <c r="B2469" s="479"/>
      <c r="C2469" s="479"/>
      <c r="D2469" s="479"/>
      <c r="E2469" s="479"/>
      <c r="F2469" s="479"/>
      <c r="G2469" s="479"/>
      <c r="H2469" s="479"/>
      <c r="I2469" s="479"/>
      <c r="J2469" s="479"/>
      <c r="K2469" s="479"/>
      <c r="L2469" s="479"/>
      <c r="M2469" s="479"/>
      <c r="N2469" s="479"/>
      <c r="O2469" s="450"/>
      <c r="Q2469" s="3"/>
    </row>
    <row r="2470" spans="1:17" s="474" customFormat="1" ht="24">
      <c r="A2470" s="450"/>
      <c r="B2470" s="475" t="s">
        <v>948</v>
      </c>
      <c r="C2470" s="476"/>
      <c r="D2470" s="477"/>
      <c r="E2470" s="477"/>
      <c r="F2470" s="478"/>
      <c r="G2470" s="477"/>
      <c r="H2470" s="479"/>
      <c r="I2470" s="479"/>
      <c r="J2470" s="479"/>
      <c r="K2470" s="479"/>
      <c r="L2470" s="479"/>
      <c r="M2470" s="479"/>
      <c r="N2470" s="479"/>
      <c r="O2470" s="450"/>
      <c r="Q2470" s="3"/>
    </row>
    <row r="2471" spans="1:17" s="474" customFormat="1" ht="24">
      <c r="A2471" s="450"/>
      <c r="B2471" s="479" t="s">
        <v>933</v>
      </c>
      <c r="C2471" s="477"/>
      <c r="D2471" s="477"/>
      <c r="E2471" s="465">
        <v>320</v>
      </c>
      <c r="F2471" s="456" t="s">
        <v>408</v>
      </c>
      <c r="G2471" s="456" t="s">
        <v>934</v>
      </c>
      <c r="H2471" s="480">
        <v>336</v>
      </c>
      <c r="I2471" s="456" t="s">
        <v>935</v>
      </c>
      <c r="J2471" s="456" t="s">
        <v>406</v>
      </c>
      <c r="K2471" s="466">
        <f>+K2463</f>
        <v>2.41</v>
      </c>
      <c r="L2471" s="452" t="s">
        <v>936</v>
      </c>
      <c r="M2471" s="466">
        <f>+H2471*K2471</f>
        <v>809.76</v>
      </c>
      <c r="N2471" s="456" t="s">
        <v>28</v>
      </c>
      <c r="O2471" s="452" t="s">
        <v>43</v>
      </c>
      <c r="Q2471" s="3"/>
    </row>
    <row r="2472" spans="1:17" s="474" customFormat="1" ht="24">
      <c r="A2472" s="450"/>
      <c r="B2472" s="479" t="s">
        <v>937</v>
      </c>
      <c r="C2472" s="477"/>
      <c r="D2472" s="477"/>
      <c r="E2472" s="465">
        <v>0.43</v>
      </c>
      <c r="F2472" s="456" t="s">
        <v>25</v>
      </c>
      <c r="G2472" s="456" t="s">
        <v>938</v>
      </c>
      <c r="H2472" s="480">
        <v>0.51600000000000001</v>
      </c>
      <c r="I2472" s="456" t="s">
        <v>25</v>
      </c>
      <c r="J2472" s="456" t="s">
        <v>406</v>
      </c>
      <c r="K2472" s="466">
        <f>+K2464</f>
        <v>299.48</v>
      </c>
      <c r="L2472" s="452" t="s">
        <v>936</v>
      </c>
      <c r="M2472" s="466">
        <f>+H2472*K2472</f>
        <v>154.53168000000002</v>
      </c>
      <c r="N2472" s="456" t="s">
        <v>28</v>
      </c>
      <c r="O2472" s="452" t="s">
        <v>46</v>
      </c>
      <c r="Q2472" s="3"/>
    </row>
    <row r="2473" spans="1:17" s="474" customFormat="1" ht="24">
      <c r="A2473" s="450"/>
      <c r="B2473" s="479" t="s">
        <v>939</v>
      </c>
      <c r="C2473" s="477"/>
      <c r="D2473" s="477"/>
      <c r="E2473" s="465">
        <v>0.86</v>
      </c>
      <c r="F2473" s="456" t="s">
        <v>25</v>
      </c>
      <c r="G2473" s="456" t="s">
        <v>940</v>
      </c>
      <c r="H2473" s="480">
        <v>0.98899999999999988</v>
      </c>
      <c r="I2473" s="456" t="s">
        <v>25</v>
      </c>
      <c r="J2473" s="456" t="s">
        <v>406</v>
      </c>
      <c r="K2473" s="466">
        <f>+K2465</f>
        <v>386.71999999999997</v>
      </c>
      <c r="L2473" s="452" t="s">
        <v>936</v>
      </c>
      <c r="M2473" s="466">
        <f>+H2473*K2473</f>
        <v>382.46607999999992</v>
      </c>
      <c r="N2473" s="456" t="s">
        <v>28</v>
      </c>
      <c r="O2473" s="452" t="s">
        <v>76</v>
      </c>
      <c r="Q2473" s="3"/>
    </row>
    <row r="2474" spans="1:17" s="474" customFormat="1" ht="24">
      <c r="A2474" s="450"/>
      <c r="B2474" s="479" t="s">
        <v>963</v>
      </c>
      <c r="C2474" s="477"/>
      <c r="D2474" s="477"/>
      <c r="E2474" s="477"/>
      <c r="F2474" s="479"/>
      <c r="G2474" s="477"/>
      <c r="H2474" s="479">
        <v>1</v>
      </c>
      <c r="I2474" s="456" t="s">
        <v>25</v>
      </c>
      <c r="J2474" s="456" t="s">
        <v>406</v>
      </c>
      <c r="K2474" s="466">
        <f>+K2466</f>
        <v>346</v>
      </c>
      <c r="L2474" s="452" t="s">
        <v>936</v>
      </c>
      <c r="M2474" s="466">
        <f>+H2474*K2474</f>
        <v>346</v>
      </c>
      <c r="N2474" s="456" t="s">
        <v>28</v>
      </c>
      <c r="O2474" s="452" t="s">
        <v>127</v>
      </c>
      <c r="Q2474" s="3"/>
    </row>
    <row r="2475" spans="1:17" s="474" customFormat="1" ht="24">
      <c r="A2475" s="450"/>
      <c r="B2475" s="479" t="s">
        <v>60</v>
      </c>
      <c r="C2475" s="477"/>
      <c r="D2475" s="477"/>
      <c r="E2475" s="477"/>
      <c r="F2475" s="479"/>
      <c r="G2475" s="477"/>
      <c r="H2475" s="479"/>
      <c r="I2475" s="479"/>
      <c r="J2475" s="479"/>
      <c r="K2475" s="479"/>
      <c r="L2475" s="479"/>
      <c r="M2475" s="480">
        <f>SUM(M2471:M2474)</f>
        <v>1692.75776</v>
      </c>
      <c r="N2475" s="456" t="s">
        <v>28</v>
      </c>
      <c r="O2475" s="479" t="s">
        <v>964</v>
      </c>
      <c r="Q2475" s="3"/>
    </row>
    <row r="2476" spans="1:17" ht="24" thickBot="1">
      <c r="A2476" s="450"/>
      <c r="B2476" s="455" t="s">
        <v>918</v>
      </c>
      <c r="C2476" s="456"/>
      <c r="D2476" s="456"/>
      <c r="E2476" s="456"/>
      <c r="F2476" s="452"/>
      <c r="G2476" s="456"/>
      <c r="H2476" s="452"/>
      <c r="I2476" s="452"/>
      <c r="J2476" s="452"/>
      <c r="K2476" s="452"/>
      <c r="L2476" s="452"/>
      <c r="M2476" s="469">
        <f>+ROUNDDOWN(M2475,0)</f>
        <v>1692</v>
      </c>
      <c r="N2476" s="454" t="s">
        <v>28</v>
      </c>
      <c r="O2476" s="452"/>
    </row>
    <row r="2477" spans="1:17" s="474" customFormat="1" ht="24.75" thickTop="1">
      <c r="A2477" s="450"/>
      <c r="B2477" s="479"/>
      <c r="C2477" s="479"/>
      <c r="D2477" s="479"/>
      <c r="E2477" s="479"/>
      <c r="F2477" s="479"/>
      <c r="G2477" s="479"/>
      <c r="H2477" s="479"/>
      <c r="I2477" s="479"/>
      <c r="J2477" s="479"/>
      <c r="K2477" s="479"/>
      <c r="L2477" s="479"/>
      <c r="M2477" s="479"/>
      <c r="N2477" s="479"/>
      <c r="O2477" s="450"/>
      <c r="Q2477" s="3"/>
    </row>
    <row r="2478" spans="1:17" s="474" customFormat="1" ht="24">
      <c r="A2478" s="450"/>
      <c r="B2478" s="475" t="s">
        <v>949</v>
      </c>
      <c r="C2478" s="479"/>
      <c r="D2478" s="479"/>
      <c r="E2478" s="479"/>
      <c r="F2478" s="479"/>
      <c r="G2478" s="479"/>
      <c r="H2478" s="479"/>
      <c r="I2478" s="479"/>
      <c r="J2478" s="479"/>
      <c r="K2478" s="479"/>
      <c r="L2478" s="479"/>
      <c r="M2478" s="479"/>
      <c r="N2478" s="479"/>
      <c r="O2478" s="450"/>
      <c r="Q2478" s="3"/>
    </row>
    <row r="2479" spans="1:17" s="474" customFormat="1" ht="24">
      <c r="A2479" s="450"/>
      <c r="B2479" s="479" t="s">
        <v>933</v>
      </c>
      <c r="C2479" s="477"/>
      <c r="D2479" s="477"/>
      <c r="E2479" s="465">
        <v>350</v>
      </c>
      <c r="F2479" s="456" t="s">
        <v>408</v>
      </c>
      <c r="G2479" s="456" t="s">
        <v>934</v>
      </c>
      <c r="H2479" s="480">
        <v>367.5</v>
      </c>
      <c r="I2479" s="456" t="s">
        <v>935</v>
      </c>
      <c r="J2479" s="456" t="s">
        <v>406</v>
      </c>
      <c r="K2479" s="466">
        <f>+K2471</f>
        <v>2.41</v>
      </c>
      <c r="L2479" s="452" t="s">
        <v>936</v>
      </c>
      <c r="M2479" s="466">
        <f>+H2479*K2479</f>
        <v>885.67500000000007</v>
      </c>
      <c r="N2479" s="456" t="s">
        <v>28</v>
      </c>
      <c r="O2479" s="452" t="s">
        <v>43</v>
      </c>
      <c r="Q2479" s="3"/>
    </row>
    <row r="2480" spans="1:17" s="474" customFormat="1" ht="24">
      <c r="A2480" s="450"/>
      <c r="B2480" s="479" t="s">
        <v>937</v>
      </c>
      <c r="C2480" s="477"/>
      <c r="D2480" s="477"/>
      <c r="E2480" s="465">
        <v>0.43</v>
      </c>
      <c r="F2480" s="456" t="s">
        <v>25</v>
      </c>
      <c r="G2480" s="456" t="s">
        <v>938</v>
      </c>
      <c r="H2480" s="480">
        <v>0.51600000000000001</v>
      </c>
      <c r="I2480" s="456" t="s">
        <v>25</v>
      </c>
      <c r="J2480" s="456" t="s">
        <v>406</v>
      </c>
      <c r="K2480" s="466">
        <f>+K2472</f>
        <v>299.48</v>
      </c>
      <c r="L2480" s="452" t="s">
        <v>936</v>
      </c>
      <c r="M2480" s="466">
        <f>+H2480*K2480</f>
        <v>154.53168000000002</v>
      </c>
      <c r="N2480" s="456" t="s">
        <v>28</v>
      </c>
      <c r="O2480" s="452" t="s">
        <v>46</v>
      </c>
      <c r="Q2480" s="3"/>
    </row>
    <row r="2481" spans="1:17" s="474" customFormat="1" ht="24">
      <c r="A2481" s="450"/>
      <c r="B2481" s="479" t="s">
        <v>939</v>
      </c>
      <c r="C2481" s="477"/>
      <c r="D2481" s="477"/>
      <c r="E2481" s="465">
        <v>0.86</v>
      </c>
      <c r="F2481" s="456" t="s">
        <v>25</v>
      </c>
      <c r="G2481" s="456" t="s">
        <v>940</v>
      </c>
      <c r="H2481" s="480">
        <v>0.98899999999999988</v>
      </c>
      <c r="I2481" s="456" t="s">
        <v>25</v>
      </c>
      <c r="J2481" s="456" t="s">
        <v>406</v>
      </c>
      <c r="K2481" s="466">
        <f>+K2473</f>
        <v>386.71999999999997</v>
      </c>
      <c r="L2481" s="452" t="s">
        <v>936</v>
      </c>
      <c r="M2481" s="466">
        <f>+H2481*K2481</f>
        <v>382.46607999999992</v>
      </c>
      <c r="N2481" s="456" t="s">
        <v>28</v>
      </c>
      <c r="O2481" s="452" t="s">
        <v>76</v>
      </c>
      <c r="Q2481" s="3"/>
    </row>
    <row r="2482" spans="1:17" s="474" customFormat="1" ht="24">
      <c r="A2482" s="450"/>
      <c r="B2482" s="479" t="s">
        <v>963</v>
      </c>
      <c r="C2482" s="477"/>
      <c r="D2482" s="477"/>
      <c r="E2482" s="477"/>
      <c r="F2482" s="479"/>
      <c r="G2482" s="477"/>
      <c r="H2482" s="481">
        <v>1</v>
      </c>
      <c r="I2482" s="456" t="s">
        <v>25</v>
      </c>
      <c r="J2482" s="456" t="s">
        <v>406</v>
      </c>
      <c r="K2482" s="466">
        <f>+K2474</f>
        <v>346</v>
      </c>
      <c r="L2482" s="452" t="s">
        <v>936</v>
      </c>
      <c r="M2482" s="466">
        <f>+H2482*K2482</f>
        <v>346</v>
      </c>
      <c r="N2482" s="456" t="s">
        <v>28</v>
      </c>
      <c r="O2482" s="452" t="s">
        <v>127</v>
      </c>
      <c r="Q2482" s="3"/>
    </row>
    <row r="2483" spans="1:17" s="474" customFormat="1" ht="24">
      <c r="A2483" s="450"/>
      <c r="B2483" s="479" t="s">
        <v>60</v>
      </c>
      <c r="C2483" s="477"/>
      <c r="D2483" s="477"/>
      <c r="E2483" s="477"/>
      <c r="F2483" s="479"/>
      <c r="G2483" s="477"/>
      <c r="H2483" s="479"/>
      <c r="I2483" s="479"/>
      <c r="J2483" s="479"/>
      <c r="K2483" s="479"/>
      <c r="L2483" s="479"/>
      <c r="M2483" s="480">
        <f>SUM(M2479:M2482)</f>
        <v>1768.6727599999999</v>
      </c>
      <c r="N2483" s="456" t="s">
        <v>28</v>
      </c>
      <c r="O2483" s="479" t="s">
        <v>964</v>
      </c>
      <c r="Q2483" s="3"/>
    </row>
    <row r="2484" spans="1:17" ht="24" thickBot="1">
      <c r="A2484" s="450"/>
      <c r="B2484" s="455" t="s">
        <v>918</v>
      </c>
      <c r="C2484" s="456"/>
      <c r="D2484" s="456"/>
      <c r="E2484" s="456"/>
      <c r="F2484" s="452"/>
      <c r="G2484" s="456"/>
      <c r="H2484" s="452"/>
      <c r="I2484" s="452"/>
      <c r="J2484" s="452"/>
      <c r="K2484" s="452"/>
      <c r="L2484" s="452"/>
      <c r="M2484" s="469">
        <f>+ROUNDDOWN(M2483,0)</f>
        <v>1768</v>
      </c>
      <c r="N2484" s="454" t="s">
        <v>28</v>
      </c>
      <c r="O2484" s="452"/>
    </row>
    <row r="2485" spans="1:17" s="474" customFormat="1" ht="24.75" thickTop="1">
      <c r="A2485" s="450"/>
      <c r="B2485" s="479"/>
      <c r="C2485" s="479"/>
      <c r="D2485" s="479"/>
      <c r="E2485" s="479"/>
      <c r="F2485" s="479"/>
      <c r="G2485" s="479"/>
      <c r="H2485" s="479"/>
      <c r="I2485" s="479"/>
      <c r="J2485" s="479"/>
      <c r="K2485" s="479"/>
      <c r="L2485" s="479"/>
      <c r="M2485" s="479"/>
      <c r="N2485" s="479"/>
      <c r="O2485" s="450"/>
      <c r="Q2485" s="3"/>
    </row>
    <row r="2486" spans="1:17" s="474" customFormat="1" ht="24">
      <c r="A2486" s="450"/>
      <c r="B2486" s="475" t="s">
        <v>952</v>
      </c>
      <c r="C2486" s="479"/>
      <c r="D2486" s="479"/>
      <c r="E2486" s="479"/>
      <c r="F2486" s="479"/>
      <c r="G2486" s="479"/>
      <c r="H2486" s="479"/>
      <c r="I2486" s="479"/>
      <c r="J2486" s="479"/>
      <c r="K2486" s="479"/>
      <c r="L2486" s="479"/>
      <c r="M2486" s="479"/>
      <c r="N2486" s="479"/>
      <c r="O2486" s="450"/>
      <c r="Q2486" s="3"/>
    </row>
    <row r="2487" spans="1:17" s="474" customFormat="1" ht="24">
      <c r="A2487" s="450"/>
      <c r="B2487" s="479" t="s">
        <v>933</v>
      </c>
      <c r="C2487" s="477"/>
      <c r="D2487" s="477"/>
      <c r="E2487" s="465">
        <v>400</v>
      </c>
      <c r="F2487" s="456" t="s">
        <v>408</v>
      </c>
      <c r="G2487" s="456" t="s">
        <v>934</v>
      </c>
      <c r="H2487" s="480">
        <v>420</v>
      </c>
      <c r="I2487" s="456" t="s">
        <v>935</v>
      </c>
      <c r="J2487" s="456" t="s">
        <v>406</v>
      </c>
      <c r="K2487" s="466">
        <f>+K2479</f>
        <v>2.41</v>
      </c>
      <c r="L2487" s="452" t="s">
        <v>936</v>
      </c>
      <c r="M2487" s="466">
        <f>+H2487*K2487</f>
        <v>1012.2</v>
      </c>
      <c r="N2487" s="456" t="s">
        <v>28</v>
      </c>
      <c r="O2487" s="452" t="s">
        <v>43</v>
      </c>
      <c r="Q2487" s="3"/>
    </row>
    <row r="2488" spans="1:17" s="474" customFormat="1" ht="24">
      <c r="A2488" s="450"/>
      <c r="B2488" s="479" t="s">
        <v>937</v>
      </c>
      <c r="C2488" s="477"/>
      <c r="D2488" s="477"/>
      <c r="E2488" s="465">
        <v>0.43</v>
      </c>
      <c r="F2488" s="456" t="s">
        <v>25</v>
      </c>
      <c r="G2488" s="456" t="s">
        <v>938</v>
      </c>
      <c r="H2488" s="480">
        <v>0.51600000000000001</v>
      </c>
      <c r="I2488" s="456" t="s">
        <v>25</v>
      </c>
      <c r="J2488" s="456" t="s">
        <v>406</v>
      </c>
      <c r="K2488" s="466">
        <f>+K2480</f>
        <v>299.48</v>
      </c>
      <c r="L2488" s="452" t="s">
        <v>936</v>
      </c>
      <c r="M2488" s="466">
        <f>+H2488*K2488</f>
        <v>154.53168000000002</v>
      </c>
      <c r="N2488" s="456" t="s">
        <v>28</v>
      </c>
      <c r="O2488" s="452" t="s">
        <v>46</v>
      </c>
      <c r="Q2488" s="3"/>
    </row>
    <row r="2489" spans="1:17" s="474" customFormat="1" ht="24">
      <c r="A2489" s="450"/>
      <c r="B2489" s="479" t="s">
        <v>939</v>
      </c>
      <c r="C2489" s="477"/>
      <c r="D2489" s="477"/>
      <c r="E2489" s="465">
        <v>0.86</v>
      </c>
      <c r="F2489" s="456" t="s">
        <v>25</v>
      </c>
      <c r="G2489" s="456" t="s">
        <v>940</v>
      </c>
      <c r="H2489" s="480">
        <v>0.98899999999999988</v>
      </c>
      <c r="I2489" s="456" t="s">
        <v>25</v>
      </c>
      <c r="J2489" s="456" t="s">
        <v>406</v>
      </c>
      <c r="K2489" s="466">
        <f>+K2481</f>
        <v>386.71999999999997</v>
      </c>
      <c r="L2489" s="452" t="s">
        <v>936</v>
      </c>
      <c r="M2489" s="466">
        <f>+H2489*K2489</f>
        <v>382.46607999999992</v>
      </c>
      <c r="N2489" s="456" t="s">
        <v>28</v>
      </c>
      <c r="O2489" s="452" t="s">
        <v>76</v>
      </c>
      <c r="Q2489" s="3"/>
    </row>
    <row r="2490" spans="1:17" s="474" customFormat="1" ht="24">
      <c r="A2490" s="450"/>
      <c r="B2490" s="479" t="s">
        <v>963</v>
      </c>
      <c r="C2490" s="477"/>
      <c r="D2490" s="477"/>
      <c r="E2490" s="477"/>
      <c r="F2490" s="479"/>
      <c r="G2490" s="477"/>
      <c r="H2490" s="481">
        <v>1</v>
      </c>
      <c r="I2490" s="456" t="s">
        <v>25</v>
      </c>
      <c r="J2490" s="456" t="s">
        <v>406</v>
      </c>
      <c r="K2490" s="466">
        <f>+K2482</f>
        <v>346</v>
      </c>
      <c r="L2490" s="452" t="s">
        <v>936</v>
      </c>
      <c r="M2490" s="466">
        <f>+H2490*K2490</f>
        <v>346</v>
      </c>
      <c r="N2490" s="456" t="s">
        <v>28</v>
      </c>
      <c r="O2490" s="452" t="s">
        <v>127</v>
      </c>
      <c r="Q2490" s="3"/>
    </row>
    <row r="2491" spans="1:17" s="474" customFormat="1" ht="24">
      <c r="A2491" s="479"/>
      <c r="B2491" s="479" t="s">
        <v>60</v>
      </c>
      <c r="C2491" s="477"/>
      <c r="D2491" s="477"/>
      <c r="E2491" s="477"/>
      <c r="F2491" s="479"/>
      <c r="G2491" s="477"/>
      <c r="H2491" s="479"/>
      <c r="I2491" s="479"/>
      <c r="J2491" s="479"/>
      <c r="K2491" s="479"/>
      <c r="L2491" s="479"/>
      <c r="M2491" s="480">
        <f>SUM(M2487:M2490)</f>
        <v>1895.19776</v>
      </c>
      <c r="N2491" s="456" t="s">
        <v>28</v>
      </c>
      <c r="O2491" s="479" t="s">
        <v>964</v>
      </c>
      <c r="Q2491" s="3"/>
    </row>
    <row r="2492" spans="1:17" ht="24" thickBot="1">
      <c r="A2492" s="450"/>
      <c r="B2492" s="455" t="s">
        <v>918</v>
      </c>
      <c r="C2492" s="456"/>
      <c r="D2492" s="456"/>
      <c r="E2492" s="456"/>
      <c r="F2492" s="452"/>
      <c r="G2492" s="456"/>
      <c r="H2492" s="452"/>
      <c r="I2492" s="452"/>
      <c r="J2492" s="452"/>
      <c r="K2492" s="452"/>
      <c r="L2492" s="452"/>
      <c r="M2492" s="469">
        <f>+ROUNDDOWN(M2491,0)</f>
        <v>1895</v>
      </c>
      <c r="N2492" s="454" t="s">
        <v>28</v>
      </c>
      <c r="O2492" s="452"/>
    </row>
    <row r="2493" spans="1:17" s="474" customFormat="1" ht="24.75" thickTop="1">
      <c r="A2493" s="452"/>
      <c r="B2493" s="453" t="s">
        <v>965</v>
      </c>
      <c r="C2493" s="452"/>
      <c r="D2493" s="452"/>
      <c r="E2493" s="452"/>
      <c r="F2493" s="452"/>
      <c r="G2493" s="452"/>
      <c r="H2493" s="452"/>
      <c r="I2493" s="452"/>
      <c r="J2493" s="452"/>
      <c r="K2493" s="452"/>
      <c r="L2493" s="452"/>
      <c r="M2493" s="452"/>
      <c r="N2493" s="452"/>
      <c r="O2493" s="450"/>
      <c r="Q2493" s="3"/>
    </row>
    <row r="2494" spans="1:17" s="474" customFormat="1" ht="24">
      <c r="A2494" s="452"/>
      <c r="B2494" s="453" t="s">
        <v>954</v>
      </c>
      <c r="C2494" s="452"/>
      <c r="D2494" s="452"/>
      <c r="E2494" s="452"/>
      <c r="F2494" s="452"/>
      <c r="G2494" s="452"/>
      <c r="H2494" s="452"/>
      <c r="I2494" s="452"/>
      <c r="J2494" s="452"/>
      <c r="K2494" s="452"/>
      <c r="L2494" s="452"/>
      <c r="M2494" s="452"/>
      <c r="N2494" s="452"/>
      <c r="O2494" s="450"/>
      <c r="Q2494" s="3"/>
    </row>
    <row r="2495" spans="1:17" s="474" customFormat="1" ht="24">
      <c r="A2495" s="452"/>
      <c r="B2495" s="453" t="s">
        <v>955</v>
      </c>
      <c r="C2495" s="452"/>
      <c r="D2495" s="452"/>
      <c r="E2495" s="452"/>
      <c r="F2495" s="452"/>
      <c r="G2495" s="452"/>
      <c r="H2495" s="452"/>
      <c r="I2495" s="452"/>
      <c r="J2495" s="452"/>
      <c r="K2495" s="452"/>
      <c r="L2495" s="452"/>
      <c r="M2495" s="452"/>
      <c r="N2495" s="452"/>
      <c r="O2495" s="450"/>
      <c r="Q2495" s="3"/>
    </row>
    <row r="2496" spans="1:17" s="474" customFormat="1" ht="24">
      <c r="A2496" s="452"/>
      <c r="B2496" s="453" t="s">
        <v>956</v>
      </c>
      <c r="C2496" s="452"/>
      <c r="D2496" s="452"/>
      <c r="E2496" s="452"/>
      <c r="F2496" s="452"/>
      <c r="G2496" s="452"/>
      <c r="H2496" s="452"/>
      <c r="I2496" s="452"/>
      <c r="J2496" s="452"/>
      <c r="K2496" s="452"/>
      <c r="L2496" s="452"/>
      <c r="M2496" s="452"/>
      <c r="N2496" s="452"/>
      <c r="O2496" s="450"/>
      <c r="Q2496" s="3"/>
    </row>
    <row r="2497" spans="1:17" s="474" customFormat="1" ht="24">
      <c r="A2497" s="452"/>
      <c r="B2497" s="453" t="s">
        <v>957</v>
      </c>
      <c r="C2497" s="452"/>
      <c r="D2497" s="452"/>
      <c r="E2497" s="452"/>
      <c r="F2497" s="452"/>
      <c r="G2497" s="452"/>
      <c r="H2497" s="452"/>
      <c r="I2497" s="452"/>
      <c r="J2497" s="452"/>
      <c r="K2497" s="452"/>
      <c r="L2497" s="452"/>
      <c r="M2497" s="452"/>
      <c r="N2497" s="452"/>
      <c r="O2497" s="450"/>
      <c r="Q2497" s="3"/>
    </row>
    <row r="2498" spans="1:17" s="474" customFormat="1" ht="24">
      <c r="A2498" s="452"/>
      <c r="B2498" s="471" t="s">
        <v>958</v>
      </c>
      <c r="C2498" s="472"/>
      <c r="D2498" s="452"/>
      <c r="E2498" s="452"/>
      <c r="F2498" s="452"/>
      <c r="G2498" s="452"/>
      <c r="H2498" s="452"/>
      <c r="I2498" s="452"/>
      <c r="J2498" s="452"/>
      <c r="K2498" s="452"/>
      <c r="L2498" s="452"/>
      <c r="M2498" s="452"/>
      <c r="N2498" s="452"/>
      <c r="O2498" s="450"/>
      <c r="Q2498" s="3"/>
    </row>
    <row r="2499" spans="1:17" s="474" customFormat="1" ht="24">
      <c r="A2499" s="452"/>
      <c r="B2499" s="473"/>
      <c r="C2499" s="472" t="s">
        <v>959</v>
      </c>
      <c r="D2499" s="452"/>
      <c r="E2499" s="452"/>
      <c r="F2499" s="452"/>
      <c r="G2499" s="452"/>
      <c r="H2499" s="452"/>
      <c r="I2499" s="452"/>
      <c r="J2499" s="452"/>
      <c r="K2499" s="452"/>
      <c r="L2499" s="452"/>
      <c r="M2499" s="452"/>
      <c r="N2499" s="452"/>
      <c r="O2499" s="450"/>
      <c r="Q2499" s="3"/>
    </row>
    <row r="2500" spans="1:17" s="474" customFormat="1" ht="24">
      <c r="A2500" s="452"/>
      <c r="B2500" s="473"/>
      <c r="C2500" s="472" t="s">
        <v>960</v>
      </c>
      <c r="D2500" s="452"/>
      <c r="E2500" s="452"/>
      <c r="F2500" s="452"/>
      <c r="G2500" s="452"/>
      <c r="H2500" s="452"/>
      <c r="I2500" s="452"/>
      <c r="J2500" s="452"/>
      <c r="K2500" s="452"/>
      <c r="L2500" s="452"/>
      <c r="M2500" s="452"/>
      <c r="N2500" s="452"/>
      <c r="O2500" s="450"/>
      <c r="Q2500" s="3"/>
    </row>
    <row r="2501" spans="1:17" s="474" customFormat="1" ht="24">
      <c r="A2501" s="452"/>
      <c r="B2501" s="473"/>
      <c r="C2501" s="472" t="s">
        <v>961</v>
      </c>
      <c r="D2501" s="452"/>
      <c r="E2501" s="452"/>
      <c r="F2501" s="452"/>
      <c r="G2501" s="452"/>
      <c r="H2501" s="452"/>
      <c r="I2501" s="452"/>
      <c r="J2501" s="452"/>
      <c r="K2501" s="452"/>
      <c r="L2501" s="452"/>
      <c r="M2501" s="452"/>
      <c r="N2501" s="452"/>
      <c r="O2501" s="450"/>
      <c r="Q2501" s="3"/>
    </row>
    <row r="2502" spans="1:17" s="474" customFormat="1" ht="24">
      <c r="A2502" s="452"/>
      <c r="B2502" s="453"/>
      <c r="C2502" s="452"/>
      <c r="D2502" s="452"/>
      <c r="E2502" s="452"/>
      <c r="F2502" s="452"/>
      <c r="G2502" s="452"/>
      <c r="H2502" s="452"/>
      <c r="I2502" s="452"/>
      <c r="J2502" s="452"/>
      <c r="K2502" s="452"/>
      <c r="L2502" s="452"/>
      <c r="M2502" s="452"/>
      <c r="N2502" s="452"/>
      <c r="O2502" s="450"/>
      <c r="Q2502" s="3"/>
    </row>
    <row r="2503" spans="1:17" s="474" customFormat="1" ht="24">
      <c r="A2503" s="454">
        <v>2</v>
      </c>
      <c r="B2503" s="455" t="s">
        <v>966</v>
      </c>
      <c r="C2503" s="452"/>
      <c r="D2503" s="452"/>
      <c r="E2503" s="452"/>
      <c r="F2503" s="452"/>
      <c r="G2503" s="452"/>
      <c r="H2503" s="452"/>
      <c r="I2503" s="452"/>
      <c r="J2503" s="452"/>
      <c r="K2503" s="452"/>
      <c r="L2503" s="452"/>
      <c r="M2503" s="452"/>
      <c r="N2503" s="452"/>
      <c r="O2503" s="450"/>
      <c r="Q2503" s="3"/>
    </row>
    <row r="2504" spans="1:17" s="474" customFormat="1" ht="24">
      <c r="A2504" s="452"/>
      <c r="B2504" s="453" t="s">
        <v>967</v>
      </c>
      <c r="C2504" s="460"/>
      <c r="D2504" s="456"/>
      <c r="E2504" s="456"/>
      <c r="F2504" s="461"/>
      <c r="G2504" s="456"/>
      <c r="H2504" s="452"/>
      <c r="I2504" s="452"/>
      <c r="J2504" s="452"/>
      <c r="K2504" s="452"/>
      <c r="L2504" s="452"/>
      <c r="M2504" s="452"/>
      <c r="N2504" s="452"/>
      <c r="O2504" s="450"/>
      <c r="Q2504" s="3"/>
    </row>
    <row r="2505" spans="1:17" s="474" customFormat="1" ht="24">
      <c r="A2505" s="452"/>
      <c r="B2505" s="452" t="s">
        <v>916</v>
      </c>
      <c r="C2505" s="452"/>
      <c r="D2505" s="452"/>
      <c r="E2505" s="452"/>
      <c r="F2505" s="456"/>
      <c r="G2505" s="456"/>
      <c r="H2505" s="456"/>
      <c r="I2505" s="452"/>
      <c r="J2505" s="456"/>
      <c r="K2505" s="456" t="s">
        <v>6</v>
      </c>
      <c r="L2505" s="289">
        <f>+[1]คำนวณค่าขนส่ง!G24</f>
        <v>20408.98</v>
      </c>
      <c r="M2505" s="456" t="s">
        <v>209</v>
      </c>
      <c r="N2505" s="483" t="s">
        <v>43</v>
      </c>
      <c r="O2505" s="452"/>
      <c r="P2505" s="452"/>
      <c r="Q2505" s="484"/>
    </row>
    <row r="2506" spans="1:17" s="474" customFormat="1" ht="24">
      <c r="A2506" s="450"/>
      <c r="B2506" s="452" t="s">
        <v>75</v>
      </c>
      <c r="C2506" s="452"/>
      <c r="D2506" s="452"/>
      <c r="E2506" s="452"/>
      <c r="F2506" s="485">
        <f>+[1]คำนวณค่าขนส่ง!AF24</f>
        <v>5</v>
      </c>
      <c r="G2506" s="456" t="s">
        <v>32</v>
      </c>
      <c r="H2506" s="456"/>
      <c r="I2506" s="452"/>
      <c r="J2506" s="456"/>
      <c r="K2506" s="456" t="s">
        <v>6</v>
      </c>
      <c r="L2506" s="289">
        <f>+[1]คำนวณค่าขนส่ง!AL24</f>
        <v>8.75</v>
      </c>
      <c r="M2506" s="456" t="s">
        <v>209</v>
      </c>
      <c r="N2506" s="483" t="s">
        <v>46</v>
      </c>
      <c r="O2506" s="452" t="s">
        <v>33</v>
      </c>
      <c r="P2506" s="452"/>
      <c r="Q2506" s="484"/>
    </row>
    <row r="2507" spans="1:17" s="474" customFormat="1" ht="24">
      <c r="A2507" s="450"/>
      <c r="B2507" s="452" t="s">
        <v>917</v>
      </c>
      <c r="C2507" s="452"/>
      <c r="D2507" s="452"/>
      <c r="E2507" s="452"/>
      <c r="F2507" s="452"/>
      <c r="G2507" s="456"/>
      <c r="H2507" s="456"/>
      <c r="I2507" s="452"/>
      <c r="J2507" s="456"/>
      <c r="K2507" s="456" t="s">
        <v>6</v>
      </c>
      <c r="L2507" s="289">
        <v>80</v>
      </c>
      <c r="M2507" s="456" t="s">
        <v>209</v>
      </c>
      <c r="N2507" s="483" t="s">
        <v>76</v>
      </c>
      <c r="O2507" s="452"/>
      <c r="P2507" s="452"/>
      <c r="Q2507" s="484"/>
    </row>
    <row r="2508" spans="1:17" s="474" customFormat="1" ht="24">
      <c r="A2508" s="450"/>
      <c r="B2508" s="452" t="s">
        <v>968</v>
      </c>
      <c r="C2508" s="452"/>
      <c r="D2508" s="452"/>
      <c r="E2508" s="452"/>
      <c r="F2508" s="456"/>
      <c r="G2508" s="456"/>
      <c r="H2508" s="456"/>
      <c r="I2508" s="452"/>
      <c r="J2508" s="456"/>
      <c r="K2508" s="456" t="s">
        <v>6</v>
      </c>
      <c r="L2508" s="289">
        <f>SUM(L2505:L2507)</f>
        <v>20497.73</v>
      </c>
      <c r="M2508" s="456" t="s">
        <v>209</v>
      </c>
      <c r="N2508" s="483" t="s">
        <v>969</v>
      </c>
      <c r="O2508" s="452"/>
      <c r="P2508" s="452"/>
      <c r="Q2508" s="484"/>
    </row>
    <row r="2509" spans="1:17" s="474" customFormat="1" ht="24">
      <c r="A2509" s="450"/>
      <c r="B2509" s="452" t="s">
        <v>970</v>
      </c>
      <c r="C2509" s="452"/>
      <c r="D2509" s="452"/>
      <c r="E2509" s="452"/>
      <c r="F2509" s="456"/>
      <c r="G2509" s="456"/>
      <c r="H2509" s="456"/>
      <c r="I2509" s="452"/>
      <c r="J2509" s="456"/>
      <c r="K2509" s="456" t="s">
        <v>6</v>
      </c>
      <c r="L2509" s="289">
        <f>+L2508/1000</f>
        <v>20.497730000000001</v>
      </c>
      <c r="M2509" s="456" t="s">
        <v>971</v>
      </c>
      <c r="N2509" s="483" t="s">
        <v>972</v>
      </c>
      <c r="O2509" s="452"/>
      <c r="P2509" s="452"/>
      <c r="Q2509" s="484"/>
    </row>
    <row r="2510" spans="1:17" s="474" customFormat="1" ht="24">
      <c r="A2510" s="450"/>
      <c r="B2510" s="452" t="s">
        <v>918</v>
      </c>
      <c r="C2510" s="452"/>
      <c r="D2510" s="452"/>
      <c r="E2510" s="452"/>
      <c r="F2510" s="456"/>
      <c r="G2510" s="452"/>
      <c r="H2510" s="456"/>
      <c r="I2510" s="452"/>
      <c r="J2510" s="456"/>
      <c r="K2510" s="456" t="s">
        <v>6</v>
      </c>
      <c r="L2510" s="289">
        <f>+ROUNDDOWN(L2509,2)</f>
        <v>20.49</v>
      </c>
      <c r="M2510" s="456" t="s">
        <v>971</v>
      </c>
      <c r="N2510" s="483"/>
      <c r="O2510" s="452"/>
      <c r="P2510" s="452"/>
      <c r="Q2510" s="484"/>
    </row>
    <row r="2511" spans="1:17" s="474" customFormat="1" ht="24">
      <c r="A2511" s="450"/>
      <c r="B2511" s="450"/>
      <c r="C2511" s="450"/>
      <c r="D2511" s="450"/>
      <c r="E2511" s="450"/>
      <c r="F2511" s="450"/>
      <c r="G2511" s="450"/>
      <c r="H2511" s="450"/>
      <c r="I2511" s="450"/>
      <c r="J2511" s="450"/>
      <c r="K2511" s="450"/>
      <c r="L2511" s="450"/>
      <c r="M2511" s="450"/>
      <c r="N2511" s="450"/>
      <c r="O2511" s="450"/>
      <c r="Q2511" s="3"/>
    </row>
    <row r="2512" spans="1:17" s="474" customFormat="1" ht="24">
      <c r="A2512" s="450"/>
      <c r="B2512" s="453" t="s">
        <v>973</v>
      </c>
      <c r="C2512" s="460"/>
      <c r="D2512" s="456"/>
      <c r="E2512" s="456"/>
      <c r="F2512" s="461"/>
      <c r="G2512" s="456"/>
      <c r="H2512" s="452"/>
      <c r="I2512" s="452"/>
      <c r="J2512" s="452"/>
      <c r="K2512" s="452"/>
      <c r="L2512" s="452"/>
      <c r="M2512" s="452"/>
      <c r="N2512" s="452"/>
      <c r="O2512" s="452"/>
      <c r="Q2512" s="3"/>
    </row>
    <row r="2513" spans="1:17" s="474" customFormat="1" ht="24">
      <c r="A2513" s="450"/>
      <c r="B2513" s="452" t="s">
        <v>916</v>
      </c>
      <c r="C2513" s="452"/>
      <c r="D2513" s="452"/>
      <c r="E2513" s="452"/>
      <c r="F2513" s="456"/>
      <c r="G2513" s="456"/>
      <c r="H2513" s="456"/>
      <c r="I2513" s="452"/>
      <c r="J2513" s="456"/>
      <c r="K2513" s="456" t="s">
        <v>6</v>
      </c>
      <c r="L2513" s="289">
        <f>+[1]คำนวณค่าขนส่ง!G25</f>
        <v>19150.810000000001</v>
      </c>
      <c r="M2513" s="456" t="s">
        <v>209</v>
      </c>
      <c r="N2513" s="483" t="s">
        <v>43</v>
      </c>
      <c r="O2513" s="452"/>
      <c r="P2513" s="452"/>
      <c r="Q2513" s="3"/>
    </row>
    <row r="2514" spans="1:17" s="474" customFormat="1" ht="24">
      <c r="A2514" s="450"/>
      <c r="B2514" s="452" t="s">
        <v>75</v>
      </c>
      <c r="C2514" s="452"/>
      <c r="D2514" s="452"/>
      <c r="E2514" s="452"/>
      <c r="F2514" s="459">
        <f>+[1]คำนวณค่าขนส่ง!AF25</f>
        <v>5</v>
      </c>
      <c r="G2514" s="456" t="s">
        <v>32</v>
      </c>
      <c r="H2514" s="456"/>
      <c r="I2514" s="452"/>
      <c r="J2514" s="456"/>
      <c r="K2514" s="456" t="s">
        <v>6</v>
      </c>
      <c r="L2514" s="289">
        <f>+[1]คำนวณค่าขนส่ง!AL25</f>
        <v>8.75</v>
      </c>
      <c r="M2514" s="456" t="s">
        <v>209</v>
      </c>
      <c r="N2514" s="483" t="s">
        <v>46</v>
      </c>
      <c r="O2514" s="452" t="s">
        <v>33</v>
      </c>
      <c r="P2514" s="452"/>
      <c r="Q2514" s="3"/>
    </row>
    <row r="2515" spans="1:17" s="474" customFormat="1" ht="24">
      <c r="A2515" s="450"/>
      <c r="B2515" s="452" t="s">
        <v>917</v>
      </c>
      <c r="C2515" s="452"/>
      <c r="D2515" s="452"/>
      <c r="E2515" s="452"/>
      <c r="F2515" s="452"/>
      <c r="G2515" s="456"/>
      <c r="H2515" s="456"/>
      <c r="I2515" s="452"/>
      <c r="J2515" s="456"/>
      <c r="K2515" s="456" t="s">
        <v>6</v>
      </c>
      <c r="L2515" s="289">
        <v>80</v>
      </c>
      <c r="M2515" s="456" t="s">
        <v>209</v>
      </c>
      <c r="N2515" s="483" t="s">
        <v>76</v>
      </c>
      <c r="O2515" s="452"/>
      <c r="P2515" s="452"/>
      <c r="Q2515" s="3"/>
    </row>
    <row r="2516" spans="1:17" s="474" customFormat="1" ht="24">
      <c r="A2516" s="450"/>
      <c r="B2516" s="452" t="s">
        <v>968</v>
      </c>
      <c r="C2516" s="452"/>
      <c r="D2516" s="452"/>
      <c r="E2516" s="452"/>
      <c r="F2516" s="456"/>
      <c r="G2516" s="456"/>
      <c r="H2516" s="456"/>
      <c r="I2516" s="452"/>
      <c r="J2516" s="456"/>
      <c r="K2516" s="456" t="s">
        <v>6</v>
      </c>
      <c r="L2516" s="289">
        <f>SUM(L2513:L2515)</f>
        <v>19239.560000000001</v>
      </c>
      <c r="M2516" s="456" t="s">
        <v>209</v>
      </c>
      <c r="N2516" s="483" t="s">
        <v>969</v>
      </c>
      <c r="O2516" s="452"/>
      <c r="P2516" s="452"/>
      <c r="Q2516" s="3"/>
    </row>
    <row r="2517" spans="1:17" s="474" customFormat="1" ht="24">
      <c r="A2517" s="450"/>
      <c r="B2517" s="452" t="s">
        <v>970</v>
      </c>
      <c r="C2517" s="452"/>
      <c r="D2517" s="452"/>
      <c r="E2517" s="452"/>
      <c r="F2517" s="456"/>
      <c r="G2517" s="456"/>
      <c r="H2517" s="456"/>
      <c r="I2517" s="452"/>
      <c r="J2517" s="456"/>
      <c r="K2517" s="456" t="s">
        <v>6</v>
      </c>
      <c r="L2517" s="289">
        <f>+L2516/1000</f>
        <v>19.239560000000001</v>
      </c>
      <c r="M2517" s="456" t="s">
        <v>971</v>
      </c>
      <c r="N2517" s="483" t="s">
        <v>972</v>
      </c>
      <c r="O2517" s="452"/>
      <c r="P2517" s="452"/>
      <c r="Q2517" s="3"/>
    </row>
    <row r="2518" spans="1:17" s="474" customFormat="1" ht="24">
      <c r="A2518" s="450"/>
      <c r="B2518" s="452" t="s">
        <v>918</v>
      </c>
      <c r="C2518" s="452"/>
      <c r="D2518" s="452"/>
      <c r="E2518" s="452"/>
      <c r="F2518" s="456"/>
      <c r="G2518" s="452"/>
      <c r="H2518" s="456"/>
      <c r="I2518" s="452"/>
      <c r="J2518" s="456"/>
      <c r="K2518" s="456" t="s">
        <v>6</v>
      </c>
      <c r="L2518" s="289">
        <f>+ROUNDDOWN(L2517,2)</f>
        <v>19.23</v>
      </c>
      <c r="M2518" s="456" t="s">
        <v>971</v>
      </c>
      <c r="N2518" s="483"/>
      <c r="O2518" s="452"/>
      <c r="P2518" s="452"/>
      <c r="Q2518" s="3"/>
    </row>
    <row r="2519" spans="1:17" s="474" customFormat="1" ht="24">
      <c r="A2519" s="450"/>
      <c r="B2519" s="450"/>
      <c r="C2519" s="450"/>
      <c r="D2519" s="450"/>
      <c r="E2519" s="450"/>
      <c r="F2519" s="450"/>
      <c r="G2519" s="450"/>
      <c r="H2519" s="450"/>
      <c r="I2519" s="450"/>
      <c r="J2519" s="450"/>
      <c r="K2519" s="450"/>
      <c r="L2519" s="450"/>
      <c r="M2519" s="450"/>
      <c r="N2519" s="450"/>
      <c r="O2519" s="450"/>
      <c r="Q2519" s="3"/>
    </row>
    <row r="2520" spans="1:17" s="474" customFormat="1" ht="24">
      <c r="A2520" s="450"/>
      <c r="B2520" s="453" t="s">
        <v>974</v>
      </c>
      <c r="C2520" s="460"/>
      <c r="D2520" s="456"/>
      <c r="E2520" s="456"/>
      <c r="F2520" s="461"/>
      <c r="G2520" s="456"/>
      <c r="H2520" s="452"/>
      <c r="I2520" s="452"/>
      <c r="J2520" s="452"/>
      <c r="K2520" s="452"/>
      <c r="L2520" s="452"/>
      <c r="M2520" s="452"/>
      <c r="N2520" s="452"/>
      <c r="O2520" s="452"/>
      <c r="Q2520" s="3"/>
    </row>
    <row r="2521" spans="1:17" s="474" customFormat="1" ht="24">
      <c r="A2521" s="450"/>
      <c r="B2521" s="452" t="s">
        <v>916</v>
      </c>
      <c r="C2521" s="452"/>
      <c r="D2521" s="452"/>
      <c r="E2521" s="452"/>
      <c r="F2521" s="456"/>
      <c r="G2521" s="456"/>
      <c r="H2521" s="456"/>
      <c r="I2521" s="452"/>
      <c r="J2521" s="456"/>
      <c r="K2521" s="456" t="s">
        <v>6</v>
      </c>
      <c r="L2521" s="289">
        <f>+[1]คำนวณค่าขนส่ง!G26</f>
        <v>18596.82</v>
      </c>
      <c r="M2521" s="456" t="s">
        <v>209</v>
      </c>
      <c r="N2521" s="483" t="s">
        <v>43</v>
      </c>
      <c r="O2521" s="452"/>
      <c r="P2521" s="452"/>
      <c r="Q2521" s="3"/>
    </row>
    <row r="2522" spans="1:17" s="474" customFormat="1" ht="24">
      <c r="A2522" s="450"/>
      <c r="B2522" s="452" t="s">
        <v>75</v>
      </c>
      <c r="C2522" s="452"/>
      <c r="D2522" s="452"/>
      <c r="E2522" s="452"/>
      <c r="F2522" s="459">
        <f>+[1]คำนวณค่าขนส่ง!AF26</f>
        <v>5</v>
      </c>
      <c r="G2522" s="456" t="s">
        <v>32</v>
      </c>
      <c r="H2522" s="456"/>
      <c r="I2522" s="452"/>
      <c r="J2522" s="456"/>
      <c r="K2522" s="456" t="s">
        <v>6</v>
      </c>
      <c r="L2522" s="289">
        <f>+[1]คำนวณค่าขนส่ง!AL26</f>
        <v>8.75</v>
      </c>
      <c r="M2522" s="456" t="s">
        <v>209</v>
      </c>
      <c r="N2522" s="483" t="s">
        <v>46</v>
      </c>
      <c r="O2522" s="452" t="s">
        <v>33</v>
      </c>
      <c r="P2522" s="452"/>
      <c r="Q2522" s="3"/>
    </row>
    <row r="2523" spans="1:17" s="474" customFormat="1" ht="24">
      <c r="A2523" s="450"/>
      <c r="B2523" s="452" t="s">
        <v>917</v>
      </c>
      <c r="C2523" s="452"/>
      <c r="D2523" s="452"/>
      <c r="E2523" s="452"/>
      <c r="F2523" s="452"/>
      <c r="G2523" s="456"/>
      <c r="H2523" s="456"/>
      <c r="I2523" s="452"/>
      <c r="J2523" s="456"/>
      <c r="K2523" s="456" t="s">
        <v>6</v>
      </c>
      <c r="L2523" s="289">
        <v>80</v>
      </c>
      <c r="M2523" s="456" t="s">
        <v>209</v>
      </c>
      <c r="N2523" s="483" t="s">
        <v>76</v>
      </c>
      <c r="O2523" s="452"/>
      <c r="P2523" s="452"/>
      <c r="Q2523" s="3"/>
    </row>
    <row r="2524" spans="1:17" s="474" customFormat="1" ht="24">
      <c r="A2524" s="450"/>
      <c r="B2524" s="452" t="s">
        <v>968</v>
      </c>
      <c r="C2524" s="452"/>
      <c r="D2524" s="452"/>
      <c r="E2524" s="452"/>
      <c r="F2524" s="456"/>
      <c r="G2524" s="456"/>
      <c r="H2524" s="456"/>
      <c r="I2524" s="452"/>
      <c r="J2524" s="456"/>
      <c r="K2524" s="456" t="s">
        <v>6</v>
      </c>
      <c r="L2524" s="289">
        <f>SUM(L2521:L2523)</f>
        <v>18685.57</v>
      </c>
      <c r="M2524" s="456" t="s">
        <v>209</v>
      </c>
      <c r="N2524" s="483" t="s">
        <v>969</v>
      </c>
      <c r="O2524" s="452"/>
      <c r="P2524" s="452"/>
      <c r="Q2524" s="3"/>
    </row>
    <row r="2525" spans="1:17" s="474" customFormat="1" ht="24">
      <c r="A2525" s="450"/>
      <c r="B2525" s="452" t="s">
        <v>970</v>
      </c>
      <c r="C2525" s="452"/>
      <c r="D2525" s="452"/>
      <c r="E2525" s="452"/>
      <c r="F2525" s="456"/>
      <c r="G2525" s="456"/>
      <c r="H2525" s="456"/>
      <c r="I2525" s="452"/>
      <c r="J2525" s="456"/>
      <c r="K2525" s="456" t="s">
        <v>6</v>
      </c>
      <c r="L2525" s="289">
        <f>+L2524/1000</f>
        <v>18.685569999999998</v>
      </c>
      <c r="M2525" s="456" t="s">
        <v>971</v>
      </c>
      <c r="N2525" s="483" t="s">
        <v>972</v>
      </c>
      <c r="O2525" s="452"/>
      <c r="P2525" s="452"/>
      <c r="Q2525" s="3"/>
    </row>
    <row r="2526" spans="1:17" s="474" customFormat="1" ht="24">
      <c r="A2526" s="450"/>
      <c r="B2526" s="452" t="s">
        <v>918</v>
      </c>
      <c r="C2526" s="452"/>
      <c r="D2526" s="452"/>
      <c r="E2526" s="452"/>
      <c r="F2526" s="456"/>
      <c r="G2526" s="452"/>
      <c r="H2526" s="456"/>
      <c r="I2526" s="452"/>
      <c r="J2526" s="456"/>
      <c r="K2526" s="456" t="s">
        <v>6</v>
      </c>
      <c r="L2526" s="289">
        <f>+ROUNDDOWN(L2525,2)</f>
        <v>18.68</v>
      </c>
      <c r="M2526" s="456" t="s">
        <v>971</v>
      </c>
      <c r="N2526" s="483"/>
      <c r="O2526" s="452"/>
      <c r="P2526" s="452"/>
      <c r="Q2526" s="3"/>
    </row>
    <row r="2527" spans="1:17" s="474" customFormat="1" ht="24">
      <c r="A2527" s="450"/>
      <c r="B2527" s="450"/>
      <c r="C2527" s="450"/>
      <c r="D2527" s="450"/>
      <c r="E2527" s="450"/>
      <c r="F2527" s="450"/>
      <c r="G2527" s="450"/>
      <c r="H2527" s="450"/>
      <c r="I2527" s="450"/>
      <c r="J2527" s="450"/>
      <c r="K2527" s="450"/>
      <c r="L2527" s="450"/>
      <c r="M2527" s="450"/>
      <c r="N2527" s="450"/>
      <c r="O2527" s="450"/>
      <c r="Q2527" s="3"/>
    </row>
    <row r="2528" spans="1:17" s="474" customFormat="1" ht="24">
      <c r="A2528" s="450"/>
      <c r="B2528" s="453" t="s">
        <v>975</v>
      </c>
      <c r="C2528" s="460"/>
      <c r="D2528" s="456"/>
      <c r="E2528" s="456"/>
      <c r="F2528" s="461"/>
      <c r="G2528" s="456"/>
      <c r="H2528" s="452"/>
      <c r="I2528" s="452"/>
      <c r="J2528" s="452"/>
      <c r="K2528" s="452"/>
      <c r="L2528" s="452"/>
      <c r="M2528" s="452"/>
      <c r="N2528" s="452"/>
      <c r="O2528" s="450"/>
      <c r="Q2528" s="3"/>
    </row>
    <row r="2529" spans="1:17" s="474" customFormat="1" ht="24">
      <c r="A2529" s="450"/>
      <c r="B2529" s="452" t="s">
        <v>916</v>
      </c>
      <c r="C2529" s="452"/>
      <c r="D2529" s="452"/>
      <c r="E2529" s="452"/>
      <c r="F2529" s="456"/>
      <c r="G2529" s="456"/>
      <c r="H2529" s="456"/>
      <c r="I2529" s="452"/>
      <c r="J2529" s="456"/>
      <c r="K2529" s="456" t="s">
        <v>6</v>
      </c>
      <c r="L2529" s="289">
        <f>+[1]คำนวณค่าขนส่ง!G27</f>
        <v>19640.189999999999</v>
      </c>
      <c r="M2529" s="456" t="s">
        <v>209</v>
      </c>
      <c r="N2529" s="483" t="s">
        <v>43</v>
      </c>
      <c r="O2529" s="452"/>
      <c r="P2529" s="452"/>
      <c r="Q2529" s="3"/>
    </row>
    <row r="2530" spans="1:17" s="474" customFormat="1" ht="24">
      <c r="A2530" s="450"/>
      <c r="B2530" s="452" t="s">
        <v>75</v>
      </c>
      <c r="C2530" s="452"/>
      <c r="D2530" s="452"/>
      <c r="E2530" s="452"/>
      <c r="F2530" s="459">
        <f>+[1]คำนวณค่าขนส่ง!AF27</f>
        <v>5</v>
      </c>
      <c r="G2530" s="456" t="s">
        <v>32</v>
      </c>
      <c r="H2530" s="456"/>
      <c r="I2530" s="452"/>
      <c r="J2530" s="456"/>
      <c r="K2530" s="456" t="s">
        <v>6</v>
      </c>
      <c r="L2530" s="289">
        <f>+[1]คำนวณค่าขนส่ง!AL27</f>
        <v>8.75</v>
      </c>
      <c r="M2530" s="456" t="s">
        <v>209</v>
      </c>
      <c r="N2530" s="483" t="s">
        <v>46</v>
      </c>
      <c r="O2530" s="452" t="s">
        <v>33</v>
      </c>
      <c r="P2530" s="452"/>
      <c r="Q2530" s="3"/>
    </row>
    <row r="2531" spans="1:17" s="474" customFormat="1" ht="24">
      <c r="A2531" s="450"/>
      <c r="B2531" s="452" t="s">
        <v>917</v>
      </c>
      <c r="C2531" s="452"/>
      <c r="D2531" s="452"/>
      <c r="E2531" s="452"/>
      <c r="F2531" s="452"/>
      <c r="G2531" s="456"/>
      <c r="H2531" s="456"/>
      <c r="I2531" s="452"/>
      <c r="J2531" s="456"/>
      <c r="K2531" s="456" t="s">
        <v>6</v>
      </c>
      <c r="L2531" s="289">
        <v>80</v>
      </c>
      <c r="M2531" s="456" t="s">
        <v>209</v>
      </c>
      <c r="N2531" s="483" t="s">
        <v>76</v>
      </c>
      <c r="O2531" s="452"/>
      <c r="P2531" s="452"/>
      <c r="Q2531" s="3"/>
    </row>
    <row r="2532" spans="1:17" s="474" customFormat="1" ht="24">
      <c r="A2532" s="450"/>
      <c r="B2532" s="452" t="s">
        <v>968</v>
      </c>
      <c r="C2532" s="452"/>
      <c r="D2532" s="452"/>
      <c r="E2532" s="452"/>
      <c r="F2532" s="456"/>
      <c r="G2532" s="456"/>
      <c r="H2532" s="456"/>
      <c r="I2532" s="452"/>
      <c r="J2532" s="456"/>
      <c r="K2532" s="456" t="s">
        <v>6</v>
      </c>
      <c r="L2532" s="289">
        <f>SUM(L2529:L2531)</f>
        <v>19728.939999999999</v>
      </c>
      <c r="M2532" s="456" t="s">
        <v>209</v>
      </c>
      <c r="N2532" s="483" t="s">
        <v>969</v>
      </c>
      <c r="O2532" s="452"/>
      <c r="P2532" s="452"/>
      <c r="Q2532" s="3"/>
    </row>
    <row r="2533" spans="1:17" s="474" customFormat="1" ht="24">
      <c r="A2533" s="450"/>
      <c r="B2533" s="452" t="s">
        <v>970</v>
      </c>
      <c r="C2533" s="452"/>
      <c r="D2533" s="452"/>
      <c r="E2533" s="452"/>
      <c r="F2533" s="456"/>
      <c r="G2533" s="456"/>
      <c r="H2533" s="456"/>
      <c r="I2533" s="452"/>
      <c r="J2533" s="456"/>
      <c r="K2533" s="456" t="s">
        <v>6</v>
      </c>
      <c r="L2533" s="289">
        <f>+L2532/1000</f>
        <v>19.728939999999998</v>
      </c>
      <c r="M2533" s="456" t="s">
        <v>971</v>
      </c>
      <c r="N2533" s="483" t="s">
        <v>972</v>
      </c>
      <c r="O2533" s="452"/>
      <c r="P2533" s="452"/>
      <c r="Q2533" s="3"/>
    </row>
    <row r="2534" spans="1:17" s="474" customFormat="1" ht="24">
      <c r="A2534" s="450"/>
      <c r="B2534" s="452" t="s">
        <v>918</v>
      </c>
      <c r="C2534" s="452"/>
      <c r="D2534" s="452"/>
      <c r="E2534" s="452"/>
      <c r="F2534" s="456"/>
      <c r="G2534" s="452"/>
      <c r="H2534" s="456"/>
      <c r="I2534" s="452"/>
      <c r="J2534" s="456"/>
      <c r="K2534" s="456" t="s">
        <v>6</v>
      </c>
      <c r="L2534" s="289">
        <f>+ROUNDDOWN(L2533,2)</f>
        <v>19.72</v>
      </c>
      <c r="M2534" s="456" t="s">
        <v>971</v>
      </c>
      <c r="N2534" s="483"/>
      <c r="O2534" s="452"/>
      <c r="P2534" s="452"/>
      <c r="Q2534" s="3"/>
    </row>
    <row r="2535" spans="1:17" s="474" customFormat="1" ht="24">
      <c r="A2535" s="450"/>
      <c r="B2535" s="450"/>
      <c r="C2535" s="450"/>
      <c r="D2535" s="450"/>
      <c r="E2535" s="450"/>
      <c r="F2535" s="450"/>
      <c r="G2535" s="450"/>
      <c r="H2535" s="450"/>
      <c r="I2535" s="450"/>
      <c r="J2535" s="450"/>
      <c r="K2535" s="450"/>
      <c r="L2535" s="450"/>
      <c r="M2535" s="450"/>
      <c r="N2535" s="450"/>
      <c r="O2535" s="450"/>
      <c r="Q2535" s="3"/>
    </row>
    <row r="2536" spans="1:17" s="474" customFormat="1" ht="24">
      <c r="A2536" s="450"/>
      <c r="B2536" s="453" t="s">
        <v>976</v>
      </c>
      <c r="C2536" s="460"/>
      <c r="D2536" s="456"/>
      <c r="E2536" s="456"/>
      <c r="F2536" s="461"/>
      <c r="G2536" s="456"/>
      <c r="H2536" s="452"/>
      <c r="I2536" s="452"/>
      <c r="J2536" s="452"/>
      <c r="K2536" s="452"/>
      <c r="L2536" s="452"/>
      <c r="M2536" s="452"/>
      <c r="N2536" s="452"/>
      <c r="O2536" s="450"/>
      <c r="Q2536" s="3"/>
    </row>
    <row r="2537" spans="1:17" s="474" customFormat="1" ht="24">
      <c r="A2537" s="450"/>
      <c r="B2537" s="452" t="s">
        <v>916</v>
      </c>
      <c r="C2537" s="452"/>
      <c r="D2537" s="452"/>
      <c r="E2537" s="452"/>
      <c r="F2537" s="456"/>
      <c r="G2537" s="456"/>
      <c r="H2537" s="456"/>
      <c r="I2537" s="452"/>
      <c r="J2537" s="456"/>
      <c r="K2537" s="456" t="s">
        <v>6</v>
      </c>
      <c r="L2537" s="289">
        <f>+[1]คำนวณค่าขนส่ง!G28</f>
        <v>20438.32</v>
      </c>
      <c r="M2537" s="456" t="s">
        <v>209</v>
      </c>
      <c r="N2537" s="483" t="s">
        <v>43</v>
      </c>
      <c r="O2537" s="452"/>
      <c r="P2537" s="452"/>
      <c r="Q2537" s="3"/>
    </row>
    <row r="2538" spans="1:17" s="474" customFormat="1" ht="24">
      <c r="A2538" s="450"/>
      <c r="B2538" s="452" t="s">
        <v>75</v>
      </c>
      <c r="C2538" s="452"/>
      <c r="D2538" s="452"/>
      <c r="E2538" s="452"/>
      <c r="F2538" s="459">
        <f>+[1]คำนวณค่าขนส่ง!AF28</f>
        <v>5</v>
      </c>
      <c r="G2538" s="456" t="s">
        <v>32</v>
      </c>
      <c r="H2538" s="456"/>
      <c r="I2538" s="452"/>
      <c r="J2538" s="456"/>
      <c r="K2538" s="456" t="s">
        <v>6</v>
      </c>
      <c r="L2538" s="289">
        <f>+[1]คำนวณค่าขนส่ง!AL28</f>
        <v>8.75</v>
      </c>
      <c r="M2538" s="456" t="s">
        <v>209</v>
      </c>
      <c r="N2538" s="483" t="s">
        <v>46</v>
      </c>
      <c r="O2538" s="452" t="s">
        <v>33</v>
      </c>
      <c r="P2538" s="452"/>
      <c r="Q2538" s="3"/>
    </row>
    <row r="2539" spans="1:17" s="474" customFormat="1" ht="24">
      <c r="A2539" s="450"/>
      <c r="B2539" s="452" t="s">
        <v>917</v>
      </c>
      <c r="C2539" s="452"/>
      <c r="D2539" s="452"/>
      <c r="E2539" s="452"/>
      <c r="F2539" s="452"/>
      <c r="G2539" s="456"/>
      <c r="H2539" s="456"/>
      <c r="I2539" s="452"/>
      <c r="J2539" s="456"/>
      <c r="K2539" s="456" t="s">
        <v>6</v>
      </c>
      <c r="L2539" s="289">
        <v>80</v>
      </c>
      <c r="M2539" s="456" t="s">
        <v>209</v>
      </c>
      <c r="N2539" s="483" t="s">
        <v>76</v>
      </c>
      <c r="O2539" s="452"/>
      <c r="P2539" s="452"/>
      <c r="Q2539" s="3"/>
    </row>
    <row r="2540" spans="1:17" s="474" customFormat="1" ht="24">
      <c r="A2540" s="450"/>
      <c r="B2540" s="452" t="s">
        <v>968</v>
      </c>
      <c r="C2540" s="452"/>
      <c r="D2540" s="452"/>
      <c r="E2540" s="452"/>
      <c r="F2540" s="456"/>
      <c r="G2540" s="456"/>
      <c r="H2540" s="456"/>
      <c r="I2540" s="452"/>
      <c r="J2540" s="456"/>
      <c r="K2540" s="456" t="s">
        <v>6</v>
      </c>
      <c r="L2540" s="289">
        <f>SUM(L2537:L2539)</f>
        <v>20527.07</v>
      </c>
      <c r="M2540" s="456" t="s">
        <v>209</v>
      </c>
      <c r="N2540" s="483" t="s">
        <v>969</v>
      </c>
      <c r="O2540" s="452"/>
      <c r="P2540" s="452"/>
      <c r="Q2540" s="3"/>
    </row>
    <row r="2541" spans="1:17" s="474" customFormat="1" ht="24">
      <c r="A2541" s="450"/>
      <c r="B2541" s="452" t="s">
        <v>970</v>
      </c>
      <c r="C2541" s="452"/>
      <c r="D2541" s="452"/>
      <c r="E2541" s="452"/>
      <c r="F2541" s="456"/>
      <c r="G2541" s="456"/>
      <c r="H2541" s="456"/>
      <c r="I2541" s="452"/>
      <c r="J2541" s="456"/>
      <c r="K2541" s="456" t="s">
        <v>6</v>
      </c>
      <c r="L2541" s="289">
        <f>+L2540/1000</f>
        <v>20.527069999999998</v>
      </c>
      <c r="M2541" s="456" t="s">
        <v>971</v>
      </c>
      <c r="N2541" s="483" t="s">
        <v>972</v>
      </c>
      <c r="O2541" s="452"/>
      <c r="P2541" s="452"/>
      <c r="Q2541" s="3"/>
    </row>
    <row r="2542" spans="1:17" s="474" customFormat="1" ht="24">
      <c r="A2542" s="450"/>
      <c r="B2542" s="452" t="s">
        <v>918</v>
      </c>
      <c r="C2542" s="452"/>
      <c r="D2542" s="452"/>
      <c r="E2542" s="452"/>
      <c r="F2542" s="456"/>
      <c r="G2542" s="452"/>
      <c r="H2542" s="456"/>
      <c r="I2542" s="452"/>
      <c r="J2542" s="456"/>
      <c r="K2542" s="456" t="s">
        <v>6</v>
      </c>
      <c r="L2542" s="289">
        <f>+ROUNDDOWN(L2541,2)</f>
        <v>20.52</v>
      </c>
      <c r="M2542" s="456" t="s">
        <v>971</v>
      </c>
      <c r="N2542" s="483"/>
      <c r="O2542" s="452"/>
      <c r="P2542" s="452"/>
      <c r="Q2542" s="3"/>
    </row>
    <row r="2543" spans="1:17" s="474" customFormat="1" ht="24">
      <c r="A2543" s="450"/>
      <c r="B2543" s="450"/>
      <c r="C2543" s="450"/>
      <c r="D2543" s="450"/>
      <c r="E2543" s="450"/>
      <c r="F2543" s="450"/>
      <c r="G2543" s="450"/>
      <c r="H2543" s="450"/>
      <c r="I2543" s="450"/>
      <c r="J2543" s="450"/>
      <c r="K2543" s="450"/>
      <c r="L2543" s="450"/>
      <c r="M2543" s="450"/>
      <c r="N2543" s="450"/>
      <c r="O2543" s="450"/>
      <c r="Q2543" s="3"/>
    </row>
    <row r="2544" spans="1:17" s="474" customFormat="1" ht="24">
      <c r="A2544" s="450"/>
      <c r="B2544" s="453" t="s">
        <v>977</v>
      </c>
      <c r="C2544" s="460"/>
      <c r="D2544" s="456"/>
      <c r="E2544" s="456"/>
      <c r="F2544" s="461"/>
      <c r="G2544" s="456"/>
      <c r="H2544" s="452"/>
      <c r="I2544" s="452"/>
      <c r="J2544" s="452"/>
      <c r="K2544" s="452"/>
      <c r="L2544" s="452"/>
      <c r="M2544" s="452"/>
      <c r="N2544" s="452"/>
      <c r="O2544" s="450"/>
      <c r="Q2544" s="3"/>
    </row>
    <row r="2545" spans="1:17" s="474" customFormat="1" ht="24">
      <c r="A2545" s="450"/>
      <c r="B2545" s="452" t="s">
        <v>916</v>
      </c>
      <c r="C2545" s="452"/>
      <c r="D2545" s="452"/>
      <c r="E2545" s="452"/>
      <c r="F2545" s="456"/>
      <c r="G2545" s="456"/>
      <c r="H2545" s="456"/>
      <c r="I2545" s="452"/>
      <c r="J2545" s="456"/>
      <c r="K2545" s="456" t="s">
        <v>6</v>
      </c>
      <c r="L2545" s="289">
        <f>+[1]คำนวณค่าขนส่ง!G29</f>
        <v>0</v>
      </c>
      <c r="M2545" s="456" t="s">
        <v>209</v>
      </c>
      <c r="N2545" s="483" t="s">
        <v>43</v>
      </c>
      <c r="O2545" s="452"/>
      <c r="P2545" s="452"/>
      <c r="Q2545" s="3"/>
    </row>
    <row r="2546" spans="1:17" s="474" customFormat="1" ht="24">
      <c r="A2546" s="450"/>
      <c r="B2546" s="452" t="s">
        <v>75</v>
      </c>
      <c r="C2546" s="452"/>
      <c r="D2546" s="452"/>
      <c r="E2546" s="452"/>
      <c r="F2546" s="459">
        <f>+[1]คำนวณค่าขนส่ง!AF29</f>
        <v>5</v>
      </c>
      <c r="G2546" s="456" t="s">
        <v>32</v>
      </c>
      <c r="H2546" s="456"/>
      <c r="I2546" s="452"/>
      <c r="J2546" s="456"/>
      <c r="K2546" s="456" t="s">
        <v>6</v>
      </c>
      <c r="L2546" s="289">
        <f>+[1]คำนวณค่าขนส่ง!AL29</f>
        <v>8.75</v>
      </c>
      <c r="M2546" s="456" t="s">
        <v>209</v>
      </c>
      <c r="N2546" s="483" t="s">
        <v>46</v>
      </c>
      <c r="O2546" s="452" t="s">
        <v>33</v>
      </c>
      <c r="P2546" s="452"/>
      <c r="Q2546" s="3"/>
    </row>
    <row r="2547" spans="1:17" s="474" customFormat="1" ht="24">
      <c r="A2547" s="450"/>
      <c r="B2547" s="452" t="s">
        <v>917</v>
      </c>
      <c r="C2547" s="452"/>
      <c r="D2547" s="452"/>
      <c r="E2547" s="452"/>
      <c r="F2547" s="452"/>
      <c r="G2547" s="456"/>
      <c r="H2547" s="456"/>
      <c r="I2547" s="452"/>
      <c r="J2547" s="456"/>
      <c r="K2547" s="456" t="s">
        <v>6</v>
      </c>
      <c r="L2547" s="289">
        <v>80</v>
      </c>
      <c r="M2547" s="456" t="s">
        <v>209</v>
      </c>
      <c r="N2547" s="483" t="s">
        <v>76</v>
      </c>
      <c r="O2547" s="452"/>
      <c r="P2547" s="452"/>
      <c r="Q2547" s="3"/>
    </row>
    <row r="2548" spans="1:17" s="474" customFormat="1" ht="24">
      <c r="A2548" s="450"/>
      <c r="B2548" s="452" t="s">
        <v>968</v>
      </c>
      <c r="C2548" s="452"/>
      <c r="D2548" s="452"/>
      <c r="E2548" s="452"/>
      <c r="F2548" s="456"/>
      <c r="G2548" s="456"/>
      <c r="H2548" s="456"/>
      <c r="I2548" s="452"/>
      <c r="J2548" s="456"/>
      <c r="K2548" s="456" t="s">
        <v>6</v>
      </c>
      <c r="L2548" s="289">
        <f>SUM(L2545:L2547)</f>
        <v>88.75</v>
      </c>
      <c r="M2548" s="456" t="s">
        <v>209</v>
      </c>
      <c r="N2548" s="483" t="s">
        <v>969</v>
      </c>
      <c r="O2548" s="452"/>
      <c r="P2548" s="452"/>
      <c r="Q2548" s="3"/>
    </row>
    <row r="2549" spans="1:17" s="474" customFormat="1" ht="24">
      <c r="A2549" s="450"/>
      <c r="B2549" s="452" t="s">
        <v>970</v>
      </c>
      <c r="C2549" s="452"/>
      <c r="D2549" s="452"/>
      <c r="E2549" s="452"/>
      <c r="F2549" s="456"/>
      <c r="G2549" s="456"/>
      <c r="H2549" s="456"/>
      <c r="I2549" s="452"/>
      <c r="J2549" s="456"/>
      <c r="K2549" s="456" t="s">
        <v>6</v>
      </c>
      <c r="L2549" s="289">
        <f>+L2548/1000</f>
        <v>8.8749999999999996E-2</v>
      </c>
      <c r="M2549" s="456" t="s">
        <v>971</v>
      </c>
      <c r="N2549" s="483" t="s">
        <v>972</v>
      </c>
      <c r="O2549" s="452"/>
      <c r="P2549" s="452"/>
      <c r="Q2549" s="3"/>
    </row>
    <row r="2550" spans="1:17" s="474" customFormat="1" ht="24">
      <c r="A2550" s="450"/>
      <c r="B2550" s="452" t="s">
        <v>918</v>
      </c>
      <c r="C2550" s="452"/>
      <c r="D2550" s="452"/>
      <c r="E2550" s="452"/>
      <c r="F2550" s="456"/>
      <c r="G2550" s="452"/>
      <c r="H2550" s="456"/>
      <c r="I2550" s="452"/>
      <c r="J2550" s="456"/>
      <c r="K2550" s="456" t="s">
        <v>6</v>
      </c>
      <c r="L2550" s="289">
        <f>+ROUNDDOWN(L2549,2)</f>
        <v>0.08</v>
      </c>
      <c r="M2550" s="456" t="s">
        <v>971</v>
      </c>
      <c r="N2550" s="483"/>
      <c r="O2550" s="452"/>
      <c r="P2550" s="452"/>
      <c r="Q2550" s="3"/>
    </row>
    <row r="2551" spans="1:17" s="474" customFormat="1" ht="24">
      <c r="A2551" s="450"/>
      <c r="B2551" s="450"/>
      <c r="C2551" s="450"/>
      <c r="D2551" s="450"/>
      <c r="E2551" s="450"/>
      <c r="F2551" s="450"/>
      <c r="G2551" s="450"/>
      <c r="H2551" s="450"/>
      <c r="I2551" s="450"/>
      <c r="J2551" s="450"/>
      <c r="K2551" s="450"/>
      <c r="L2551" s="450"/>
      <c r="M2551" s="450"/>
      <c r="N2551" s="450"/>
      <c r="O2551" s="450"/>
      <c r="Q2551" s="3"/>
    </row>
    <row r="2552" spans="1:17" s="474" customFormat="1" ht="24">
      <c r="A2552" s="450"/>
      <c r="B2552" s="450"/>
      <c r="C2552" s="450"/>
      <c r="D2552" s="450"/>
      <c r="E2552" s="450"/>
      <c r="F2552" s="450"/>
      <c r="G2552" s="450"/>
      <c r="H2552" s="450"/>
      <c r="I2552" s="450"/>
      <c r="J2552" s="450"/>
      <c r="K2552" s="450"/>
      <c r="L2552" s="450"/>
      <c r="M2552" s="450"/>
      <c r="N2552" s="450"/>
      <c r="O2552" s="450"/>
      <c r="Q2552" s="3"/>
    </row>
    <row r="2553" spans="1:17" s="474" customFormat="1" ht="24">
      <c r="A2553" s="450"/>
      <c r="B2553" s="453" t="s">
        <v>978</v>
      </c>
      <c r="C2553" s="452"/>
      <c r="D2553" s="452"/>
      <c r="E2553" s="452"/>
      <c r="F2553" s="452"/>
      <c r="G2553" s="452"/>
      <c r="H2553" s="452"/>
      <c r="I2553" s="452"/>
      <c r="J2553" s="452"/>
      <c r="K2553" s="452"/>
      <c r="L2553" s="452"/>
      <c r="M2553" s="452"/>
      <c r="N2553" s="452"/>
      <c r="O2553" s="450"/>
      <c r="Q2553" s="3"/>
    </row>
    <row r="2554" spans="1:17" s="474" customFormat="1" ht="24">
      <c r="A2554" s="450"/>
      <c r="B2554" s="452" t="s">
        <v>916</v>
      </c>
      <c r="C2554" s="452"/>
      <c r="D2554" s="452"/>
      <c r="E2554" s="452"/>
      <c r="F2554" s="456"/>
      <c r="G2554" s="456"/>
      <c r="H2554" s="456"/>
      <c r="I2554" s="452"/>
      <c r="J2554" s="456"/>
      <c r="K2554" s="456" t="s">
        <v>6</v>
      </c>
      <c r="L2554" s="289">
        <f>+[1]คำนวณค่าขนส่ง!G31</f>
        <v>17095.21</v>
      </c>
      <c r="M2554" s="456" t="s">
        <v>209</v>
      </c>
      <c r="N2554" s="483" t="s">
        <v>43</v>
      </c>
      <c r="O2554" s="452"/>
      <c r="P2554" s="452"/>
      <c r="Q2554" s="3"/>
    </row>
    <row r="2555" spans="1:17" s="474" customFormat="1" ht="24">
      <c r="A2555" s="450"/>
      <c r="B2555" s="452" t="s">
        <v>75</v>
      </c>
      <c r="C2555" s="452"/>
      <c r="D2555" s="452"/>
      <c r="E2555" s="452"/>
      <c r="F2555" s="459">
        <f>+[1]คำนวณค่าขนส่ง!AF31</f>
        <v>5</v>
      </c>
      <c r="G2555" s="456" t="s">
        <v>32</v>
      </c>
      <c r="H2555" s="456"/>
      <c r="I2555" s="452"/>
      <c r="J2555" s="456"/>
      <c r="K2555" s="456" t="s">
        <v>6</v>
      </c>
      <c r="L2555" s="289">
        <f>+[1]คำนวณค่าขนส่ง!AL31</f>
        <v>8.75</v>
      </c>
      <c r="M2555" s="456" t="s">
        <v>209</v>
      </c>
      <c r="N2555" s="483" t="s">
        <v>46</v>
      </c>
      <c r="O2555" s="452" t="s">
        <v>33</v>
      </c>
      <c r="P2555" s="452"/>
      <c r="Q2555" s="3"/>
    </row>
    <row r="2556" spans="1:17" s="474" customFormat="1" ht="24">
      <c r="A2556" s="450"/>
      <c r="B2556" s="452" t="s">
        <v>917</v>
      </c>
      <c r="C2556" s="452"/>
      <c r="D2556" s="452"/>
      <c r="E2556" s="452"/>
      <c r="F2556" s="452"/>
      <c r="G2556" s="456"/>
      <c r="H2556" s="456"/>
      <c r="I2556" s="452"/>
      <c r="J2556" s="456"/>
      <c r="K2556" s="456" t="s">
        <v>6</v>
      </c>
      <c r="L2556" s="289">
        <v>80</v>
      </c>
      <c r="M2556" s="456" t="s">
        <v>209</v>
      </c>
      <c r="N2556" s="483" t="s">
        <v>76</v>
      </c>
      <c r="O2556" s="452"/>
      <c r="P2556" s="452"/>
      <c r="Q2556" s="3"/>
    </row>
    <row r="2557" spans="1:17" s="474" customFormat="1" ht="24">
      <c r="A2557" s="450"/>
      <c r="B2557" s="452" t="s">
        <v>968</v>
      </c>
      <c r="C2557" s="452"/>
      <c r="D2557" s="452"/>
      <c r="E2557" s="452"/>
      <c r="F2557" s="456"/>
      <c r="G2557" s="456"/>
      <c r="H2557" s="456"/>
      <c r="I2557" s="452"/>
      <c r="J2557" s="456"/>
      <c r="K2557" s="456" t="s">
        <v>6</v>
      </c>
      <c r="L2557" s="289">
        <f>SUM(L2554:L2556)</f>
        <v>17183.96</v>
      </c>
      <c r="M2557" s="456" t="s">
        <v>209</v>
      </c>
      <c r="N2557" s="483" t="s">
        <v>969</v>
      </c>
      <c r="O2557" s="452"/>
      <c r="P2557" s="452"/>
      <c r="Q2557" s="3"/>
    </row>
    <row r="2558" spans="1:17" s="474" customFormat="1" ht="24">
      <c r="A2558" s="450"/>
      <c r="B2558" s="452" t="s">
        <v>970</v>
      </c>
      <c r="C2558" s="452"/>
      <c r="D2558" s="452"/>
      <c r="E2558" s="452"/>
      <c r="F2558" s="456"/>
      <c r="G2558" s="456"/>
      <c r="H2558" s="456"/>
      <c r="I2558" s="452"/>
      <c r="J2558" s="456"/>
      <c r="K2558" s="456" t="s">
        <v>6</v>
      </c>
      <c r="L2558" s="289">
        <f>+L2557/1000</f>
        <v>17.183959999999999</v>
      </c>
      <c r="M2558" s="456" t="s">
        <v>971</v>
      </c>
      <c r="N2558" s="483" t="s">
        <v>972</v>
      </c>
      <c r="O2558" s="452"/>
      <c r="P2558" s="452"/>
      <c r="Q2558" s="3"/>
    </row>
    <row r="2559" spans="1:17" s="474" customFormat="1" ht="24">
      <c r="A2559" s="450"/>
      <c r="B2559" s="452" t="s">
        <v>918</v>
      </c>
      <c r="C2559" s="452"/>
      <c r="D2559" s="452"/>
      <c r="E2559" s="452"/>
      <c r="F2559" s="456"/>
      <c r="G2559" s="452"/>
      <c r="H2559" s="456"/>
      <c r="I2559" s="452"/>
      <c r="J2559" s="456"/>
      <c r="K2559" s="456" t="s">
        <v>6</v>
      </c>
      <c r="L2559" s="289">
        <f>+ROUNDDOWN(L2558,2)</f>
        <v>17.18</v>
      </c>
      <c r="M2559" s="456" t="s">
        <v>971</v>
      </c>
      <c r="N2559" s="483"/>
      <c r="O2559" s="452"/>
      <c r="P2559" s="452"/>
      <c r="Q2559" s="3"/>
    </row>
    <row r="2560" spans="1:17" s="474" customFormat="1" ht="24">
      <c r="A2560" s="450"/>
      <c r="B2560" s="450"/>
      <c r="C2560" s="450"/>
      <c r="D2560" s="450"/>
      <c r="E2560" s="450"/>
      <c r="F2560" s="450"/>
      <c r="G2560" s="450"/>
      <c r="H2560" s="450"/>
      <c r="I2560" s="450"/>
      <c r="J2560" s="450"/>
      <c r="K2560" s="450"/>
      <c r="L2560" s="450"/>
      <c r="M2560" s="450"/>
      <c r="N2560" s="450"/>
      <c r="O2560" s="450"/>
      <c r="Q2560" s="3"/>
    </row>
    <row r="2561" spans="1:17" s="474" customFormat="1" ht="24">
      <c r="A2561" s="450"/>
      <c r="B2561" s="453" t="s">
        <v>979</v>
      </c>
      <c r="C2561" s="452"/>
      <c r="D2561" s="452"/>
      <c r="E2561" s="452"/>
      <c r="F2561" s="452"/>
      <c r="G2561" s="452"/>
      <c r="H2561" s="452"/>
      <c r="I2561" s="452"/>
      <c r="J2561" s="452"/>
      <c r="K2561" s="452"/>
      <c r="L2561" s="452"/>
      <c r="M2561" s="452"/>
      <c r="N2561" s="452"/>
      <c r="O2561" s="450"/>
      <c r="Q2561" s="3"/>
    </row>
    <row r="2562" spans="1:17" s="474" customFormat="1" ht="24">
      <c r="A2562" s="450"/>
      <c r="B2562" s="452" t="s">
        <v>916</v>
      </c>
      <c r="C2562" s="452"/>
      <c r="D2562" s="452"/>
      <c r="E2562" s="452"/>
      <c r="F2562" s="456"/>
      <c r="G2562" s="456"/>
      <c r="H2562" s="456"/>
      <c r="I2562" s="452"/>
      <c r="J2562" s="456"/>
      <c r="K2562" s="456" t="s">
        <v>6</v>
      </c>
      <c r="L2562" s="289">
        <f>+[1]คำนวณค่าขนส่ง!G32</f>
        <v>17171.330000000002</v>
      </c>
      <c r="M2562" s="456" t="s">
        <v>209</v>
      </c>
      <c r="N2562" s="483" t="s">
        <v>43</v>
      </c>
      <c r="O2562" s="452"/>
      <c r="P2562" s="452"/>
      <c r="Q2562" s="3"/>
    </row>
    <row r="2563" spans="1:17" s="474" customFormat="1" ht="24">
      <c r="A2563" s="450"/>
      <c r="B2563" s="452" t="s">
        <v>75</v>
      </c>
      <c r="C2563" s="452"/>
      <c r="D2563" s="452"/>
      <c r="E2563" s="452"/>
      <c r="F2563" s="459">
        <f>+[1]คำนวณค่าขนส่ง!AF32</f>
        <v>5</v>
      </c>
      <c r="G2563" s="456" t="s">
        <v>32</v>
      </c>
      <c r="H2563" s="456"/>
      <c r="I2563" s="452"/>
      <c r="J2563" s="456"/>
      <c r="K2563" s="456" t="s">
        <v>6</v>
      </c>
      <c r="L2563" s="289">
        <f>+[1]คำนวณค่าขนส่ง!AL32</f>
        <v>8.75</v>
      </c>
      <c r="M2563" s="456" t="s">
        <v>209</v>
      </c>
      <c r="N2563" s="483" t="s">
        <v>46</v>
      </c>
      <c r="O2563" s="452" t="s">
        <v>33</v>
      </c>
      <c r="P2563" s="452"/>
      <c r="Q2563" s="3"/>
    </row>
    <row r="2564" spans="1:17" s="474" customFormat="1" ht="24">
      <c r="A2564" s="450"/>
      <c r="B2564" s="452" t="s">
        <v>917</v>
      </c>
      <c r="C2564" s="452"/>
      <c r="D2564" s="452"/>
      <c r="E2564" s="452"/>
      <c r="F2564" s="452"/>
      <c r="G2564" s="456"/>
      <c r="H2564" s="456"/>
      <c r="I2564" s="452"/>
      <c r="J2564" s="456"/>
      <c r="K2564" s="456" t="s">
        <v>6</v>
      </c>
      <c r="L2564" s="289">
        <v>80</v>
      </c>
      <c r="M2564" s="456" t="s">
        <v>209</v>
      </c>
      <c r="N2564" s="483" t="s">
        <v>76</v>
      </c>
      <c r="O2564" s="452"/>
      <c r="P2564" s="452"/>
      <c r="Q2564" s="3"/>
    </row>
    <row r="2565" spans="1:17" s="474" customFormat="1" ht="24">
      <c r="A2565" s="450"/>
      <c r="B2565" s="452" t="s">
        <v>968</v>
      </c>
      <c r="C2565" s="452"/>
      <c r="D2565" s="452"/>
      <c r="E2565" s="452"/>
      <c r="F2565" s="456"/>
      <c r="G2565" s="456"/>
      <c r="H2565" s="456"/>
      <c r="I2565" s="452"/>
      <c r="J2565" s="456"/>
      <c r="K2565" s="456" t="s">
        <v>6</v>
      </c>
      <c r="L2565" s="289">
        <f>SUM(L2562:L2564)</f>
        <v>17260.080000000002</v>
      </c>
      <c r="M2565" s="456" t="s">
        <v>209</v>
      </c>
      <c r="N2565" s="483" t="s">
        <v>969</v>
      </c>
      <c r="O2565" s="452"/>
      <c r="P2565" s="452"/>
      <c r="Q2565" s="3"/>
    </row>
    <row r="2566" spans="1:17" s="474" customFormat="1" ht="24">
      <c r="A2566" s="450"/>
      <c r="B2566" s="452" t="s">
        <v>970</v>
      </c>
      <c r="C2566" s="452"/>
      <c r="D2566" s="452"/>
      <c r="E2566" s="452"/>
      <c r="F2566" s="456"/>
      <c r="G2566" s="456"/>
      <c r="H2566" s="456"/>
      <c r="I2566" s="452"/>
      <c r="J2566" s="456"/>
      <c r="K2566" s="456" t="s">
        <v>6</v>
      </c>
      <c r="L2566" s="289">
        <f>+L2565/1000</f>
        <v>17.260080000000002</v>
      </c>
      <c r="M2566" s="456" t="s">
        <v>971</v>
      </c>
      <c r="N2566" s="483" t="s">
        <v>972</v>
      </c>
      <c r="O2566" s="452"/>
      <c r="P2566" s="452"/>
      <c r="Q2566" s="3"/>
    </row>
    <row r="2567" spans="1:17" s="474" customFormat="1" ht="24">
      <c r="A2567" s="450"/>
      <c r="B2567" s="452" t="s">
        <v>918</v>
      </c>
      <c r="C2567" s="452"/>
      <c r="D2567" s="452"/>
      <c r="E2567" s="452"/>
      <c r="F2567" s="456"/>
      <c r="G2567" s="452"/>
      <c r="H2567" s="456"/>
      <c r="I2567" s="452"/>
      <c r="J2567" s="456"/>
      <c r="K2567" s="456" t="s">
        <v>6</v>
      </c>
      <c r="L2567" s="289">
        <f>+ROUNDDOWN(L2566,2)</f>
        <v>17.260000000000002</v>
      </c>
      <c r="M2567" s="456" t="s">
        <v>971</v>
      </c>
      <c r="N2567" s="483"/>
      <c r="O2567" s="452"/>
      <c r="P2567" s="452"/>
      <c r="Q2567" s="3"/>
    </row>
    <row r="2568" spans="1:17" s="474" customFormat="1" ht="24">
      <c r="A2568" s="450"/>
      <c r="B2568" s="450"/>
      <c r="C2568" s="450"/>
      <c r="D2568" s="450"/>
      <c r="E2568" s="450"/>
      <c r="F2568" s="450"/>
      <c r="G2568" s="450"/>
      <c r="H2568" s="450"/>
      <c r="I2568" s="450"/>
      <c r="J2568" s="450"/>
      <c r="K2568" s="450"/>
      <c r="L2568" s="450"/>
      <c r="M2568" s="450"/>
      <c r="N2568" s="450"/>
      <c r="O2568" s="450"/>
      <c r="Q2568" s="3"/>
    </row>
    <row r="2569" spans="1:17" s="474" customFormat="1" ht="24">
      <c r="A2569" s="450"/>
      <c r="B2569" s="453" t="s">
        <v>980</v>
      </c>
      <c r="C2569" s="452"/>
      <c r="D2569" s="452"/>
      <c r="E2569" s="452"/>
      <c r="F2569" s="452"/>
      <c r="G2569" s="452"/>
      <c r="H2569" s="452"/>
      <c r="I2569" s="452"/>
      <c r="J2569" s="452"/>
      <c r="K2569" s="452"/>
      <c r="L2569" s="452"/>
      <c r="M2569" s="452"/>
      <c r="N2569" s="452"/>
      <c r="O2569" s="450"/>
      <c r="Q2569" s="3"/>
    </row>
    <row r="2570" spans="1:17" s="474" customFormat="1" ht="24">
      <c r="A2570" s="450"/>
      <c r="B2570" s="452" t="s">
        <v>916</v>
      </c>
      <c r="C2570" s="452"/>
      <c r="D2570" s="452"/>
      <c r="E2570" s="452"/>
      <c r="F2570" s="456"/>
      <c r="G2570" s="456"/>
      <c r="H2570" s="456"/>
      <c r="I2570" s="452"/>
      <c r="J2570" s="456"/>
      <c r="K2570" s="456" t="s">
        <v>6</v>
      </c>
      <c r="L2570" s="289">
        <f>+[1]คำนวณค่าขนส่ง!G33</f>
        <v>0</v>
      </c>
      <c r="M2570" s="456" t="s">
        <v>209</v>
      </c>
      <c r="N2570" s="483" t="s">
        <v>43</v>
      </c>
      <c r="O2570" s="452"/>
      <c r="P2570" s="452"/>
      <c r="Q2570" s="3"/>
    </row>
    <row r="2571" spans="1:17" s="474" customFormat="1" ht="24">
      <c r="A2571" s="450"/>
      <c r="B2571" s="452" t="s">
        <v>75</v>
      </c>
      <c r="C2571" s="452"/>
      <c r="D2571" s="452"/>
      <c r="E2571" s="452"/>
      <c r="F2571" s="459">
        <f>+[1]คำนวณค่าขนส่ง!AF33</f>
        <v>5</v>
      </c>
      <c r="G2571" s="456" t="s">
        <v>32</v>
      </c>
      <c r="H2571" s="456"/>
      <c r="I2571" s="452"/>
      <c r="J2571" s="456"/>
      <c r="K2571" s="456" t="s">
        <v>6</v>
      </c>
      <c r="L2571" s="289">
        <f>+[1]คำนวณค่าขนส่ง!AL33</f>
        <v>8.75</v>
      </c>
      <c r="M2571" s="456" t="s">
        <v>209</v>
      </c>
      <c r="N2571" s="483" t="s">
        <v>46</v>
      </c>
      <c r="O2571" s="452" t="s">
        <v>33</v>
      </c>
      <c r="P2571" s="452"/>
      <c r="Q2571" s="3"/>
    </row>
    <row r="2572" spans="1:17" s="474" customFormat="1" ht="24">
      <c r="A2572" s="450"/>
      <c r="B2572" s="452" t="s">
        <v>917</v>
      </c>
      <c r="C2572" s="452"/>
      <c r="D2572" s="452"/>
      <c r="E2572" s="452"/>
      <c r="F2572" s="452"/>
      <c r="G2572" s="456"/>
      <c r="H2572" s="456"/>
      <c r="I2572" s="452"/>
      <c r="J2572" s="456"/>
      <c r="K2572" s="456" t="s">
        <v>6</v>
      </c>
      <c r="L2572" s="289">
        <v>80</v>
      </c>
      <c r="M2572" s="456" t="s">
        <v>209</v>
      </c>
      <c r="N2572" s="483" t="s">
        <v>76</v>
      </c>
      <c r="O2572" s="452"/>
      <c r="P2572" s="452"/>
      <c r="Q2572" s="3"/>
    </row>
    <row r="2573" spans="1:17" s="474" customFormat="1" ht="24">
      <c r="A2573" s="450"/>
      <c r="B2573" s="452" t="s">
        <v>968</v>
      </c>
      <c r="C2573" s="452"/>
      <c r="D2573" s="452"/>
      <c r="E2573" s="452"/>
      <c r="F2573" s="456"/>
      <c r="G2573" s="456"/>
      <c r="H2573" s="456"/>
      <c r="I2573" s="452"/>
      <c r="J2573" s="456"/>
      <c r="K2573" s="456" t="s">
        <v>6</v>
      </c>
      <c r="L2573" s="289">
        <f>SUM(L2570:L2572)</f>
        <v>88.75</v>
      </c>
      <c r="M2573" s="456" t="s">
        <v>209</v>
      </c>
      <c r="N2573" s="483" t="s">
        <v>969</v>
      </c>
      <c r="O2573" s="452"/>
      <c r="P2573" s="452"/>
      <c r="Q2573" s="3"/>
    </row>
    <row r="2574" spans="1:17" s="474" customFormat="1" ht="24">
      <c r="A2574" s="450"/>
      <c r="B2574" s="452" t="s">
        <v>970</v>
      </c>
      <c r="C2574" s="452"/>
      <c r="D2574" s="452"/>
      <c r="E2574" s="452"/>
      <c r="F2574" s="456"/>
      <c r="G2574" s="456"/>
      <c r="H2574" s="456"/>
      <c r="I2574" s="452"/>
      <c r="J2574" s="456"/>
      <c r="K2574" s="456" t="s">
        <v>6</v>
      </c>
      <c r="L2574" s="289">
        <f>+L2573/1000</f>
        <v>8.8749999999999996E-2</v>
      </c>
      <c r="M2574" s="456" t="s">
        <v>971</v>
      </c>
      <c r="N2574" s="483" t="s">
        <v>972</v>
      </c>
      <c r="O2574" s="452"/>
      <c r="P2574" s="452"/>
      <c r="Q2574" s="3"/>
    </row>
    <row r="2575" spans="1:17" s="474" customFormat="1" ht="24">
      <c r="A2575" s="450"/>
      <c r="B2575" s="452" t="s">
        <v>918</v>
      </c>
      <c r="C2575" s="452"/>
      <c r="D2575" s="452"/>
      <c r="E2575" s="452"/>
      <c r="F2575" s="456"/>
      <c r="G2575" s="452"/>
      <c r="H2575" s="456"/>
      <c r="I2575" s="452"/>
      <c r="J2575" s="456"/>
      <c r="K2575" s="456" t="s">
        <v>6</v>
      </c>
      <c r="L2575" s="289">
        <f>+ROUNDDOWN(L2574,2)</f>
        <v>0.08</v>
      </c>
      <c r="M2575" s="456" t="s">
        <v>971</v>
      </c>
      <c r="N2575" s="483"/>
      <c r="O2575" s="452"/>
      <c r="P2575" s="452"/>
      <c r="Q2575" s="3"/>
    </row>
    <row r="2576" spans="1:17" s="474" customFormat="1" ht="24">
      <c r="A2576" s="450"/>
      <c r="B2576" s="450"/>
      <c r="C2576" s="450"/>
      <c r="D2576" s="450"/>
      <c r="E2576" s="450"/>
      <c r="F2576" s="450"/>
      <c r="G2576" s="450"/>
      <c r="H2576" s="450"/>
      <c r="I2576" s="450"/>
      <c r="J2576" s="450"/>
      <c r="K2576" s="450"/>
      <c r="L2576" s="450"/>
      <c r="M2576" s="450"/>
      <c r="N2576" s="450"/>
      <c r="O2576" s="450"/>
      <c r="Q2576" s="3"/>
    </row>
    <row r="2577" spans="1:17" s="474" customFormat="1" ht="24">
      <c r="A2577" s="450"/>
      <c r="B2577" s="453" t="s">
        <v>981</v>
      </c>
      <c r="C2577" s="452"/>
      <c r="D2577" s="452"/>
      <c r="E2577" s="452"/>
      <c r="F2577" s="452"/>
      <c r="G2577" s="452"/>
      <c r="H2577" s="452"/>
      <c r="I2577" s="452"/>
      <c r="J2577" s="452"/>
      <c r="K2577" s="452"/>
      <c r="L2577" s="452"/>
      <c r="M2577" s="452"/>
      <c r="N2577" s="452"/>
      <c r="O2577" s="450"/>
      <c r="Q2577" s="3"/>
    </row>
    <row r="2578" spans="1:17" s="474" customFormat="1" ht="24">
      <c r="A2578" s="450"/>
      <c r="B2578" s="452" t="s">
        <v>916</v>
      </c>
      <c r="C2578" s="452"/>
      <c r="D2578" s="452"/>
      <c r="E2578" s="452"/>
      <c r="F2578" s="456"/>
      <c r="G2578" s="456"/>
      <c r="H2578" s="456"/>
      <c r="I2578" s="452"/>
      <c r="J2578" s="456"/>
      <c r="K2578" s="456" t="s">
        <v>6</v>
      </c>
      <c r="L2578" s="289">
        <f>+[1]คำนวณค่าขนส่ง!G34</f>
        <v>0</v>
      </c>
      <c r="M2578" s="456" t="s">
        <v>209</v>
      </c>
      <c r="N2578" s="483" t="s">
        <v>43</v>
      </c>
      <c r="O2578" s="452"/>
      <c r="P2578" s="452"/>
      <c r="Q2578" s="3"/>
    </row>
    <row r="2579" spans="1:17" s="474" customFormat="1" ht="24">
      <c r="A2579" s="450"/>
      <c r="B2579" s="452" t="s">
        <v>75</v>
      </c>
      <c r="C2579" s="452"/>
      <c r="D2579" s="452"/>
      <c r="E2579" s="452"/>
      <c r="F2579" s="459">
        <f>+[1]คำนวณค่าขนส่ง!AF34</f>
        <v>5</v>
      </c>
      <c r="G2579" s="456" t="s">
        <v>32</v>
      </c>
      <c r="H2579" s="456"/>
      <c r="I2579" s="452"/>
      <c r="J2579" s="456"/>
      <c r="K2579" s="456" t="s">
        <v>6</v>
      </c>
      <c r="L2579" s="289">
        <f>+[1]คำนวณค่าขนส่ง!AL34</f>
        <v>8.75</v>
      </c>
      <c r="M2579" s="456" t="s">
        <v>209</v>
      </c>
      <c r="N2579" s="483" t="s">
        <v>46</v>
      </c>
      <c r="O2579" s="452" t="s">
        <v>33</v>
      </c>
      <c r="P2579" s="452"/>
      <c r="Q2579" s="3"/>
    </row>
    <row r="2580" spans="1:17" s="474" customFormat="1" ht="24">
      <c r="A2580" s="450"/>
      <c r="B2580" s="452" t="s">
        <v>917</v>
      </c>
      <c r="C2580" s="452"/>
      <c r="D2580" s="452"/>
      <c r="E2580" s="452"/>
      <c r="F2580" s="452"/>
      <c r="G2580" s="456"/>
      <c r="H2580" s="456"/>
      <c r="I2580" s="452"/>
      <c r="J2580" s="456"/>
      <c r="K2580" s="456" t="s">
        <v>6</v>
      </c>
      <c r="L2580" s="289">
        <v>80</v>
      </c>
      <c r="M2580" s="456" t="s">
        <v>209</v>
      </c>
      <c r="N2580" s="483" t="s">
        <v>76</v>
      </c>
      <c r="O2580" s="452"/>
      <c r="P2580" s="452"/>
      <c r="Q2580" s="3"/>
    </row>
    <row r="2581" spans="1:17" s="474" customFormat="1" ht="24">
      <c r="A2581" s="450"/>
      <c r="B2581" s="452" t="s">
        <v>968</v>
      </c>
      <c r="C2581" s="452"/>
      <c r="D2581" s="452"/>
      <c r="E2581" s="452"/>
      <c r="F2581" s="456"/>
      <c r="G2581" s="456"/>
      <c r="H2581" s="456"/>
      <c r="I2581" s="452"/>
      <c r="J2581" s="456"/>
      <c r="K2581" s="456" t="s">
        <v>6</v>
      </c>
      <c r="L2581" s="289">
        <f>SUM(L2578:L2580)</f>
        <v>88.75</v>
      </c>
      <c r="M2581" s="456" t="s">
        <v>209</v>
      </c>
      <c r="N2581" s="483" t="s">
        <v>969</v>
      </c>
      <c r="O2581" s="452"/>
      <c r="P2581" s="452"/>
      <c r="Q2581" s="3"/>
    </row>
    <row r="2582" spans="1:17" s="474" customFormat="1" ht="24">
      <c r="A2582" s="450"/>
      <c r="B2582" s="452" t="s">
        <v>970</v>
      </c>
      <c r="C2582" s="452"/>
      <c r="D2582" s="452"/>
      <c r="E2582" s="452"/>
      <c r="F2582" s="456"/>
      <c r="G2582" s="456"/>
      <c r="H2582" s="456"/>
      <c r="I2582" s="452"/>
      <c r="J2582" s="456"/>
      <c r="K2582" s="456" t="s">
        <v>6</v>
      </c>
      <c r="L2582" s="289">
        <f>+L2581/1000</f>
        <v>8.8749999999999996E-2</v>
      </c>
      <c r="M2582" s="456" t="s">
        <v>971</v>
      </c>
      <c r="N2582" s="483" t="s">
        <v>972</v>
      </c>
      <c r="O2582" s="452"/>
      <c r="P2582" s="452"/>
      <c r="Q2582" s="3"/>
    </row>
    <row r="2583" spans="1:17" s="474" customFormat="1" ht="24">
      <c r="A2583" s="450"/>
      <c r="B2583" s="452" t="s">
        <v>918</v>
      </c>
      <c r="C2583" s="452"/>
      <c r="D2583" s="452"/>
      <c r="E2583" s="452"/>
      <c r="F2583" s="456"/>
      <c r="G2583" s="452"/>
      <c r="H2583" s="456"/>
      <c r="I2583" s="452"/>
      <c r="J2583" s="456"/>
      <c r="K2583" s="456" t="s">
        <v>6</v>
      </c>
      <c r="L2583" s="289">
        <f>+ROUNDDOWN(L2582,2)</f>
        <v>0.08</v>
      </c>
      <c r="M2583" s="456" t="s">
        <v>971</v>
      </c>
      <c r="N2583" s="483"/>
      <c r="O2583" s="452"/>
      <c r="P2583" s="452"/>
      <c r="Q2583" s="3"/>
    </row>
    <row r="2584" spans="1:17" s="474" customFormat="1" ht="24">
      <c r="A2584" s="450"/>
      <c r="B2584" s="450"/>
      <c r="C2584" s="450"/>
      <c r="D2584" s="450"/>
      <c r="E2584" s="450"/>
      <c r="F2584" s="450"/>
      <c r="G2584" s="450"/>
      <c r="H2584" s="450"/>
      <c r="I2584" s="450"/>
      <c r="J2584" s="450"/>
      <c r="K2584" s="450"/>
      <c r="L2584" s="450"/>
      <c r="M2584" s="450"/>
      <c r="N2584" s="450"/>
      <c r="O2584" s="450"/>
      <c r="Q2584" s="3"/>
    </row>
    <row r="2585" spans="1:17" s="474" customFormat="1" ht="24">
      <c r="A2585" s="450"/>
      <c r="B2585" s="453" t="s">
        <v>982</v>
      </c>
      <c r="C2585" s="452"/>
      <c r="D2585" s="452"/>
      <c r="E2585" s="452"/>
      <c r="F2585" s="452"/>
      <c r="G2585" s="452"/>
      <c r="H2585" s="452"/>
      <c r="I2585" s="452"/>
      <c r="J2585" s="452"/>
      <c r="K2585" s="452"/>
      <c r="L2585" s="452"/>
      <c r="M2585" s="452"/>
      <c r="N2585" s="452"/>
      <c r="O2585" s="450"/>
      <c r="Q2585" s="3"/>
    </row>
    <row r="2586" spans="1:17" s="474" customFormat="1" ht="24">
      <c r="A2586" s="450"/>
      <c r="B2586" s="452" t="s">
        <v>916</v>
      </c>
      <c r="C2586" s="452"/>
      <c r="D2586" s="452"/>
      <c r="E2586" s="452"/>
      <c r="F2586" s="456"/>
      <c r="G2586" s="456"/>
      <c r="H2586" s="456"/>
      <c r="I2586" s="452"/>
      <c r="J2586" s="456"/>
      <c r="K2586" s="456" t="s">
        <v>6</v>
      </c>
      <c r="L2586" s="289">
        <f>+[1]คำนวณค่าขนส่ง!G36</f>
        <v>18485.5</v>
      </c>
      <c r="M2586" s="456" t="s">
        <v>209</v>
      </c>
      <c r="N2586" s="483" t="s">
        <v>43</v>
      </c>
      <c r="O2586" s="452"/>
      <c r="P2586" s="452"/>
      <c r="Q2586" s="3"/>
    </row>
    <row r="2587" spans="1:17" s="474" customFormat="1" ht="24">
      <c r="A2587" s="450"/>
      <c r="B2587" s="452" t="s">
        <v>75</v>
      </c>
      <c r="C2587" s="452"/>
      <c r="D2587" s="452"/>
      <c r="E2587" s="452"/>
      <c r="F2587" s="459">
        <f>+[1]คำนวณค่าขนส่ง!AF36</f>
        <v>5</v>
      </c>
      <c r="G2587" s="456" t="s">
        <v>32</v>
      </c>
      <c r="H2587" s="456"/>
      <c r="I2587" s="452"/>
      <c r="J2587" s="456"/>
      <c r="K2587" s="456" t="s">
        <v>6</v>
      </c>
      <c r="L2587" s="289">
        <f>+[1]คำนวณค่าขนส่ง!AL36</f>
        <v>8.75</v>
      </c>
      <c r="M2587" s="456" t="s">
        <v>209</v>
      </c>
      <c r="N2587" s="483" t="s">
        <v>46</v>
      </c>
      <c r="O2587" s="452" t="s">
        <v>33</v>
      </c>
      <c r="P2587" s="452"/>
      <c r="Q2587" s="3"/>
    </row>
    <row r="2588" spans="1:17" s="474" customFormat="1" ht="24">
      <c r="A2588" s="450"/>
      <c r="B2588" s="452" t="s">
        <v>917</v>
      </c>
      <c r="C2588" s="452"/>
      <c r="D2588" s="452"/>
      <c r="E2588" s="452"/>
      <c r="F2588" s="452"/>
      <c r="G2588" s="456"/>
      <c r="H2588" s="456"/>
      <c r="I2588" s="452"/>
      <c r="J2588" s="456"/>
      <c r="K2588" s="456" t="s">
        <v>6</v>
      </c>
      <c r="L2588" s="289">
        <v>80</v>
      </c>
      <c r="M2588" s="456" t="s">
        <v>209</v>
      </c>
      <c r="N2588" s="483" t="s">
        <v>76</v>
      </c>
      <c r="O2588" s="452"/>
      <c r="P2588" s="452"/>
      <c r="Q2588" s="3"/>
    </row>
    <row r="2589" spans="1:17" s="474" customFormat="1" ht="24">
      <c r="A2589" s="450"/>
      <c r="B2589" s="452" t="s">
        <v>968</v>
      </c>
      <c r="C2589" s="452"/>
      <c r="D2589" s="452"/>
      <c r="E2589" s="452"/>
      <c r="F2589" s="456"/>
      <c r="G2589" s="456"/>
      <c r="H2589" s="456"/>
      <c r="I2589" s="452"/>
      <c r="J2589" s="456"/>
      <c r="K2589" s="456" t="s">
        <v>6</v>
      </c>
      <c r="L2589" s="289">
        <f>SUM(L2586:L2588)</f>
        <v>18574.25</v>
      </c>
      <c r="M2589" s="456" t="s">
        <v>209</v>
      </c>
      <c r="N2589" s="483" t="s">
        <v>969</v>
      </c>
      <c r="O2589" s="452"/>
      <c r="P2589" s="452"/>
      <c r="Q2589" s="3"/>
    </row>
    <row r="2590" spans="1:17" s="474" customFormat="1" ht="24">
      <c r="A2590" s="450"/>
      <c r="B2590" s="452" t="s">
        <v>970</v>
      </c>
      <c r="C2590" s="452"/>
      <c r="D2590" s="452"/>
      <c r="E2590" s="452"/>
      <c r="F2590" s="456"/>
      <c r="G2590" s="456"/>
      <c r="H2590" s="456"/>
      <c r="I2590" s="452"/>
      <c r="J2590" s="456"/>
      <c r="K2590" s="456" t="s">
        <v>6</v>
      </c>
      <c r="L2590" s="289">
        <f>+L2589/1000</f>
        <v>18.574249999999999</v>
      </c>
      <c r="M2590" s="456" t="s">
        <v>971</v>
      </c>
      <c r="N2590" s="483" t="s">
        <v>972</v>
      </c>
      <c r="O2590" s="452"/>
      <c r="P2590" s="452"/>
      <c r="Q2590" s="3"/>
    </row>
    <row r="2591" spans="1:17" s="474" customFormat="1" ht="24">
      <c r="A2591" s="450"/>
      <c r="B2591" s="452" t="s">
        <v>918</v>
      </c>
      <c r="C2591" s="452"/>
      <c r="D2591" s="452"/>
      <c r="E2591" s="452"/>
      <c r="F2591" s="456"/>
      <c r="G2591" s="452"/>
      <c r="H2591" s="456"/>
      <c r="I2591" s="452"/>
      <c r="J2591" s="456"/>
      <c r="K2591" s="456" t="s">
        <v>6</v>
      </c>
      <c r="L2591" s="289">
        <f>+ROUNDDOWN(L2590,2)</f>
        <v>18.57</v>
      </c>
      <c r="M2591" s="456" t="s">
        <v>971</v>
      </c>
      <c r="N2591" s="483"/>
      <c r="O2591" s="452"/>
      <c r="P2591" s="452"/>
      <c r="Q2591" s="3"/>
    </row>
    <row r="2592" spans="1:17" s="474" customFormat="1" ht="24">
      <c r="A2592" s="450"/>
      <c r="B2592" s="450"/>
      <c r="C2592" s="450"/>
      <c r="D2592" s="450"/>
      <c r="E2592" s="450"/>
      <c r="F2592" s="450"/>
      <c r="G2592" s="450"/>
      <c r="H2592" s="450"/>
      <c r="I2592" s="450"/>
      <c r="J2592" s="450"/>
      <c r="K2592" s="450"/>
      <c r="L2592" s="450"/>
      <c r="M2592" s="450"/>
      <c r="N2592" s="450"/>
      <c r="O2592" s="450"/>
      <c r="Q2592" s="3"/>
    </row>
    <row r="2593" spans="1:17" s="474" customFormat="1" ht="24">
      <c r="A2593" s="450"/>
      <c r="B2593" s="453" t="s">
        <v>983</v>
      </c>
      <c r="C2593" s="452"/>
      <c r="D2593" s="452"/>
      <c r="E2593" s="452"/>
      <c r="F2593" s="452"/>
      <c r="G2593" s="452"/>
      <c r="H2593" s="452"/>
      <c r="I2593" s="452"/>
      <c r="J2593" s="452"/>
      <c r="K2593" s="452"/>
      <c r="L2593" s="452"/>
      <c r="M2593" s="452"/>
      <c r="N2593" s="452"/>
      <c r="O2593" s="450"/>
      <c r="Q2593" s="3"/>
    </row>
    <row r="2594" spans="1:17" s="474" customFormat="1" ht="24">
      <c r="A2594" s="450"/>
      <c r="B2594" s="452" t="s">
        <v>916</v>
      </c>
      <c r="C2594" s="452"/>
      <c r="D2594" s="452"/>
      <c r="E2594" s="452"/>
      <c r="F2594" s="456"/>
      <c r="G2594" s="456"/>
      <c r="H2594" s="456"/>
      <c r="I2594" s="452"/>
      <c r="J2594" s="456"/>
      <c r="K2594" s="456" t="s">
        <v>6</v>
      </c>
      <c r="L2594" s="289">
        <f>+[1]คำนวณค่าขนส่ง!G37</f>
        <v>18257.830000000002</v>
      </c>
      <c r="M2594" s="456" t="s">
        <v>209</v>
      </c>
      <c r="N2594" s="483" t="s">
        <v>43</v>
      </c>
      <c r="O2594" s="452"/>
      <c r="P2594" s="452"/>
      <c r="Q2594" s="3"/>
    </row>
    <row r="2595" spans="1:17" s="474" customFormat="1" ht="24">
      <c r="A2595" s="450"/>
      <c r="B2595" s="452" t="s">
        <v>75</v>
      </c>
      <c r="C2595" s="452"/>
      <c r="D2595" s="452"/>
      <c r="E2595" s="452"/>
      <c r="F2595" s="459">
        <f>+[1]คำนวณค่าขนส่ง!AF37</f>
        <v>5</v>
      </c>
      <c r="G2595" s="456" t="s">
        <v>32</v>
      </c>
      <c r="H2595" s="456"/>
      <c r="I2595" s="452"/>
      <c r="J2595" s="456"/>
      <c r="K2595" s="456" t="s">
        <v>6</v>
      </c>
      <c r="L2595" s="289">
        <f>+[1]คำนวณค่าขนส่ง!AL37</f>
        <v>8.75</v>
      </c>
      <c r="M2595" s="456" t="s">
        <v>209</v>
      </c>
      <c r="N2595" s="483" t="s">
        <v>46</v>
      </c>
      <c r="O2595" s="452" t="s">
        <v>33</v>
      </c>
      <c r="P2595" s="452"/>
      <c r="Q2595" s="3"/>
    </row>
    <row r="2596" spans="1:17" s="474" customFormat="1" ht="24">
      <c r="A2596" s="450"/>
      <c r="B2596" s="452" t="s">
        <v>917</v>
      </c>
      <c r="C2596" s="452"/>
      <c r="D2596" s="452"/>
      <c r="E2596" s="452"/>
      <c r="F2596" s="452"/>
      <c r="G2596" s="456"/>
      <c r="H2596" s="456"/>
      <c r="I2596" s="452"/>
      <c r="J2596" s="456"/>
      <c r="K2596" s="456" t="s">
        <v>6</v>
      </c>
      <c r="L2596" s="289">
        <v>80</v>
      </c>
      <c r="M2596" s="456" t="s">
        <v>209</v>
      </c>
      <c r="N2596" s="483" t="s">
        <v>76</v>
      </c>
      <c r="O2596" s="452"/>
      <c r="P2596" s="452"/>
      <c r="Q2596" s="3"/>
    </row>
    <row r="2597" spans="1:17" s="474" customFormat="1" ht="24">
      <c r="A2597" s="450"/>
      <c r="B2597" s="452" t="s">
        <v>968</v>
      </c>
      <c r="C2597" s="452"/>
      <c r="D2597" s="452"/>
      <c r="E2597" s="452"/>
      <c r="F2597" s="456"/>
      <c r="G2597" s="456"/>
      <c r="H2597" s="456"/>
      <c r="I2597" s="452"/>
      <c r="J2597" s="456"/>
      <c r="K2597" s="456" t="s">
        <v>6</v>
      </c>
      <c r="L2597" s="289">
        <f>SUM(L2594:L2596)</f>
        <v>18346.580000000002</v>
      </c>
      <c r="M2597" s="456" t="s">
        <v>209</v>
      </c>
      <c r="N2597" s="483" t="s">
        <v>969</v>
      </c>
      <c r="O2597" s="452"/>
      <c r="P2597" s="452"/>
      <c r="Q2597" s="3"/>
    </row>
    <row r="2598" spans="1:17" s="474" customFormat="1" ht="24">
      <c r="A2598" s="450"/>
      <c r="B2598" s="452" t="s">
        <v>970</v>
      </c>
      <c r="C2598" s="452"/>
      <c r="D2598" s="452"/>
      <c r="E2598" s="452"/>
      <c r="F2598" s="456"/>
      <c r="G2598" s="456"/>
      <c r="H2598" s="456"/>
      <c r="I2598" s="452"/>
      <c r="J2598" s="456"/>
      <c r="K2598" s="456" t="s">
        <v>6</v>
      </c>
      <c r="L2598" s="289">
        <f>+L2597/1000</f>
        <v>18.346580000000003</v>
      </c>
      <c r="M2598" s="456" t="s">
        <v>971</v>
      </c>
      <c r="N2598" s="483" t="s">
        <v>972</v>
      </c>
      <c r="O2598" s="452"/>
      <c r="P2598" s="452"/>
      <c r="Q2598" s="3"/>
    </row>
    <row r="2599" spans="1:17" s="474" customFormat="1" ht="24">
      <c r="A2599" s="450"/>
      <c r="B2599" s="452" t="s">
        <v>918</v>
      </c>
      <c r="C2599" s="452"/>
      <c r="D2599" s="452"/>
      <c r="E2599" s="452"/>
      <c r="F2599" s="456"/>
      <c r="G2599" s="452"/>
      <c r="H2599" s="456"/>
      <c r="I2599" s="452"/>
      <c r="J2599" s="456"/>
      <c r="K2599" s="456" t="s">
        <v>6</v>
      </c>
      <c r="L2599" s="289">
        <f>+ROUNDDOWN(L2598,2)</f>
        <v>18.34</v>
      </c>
      <c r="M2599" s="456" t="s">
        <v>971</v>
      </c>
      <c r="N2599" s="483"/>
      <c r="O2599" s="452"/>
      <c r="P2599" s="452"/>
      <c r="Q2599" s="3"/>
    </row>
    <row r="2600" spans="1:17" s="474" customFormat="1" ht="24">
      <c r="A2600" s="450"/>
      <c r="B2600" s="450"/>
      <c r="C2600" s="450"/>
      <c r="D2600" s="450"/>
      <c r="E2600" s="450"/>
      <c r="F2600" s="450"/>
      <c r="G2600" s="450"/>
      <c r="H2600" s="450"/>
      <c r="I2600" s="450"/>
      <c r="J2600" s="450"/>
      <c r="K2600" s="450"/>
      <c r="L2600" s="450"/>
      <c r="M2600" s="450"/>
      <c r="N2600" s="450"/>
      <c r="O2600" s="450"/>
      <c r="Q2600" s="3"/>
    </row>
    <row r="2601" spans="1:17" s="474" customFormat="1" ht="24">
      <c r="A2601" s="450"/>
      <c r="B2601" s="450"/>
      <c r="C2601" s="450"/>
      <c r="D2601" s="450"/>
      <c r="E2601" s="450"/>
      <c r="F2601" s="450"/>
      <c r="G2601" s="450"/>
      <c r="H2601" s="450"/>
      <c r="I2601" s="450"/>
      <c r="J2601" s="450"/>
      <c r="K2601" s="450"/>
      <c r="L2601" s="450"/>
      <c r="M2601" s="450"/>
      <c r="N2601" s="450"/>
      <c r="O2601" s="450"/>
      <c r="Q2601" s="3"/>
    </row>
    <row r="2602" spans="1:17" s="474" customFormat="1" ht="24">
      <c r="A2602" s="450"/>
      <c r="B2602" s="450"/>
      <c r="C2602" s="450"/>
      <c r="D2602" s="450"/>
      <c r="E2602" s="450"/>
      <c r="F2602" s="450"/>
      <c r="G2602" s="450"/>
      <c r="H2602" s="450"/>
      <c r="I2602" s="450"/>
      <c r="J2602" s="450"/>
      <c r="K2602" s="450"/>
      <c r="L2602" s="450"/>
      <c r="M2602" s="450"/>
      <c r="N2602" s="450"/>
      <c r="O2602" s="450"/>
      <c r="Q2602" s="3"/>
    </row>
    <row r="2603" spans="1:17" s="474" customFormat="1" ht="24">
      <c r="A2603" s="450"/>
      <c r="B2603" s="453" t="s">
        <v>984</v>
      </c>
      <c r="C2603" s="452"/>
      <c r="D2603" s="452"/>
      <c r="E2603" s="452"/>
      <c r="F2603" s="452"/>
      <c r="G2603" s="452"/>
      <c r="H2603" s="452"/>
      <c r="I2603" s="452"/>
      <c r="J2603" s="452"/>
      <c r="K2603" s="452"/>
      <c r="L2603" s="452"/>
      <c r="M2603" s="452"/>
      <c r="N2603" s="452"/>
      <c r="O2603" s="450"/>
      <c r="Q2603" s="3"/>
    </row>
    <row r="2604" spans="1:17" s="474" customFormat="1" ht="24">
      <c r="A2604" s="450"/>
      <c r="B2604" s="452" t="s">
        <v>916</v>
      </c>
      <c r="C2604" s="452"/>
      <c r="D2604" s="452"/>
      <c r="E2604" s="452"/>
      <c r="F2604" s="456"/>
      <c r="G2604" s="456"/>
      <c r="H2604" s="456"/>
      <c r="I2604" s="452"/>
      <c r="J2604" s="456"/>
      <c r="K2604" s="456" t="s">
        <v>6</v>
      </c>
      <c r="L2604" s="289">
        <f>+[1]คำนวณค่าขนส่ง!G38</f>
        <v>20629.099999999999</v>
      </c>
      <c r="M2604" s="456" t="s">
        <v>209</v>
      </c>
      <c r="N2604" s="483" t="s">
        <v>43</v>
      </c>
      <c r="O2604" s="452"/>
      <c r="Q2604" s="3"/>
    </row>
    <row r="2605" spans="1:17" s="474" customFormat="1" ht="24">
      <c r="A2605" s="450"/>
      <c r="B2605" s="452" t="s">
        <v>75</v>
      </c>
      <c r="C2605" s="452"/>
      <c r="D2605" s="452"/>
      <c r="E2605" s="452"/>
      <c r="F2605" s="459">
        <f>+[1]คำนวณค่าขนส่ง!AF38</f>
        <v>5</v>
      </c>
      <c r="G2605" s="456" t="s">
        <v>32</v>
      </c>
      <c r="H2605" s="456"/>
      <c r="I2605" s="452"/>
      <c r="J2605" s="456"/>
      <c r="K2605" s="456" t="s">
        <v>6</v>
      </c>
      <c r="L2605" s="289">
        <f>+[1]คำนวณค่าขนส่ง!AL38</f>
        <v>8.75</v>
      </c>
      <c r="M2605" s="456" t="s">
        <v>209</v>
      </c>
      <c r="N2605" s="483" t="s">
        <v>46</v>
      </c>
      <c r="O2605" s="452" t="s">
        <v>33</v>
      </c>
      <c r="Q2605" s="3"/>
    </row>
    <row r="2606" spans="1:17" s="474" customFormat="1" ht="24">
      <c r="A2606" s="450"/>
      <c r="B2606" s="452" t="s">
        <v>917</v>
      </c>
      <c r="C2606" s="452"/>
      <c r="D2606" s="452"/>
      <c r="E2606" s="452"/>
      <c r="F2606" s="452"/>
      <c r="G2606" s="456"/>
      <c r="H2606" s="456"/>
      <c r="I2606" s="452"/>
      <c r="J2606" s="456"/>
      <c r="K2606" s="456" t="s">
        <v>6</v>
      </c>
      <c r="L2606" s="289">
        <v>80</v>
      </c>
      <c r="M2606" s="456" t="s">
        <v>209</v>
      </c>
      <c r="N2606" s="483" t="s">
        <v>76</v>
      </c>
      <c r="O2606" s="452"/>
      <c r="Q2606" s="3"/>
    </row>
    <row r="2607" spans="1:17" s="474" customFormat="1" ht="24">
      <c r="A2607" s="450"/>
      <c r="B2607" s="452" t="s">
        <v>968</v>
      </c>
      <c r="C2607" s="452"/>
      <c r="D2607" s="452"/>
      <c r="E2607" s="452"/>
      <c r="F2607" s="456"/>
      <c r="G2607" s="456"/>
      <c r="H2607" s="456"/>
      <c r="I2607" s="452"/>
      <c r="J2607" s="456"/>
      <c r="K2607" s="456" t="s">
        <v>6</v>
      </c>
      <c r="L2607" s="289">
        <f>SUM(L2604:L2606)</f>
        <v>20717.849999999999</v>
      </c>
      <c r="M2607" s="456" t="s">
        <v>209</v>
      </c>
      <c r="N2607" s="483" t="s">
        <v>969</v>
      </c>
      <c r="O2607" s="452"/>
      <c r="Q2607" s="3"/>
    </row>
    <row r="2608" spans="1:17" s="474" customFormat="1" ht="24">
      <c r="A2608" s="450"/>
      <c r="B2608" s="452" t="s">
        <v>970</v>
      </c>
      <c r="C2608" s="452"/>
      <c r="D2608" s="452"/>
      <c r="E2608" s="452"/>
      <c r="F2608" s="456"/>
      <c r="G2608" s="456"/>
      <c r="H2608" s="456"/>
      <c r="I2608" s="452"/>
      <c r="J2608" s="456"/>
      <c r="K2608" s="456" t="s">
        <v>6</v>
      </c>
      <c r="L2608" s="289">
        <f>+L2607/1000</f>
        <v>20.717849999999999</v>
      </c>
      <c r="M2608" s="456" t="s">
        <v>971</v>
      </c>
      <c r="N2608" s="483" t="s">
        <v>972</v>
      </c>
      <c r="O2608" s="452"/>
      <c r="Q2608" s="3"/>
    </row>
    <row r="2609" spans="1:17" s="474" customFormat="1" ht="24">
      <c r="A2609" s="450"/>
      <c r="B2609" s="452" t="s">
        <v>918</v>
      </c>
      <c r="C2609" s="452"/>
      <c r="D2609" s="452"/>
      <c r="E2609" s="452"/>
      <c r="F2609" s="456"/>
      <c r="G2609" s="452"/>
      <c r="H2609" s="456"/>
      <c r="I2609" s="452"/>
      <c r="J2609" s="456"/>
      <c r="K2609" s="456" t="s">
        <v>6</v>
      </c>
      <c r="L2609" s="289">
        <f>+ROUNDDOWN(L2608,2)</f>
        <v>20.71</v>
      </c>
      <c r="M2609" s="456" t="s">
        <v>971</v>
      </c>
      <c r="N2609" s="483"/>
      <c r="O2609" s="452"/>
      <c r="Q2609" s="3"/>
    </row>
    <row r="2610" spans="1:17" s="474" customFormat="1" ht="24">
      <c r="A2610" s="450"/>
      <c r="B2610" s="450"/>
      <c r="C2610" s="450"/>
      <c r="D2610" s="450"/>
      <c r="E2610" s="450"/>
      <c r="F2610" s="450"/>
      <c r="G2610" s="450"/>
      <c r="H2610" s="450"/>
      <c r="I2610" s="450"/>
      <c r="J2610" s="450"/>
      <c r="K2610" s="450"/>
      <c r="L2610" s="450"/>
      <c r="M2610" s="450"/>
      <c r="N2610" s="450"/>
      <c r="O2610" s="450"/>
      <c r="Q2610" s="3"/>
    </row>
    <row r="2611" spans="1:17" s="474" customFormat="1" ht="24">
      <c r="A2611" s="450"/>
      <c r="B2611" s="453" t="s">
        <v>985</v>
      </c>
      <c r="C2611" s="452"/>
      <c r="D2611" s="452"/>
      <c r="E2611" s="452"/>
      <c r="F2611" s="452"/>
      <c r="G2611" s="452"/>
      <c r="H2611" s="452"/>
      <c r="I2611" s="452"/>
      <c r="J2611" s="452"/>
      <c r="K2611" s="452"/>
      <c r="L2611" s="452"/>
      <c r="M2611" s="452"/>
      <c r="N2611" s="452"/>
      <c r="O2611" s="450"/>
      <c r="Q2611" s="3"/>
    </row>
    <row r="2612" spans="1:17" s="474" customFormat="1" ht="24">
      <c r="A2612" s="450"/>
      <c r="B2612" s="452" t="s">
        <v>916</v>
      </c>
      <c r="C2612" s="452"/>
      <c r="D2612" s="452"/>
      <c r="E2612" s="452"/>
      <c r="F2612" s="456"/>
      <c r="G2612" s="456"/>
      <c r="H2612" s="456"/>
      <c r="I2612" s="452"/>
      <c r="J2612" s="456"/>
      <c r="K2612" s="456" t="s">
        <v>6</v>
      </c>
      <c r="L2612" s="289">
        <f>+[1]คำนวณค่าขนส่ง!G39</f>
        <v>18959.810000000001</v>
      </c>
      <c r="M2612" s="456" t="s">
        <v>209</v>
      </c>
      <c r="N2612" s="483" t="s">
        <v>43</v>
      </c>
      <c r="O2612" s="452"/>
      <c r="Q2612" s="3"/>
    </row>
    <row r="2613" spans="1:17" s="474" customFormat="1" ht="24">
      <c r="A2613" s="450"/>
      <c r="B2613" s="452" t="s">
        <v>75</v>
      </c>
      <c r="C2613" s="452"/>
      <c r="D2613" s="452"/>
      <c r="E2613" s="452"/>
      <c r="F2613" s="459">
        <f>+[1]คำนวณค่าขนส่ง!AF39</f>
        <v>5</v>
      </c>
      <c r="G2613" s="456" t="s">
        <v>32</v>
      </c>
      <c r="H2613" s="456"/>
      <c r="I2613" s="452"/>
      <c r="J2613" s="456"/>
      <c r="K2613" s="456" t="s">
        <v>6</v>
      </c>
      <c r="L2613" s="289">
        <f>+[1]คำนวณค่าขนส่ง!AL39</f>
        <v>8.75</v>
      </c>
      <c r="M2613" s="456" t="s">
        <v>209</v>
      </c>
      <c r="N2613" s="483" t="s">
        <v>46</v>
      </c>
      <c r="O2613" s="452" t="s">
        <v>33</v>
      </c>
      <c r="Q2613" s="3"/>
    </row>
    <row r="2614" spans="1:17" s="474" customFormat="1" ht="24">
      <c r="A2614" s="450"/>
      <c r="B2614" s="452" t="s">
        <v>917</v>
      </c>
      <c r="C2614" s="452"/>
      <c r="D2614" s="452"/>
      <c r="E2614" s="452"/>
      <c r="F2614" s="452"/>
      <c r="G2614" s="456"/>
      <c r="H2614" s="456"/>
      <c r="I2614" s="452"/>
      <c r="J2614" s="456"/>
      <c r="K2614" s="456" t="s">
        <v>6</v>
      </c>
      <c r="L2614" s="289">
        <v>80</v>
      </c>
      <c r="M2614" s="456" t="s">
        <v>209</v>
      </c>
      <c r="N2614" s="483" t="s">
        <v>76</v>
      </c>
      <c r="O2614" s="452"/>
      <c r="Q2614" s="3"/>
    </row>
    <row r="2615" spans="1:17" s="474" customFormat="1" ht="24">
      <c r="A2615" s="450"/>
      <c r="B2615" s="452" t="s">
        <v>968</v>
      </c>
      <c r="C2615" s="452"/>
      <c r="D2615" s="452"/>
      <c r="E2615" s="452"/>
      <c r="F2615" s="456"/>
      <c r="G2615" s="456"/>
      <c r="H2615" s="456"/>
      <c r="I2615" s="452"/>
      <c r="J2615" s="456"/>
      <c r="K2615" s="456" t="s">
        <v>6</v>
      </c>
      <c r="L2615" s="289">
        <f>SUM(L2612:L2614)</f>
        <v>19048.560000000001</v>
      </c>
      <c r="M2615" s="456" t="s">
        <v>209</v>
      </c>
      <c r="N2615" s="483" t="s">
        <v>969</v>
      </c>
      <c r="O2615" s="452"/>
      <c r="Q2615" s="3"/>
    </row>
    <row r="2616" spans="1:17" s="474" customFormat="1" ht="24">
      <c r="A2616" s="450"/>
      <c r="B2616" s="452" t="s">
        <v>970</v>
      </c>
      <c r="C2616" s="452"/>
      <c r="D2616" s="452"/>
      <c r="E2616" s="452"/>
      <c r="F2616" s="456"/>
      <c r="G2616" s="456"/>
      <c r="H2616" s="456"/>
      <c r="I2616" s="452"/>
      <c r="J2616" s="456"/>
      <c r="K2616" s="456" t="s">
        <v>6</v>
      </c>
      <c r="L2616" s="289">
        <f>+L2615/1000</f>
        <v>19.048560000000002</v>
      </c>
      <c r="M2616" s="456" t="s">
        <v>971</v>
      </c>
      <c r="N2616" s="483" t="s">
        <v>972</v>
      </c>
      <c r="O2616" s="452"/>
      <c r="Q2616" s="3"/>
    </row>
    <row r="2617" spans="1:17" s="474" customFormat="1" ht="24">
      <c r="A2617" s="450"/>
      <c r="B2617" s="452" t="s">
        <v>918</v>
      </c>
      <c r="C2617" s="452"/>
      <c r="D2617" s="452"/>
      <c r="E2617" s="452"/>
      <c r="F2617" s="456"/>
      <c r="G2617" s="452"/>
      <c r="H2617" s="456"/>
      <c r="I2617" s="452"/>
      <c r="J2617" s="456"/>
      <c r="K2617" s="456" t="s">
        <v>6</v>
      </c>
      <c r="L2617" s="289">
        <f>+ROUNDDOWN(L2616,2)</f>
        <v>19.04</v>
      </c>
      <c r="M2617" s="456" t="s">
        <v>971</v>
      </c>
      <c r="N2617" s="483"/>
      <c r="O2617" s="452"/>
      <c r="Q2617" s="3"/>
    </row>
    <row r="2618" spans="1:17" s="474" customFormat="1" ht="24">
      <c r="A2618" s="450"/>
      <c r="B2618" s="450"/>
      <c r="C2618" s="450"/>
      <c r="D2618" s="450"/>
      <c r="E2618" s="450"/>
      <c r="F2618" s="450"/>
      <c r="G2618" s="450"/>
      <c r="H2618" s="450"/>
      <c r="I2618" s="450"/>
      <c r="J2618" s="450"/>
      <c r="K2618" s="450"/>
      <c r="L2618" s="450"/>
      <c r="M2618" s="450"/>
      <c r="N2618" s="450"/>
      <c r="O2618" s="450"/>
      <c r="Q2618" s="3"/>
    </row>
    <row r="2619" spans="1:17" s="474" customFormat="1" ht="24">
      <c r="A2619" s="450"/>
      <c r="B2619" s="450"/>
      <c r="C2619" s="450"/>
      <c r="D2619" s="450"/>
      <c r="E2619" s="450"/>
      <c r="F2619" s="450"/>
      <c r="G2619" s="450"/>
      <c r="H2619" s="450"/>
      <c r="I2619" s="450"/>
      <c r="J2619" s="450"/>
      <c r="K2619" s="450"/>
      <c r="L2619" s="450"/>
      <c r="M2619" s="450"/>
      <c r="N2619" s="450"/>
      <c r="O2619" s="450"/>
      <c r="Q2619" s="3"/>
    </row>
    <row r="2620" spans="1:17" s="474" customFormat="1" ht="24">
      <c r="A2620" s="450"/>
      <c r="B2620" s="453" t="s">
        <v>986</v>
      </c>
      <c r="C2620" s="452"/>
      <c r="D2620" s="452"/>
      <c r="E2620" s="452"/>
      <c r="F2620" s="452"/>
      <c r="G2620" s="452"/>
      <c r="H2620" s="452"/>
      <c r="I2620" s="452"/>
      <c r="J2620" s="452"/>
      <c r="K2620" s="452"/>
      <c r="L2620" s="452"/>
      <c r="M2620" s="452"/>
      <c r="N2620" s="452"/>
      <c r="O2620" s="450"/>
      <c r="Q2620" s="3"/>
    </row>
    <row r="2621" spans="1:17" s="474" customFormat="1" ht="24">
      <c r="A2621" s="450"/>
      <c r="B2621" s="453" t="s">
        <v>987</v>
      </c>
      <c r="C2621" s="452"/>
      <c r="D2621" s="452"/>
      <c r="E2621" s="452"/>
      <c r="F2621" s="452"/>
      <c r="G2621" s="452"/>
      <c r="H2621" s="452"/>
      <c r="I2621" s="452"/>
      <c r="J2621" s="452"/>
      <c r="K2621" s="452"/>
      <c r="L2621" s="452"/>
      <c r="M2621" s="452"/>
      <c r="N2621" s="452"/>
      <c r="O2621" s="450"/>
      <c r="Q2621" s="3"/>
    </row>
    <row r="2622" spans="1:17" s="474" customFormat="1" ht="24">
      <c r="A2622" s="452"/>
      <c r="B2622" s="453" t="s">
        <v>988</v>
      </c>
      <c r="C2622" s="452"/>
      <c r="D2622" s="452"/>
      <c r="E2622" s="452"/>
      <c r="F2622" s="452"/>
      <c r="G2622" s="452"/>
      <c r="H2622" s="452"/>
      <c r="I2622" s="452"/>
      <c r="J2622" s="452"/>
      <c r="K2622" s="452"/>
      <c r="L2622" s="452"/>
      <c r="M2622" s="452"/>
      <c r="N2622" s="452"/>
      <c r="O2622" s="450"/>
      <c r="Q2622" s="3"/>
    </row>
    <row r="2623" spans="1:17" s="474" customFormat="1" ht="24">
      <c r="A2623" s="452"/>
      <c r="B2623" s="453" t="s">
        <v>989</v>
      </c>
      <c r="C2623" s="452"/>
      <c r="D2623" s="452"/>
      <c r="E2623" s="452"/>
      <c r="F2623" s="452"/>
      <c r="G2623" s="452"/>
      <c r="H2623" s="452"/>
      <c r="I2623" s="452"/>
      <c r="J2623" s="452"/>
      <c r="K2623" s="452"/>
      <c r="L2623" s="452"/>
      <c r="M2623" s="452"/>
      <c r="N2623" s="452"/>
      <c r="O2623" s="450"/>
      <c r="Q2623" s="3"/>
    </row>
    <row r="2624" spans="1:17" s="474" customFormat="1" ht="24">
      <c r="A2624" s="452"/>
      <c r="B2624" s="453" t="s">
        <v>990</v>
      </c>
      <c r="C2624" s="452"/>
      <c r="D2624" s="452"/>
      <c r="E2624" s="452"/>
      <c r="F2624" s="452"/>
      <c r="G2624" s="452"/>
      <c r="H2624" s="452"/>
      <c r="I2624" s="452"/>
      <c r="J2624" s="452"/>
      <c r="K2624" s="452"/>
      <c r="L2624" s="452"/>
      <c r="M2624" s="452"/>
      <c r="N2624" s="452"/>
      <c r="O2624" s="450"/>
      <c r="Q2624" s="3"/>
    </row>
    <row r="2625" spans="1:17" s="474" customFormat="1" ht="24">
      <c r="A2625" s="450"/>
      <c r="B2625" s="450"/>
      <c r="C2625" s="450"/>
      <c r="D2625" s="450"/>
      <c r="E2625" s="450"/>
      <c r="F2625" s="450"/>
      <c r="G2625" s="450"/>
      <c r="H2625" s="450"/>
      <c r="I2625" s="450"/>
      <c r="J2625" s="450"/>
      <c r="K2625" s="450"/>
      <c r="L2625" s="450"/>
      <c r="M2625" s="450"/>
      <c r="N2625" s="450"/>
      <c r="O2625" s="450"/>
      <c r="Q2625" s="3"/>
    </row>
    <row r="2626" spans="1:17" s="474" customFormat="1" ht="24">
      <c r="A2626" s="450"/>
      <c r="B2626" s="450"/>
      <c r="C2626" s="450"/>
      <c r="D2626" s="450"/>
      <c r="E2626" s="450"/>
      <c r="F2626" s="450"/>
      <c r="G2626" s="450"/>
      <c r="H2626" s="450"/>
      <c r="I2626" s="450"/>
      <c r="J2626" s="450"/>
      <c r="K2626" s="450"/>
      <c r="L2626" s="450"/>
      <c r="M2626" s="450"/>
      <c r="N2626" s="450"/>
      <c r="O2626" s="450"/>
      <c r="Q2626" s="3"/>
    </row>
    <row r="2627" spans="1:17" s="474" customFormat="1" ht="24">
      <c r="A2627" s="450"/>
      <c r="B2627" s="450"/>
      <c r="C2627" s="450"/>
      <c r="D2627" s="450"/>
      <c r="E2627" s="450"/>
      <c r="F2627" s="450"/>
      <c r="G2627" s="450"/>
      <c r="H2627" s="450"/>
      <c r="I2627" s="450"/>
      <c r="J2627" s="450"/>
      <c r="K2627" s="450"/>
      <c r="L2627" s="450"/>
      <c r="M2627" s="450"/>
      <c r="N2627" s="450"/>
      <c r="O2627" s="450"/>
      <c r="Q2627" s="3"/>
    </row>
    <row r="2628" spans="1:17" s="474" customFormat="1" ht="24">
      <c r="A2628" s="450"/>
      <c r="B2628" s="450"/>
      <c r="C2628" s="450"/>
      <c r="D2628" s="450"/>
      <c r="E2628" s="450"/>
      <c r="F2628" s="450"/>
      <c r="G2628" s="450"/>
      <c r="H2628" s="450"/>
      <c r="I2628" s="450"/>
      <c r="J2628" s="450"/>
      <c r="K2628" s="450"/>
      <c r="L2628" s="450"/>
      <c r="M2628" s="450"/>
      <c r="N2628" s="450"/>
      <c r="O2628" s="450"/>
      <c r="Q2628" s="3"/>
    </row>
    <row r="2629" spans="1:17" s="474" customFormat="1" ht="24">
      <c r="A2629" s="450"/>
      <c r="B2629" s="450"/>
      <c r="C2629" s="450"/>
      <c r="D2629" s="450"/>
      <c r="E2629" s="450"/>
      <c r="F2629" s="450"/>
      <c r="G2629" s="450"/>
      <c r="H2629" s="450"/>
      <c r="I2629" s="450"/>
      <c r="J2629" s="450"/>
      <c r="K2629" s="450"/>
      <c r="L2629" s="450"/>
      <c r="M2629" s="450"/>
      <c r="N2629" s="450"/>
      <c r="O2629" s="450"/>
      <c r="Q2629" s="3"/>
    </row>
    <row r="2630" spans="1:17" s="474" customFormat="1" ht="24">
      <c r="A2630" s="450"/>
      <c r="B2630" s="450"/>
      <c r="C2630" s="450"/>
      <c r="D2630" s="450"/>
      <c r="E2630" s="450"/>
      <c r="F2630" s="450"/>
      <c r="G2630" s="450"/>
      <c r="H2630" s="450"/>
      <c r="I2630" s="450"/>
      <c r="J2630" s="450"/>
      <c r="K2630" s="450"/>
      <c r="L2630" s="450"/>
      <c r="M2630" s="450"/>
      <c r="N2630" s="450"/>
      <c r="O2630" s="450"/>
      <c r="Q2630" s="3"/>
    </row>
    <row r="2631" spans="1:17" s="474" customFormat="1" ht="24">
      <c r="A2631" s="450"/>
      <c r="B2631" s="450"/>
      <c r="C2631" s="450"/>
      <c r="D2631" s="450"/>
      <c r="E2631" s="450"/>
      <c r="F2631" s="450"/>
      <c r="G2631" s="450"/>
      <c r="H2631" s="450"/>
      <c r="I2631" s="450"/>
      <c r="J2631" s="450"/>
      <c r="K2631" s="450"/>
      <c r="L2631" s="450"/>
      <c r="M2631" s="450"/>
      <c r="N2631" s="450"/>
      <c r="O2631" s="450"/>
      <c r="Q2631" s="3"/>
    </row>
    <row r="2632" spans="1:17" s="474" customFormat="1" ht="24">
      <c r="A2632" s="450"/>
      <c r="B2632" s="450"/>
      <c r="C2632" s="450"/>
      <c r="D2632" s="450"/>
      <c r="E2632" s="450"/>
      <c r="F2632" s="450"/>
      <c r="G2632" s="450"/>
      <c r="H2632" s="450"/>
      <c r="I2632" s="450"/>
      <c r="J2632" s="450"/>
      <c r="K2632" s="450"/>
      <c r="L2632" s="450"/>
      <c r="M2632" s="450"/>
      <c r="N2632" s="450"/>
      <c r="O2632" s="450"/>
      <c r="Q2632" s="3"/>
    </row>
    <row r="2633" spans="1:17" s="474" customFormat="1" ht="24">
      <c r="A2633" s="450"/>
      <c r="B2633" s="450"/>
      <c r="C2633" s="450"/>
      <c r="D2633" s="450"/>
      <c r="E2633" s="450"/>
      <c r="F2633" s="450"/>
      <c r="G2633" s="450"/>
      <c r="H2633" s="450"/>
      <c r="I2633" s="450"/>
      <c r="J2633" s="450"/>
      <c r="K2633" s="450"/>
      <c r="L2633" s="450"/>
      <c r="M2633" s="450"/>
      <c r="N2633" s="450"/>
      <c r="O2633" s="450"/>
      <c r="Q2633" s="3"/>
    </row>
    <row r="2634" spans="1:17" s="474" customFormat="1" ht="24">
      <c r="A2634" s="450"/>
      <c r="B2634" s="450"/>
      <c r="C2634" s="450"/>
      <c r="D2634" s="450"/>
      <c r="E2634" s="450"/>
      <c r="F2634" s="450"/>
      <c r="G2634" s="450"/>
      <c r="H2634" s="450"/>
      <c r="I2634" s="450"/>
      <c r="J2634" s="450"/>
      <c r="K2634" s="450"/>
      <c r="L2634" s="450"/>
      <c r="M2634" s="450"/>
      <c r="N2634" s="450"/>
      <c r="O2634" s="450"/>
      <c r="Q2634" s="3"/>
    </row>
    <row r="2635" spans="1:17" s="474" customFormat="1" ht="24">
      <c r="A2635" s="450"/>
      <c r="B2635" s="450"/>
      <c r="C2635" s="450"/>
      <c r="D2635" s="450"/>
      <c r="E2635" s="450"/>
      <c r="F2635" s="450"/>
      <c r="G2635" s="450"/>
      <c r="H2635" s="450"/>
      <c r="I2635" s="450"/>
      <c r="J2635" s="450"/>
      <c r="K2635" s="450"/>
      <c r="L2635" s="450"/>
      <c r="M2635" s="450"/>
      <c r="N2635" s="450"/>
      <c r="O2635" s="450"/>
      <c r="Q2635" s="3"/>
    </row>
    <row r="2636" spans="1:17" s="474" customFormat="1" ht="24">
      <c r="A2636" s="450"/>
      <c r="B2636" s="450"/>
      <c r="C2636" s="450"/>
      <c r="D2636" s="450"/>
      <c r="E2636" s="450"/>
      <c r="F2636" s="450"/>
      <c r="G2636" s="450"/>
      <c r="H2636" s="450"/>
      <c r="I2636" s="450"/>
      <c r="J2636" s="450"/>
      <c r="K2636" s="450"/>
      <c r="L2636" s="450"/>
      <c r="M2636" s="450"/>
      <c r="N2636" s="450"/>
      <c r="O2636" s="450"/>
      <c r="Q2636" s="3"/>
    </row>
    <row r="2637" spans="1:17" s="474" customFormat="1" ht="24">
      <c r="A2637" s="450"/>
      <c r="B2637" s="450"/>
      <c r="C2637" s="450"/>
      <c r="D2637" s="450"/>
      <c r="E2637" s="450"/>
      <c r="F2637" s="450"/>
      <c r="G2637" s="450"/>
      <c r="H2637" s="450"/>
      <c r="I2637" s="450"/>
      <c r="J2637" s="450"/>
      <c r="K2637" s="450"/>
      <c r="L2637" s="450"/>
      <c r="M2637" s="450"/>
      <c r="N2637" s="450"/>
      <c r="O2637" s="450"/>
      <c r="Q2637" s="3"/>
    </row>
    <row r="2638" spans="1:17" s="474" customFormat="1" ht="24">
      <c r="A2638" s="450"/>
      <c r="B2638" s="450"/>
      <c r="C2638" s="450"/>
      <c r="D2638" s="450"/>
      <c r="E2638" s="450"/>
      <c r="F2638" s="450"/>
      <c r="G2638" s="450"/>
      <c r="H2638" s="450"/>
      <c r="I2638" s="450"/>
      <c r="J2638" s="450"/>
      <c r="K2638" s="450"/>
      <c r="L2638" s="450"/>
      <c r="M2638" s="450"/>
      <c r="N2638" s="450"/>
      <c r="O2638" s="450"/>
      <c r="Q2638" s="3"/>
    </row>
    <row r="2639" spans="1:17" s="474" customFormat="1" ht="24">
      <c r="A2639" s="450"/>
      <c r="B2639" s="450"/>
      <c r="C2639" s="450"/>
      <c r="D2639" s="450"/>
      <c r="E2639" s="450"/>
      <c r="F2639" s="450"/>
      <c r="G2639" s="450"/>
      <c r="H2639" s="450"/>
      <c r="I2639" s="450"/>
      <c r="J2639" s="450"/>
      <c r="K2639" s="450"/>
      <c r="L2639" s="450"/>
      <c r="M2639" s="450"/>
      <c r="N2639" s="450"/>
      <c r="O2639" s="450"/>
      <c r="Q2639" s="3"/>
    </row>
    <row r="2640" spans="1:17" s="474" customFormat="1" ht="24">
      <c r="A2640" s="450"/>
      <c r="B2640" s="450"/>
      <c r="C2640" s="450"/>
      <c r="D2640" s="450"/>
      <c r="E2640" s="450"/>
      <c r="F2640" s="450"/>
      <c r="G2640" s="450"/>
      <c r="H2640" s="450"/>
      <c r="I2640" s="450"/>
      <c r="J2640" s="450"/>
      <c r="K2640" s="450"/>
      <c r="L2640" s="450"/>
      <c r="M2640" s="450"/>
      <c r="N2640" s="450"/>
      <c r="O2640" s="450"/>
      <c r="Q2640" s="3"/>
    </row>
    <row r="2641" spans="1:17" s="474" customFormat="1" ht="24">
      <c r="A2641" s="450"/>
      <c r="B2641" s="450"/>
      <c r="C2641" s="450"/>
      <c r="D2641" s="450"/>
      <c r="E2641" s="450"/>
      <c r="F2641" s="450"/>
      <c r="G2641" s="450"/>
      <c r="H2641" s="450"/>
      <c r="I2641" s="450"/>
      <c r="J2641" s="450"/>
      <c r="K2641" s="450"/>
      <c r="L2641" s="450"/>
      <c r="M2641" s="450"/>
      <c r="N2641" s="450"/>
      <c r="O2641" s="450"/>
      <c r="Q2641" s="3"/>
    </row>
    <row r="2642" spans="1:17" s="474" customFormat="1" ht="24">
      <c r="A2642" s="450"/>
      <c r="B2642" s="450"/>
      <c r="C2642" s="450"/>
      <c r="D2642" s="450"/>
      <c r="E2642" s="450"/>
      <c r="F2642" s="450"/>
      <c r="G2642" s="450"/>
      <c r="H2642" s="450"/>
      <c r="I2642" s="450"/>
      <c r="J2642" s="450"/>
      <c r="K2642" s="450"/>
      <c r="L2642" s="450"/>
      <c r="M2642" s="450"/>
      <c r="N2642" s="450"/>
      <c r="O2642" s="450"/>
      <c r="Q2642" s="3"/>
    </row>
    <row r="2643" spans="1:17" s="474" customFormat="1" ht="24">
      <c r="A2643" s="450"/>
      <c r="B2643" s="450"/>
      <c r="C2643" s="450"/>
      <c r="D2643" s="450"/>
      <c r="E2643" s="450"/>
      <c r="F2643" s="450"/>
      <c r="G2643" s="450"/>
      <c r="H2643" s="450"/>
      <c r="I2643" s="450"/>
      <c r="J2643" s="450"/>
      <c r="K2643" s="450"/>
      <c r="L2643" s="450"/>
      <c r="M2643" s="450"/>
      <c r="N2643" s="450"/>
      <c r="O2643" s="450"/>
      <c r="Q2643" s="3"/>
    </row>
    <row r="2644" spans="1:17" s="474" customFormat="1" ht="24">
      <c r="A2644" s="450"/>
      <c r="B2644" s="450"/>
      <c r="C2644" s="450"/>
      <c r="D2644" s="450"/>
      <c r="E2644" s="450"/>
      <c r="F2644" s="450"/>
      <c r="G2644" s="450"/>
      <c r="H2644" s="450"/>
      <c r="I2644" s="450"/>
      <c r="J2644" s="450"/>
      <c r="K2644" s="450"/>
      <c r="L2644" s="450"/>
      <c r="M2644" s="450"/>
      <c r="N2644" s="450"/>
      <c r="O2644" s="450"/>
      <c r="Q2644" s="3"/>
    </row>
    <row r="2645" spans="1:17" s="474" customFormat="1" ht="24">
      <c r="A2645" s="450"/>
      <c r="B2645" s="450"/>
      <c r="C2645" s="450"/>
      <c r="D2645" s="450"/>
      <c r="E2645" s="450"/>
      <c r="F2645" s="450"/>
      <c r="G2645" s="450"/>
      <c r="H2645" s="450"/>
      <c r="I2645" s="450"/>
      <c r="J2645" s="450"/>
      <c r="K2645" s="450"/>
      <c r="L2645" s="450"/>
      <c r="M2645" s="450"/>
      <c r="N2645" s="450"/>
      <c r="O2645" s="450"/>
      <c r="Q2645" s="3"/>
    </row>
    <row r="2646" spans="1:17" s="474" customFormat="1" ht="24">
      <c r="A2646" s="450"/>
      <c r="B2646" s="450"/>
      <c r="C2646" s="450"/>
      <c r="D2646" s="450"/>
      <c r="E2646" s="450"/>
      <c r="F2646" s="450"/>
      <c r="G2646" s="450"/>
      <c r="H2646" s="450"/>
      <c r="I2646" s="450"/>
      <c r="J2646" s="450"/>
      <c r="K2646" s="450"/>
      <c r="L2646" s="450"/>
      <c r="M2646" s="450"/>
      <c r="N2646" s="450"/>
      <c r="O2646" s="450"/>
      <c r="Q2646" s="3"/>
    </row>
    <row r="2647" spans="1:17" s="474" customFormat="1" ht="24">
      <c r="A2647" s="450"/>
      <c r="B2647" s="450"/>
      <c r="C2647" s="450"/>
      <c r="D2647" s="450"/>
      <c r="E2647" s="450"/>
      <c r="F2647" s="450"/>
      <c r="G2647" s="450"/>
      <c r="H2647" s="450"/>
      <c r="I2647" s="450"/>
      <c r="J2647" s="450"/>
      <c r="K2647" s="450"/>
      <c r="L2647" s="450"/>
      <c r="M2647" s="450"/>
      <c r="N2647" s="450"/>
      <c r="O2647" s="450"/>
      <c r="Q2647" s="3"/>
    </row>
    <row r="2648" spans="1:17" s="474" customFormat="1" ht="24">
      <c r="A2648" s="450"/>
      <c r="B2648" s="450"/>
      <c r="C2648" s="450"/>
      <c r="D2648" s="450"/>
      <c r="E2648" s="450"/>
      <c r="F2648" s="450"/>
      <c r="G2648" s="450"/>
      <c r="H2648" s="450"/>
      <c r="I2648" s="450"/>
      <c r="J2648" s="450"/>
      <c r="K2648" s="450"/>
      <c r="L2648" s="450"/>
      <c r="M2648" s="450"/>
      <c r="N2648" s="450"/>
      <c r="O2648" s="450"/>
      <c r="Q2648" s="3"/>
    </row>
    <row r="2649" spans="1:17" s="474" customFormat="1" ht="24">
      <c r="A2649" s="450"/>
      <c r="B2649" s="450"/>
      <c r="C2649" s="450"/>
      <c r="D2649" s="450"/>
      <c r="E2649" s="450"/>
      <c r="F2649" s="450"/>
      <c r="G2649" s="450"/>
      <c r="H2649" s="450"/>
      <c r="I2649" s="450"/>
      <c r="J2649" s="450"/>
      <c r="K2649" s="450"/>
      <c r="L2649" s="450"/>
      <c r="M2649" s="450"/>
      <c r="N2649" s="450"/>
      <c r="O2649" s="450"/>
      <c r="Q2649" s="3"/>
    </row>
    <row r="2650" spans="1:17" s="474" customFormat="1" ht="24">
      <c r="A2650" s="450"/>
      <c r="B2650" s="450"/>
      <c r="C2650" s="450"/>
      <c r="D2650" s="450"/>
      <c r="E2650" s="450"/>
      <c r="F2650" s="450"/>
      <c r="G2650" s="450"/>
      <c r="H2650" s="450"/>
      <c r="I2650" s="450"/>
      <c r="J2650" s="450"/>
      <c r="K2650" s="450"/>
      <c r="L2650" s="450"/>
      <c r="M2650" s="450"/>
      <c r="N2650" s="450"/>
      <c r="O2650" s="450"/>
      <c r="Q2650" s="3"/>
    </row>
    <row r="2651" spans="1:17" s="474" customFormat="1" ht="24">
      <c r="A2651" s="450"/>
      <c r="B2651" s="450"/>
      <c r="C2651" s="450"/>
      <c r="D2651" s="450"/>
      <c r="E2651" s="450"/>
      <c r="F2651" s="450"/>
      <c r="G2651" s="450"/>
      <c r="H2651" s="450"/>
      <c r="I2651" s="450"/>
      <c r="J2651" s="450"/>
      <c r="K2651" s="450"/>
      <c r="L2651" s="450"/>
      <c r="M2651" s="450"/>
      <c r="N2651" s="450"/>
      <c r="O2651" s="450"/>
      <c r="Q2651" s="3"/>
    </row>
    <row r="2652" spans="1:17" s="474" customFormat="1" ht="24">
      <c r="A2652" s="450"/>
      <c r="B2652" s="450"/>
      <c r="C2652" s="450"/>
      <c r="D2652" s="450"/>
      <c r="E2652" s="450"/>
      <c r="F2652" s="450"/>
      <c r="G2652" s="450"/>
      <c r="H2652" s="450"/>
      <c r="I2652" s="450"/>
      <c r="J2652" s="450"/>
      <c r="K2652" s="450"/>
      <c r="L2652" s="450"/>
      <c r="M2652" s="450"/>
      <c r="N2652" s="450"/>
      <c r="O2652" s="450"/>
      <c r="Q2652" s="3"/>
    </row>
    <row r="2653" spans="1:17" s="474" customFormat="1" ht="24">
      <c r="A2653" s="454">
        <v>3</v>
      </c>
      <c r="B2653" s="455" t="s">
        <v>991</v>
      </c>
      <c r="C2653" s="452"/>
      <c r="D2653" s="452"/>
      <c r="E2653" s="452"/>
      <c r="F2653" s="452"/>
      <c r="G2653" s="452"/>
      <c r="H2653" s="452"/>
      <c r="I2653" s="452"/>
      <c r="J2653" s="452"/>
      <c r="K2653" s="452"/>
      <c r="L2653" s="452"/>
      <c r="M2653" s="452"/>
      <c r="N2653" s="452"/>
      <c r="O2653" s="450"/>
      <c r="Q2653" s="3"/>
    </row>
    <row r="2654" spans="1:17" s="474" customFormat="1" ht="24">
      <c r="A2654" s="452"/>
      <c r="B2654" s="486" t="s">
        <v>992</v>
      </c>
      <c r="C2654" s="452"/>
      <c r="D2654" s="456"/>
      <c r="E2654" s="456"/>
      <c r="F2654" s="452"/>
      <c r="G2654" s="456"/>
      <c r="H2654" s="452"/>
      <c r="I2654" s="452"/>
      <c r="J2654" s="487"/>
      <c r="K2654" s="488"/>
      <c r="L2654" s="487"/>
      <c r="M2654" s="452"/>
      <c r="N2654" s="452"/>
      <c r="O2654" s="450"/>
      <c r="Q2654" s="3"/>
    </row>
    <row r="2655" spans="1:17" s="474" customFormat="1" ht="24">
      <c r="A2655" s="452"/>
      <c r="B2655" s="489" t="s">
        <v>993</v>
      </c>
      <c r="C2655" s="452"/>
      <c r="D2655" s="456"/>
      <c r="E2655" s="456"/>
      <c r="F2655" s="452">
        <v>1</v>
      </c>
      <c r="G2655" s="456" t="s">
        <v>340</v>
      </c>
      <c r="H2655" s="452"/>
      <c r="I2655" s="452"/>
      <c r="J2655" s="490"/>
      <c r="K2655" s="491"/>
      <c r="L2655" s="490"/>
      <c r="M2655" s="452"/>
      <c r="N2655" s="452"/>
      <c r="O2655" s="450"/>
      <c r="Q2655" s="3"/>
    </row>
    <row r="2656" spans="1:17" s="474" customFormat="1" ht="24">
      <c r="A2656" s="452"/>
      <c r="B2656" s="489" t="s">
        <v>994</v>
      </c>
      <c r="C2656" s="483"/>
      <c r="D2656" s="456"/>
      <c r="E2656" s="456" t="s">
        <v>6</v>
      </c>
      <c r="F2656" s="456">
        <v>1</v>
      </c>
      <c r="G2656" s="456" t="s">
        <v>995</v>
      </c>
      <c r="H2656" s="289">
        <f>+[1]คำนวณค่าขนส่ง!AM121</f>
        <v>401.87</v>
      </c>
      <c r="I2656" s="456" t="s">
        <v>134</v>
      </c>
      <c r="J2656" s="456" t="s">
        <v>6</v>
      </c>
      <c r="K2656" s="457">
        <f>+F2656*H2656</f>
        <v>401.87</v>
      </c>
      <c r="L2656" s="487" t="s">
        <v>7</v>
      </c>
      <c r="M2656" s="452" t="s">
        <v>43</v>
      </c>
      <c r="N2656" s="452"/>
      <c r="O2656" s="450"/>
      <c r="Q2656" s="3"/>
    </row>
    <row r="2657" spans="1:17" s="474" customFormat="1" ht="24">
      <c r="A2657" s="452"/>
      <c r="B2657" s="489" t="s">
        <v>996</v>
      </c>
      <c r="C2657" s="452"/>
      <c r="D2657" s="456"/>
      <c r="E2657" s="456" t="s">
        <v>6</v>
      </c>
      <c r="F2657" s="456">
        <v>0.3</v>
      </c>
      <c r="G2657" s="456" t="s">
        <v>995</v>
      </c>
      <c r="H2657" s="289">
        <f>+H2656</f>
        <v>401.87</v>
      </c>
      <c r="I2657" s="456" t="s">
        <v>134</v>
      </c>
      <c r="J2657" s="456" t="s">
        <v>6</v>
      </c>
      <c r="K2657" s="457">
        <f t="shared" ref="K2657:K2665" si="229">+F2657*H2657</f>
        <v>120.56099999999999</v>
      </c>
      <c r="L2657" s="487" t="s">
        <v>7</v>
      </c>
      <c r="M2657" s="452" t="s">
        <v>46</v>
      </c>
      <c r="N2657" s="452"/>
      <c r="O2657" s="450"/>
      <c r="Q2657" s="3"/>
    </row>
    <row r="2658" spans="1:17" s="474" customFormat="1" ht="24">
      <c r="A2658" s="452"/>
      <c r="B2658" s="483" t="s">
        <v>997</v>
      </c>
      <c r="C2658" s="452"/>
      <c r="D2658" s="456"/>
      <c r="E2658" s="456" t="s">
        <v>6</v>
      </c>
      <c r="F2658" s="456">
        <v>0.3</v>
      </c>
      <c r="G2658" s="456" t="s">
        <v>998</v>
      </c>
      <c r="H2658" s="289">
        <f>+[1]คำนวณค่าขนส่ง!AM122</f>
        <v>60</v>
      </c>
      <c r="I2658" s="456" t="s">
        <v>134</v>
      </c>
      <c r="J2658" s="456" t="s">
        <v>6</v>
      </c>
      <c r="K2658" s="457">
        <f t="shared" si="229"/>
        <v>18</v>
      </c>
      <c r="L2658" s="487" t="s">
        <v>7</v>
      </c>
      <c r="M2658" s="452" t="s">
        <v>76</v>
      </c>
      <c r="N2658" s="452"/>
      <c r="O2658" s="450"/>
      <c r="Q2658" s="3"/>
    </row>
    <row r="2659" spans="1:17" s="474" customFormat="1" ht="24">
      <c r="A2659" s="452"/>
      <c r="B2659" s="489" t="s">
        <v>999</v>
      </c>
      <c r="C2659" s="452"/>
      <c r="D2659" s="456"/>
      <c r="E2659" s="456" t="s">
        <v>6</v>
      </c>
      <c r="F2659" s="456">
        <v>0.25</v>
      </c>
      <c r="G2659" s="456" t="s">
        <v>1000</v>
      </c>
      <c r="H2659" s="289">
        <f>+[1]คำนวณค่าขนส่ง!AM124</f>
        <v>35.979999999999997</v>
      </c>
      <c r="I2659" s="456" t="s">
        <v>134</v>
      </c>
      <c r="J2659" s="456" t="s">
        <v>6</v>
      </c>
      <c r="K2659" s="457">
        <f t="shared" si="229"/>
        <v>8.9949999999999992</v>
      </c>
      <c r="L2659" s="487" t="s">
        <v>7</v>
      </c>
      <c r="M2659" s="452" t="s">
        <v>127</v>
      </c>
      <c r="N2659" s="452"/>
      <c r="O2659" s="450"/>
      <c r="Q2659" s="3"/>
    </row>
    <row r="2660" spans="1:17" s="474" customFormat="1" ht="24">
      <c r="A2660" s="452"/>
      <c r="B2660" s="452"/>
      <c r="C2660" s="452"/>
      <c r="D2660" s="456"/>
      <c r="E2660" s="456"/>
      <c r="F2660" s="452"/>
      <c r="G2660" s="456"/>
      <c r="H2660" s="289"/>
      <c r="I2660" s="456" t="s">
        <v>60</v>
      </c>
      <c r="J2660" s="456" t="s">
        <v>6</v>
      </c>
      <c r="K2660" s="457">
        <f>SUM(K2656:K2659)</f>
        <v>549.42600000000004</v>
      </c>
      <c r="L2660" s="487" t="s">
        <v>7</v>
      </c>
      <c r="M2660" s="452" t="s">
        <v>1001</v>
      </c>
      <c r="N2660" s="452"/>
      <c r="O2660" s="450"/>
      <c r="Q2660" s="3"/>
    </row>
    <row r="2661" spans="1:17" s="474" customFormat="1" ht="24">
      <c r="A2661" s="452"/>
      <c r="B2661" s="489" t="s">
        <v>1002</v>
      </c>
      <c r="C2661" s="456"/>
      <c r="D2661" s="456"/>
      <c r="E2661" s="456" t="s">
        <v>6</v>
      </c>
      <c r="F2661" s="452"/>
      <c r="G2661" s="457">
        <f>+K2660</f>
        <v>549.42600000000004</v>
      </c>
      <c r="H2661" s="467" t="s">
        <v>1003</v>
      </c>
      <c r="I2661" s="456">
        <v>4</v>
      </c>
      <c r="J2661" s="456" t="s">
        <v>6</v>
      </c>
      <c r="K2661" s="457">
        <f>+G2661/I2661</f>
        <v>137.35650000000001</v>
      </c>
      <c r="L2661" s="487" t="s">
        <v>7</v>
      </c>
      <c r="M2661" s="452" t="s">
        <v>1004</v>
      </c>
      <c r="N2661" s="452"/>
      <c r="O2661" s="450"/>
      <c r="Q2661" s="3"/>
    </row>
    <row r="2662" spans="1:17" s="474" customFormat="1" ht="24">
      <c r="A2662" s="452"/>
      <c r="B2662" s="489" t="s">
        <v>1005</v>
      </c>
      <c r="C2662" s="452"/>
      <c r="D2662" s="456"/>
      <c r="E2662" s="456" t="s">
        <v>6</v>
      </c>
      <c r="F2662" s="456">
        <v>0.2</v>
      </c>
      <c r="G2662" s="456" t="s">
        <v>1006</v>
      </c>
      <c r="H2662" s="289">
        <f>+[1]คำนวณค่าขนส่ง!G125</f>
        <v>15</v>
      </c>
      <c r="I2662" s="456" t="s">
        <v>134</v>
      </c>
      <c r="J2662" s="456" t="s">
        <v>6</v>
      </c>
      <c r="K2662" s="457">
        <f t="shared" si="229"/>
        <v>3</v>
      </c>
      <c r="L2662" s="487" t="s">
        <v>7</v>
      </c>
      <c r="M2662" s="452" t="s">
        <v>1007</v>
      </c>
      <c r="N2662" s="452"/>
      <c r="O2662" s="450"/>
      <c r="Q2662" s="3"/>
    </row>
    <row r="2663" spans="1:17" s="474" customFormat="1" ht="24">
      <c r="A2663" s="452"/>
      <c r="B2663" s="489" t="s">
        <v>124</v>
      </c>
      <c r="C2663" s="452"/>
      <c r="D2663" s="456"/>
      <c r="E2663" s="456"/>
      <c r="F2663" s="456"/>
      <c r="G2663" s="456"/>
      <c r="H2663" s="289"/>
      <c r="I2663" s="456"/>
      <c r="J2663" s="456" t="s">
        <v>6</v>
      </c>
      <c r="K2663" s="457">
        <f>+K2661+K2662</f>
        <v>140.35650000000001</v>
      </c>
      <c r="L2663" s="487" t="s">
        <v>7</v>
      </c>
      <c r="M2663" s="452" t="s">
        <v>183</v>
      </c>
      <c r="N2663" s="452"/>
      <c r="O2663" s="450"/>
      <c r="Q2663" s="3"/>
    </row>
    <row r="2664" spans="1:17" s="474" customFormat="1" ht="24">
      <c r="A2664" s="452"/>
      <c r="B2664" s="489" t="s">
        <v>1008</v>
      </c>
      <c r="C2664" s="452"/>
      <c r="D2664" s="456"/>
      <c r="E2664" s="456"/>
      <c r="F2664" s="456"/>
      <c r="G2664" s="456"/>
      <c r="H2664" s="289"/>
      <c r="I2664" s="456"/>
      <c r="J2664" s="456"/>
      <c r="K2664" s="492">
        <f>+ROUNDDOWN(K2663,0)</f>
        <v>140</v>
      </c>
      <c r="L2664" s="493" t="s">
        <v>7</v>
      </c>
      <c r="M2664" s="452" t="s">
        <v>259</v>
      </c>
      <c r="N2664" s="452"/>
      <c r="O2664" s="450"/>
      <c r="Q2664" s="3"/>
    </row>
    <row r="2665" spans="1:17" s="474" customFormat="1" ht="24">
      <c r="A2665" s="452"/>
      <c r="B2665" s="489" t="s">
        <v>1009</v>
      </c>
      <c r="C2665" s="456"/>
      <c r="D2665" s="456"/>
      <c r="E2665" s="456" t="s">
        <v>6</v>
      </c>
      <c r="F2665" s="456">
        <v>1</v>
      </c>
      <c r="G2665" s="456" t="s">
        <v>1010</v>
      </c>
      <c r="H2665" s="494">
        <v>105</v>
      </c>
      <c r="I2665" s="456" t="s">
        <v>134</v>
      </c>
      <c r="J2665" s="456" t="s">
        <v>6</v>
      </c>
      <c r="K2665" s="457">
        <f t="shared" si="229"/>
        <v>105</v>
      </c>
      <c r="L2665" s="487" t="s">
        <v>7</v>
      </c>
      <c r="M2665" s="452" t="s">
        <v>352</v>
      </c>
      <c r="N2665" s="452" t="s">
        <v>1011</v>
      </c>
      <c r="O2665" s="450"/>
      <c r="Q2665" s="3"/>
    </row>
    <row r="2666" spans="1:17" s="474" customFormat="1" ht="24">
      <c r="A2666" s="452"/>
      <c r="B2666" s="489" t="s">
        <v>1012</v>
      </c>
      <c r="C2666" s="452"/>
      <c r="D2666" s="456"/>
      <c r="E2666" s="456"/>
      <c r="F2666" s="456"/>
      <c r="G2666" s="456"/>
      <c r="H2666" s="289"/>
      <c r="I2666" s="456"/>
      <c r="J2666" s="456"/>
      <c r="K2666" s="492">
        <f>+ROUNDDOWN(K2665,0)</f>
        <v>105</v>
      </c>
      <c r="L2666" s="493" t="s">
        <v>7</v>
      </c>
      <c r="M2666" s="452" t="s">
        <v>1013</v>
      </c>
      <c r="N2666" s="452"/>
      <c r="O2666" s="450"/>
      <c r="Q2666" s="3"/>
    </row>
    <row r="2667" spans="1:17" s="474" customFormat="1" ht="24">
      <c r="A2667" s="452"/>
      <c r="B2667" s="483" t="s">
        <v>1014</v>
      </c>
      <c r="C2667" s="456"/>
      <c r="D2667" s="456"/>
      <c r="E2667" s="456"/>
      <c r="F2667" s="456"/>
      <c r="G2667" s="495"/>
      <c r="H2667" s="456"/>
      <c r="I2667" s="496"/>
      <c r="J2667" s="456" t="s">
        <v>6</v>
      </c>
      <c r="K2667" s="457">
        <f>+K2664+K2665</f>
        <v>245</v>
      </c>
      <c r="L2667" s="487" t="s">
        <v>7</v>
      </c>
      <c r="M2667" s="452" t="s">
        <v>1015</v>
      </c>
      <c r="N2667" s="452"/>
      <c r="O2667" s="450"/>
      <c r="Q2667" s="3"/>
    </row>
    <row r="2668" spans="1:17" ht="24" thickBot="1">
      <c r="A2668" s="450"/>
      <c r="B2668" s="455" t="s">
        <v>918</v>
      </c>
      <c r="C2668" s="456"/>
      <c r="D2668" s="456"/>
      <c r="E2668" s="456"/>
      <c r="F2668" s="452"/>
      <c r="G2668" s="456"/>
      <c r="H2668" s="452"/>
      <c r="I2668" s="452"/>
      <c r="J2668" s="452"/>
      <c r="K2668" s="469">
        <f>+K2664+K2666</f>
        <v>245</v>
      </c>
      <c r="L2668" s="493" t="s">
        <v>7</v>
      </c>
      <c r="M2668" s="497"/>
      <c r="N2668" s="454"/>
      <c r="O2668" s="452"/>
    </row>
    <row r="2669" spans="1:17" s="474" customFormat="1" ht="24.75" thickTop="1">
      <c r="A2669" s="450"/>
      <c r="B2669" s="486" t="s">
        <v>1016</v>
      </c>
      <c r="C2669" s="452"/>
      <c r="D2669" s="456"/>
      <c r="E2669" s="456"/>
      <c r="F2669" s="452"/>
      <c r="G2669" s="456"/>
      <c r="H2669" s="452"/>
      <c r="I2669" s="452"/>
      <c r="J2669" s="487"/>
      <c r="K2669" s="488"/>
      <c r="L2669" s="487"/>
      <c r="M2669" s="452"/>
      <c r="N2669" s="452"/>
      <c r="O2669" s="450"/>
      <c r="Q2669" s="3"/>
    </row>
    <row r="2670" spans="1:17" s="474" customFormat="1" ht="24">
      <c r="A2670" s="450"/>
      <c r="B2670" s="489" t="s">
        <v>993</v>
      </c>
      <c r="C2670" s="452"/>
      <c r="D2670" s="456"/>
      <c r="E2670" s="456" t="s">
        <v>6</v>
      </c>
      <c r="F2670" s="452">
        <v>1</v>
      </c>
      <c r="G2670" s="456" t="s">
        <v>340</v>
      </c>
      <c r="H2670" s="452"/>
      <c r="I2670" s="490"/>
      <c r="J2670" s="491"/>
      <c r="K2670" s="490"/>
      <c r="L2670" s="452"/>
      <c r="M2670" s="452"/>
      <c r="N2670" s="452"/>
      <c r="O2670" s="450"/>
      <c r="Q2670" s="3"/>
    </row>
    <row r="2671" spans="1:17" s="474" customFormat="1" ht="24">
      <c r="A2671" s="450"/>
      <c r="B2671" s="489" t="s">
        <v>994</v>
      </c>
      <c r="C2671" s="483"/>
      <c r="D2671" s="456"/>
      <c r="E2671" s="456" t="s">
        <v>6</v>
      </c>
      <c r="F2671" s="456">
        <v>1</v>
      </c>
      <c r="G2671" s="456" t="s">
        <v>995</v>
      </c>
      <c r="H2671" s="457">
        <f>+H2656</f>
        <v>401.87</v>
      </c>
      <c r="I2671" s="456" t="s">
        <v>134</v>
      </c>
      <c r="J2671" s="456" t="s">
        <v>6</v>
      </c>
      <c r="K2671" s="457">
        <f>+F2671*H2671</f>
        <v>401.87</v>
      </c>
      <c r="L2671" s="487" t="s">
        <v>7</v>
      </c>
      <c r="M2671" s="452" t="s">
        <v>43</v>
      </c>
      <c r="N2671" s="452"/>
      <c r="O2671" s="450"/>
      <c r="Q2671" s="3"/>
    </row>
    <row r="2672" spans="1:17" s="474" customFormat="1" ht="24">
      <c r="A2672" s="450"/>
      <c r="B2672" s="489" t="s">
        <v>996</v>
      </c>
      <c r="C2672" s="452"/>
      <c r="D2672" s="456"/>
      <c r="E2672" s="456" t="s">
        <v>6</v>
      </c>
      <c r="F2672" s="456">
        <v>0.3</v>
      </c>
      <c r="G2672" s="456" t="s">
        <v>995</v>
      </c>
      <c r="H2672" s="457">
        <f>+H2657</f>
        <v>401.87</v>
      </c>
      <c r="I2672" s="456" t="s">
        <v>134</v>
      </c>
      <c r="J2672" s="456" t="s">
        <v>6</v>
      </c>
      <c r="K2672" s="457">
        <f>+F2672*H2672</f>
        <v>120.56099999999999</v>
      </c>
      <c r="L2672" s="487" t="s">
        <v>7</v>
      </c>
      <c r="M2672" s="452" t="s">
        <v>46</v>
      </c>
      <c r="N2672" s="452"/>
      <c r="O2672" s="450"/>
      <c r="Q2672" s="3"/>
    </row>
    <row r="2673" spans="1:17" s="474" customFormat="1" ht="24">
      <c r="A2673" s="450"/>
      <c r="B2673" s="483" t="s">
        <v>997</v>
      </c>
      <c r="C2673" s="452"/>
      <c r="D2673" s="456"/>
      <c r="E2673" s="456" t="s">
        <v>6</v>
      </c>
      <c r="F2673" s="456">
        <v>0.3</v>
      </c>
      <c r="G2673" s="456" t="s">
        <v>998</v>
      </c>
      <c r="H2673" s="457">
        <f>+H2658</f>
        <v>60</v>
      </c>
      <c r="I2673" s="456" t="s">
        <v>134</v>
      </c>
      <c r="J2673" s="456" t="s">
        <v>6</v>
      </c>
      <c r="K2673" s="457">
        <f>+F2673*H2673</f>
        <v>18</v>
      </c>
      <c r="L2673" s="487" t="s">
        <v>7</v>
      </c>
      <c r="M2673" s="452" t="s">
        <v>76</v>
      </c>
      <c r="N2673" s="452"/>
      <c r="O2673" s="450"/>
      <c r="Q2673" s="3"/>
    </row>
    <row r="2674" spans="1:17" s="474" customFormat="1" ht="24">
      <c r="A2674" s="450"/>
      <c r="B2674" s="489" t="s">
        <v>999</v>
      </c>
      <c r="C2674" s="452"/>
      <c r="D2674" s="456"/>
      <c r="E2674" s="456" t="s">
        <v>6</v>
      </c>
      <c r="F2674" s="456">
        <v>0.25</v>
      </c>
      <c r="G2674" s="456" t="s">
        <v>1000</v>
      </c>
      <c r="H2674" s="457">
        <f>+H2659</f>
        <v>35.979999999999997</v>
      </c>
      <c r="I2674" s="456" t="s">
        <v>134</v>
      </c>
      <c r="J2674" s="456" t="s">
        <v>6</v>
      </c>
      <c r="K2674" s="457">
        <f>+F2674*H2674</f>
        <v>8.9949999999999992</v>
      </c>
      <c r="L2674" s="487" t="s">
        <v>7</v>
      </c>
      <c r="M2674" s="452" t="s">
        <v>127</v>
      </c>
      <c r="N2674" s="452"/>
      <c r="O2674" s="450"/>
      <c r="Q2674" s="3"/>
    </row>
    <row r="2675" spans="1:17" s="474" customFormat="1" ht="24">
      <c r="A2675" s="450"/>
      <c r="B2675" s="489"/>
      <c r="C2675" s="452"/>
      <c r="D2675" s="456"/>
      <c r="E2675" s="456"/>
      <c r="F2675" s="452"/>
      <c r="G2675" s="452"/>
      <c r="H2675" s="452"/>
      <c r="I2675" s="456" t="s">
        <v>60</v>
      </c>
      <c r="J2675" s="456" t="s">
        <v>6</v>
      </c>
      <c r="K2675" s="457">
        <f>SUM(K2671:K2674)</f>
        <v>549.42600000000004</v>
      </c>
      <c r="L2675" s="487" t="s">
        <v>7</v>
      </c>
      <c r="M2675" s="452" t="s">
        <v>1001</v>
      </c>
      <c r="N2675" s="452"/>
      <c r="O2675" s="450"/>
      <c r="Q2675" s="3"/>
    </row>
    <row r="2676" spans="1:17" s="474" customFormat="1" ht="24">
      <c r="A2676" s="450"/>
      <c r="B2676" s="489" t="s">
        <v>1017</v>
      </c>
      <c r="C2676" s="456"/>
      <c r="D2676" s="456"/>
      <c r="E2676" s="456" t="s">
        <v>6</v>
      </c>
      <c r="F2676" s="452"/>
      <c r="G2676" s="457">
        <f>+K2675</f>
        <v>549.42600000000004</v>
      </c>
      <c r="H2676" s="456" t="s">
        <v>1003</v>
      </c>
      <c r="I2676" s="456">
        <v>5</v>
      </c>
      <c r="J2676" s="456" t="s">
        <v>6</v>
      </c>
      <c r="K2676" s="452">
        <f>+G2676/I2676</f>
        <v>109.88520000000001</v>
      </c>
      <c r="L2676" s="487" t="s">
        <v>7</v>
      </c>
      <c r="M2676" s="452" t="s">
        <v>1018</v>
      </c>
      <c r="N2676" s="452"/>
      <c r="O2676" s="450"/>
      <c r="Q2676" s="3"/>
    </row>
    <row r="2677" spans="1:17" s="474" customFormat="1" ht="24">
      <c r="A2677" s="450"/>
      <c r="B2677" s="489" t="s">
        <v>1005</v>
      </c>
      <c r="C2677" s="452"/>
      <c r="D2677" s="456"/>
      <c r="E2677" s="456" t="s">
        <v>6</v>
      </c>
      <c r="F2677" s="456">
        <v>0.2</v>
      </c>
      <c r="G2677" s="456" t="s">
        <v>1006</v>
      </c>
      <c r="H2677" s="457">
        <f>+H2662</f>
        <v>15</v>
      </c>
      <c r="I2677" s="456" t="s">
        <v>134</v>
      </c>
      <c r="J2677" s="456" t="s">
        <v>6</v>
      </c>
      <c r="K2677" s="457">
        <f>+F2677*H2677</f>
        <v>3</v>
      </c>
      <c r="L2677" s="487" t="s">
        <v>7</v>
      </c>
      <c r="M2677" s="452" t="s">
        <v>1007</v>
      </c>
      <c r="N2677" s="452"/>
      <c r="O2677" s="450"/>
      <c r="Q2677" s="3"/>
    </row>
    <row r="2678" spans="1:17" s="474" customFormat="1" ht="24">
      <c r="A2678" s="450"/>
      <c r="B2678" s="489" t="s">
        <v>124</v>
      </c>
      <c r="C2678" s="452"/>
      <c r="D2678" s="456"/>
      <c r="E2678" s="456"/>
      <c r="F2678" s="456"/>
      <c r="G2678" s="456"/>
      <c r="H2678" s="289"/>
      <c r="I2678" s="456"/>
      <c r="J2678" s="456" t="s">
        <v>6</v>
      </c>
      <c r="K2678" s="457">
        <f>+K2676+K2677</f>
        <v>112.88520000000001</v>
      </c>
      <c r="L2678" s="487" t="s">
        <v>7</v>
      </c>
      <c r="M2678" s="452" t="s">
        <v>183</v>
      </c>
      <c r="N2678" s="452"/>
      <c r="O2678" s="450"/>
      <c r="Q2678" s="3"/>
    </row>
    <row r="2679" spans="1:17" s="474" customFormat="1" ht="24">
      <c r="A2679" s="450"/>
      <c r="B2679" s="489" t="s">
        <v>1008</v>
      </c>
      <c r="C2679" s="452"/>
      <c r="D2679" s="456"/>
      <c r="E2679" s="456"/>
      <c r="F2679" s="456"/>
      <c r="G2679" s="456"/>
      <c r="H2679" s="289"/>
      <c r="I2679" s="456"/>
      <c r="J2679" s="456"/>
      <c r="K2679" s="492">
        <f>+ROUNDDOWN(K2678,0)</f>
        <v>112</v>
      </c>
      <c r="L2679" s="493" t="s">
        <v>7</v>
      </c>
      <c r="M2679" s="452" t="s">
        <v>259</v>
      </c>
      <c r="N2679" s="452"/>
      <c r="O2679" s="450"/>
      <c r="Q2679" s="3"/>
    </row>
    <row r="2680" spans="1:17" s="474" customFormat="1" ht="24">
      <c r="A2680" s="450"/>
      <c r="B2680" s="489" t="s">
        <v>1009</v>
      </c>
      <c r="C2680" s="456"/>
      <c r="D2680" s="456"/>
      <c r="E2680" s="456" t="s">
        <v>6</v>
      </c>
      <c r="F2680" s="456">
        <v>1</v>
      </c>
      <c r="G2680" s="456" t="s">
        <v>1010</v>
      </c>
      <c r="H2680" s="494">
        <v>105</v>
      </c>
      <c r="I2680" s="456" t="s">
        <v>134</v>
      </c>
      <c r="J2680" s="456" t="s">
        <v>6</v>
      </c>
      <c r="K2680" s="457">
        <f>+F2680*H2680</f>
        <v>105</v>
      </c>
      <c r="L2680" s="487" t="s">
        <v>7</v>
      </c>
      <c r="M2680" s="452" t="s">
        <v>352</v>
      </c>
      <c r="N2680" s="452" t="s">
        <v>1011</v>
      </c>
      <c r="O2680" s="450"/>
      <c r="Q2680" s="3"/>
    </row>
    <row r="2681" spans="1:17" s="474" customFormat="1" ht="24">
      <c r="A2681" s="452"/>
      <c r="B2681" s="489" t="s">
        <v>1012</v>
      </c>
      <c r="C2681" s="452"/>
      <c r="D2681" s="456"/>
      <c r="E2681" s="456"/>
      <c r="F2681" s="456"/>
      <c r="G2681" s="456"/>
      <c r="H2681" s="289"/>
      <c r="I2681" s="456"/>
      <c r="J2681" s="456"/>
      <c r="K2681" s="492">
        <f>+ROUNDDOWN(K2680,0)</f>
        <v>105</v>
      </c>
      <c r="L2681" s="493" t="s">
        <v>7</v>
      </c>
      <c r="M2681" s="452" t="s">
        <v>1013</v>
      </c>
      <c r="N2681" s="452"/>
      <c r="O2681" s="450"/>
      <c r="Q2681" s="3"/>
    </row>
    <row r="2682" spans="1:17" s="474" customFormat="1" ht="24">
      <c r="A2682" s="452"/>
      <c r="B2682" s="483" t="s">
        <v>1014</v>
      </c>
      <c r="C2682" s="456"/>
      <c r="D2682" s="456"/>
      <c r="E2682" s="456"/>
      <c r="F2682" s="456"/>
      <c r="G2682" s="495"/>
      <c r="H2682" s="456"/>
      <c r="I2682" s="496"/>
      <c r="J2682" s="456" t="s">
        <v>6</v>
      </c>
      <c r="K2682" s="457">
        <f>+K2679+K2680</f>
        <v>217</v>
      </c>
      <c r="L2682" s="487" t="s">
        <v>7</v>
      </c>
      <c r="M2682" s="452" t="s">
        <v>1015</v>
      </c>
      <c r="N2682" s="452"/>
      <c r="O2682" s="450"/>
      <c r="Q2682" s="3"/>
    </row>
    <row r="2683" spans="1:17" ht="24" thickBot="1">
      <c r="A2683" s="450"/>
      <c r="B2683" s="455" t="s">
        <v>918</v>
      </c>
      <c r="C2683" s="456"/>
      <c r="D2683" s="456"/>
      <c r="E2683" s="456"/>
      <c r="F2683" s="452"/>
      <c r="G2683" s="456"/>
      <c r="H2683" s="452"/>
      <c r="I2683" s="452"/>
      <c r="J2683" s="452"/>
      <c r="K2683" s="469">
        <f>+K2679+K2681</f>
        <v>217</v>
      </c>
      <c r="L2683" s="493" t="s">
        <v>7</v>
      </c>
      <c r="M2683" s="497"/>
      <c r="N2683" s="454"/>
      <c r="O2683" s="452"/>
    </row>
    <row r="2684" spans="1:17" s="474" customFormat="1" ht="24.75" thickTop="1">
      <c r="A2684" s="450"/>
      <c r="B2684" s="486" t="s">
        <v>1019</v>
      </c>
      <c r="C2684" s="452"/>
      <c r="D2684" s="452"/>
      <c r="E2684" s="452"/>
      <c r="F2684" s="452"/>
      <c r="G2684" s="452"/>
      <c r="H2684" s="452"/>
      <c r="I2684" s="487"/>
      <c r="J2684" s="488"/>
      <c r="K2684" s="487"/>
      <c r="L2684" s="452"/>
      <c r="M2684" s="452"/>
      <c r="N2684" s="452"/>
      <c r="O2684" s="450"/>
      <c r="Q2684" s="3"/>
    </row>
    <row r="2685" spans="1:17" s="474" customFormat="1" ht="24">
      <c r="A2685" s="450"/>
      <c r="B2685" s="489" t="s">
        <v>993</v>
      </c>
      <c r="C2685" s="452"/>
      <c r="D2685" s="456"/>
      <c r="E2685" s="456" t="s">
        <v>6</v>
      </c>
      <c r="F2685" s="452">
        <v>1</v>
      </c>
      <c r="G2685" s="456" t="s">
        <v>340</v>
      </c>
      <c r="H2685" s="452"/>
      <c r="I2685" s="487"/>
      <c r="J2685" s="488"/>
      <c r="K2685" s="487"/>
      <c r="L2685" s="452"/>
      <c r="M2685" s="452"/>
      <c r="N2685" s="452"/>
      <c r="O2685" s="450"/>
      <c r="Q2685" s="3"/>
    </row>
    <row r="2686" spans="1:17" s="474" customFormat="1" ht="24">
      <c r="A2686" s="450"/>
      <c r="B2686" s="489" t="s">
        <v>994</v>
      </c>
      <c r="C2686" s="483"/>
      <c r="D2686" s="456"/>
      <c r="E2686" s="456" t="s">
        <v>6</v>
      </c>
      <c r="F2686" s="456">
        <v>1</v>
      </c>
      <c r="G2686" s="456" t="s">
        <v>995</v>
      </c>
      <c r="H2686" s="457">
        <f>+H2671</f>
        <v>401.87</v>
      </c>
      <c r="I2686" s="456" t="s">
        <v>134</v>
      </c>
      <c r="J2686" s="456" t="s">
        <v>6</v>
      </c>
      <c r="K2686" s="457">
        <f>+F2686*H2686</f>
        <v>401.87</v>
      </c>
      <c r="L2686" s="487" t="s">
        <v>7</v>
      </c>
      <c r="M2686" s="452" t="s">
        <v>43</v>
      </c>
      <c r="N2686" s="452"/>
      <c r="O2686" s="450"/>
      <c r="Q2686" s="3"/>
    </row>
    <row r="2687" spans="1:17" s="474" customFormat="1" ht="24">
      <c r="A2687" s="450"/>
      <c r="B2687" s="489" t="s">
        <v>1020</v>
      </c>
      <c r="C2687" s="483"/>
      <c r="D2687" s="456"/>
      <c r="E2687" s="456" t="s">
        <v>6</v>
      </c>
      <c r="F2687" s="456">
        <v>1</v>
      </c>
      <c r="G2687" s="456" t="s">
        <v>1010</v>
      </c>
      <c r="H2687" s="457">
        <f>+[1]คำนวณค่าขนส่ง!AM123/(4*8*0.3048*0.3048)</f>
        <v>81.735081004884236</v>
      </c>
      <c r="I2687" s="456" t="s">
        <v>134</v>
      </c>
      <c r="J2687" s="456" t="s">
        <v>6</v>
      </c>
      <c r="K2687" s="457">
        <f>+F2687*H2687</f>
        <v>81.735081004884236</v>
      </c>
      <c r="L2687" s="487" t="s">
        <v>7</v>
      </c>
      <c r="M2687" s="452" t="s">
        <v>46</v>
      </c>
      <c r="N2687" s="452"/>
      <c r="O2687" s="450"/>
      <c r="Q2687" s="3"/>
    </row>
    <row r="2688" spans="1:17" s="474" customFormat="1" ht="24">
      <c r="A2688" s="450"/>
      <c r="B2688" s="489" t="s">
        <v>996</v>
      </c>
      <c r="C2688" s="452"/>
      <c r="D2688" s="456"/>
      <c r="E2688" s="456" t="s">
        <v>6</v>
      </c>
      <c r="F2688" s="456">
        <v>0.3</v>
      </c>
      <c r="G2688" s="456" t="s">
        <v>995</v>
      </c>
      <c r="H2688" s="457">
        <f>+H2686</f>
        <v>401.87</v>
      </c>
      <c r="I2688" s="456" t="s">
        <v>134</v>
      </c>
      <c r="J2688" s="456" t="s">
        <v>6</v>
      </c>
      <c r="K2688" s="457">
        <f>+F2688*H2688</f>
        <v>120.56099999999999</v>
      </c>
      <c r="L2688" s="487" t="s">
        <v>7</v>
      </c>
      <c r="M2688" s="452" t="s">
        <v>76</v>
      </c>
      <c r="N2688" s="452"/>
      <c r="O2688" s="450"/>
      <c r="Q2688" s="3"/>
    </row>
    <row r="2689" spans="1:17" s="474" customFormat="1" ht="24">
      <c r="A2689" s="450"/>
      <c r="B2689" s="489" t="s">
        <v>999</v>
      </c>
      <c r="C2689" s="452"/>
      <c r="D2689" s="456"/>
      <c r="E2689" s="456" t="s">
        <v>6</v>
      </c>
      <c r="F2689" s="456">
        <v>0.25</v>
      </c>
      <c r="G2689" s="456" t="s">
        <v>1000</v>
      </c>
      <c r="H2689" s="457">
        <f>+H2674</f>
        <v>35.979999999999997</v>
      </c>
      <c r="I2689" s="456" t="s">
        <v>134</v>
      </c>
      <c r="J2689" s="456" t="s">
        <v>6</v>
      </c>
      <c r="K2689" s="457">
        <f>+F2689*H2689</f>
        <v>8.9949999999999992</v>
      </c>
      <c r="L2689" s="487" t="s">
        <v>7</v>
      </c>
      <c r="M2689" s="452" t="s">
        <v>127</v>
      </c>
      <c r="N2689" s="452"/>
      <c r="O2689" s="450"/>
      <c r="Q2689" s="3"/>
    </row>
    <row r="2690" spans="1:17" s="474" customFormat="1" ht="24">
      <c r="A2690" s="450"/>
      <c r="B2690" s="489"/>
      <c r="C2690" s="452"/>
      <c r="D2690" s="452"/>
      <c r="E2690" s="452"/>
      <c r="F2690" s="452"/>
      <c r="G2690" s="452"/>
      <c r="H2690" s="452"/>
      <c r="I2690" s="456" t="s">
        <v>60</v>
      </c>
      <c r="J2690" s="456" t="s">
        <v>6</v>
      </c>
      <c r="K2690" s="457">
        <f>SUM(K2686:K2689)</f>
        <v>613.16108100488429</v>
      </c>
      <c r="L2690" s="487" t="s">
        <v>7</v>
      </c>
      <c r="M2690" s="452" t="s">
        <v>1001</v>
      </c>
      <c r="N2690" s="452"/>
      <c r="O2690" s="450"/>
      <c r="Q2690" s="3"/>
    </row>
    <row r="2691" spans="1:17" s="474" customFormat="1" ht="24">
      <c r="A2691" s="450"/>
      <c r="B2691" s="489" t="s">
        <v>1021</v>
      </c>
      <c r="C2691" s="456"/>
      <c r="D2691" s="452"/>
      <c r="E2691" s="456" t="s">
        <v>6</v>
      </c>
      <c r="F2691" s="452"/>
      <c r="G2691" s="457">
        <f>+K2690</f>
        <v>613.16108100488429</v>
      </c>
      <c r="H2691" s="456" t="s">
        <v>1003</v>
      </c>
      <c r="I2691" s="456">
        <v>3</v>
      </c>
      <c r="J2691" s="456" t="s">
        <v>6</v>
      </c>
      <c r="K2691" s="289">
        <f>+G2691/I2691</f>
        <v>204.3870270016281</v>
      </c>
      <c r="L2691" s="487" t="s">
        <v>7</v>
      </c>
      <c r="M2691" s="452" t="s">
        <v>1022</v>
      </c>
      <c r="N2691" s="452"/>
      <c r="O2691" s="450"/>
      <c r="Q2691" s="3"/>
    </row>
    <row r="2692" spans="1:17" s="474" customFormat="1" ht="24">
      <c r="A2692" s="450"/>
      <c r="B2692" s="489" t="s">
        <v>1005</v>
      </c>
      <c r="C2692" s="452"/>
      <c r="D2692" s="456"/>
      <c r="E2692" s="456" t="s">
        <v>6</v>
      </c>
      <c r="F2692" s="456">
        <v>0.2</v>
      </c>
      <c r="G2692" s="456" t="s">
        <v>1006</v>
      </c>
      <c r="H2692" s="457">
        <f>+H2677</f>
        <v>15</v>
      </c>
      <c r="I2692" s="456" t="s">
        <v>134</v>
      </c>
      <c r="J2692" s="456" t="s">
        <v>6</v>
      </c>
      <c r="K2692" s="457">
        <f>+F2692*H2692</f>
        <v>3</v>
      </c>
      <c r="L2692" s="487" t="s">
        <v>7</v>
      </c>
      <c r="M2692" s="452" t="s">
        <v>1007</v>
      </c>
      <c r="N2692" s="452"/>
      <c r="O2692" s="450"/>
      <c r="Q2692" s="3"/>
    </row>
    <row r="2693" spans="1:17" s="474" customFormat="1" ht="24">
      <c r="A2693" s="450"/>
      <c r="B2693" s="489" t="s">
        <v>124</v>
      </c>
      <c r="C2693" s="452"/>
      <c r="D2693" s="456"/>
      <c r="E2693" s="456"/>
      <c r="F2693" s="456"/>
      <c r="G2693" s="456"/>
      <c r="H2693" s="289"/>
      <c r="I2693" s="456"/>
      <c r="J2693" s="456" t="s">
        <v>6</v>
      </c>
      <c r="K2693" s="457">
        <f>+K2691+K2692</f>
        <v>207.3870270016281</v>
      </c>
      <c r="L2693" s="487" t="s">
        <v>7</v>
      </c>
      <c r="M2693" s="452" t="s">
        <v>183</v>
      </c>
      <c r="N2693" s="452"/>
      <c r="O2693" s="450"/>
      <c r="Q2693" s="3"/>
    </row>
    <row r="2694" spans="1:17" s="474" customFormat="1" ht="24">
      <c r="A2694" s="450"/>
      <c r="B2694" s="489" t="s">
        <v>1008</v>
      </c>
      <c r="C2694" s="452"/>
      <c r="D2694" s="456"/>
      <c r="E2694" s="456"/>
      <c r="F2694" s="456"/>
      <c r="G2694" s="456"/>
      <c r="H2694" s="289"/>
      <c r="I2694" s="456"/>
      <c r="J2694" s="456"/>
      <c r="K2694" s="492">
        <f>+ROUNDDOWN(K2693,0)</f>
        <v>207</v>
      </c>
      <c r="L2694" s="493" t="s">
        <v>7</v>
      </c>
      <c r="M2694" s="452" t="s">
        <v>259</v>
      </c>
      <c r="N2694" s="452"/>
      <c r="O2694" s="450"/>
      <c r="Q2694" s="3"/>
    </row>
    <row r="2695" spans="1:17" s="474" customFormat="1" ht="24">
      <c r="A2695" s="450"/>
      <c r="B2695" s="489" t="s">
        <v>1009</v>
      </c>
      <c r="C2695" s="456"/>
      <c r="D2695" s="456"/>
      <c r="E2695" s="456" t="s">
        <v>6</v>
      </c>
      <c r="F2695" s="456">
        <v>1</v>
      </c>
      <c r="G2695" s="456" t="s">
        <v>1010</v>
      </c>
      <c r="H2695" s="452">
        <v>103</v>
      </c>
      <c r="I2695" s="456" t="s">
        <v>134</v>
      </c>
      <c r="J2695" s="456" t="s">
        <v>6</v>
      </c>
      <c r="K2695" s="498">
        <v>103</v>
      </c>
      <c r="L2695" s="487" t="s">
        <v>7</v>
      </c>
      <c r="M2695" s="452" t="s">
        <v>183</v>
      </c>
      <c r="N2695" s="452" t="s">
        <v>1011</v>
      </c>
      <c r="O2695" s="450"/>
      <c r="Q2695" s="3"/>
    </row>
    <row r="2696" spans="1:17" s="474" customFormat="1" ht="24">
      <c r="A2696" s="452"/>
      <c r="B2696" s="489" t="s">
        <v>1012</v>
      </c>
      <c r="C2696" s="452"/>
      <c r="D2696" s="456"/>
      <c r="E2696" s="456"/>
      <c r="F2696" s="456"/>
      <c r="G2696" s="456"/>
      <c r="H2696" s="289"/>
      <c r="I2696" s="456"/>
      <c r="J2696" s="456"/>
      <c r="K2696" s="492">
        <f>+ROUNDDOWN(K2695,0)</f>
        <v>103</v>
      </c>
      <c r="L2696" s="493" t="s">
        <v>7</v>
      </c>
      <c r="M2696" s="452" t="s">
        <v>1013</v>
      </c>
      <c r="N2696" s="452"/>
      <c r="O2696" s="450"/>
      <c r="Q2696" s="3"/>
    </row>
    <row r="2697" spans="1:17" s="474" customFormat="1" ht="24">
      <c r="A2697" s="452"/>
      <c r="B2697" s="483" t="s">
        <v>1014</v>
      </c>
      <c r="C2697" s="456"/>
      <c r="D2697" s="456"/>
      <c r="E2697" s="456"/>
      <c r="F2697" s="456"/>
      <c r="G2697" s="495"/>
      <c r="H2697" s="456"/>
      <c r="I2697" s="496"/>
      <c r="J2697" s="456" t="s">
        <v>6</v>
      </c>
      <c r="K2697" s="457">
        <f>+K2694+K2695</f>
        <v>310</v>
      </c>
      <c r="L2697" s="487" t="s">
        <v>7</v>
      </c>
      <c r="M2697" s="452" t="s">
        <v>1015</v>
      </c>
      <c r="N2697" s="452"/>
      <c r="O2697" s="450"/>
      <c r="Q2697" s="3"/>
    </row>
    <row r="2698" spans="1:17" ht="24" thickBot="1">
      <c r="A2698" s="450"/>
      <c r="B2698" s="455" t="s">
        <v>918</v>
      </c>
      <c r="C2698" s="456"/>
      <c r="D2698" s="456"/>
      <c r="E2698" s="456"/>
      <c r="F2698" s="452"/>
      <c r="G2698" s="456"/>
      <c r="H2698" s="452"/>
      <c r="I2698" s="452"/>
      <c r="J2698" s="452"/>
      <c r="K2698" s="469">
        <f>+K2694+K2696</f>
        <v>310</v>
      </c>
      <c r="L2698" s="493" t="s">
        <v>7</v>
      </c>
      <c r="M2698" s="497"/>
      <c r="N2698" s="454"/>
      <c r="O2698" s="452"/>
    </row>
    <row r="2699" spans="1:17" s="474" customFormat="1" ht="24.75" thickTop="1">
      <c r="A2699" s="450"/>
      <c r="B2699" s="450"/>
      <c r="C2699" s="450"/>
      <c r="D2699" s="450"/>
      <c r="E2699" s="450"/>
      <c r="F2699" s="450"/>
      <c r="G2699" s="450"/>
      <c r="H2699" s="450"/>
      <c r="I2699" s="450"/>
      <c r="J2699" s="450"/>
      <c r="K2699" s="450"/>
      <c r="L2699" s="450"/>
      <c r="M2699" s="450"/>
      <c r="N2699" s="450"/>
      <c r="O2699" s="450"/>
      <c r="Q2699" s="3"/>
    </row>
    <row r="2700" spans="1:17" s="474" customFormat="1" ht="24">
      <c r="A2700" s="450"/>
      <c r="B2700" s="453" t="s">
        <v>1023</v>
      </c>
      <c r="C2700" s="452"/>
      <c r="D2700" s="452"/>
      <c r="E2700" s="452"/>
      <c r="F2700" s="452"/>
      <c r="G2700" s="452"/>
      <c r="H2700" s="452"/>
      <c r="I2700" s="452"/>
      <c r="J2700" s="452"/>
      <c r="K2700" s="452"/>
      <c r="L2700" s="452"/>
      <c r="M2700" s="452"/>
      <c r="N2700" s="452"/>
      <c r="O2700" s="450"/>
      <c r="Q2700" s="3"/>
    </row>
    <row r="2701" spans="1:17" s="474" customFormat="1" ht="24">
      <c r="A2701" s="450"/>
      <c r="B2701" s="453" t="s">
        <v>954</v>
      </c>
      <c r="C2701" s="452"/>
      <c r="D2701" s="452"/>
      <c r="E2701" s="452"/>
      <c r="F2701" s="452"/>
      <c r="G2701" s="452"/>
      <c r="H2701" s="452"/>
      <c r="I2701" s="452"/>
      <c r="J2701" s="452"/>
      <c r="K2701" s="452"/>
      <c r="L2701" s="452"/>
      <c r="M2701" s="452"/>
      <c r="N2701" s="452"/>
      <c r="O2701" s="450"/>
      <c r="Q2701" s="3"/>
    </row>
    <row r="2702" spans="1:17" ht="23.25">
      <c r="A2702" s="450"/>
      <c r="B2702" s="479"/>
      <c r="C2702" s="477"/>
      <c r="D2702" s="477"/>
      <c r="E2702" s="477"/>
      <c r="F2702" s="479"/>
      <c r="G2702" s="477"/>
      <c r="H2702" s="479"/>
      <c r="I2702" s="479"/>
      <c r="J2702" s="479"/>
      <c r="K2702" s="479"/>
      <c r="L2702" s="479"/>
      <c r="M2702" s="479"/>
      <c r="N2702" s="479"/>
      <c r="O2702" s="450"/>
    </row>
    <row r="2703" spans="1:17" ht="23.25">
      <c r="A2703" s="450"/>
      <c r="B2703" s="479"/>
      <c r="C2703" s="479"/>
      <c r="D2703" s="479"/>
      <c r="E2703" s="479"/>
      <c r="F2703" s="479"/>
      <c r="G2703" s="479"/>
      <c r="H2703" s="479"/>
      <c r="I2703" s="479"/>
      <c r="J2703" s="479"/>
      <c r="K2703" s="479"/>
      <c r="L2703" s="479"/>
      <c r="M2703" s="479"/>
      <c r="N2703" s="479"/>
      <c r="O2703" s="450"/>
    </row>
    <row r="2704" spans="1:17" ht="23.25">
      <c r="A2704" s="450"/>
      <c r="B2704" s="475"/>
      <c r="C2704" s="476"/>
      <c r="D2704" s="477"/>
      <c r="E2704" s="477"/>
      <c r="F2704" s="478"/>
      <c r="G2704" s="477"/>
      <c r="H2704" s="479"/>
      <c r="I2704" s="479"/>
      <c r="J2704" s="479"/>
      <c r="K2704" s="479"/>
      <c r="L2704" s="479"/>
      <c r="M2704" s="479"/>
      <c r="N2704" s="479"/>
      <c r="O2704" s="450"/>
    </row>
    <row r="2705" spans="1:15" ht="23.25">
      <c r="A2705" s="450"/>
      <c r="B2705" s="479"/>
      <c r="C2705" s="477"/>
      <c r="D2705" s="477"/>
      <c r="E2705" s="477"/>
      <c r="F2705" s="465"/>
      <c r="G2705" s="477"/>
      <c r="H2705" s="477"/>
      <c r="I2705" s="480"/>
      <c r="J2705" s="477"/>
      <c r="K2705" s="477"/>
      <c r="L2705" s="479"/>
      <c r="M2705" s="477"/>
      <c r="N2705" s="479"/>
      <c r="O2705" s="450"/>
    </row>
    <row r="2706" spans="1:15" ht="23.25">
      <c r="A2706" s="450"/>
      <c r="B2706" s="479"/>
      <c r="C2706" s="477"/>
      <c r="D2706" s="477"/>
      <c r="E2706" s="477"/>
      <c r="F2706" s="465"/>
      <c r="G2706" s="477"/>
      <c r="H2706" s="477"/>
      <c r="I2706" s="480"/>
      <c r="J2706" s="477"/>
      <c r="K2706" s="477"/>
      <c r="L2706" s="479"/>
      <c r="M2706" s="479"/>
      <c r="N2706" s="479"/>
      <c r="O2706" s="450"/>
    </row>
    <row r="2707" spans="1:15" ht="23.25">
      <c r="A2707" s="450"/>
      <c r="B2707" s="479"/>
      <c r="C2707" s="477"/>
      <c r="D2707" s="477"/>
      <c r="E2707" s="477"/>
      <c r="F2707" s="465"/>
      <c r="G2707" s="477"/>
      <c r="H2707" s="477"/>
      <c r="I2707" s="480"/>
      <c r="J2707" s="477"/>
      <c r="K2707" s="477"/>
      <c r="L2707" s="479"/>
      <c r="M2707" s="479"/>
      <c r="N2707" s="479"/>
      <c r="O2707" s="450"/>
    </row>
    <row r="2708" spans="1:15" ht="23.25">
      <c r="A2708" s="450"/>
      <c r="B2708" s="479"/>
      <c r="C2708" s="477"/>
      <c r="D2708" s="477"/>
      <c r="E2708" s="477"/>
      <c r="F2708" s="479"/>
      <c r="G2708" s="477"/>
      <c r="H2708" s="479"/>
      <c r="I2708" s="479"/>
      <c r="J2708" s="477"/>
      <c r="K2708" s="477"/>
      <c r="L2708" s="479"/>
      <c r="M2708" s="479"/>
      <c r="N2708" s="479"/>
      <c r="O2708" s="450"/>
    </row>
    <row r="2709" spans="1:15" ht="23.25">
      <c r="A2709" s="450"/>
      <c r="B2709" s="479"/>
      <c r="C2709" s="477"/>
      <c r="D2709" s="477"/>
      <c r="E2709" s="477"/>
      <c r="F2709" s="479"/>
      <c r="G2709" s="477"/>
      <c r="H2709" s="479"/>
      <c r="I2709" s="479"/>
      <c r="J2709" s="479"/>
      <c r="K2709" s="479"/>
      <c r="L2709" s="479"/>
      <c r="M2709" s="479"/>
      <c r="N2709" s="479"/>
      <c r="O2709" s="450"/>
    </row>
    <row r="2710" spans="1:15" ht="23.25">
      <c r="A2710" s="450"/>
      <c r="B2710" s="479"/>
      <c r="C2710" s="477"/>
      <c r="D2710" s="477"/>
      <c r="E2710" s="477"/>
      <c r="F2710" s="479"/>
      <c r="G2710" s="477"/>
      <c r="H2710" s="479"/>
      <c r="I2710" s="479"/>
      <c r="J2710" s="479"/>
      <c r="K2710" s="479"/>
      <c r="L2710" s="479"/>
      <c r="M2710" s="479"/>
      <c r="N2710" s="479"/>
      <c r="O2710" s="450"/>
    </row>
    <row r="2711" spans="1:15" ht="23.25">
      <c r="A2711" s="450"/>
      <c r="B2711" s="479"/>
      <c r="C2711" s="479"/>
      <c r="D2711" s="479"/>
      <c r="E2711" s="479"/>
      <c r="F2711" s="479"/>
      <c r="G2711" s="479"/>
      <c r="H2711" s="479"/>
      <c r="I2711" s="479"/>
      <c r="J2711" s="479"/>
      <c r="K2711" s="479"/>
      <c r="L2711" s="479"/>
      <c r="M2711" s="479"/>
      <c r="N2711" s="479"/>
      <c r="O2711" s="450"/>
    </row>
    <row r="2712" spans="1:15" ht="23.25">
      <c r="A2712" s="450"/>
      <c r="B2712" s="475"/>
      <c r="C2712" s="476"/>
      <c r="D2712" s="477"/>
      <c r="E2712" s="477"/>
      <c r="F2712" s="478"/>
      <c r="G2712" s="477"/>
      <c r="H2712" s="479"/>
      <c r="I2712" s="479"/>
      <c r="J2712" s="479"/>
      <c r="K2712" s="479"/>
      <c r="L2712" s="479"/>
      <c r="M2712" s="479"/>
      <c r="N2712" s="479"/>
      <c r="O2712" s="450"/>
    </row>
    <row r="2713" spans="1:15" ht="23.25">
      <c r="A2713" s="450"/>
      <c r="B2713" s="479"/>
      <c r="C2713" s="477"/>
      <c r="D2713" s="477"/>
      <c r="E2713" s="477"/>
      <c r="F2713" s="465"/>
      <c r="G2713" s="477"/>
      <c r="H2713" s="477"/>
      <c r="I2713" s="480"/>
      <c r="J2713" s="477"/>
      <c r="K2713" s="477"/>
      <c r="L2713" s="479"/>
      <c r="M2713" s="477"/>
      <c r="N2713" s="479"/>
      <c r="O2713" s="450"/>
    </row>
    <row r="2714" spans="1:15" ht="23.25">
      <c r="A2714" s="450"/>
      <c r="B2714" s="479"/>
      <c r="C2714" s="477"/>
      <c r="D2714" s="477"/>
      <c r="E2714" s="477"/>
      <c r="F2714" s="465"/>
      <c r="G2714" s="477"/>
      <c r="H2714" s="477"/>
      <c r="I2714" s="480"/>
      <c r="J2714" s="477"/>
      <c r="K2714" s="477"/>
      <c r="L2714" s="479"/>
      <c r="M2714" s="479"/>
      <c r="N2714" s="479"/>
      <c r="O2714" s="450"/>
    </row>
    <row r="2715" spans="1:15" ht="23.25">
      <c r="A2715" s="450"/>
      <c r="B2715" s="479"/>
      <c r="C2715" s="477"/>
      <c r="D2715" s="477"/>
      <c r="E2715" s="477"/>
      <c r="F2715" s="465"/>
      <c r="G2715" s="477"/>
      <c r="H2715" s="477"/>
      <c r="I2715" s="480"/>
      <c r="J2715" s="477"/>
      <c r="K2715" s="477"/>
      <c r="L2715" s="479"/>
      <c r="M2715" s="479"/>
      <c r="N2715" s="479"/>
      <c r="O2715" s="450"/>
    </row>
    <row r="2716" spans="1:15" ht="23.25">
      <c r="A2716" s="450"/>
      <c r="B2716" s="479"/>
      <c r="C2716" s="477"/>
      <c r="D2716" s="477"/>
      <c r="E2716" s="477"/>
      <c r="F2716" s="479"/>
      <c r="G2716" s="477"/>
      <c r="H2716" s="479"/>
      <c r="I2716" s="479"/>
      <c r="J2716" s="477"/>
      <c r="K2716" s="477"/>
      <c r="L2716" s="479"/>
      <c r="M2716" s="479"/>
      <c r="N2716" s="479"/>
      <c r="O2716" s="450"/>
    </row>
    <row r="2717" spans="1:15" ht="23.25">
      <c r="A2717" s="450"/>
      <c r="B2717" s="479"/>
      <c r="C2717" s="477"/>
      <c r="D2717" s="477"/>
      <c r="E2717" s="477"/>
      <c r="F2717" s="479"/>
      <c r="G2717" s="477"/>
      <c r="H2717" s="479"/>
      <c r="I2717" s="479"/>
      <c r="J2717" s="479"/>
      <c r="K2717" s="479"/>
      <c r="L2717" s="479"/>
      <c r="M2717" s="479"/>
      <c r="N2717" s="479"/>
      <c r="O2717" s="450"/>
    </row>
    <row r="2718" spans="1:15" ht="23.25">
      <c r="A2718" s="450"/>
      <c r="B2718" s="479"/>
      <c r="C2718" s="477"/>
      <c r="D2718" s="477"/>
      <c r="E2718" s="477"/>
      <c r="F2718" s="479"/>
      <c r="G2718" s="477"/>
      <c r="H2718" s="479"/>
      <c r="I2718" s="479"/>
      <c r="J2718" s="479"/>
      <c r="K2718" s="479"/>
      <c r="L2718" s="479"/>
      <c r="M2718" s="479"/>
      <c r="N2718" s="479"/>
      <c r="O2718" s="450"/>
    </row>
    <row r="2719" spans="1:15" ht="23.25">
      <c r="A2719" s="450"/>
      <c r="B2719" s="479"/>
      <c r="C2719" s="479"/>
      <c r="D2719" s="479"/>
      <c r="E2719" s="479"/>
      <c r="F2719" s="479"/>
      <c r="G2719" s="479"/>
      <c r="H2719" s="479"/>
      <c r="I2719" s="479"/>
      <c r="J2719" s="479"/>
      <c r="K2719" s="479"/>
      <c r="L2719" s="479"/>
      <c r="M2719" s="479"/>
      <c r="N2719" s="479"/>
      <c r="O2719" s="450"/>
    </row>
    <row r="2720" spans="1:15" ht="23.25">
      <c r="A2720" s="450"/>
      <c r="B2720" s="475"/>
      <c r="C2720" s="479"/>
      <c r="D2720" s="479"/>
      <c r="E2720" s="479"/>
      <c r="F2720" s="479"/>
      <c r="G2720" s="479"/>
      <c r="H2720" s="479"/>
      <c r="I2720" s="479"/>
      <c r="J2720" s="479"/>
      <c r="K2720" s="479"/>
      <c r="L2720" s="479"/>
      <c r="M2720" s="479"/>
      <c r="N2720" s="479"/>
      <c r="O2720" s="450"/>
    </row>
    <row r="2721" spans="1:15" ht="23.25">
      <c r="A2721" s="450"/>
      <c r="B2721" s="479"/>
      <c r="C2721" s="477"/>
      <c r="D2721" s="477"/>
      <c r="E2721" s="477"/>
      <c r="F2721" s="465"/>
      <c r="G2721" s="477"/>
      <c r="H2721" s="477"/>
      <c r="I2721" s="480"/>
      <c r="J2721" s="477"/>
      <c r="K2721" s="477"/>
      <c r="L2721" s="479"/>
      <c r="M2721" s="477"/>
      <c r="N2721" s="479"/>
      <c r="O2721" s="450"/>
    </row>
    <row r="2722" spans="1:15" ht="23.25">
      <c r="A2722" s="450"/>
      <c r="B2722" s="479"/>
      <c r="C2722" s="477"/>
      <c r="D2722" s="477"/>
      <c r="E2722" s="477"/>
      <c r="F2722" s="465"/>
      <c r="G2722" s="477"/>
      <c r="H2722" s="477"/>
      <c r="I2722" s="480"/>
      <c r="J2722" s="477"/>
      <c r="K2722" s="477"/>
      <c r="L2722" s="479"/>
      <c r="M2722" s="479"/>
      <c r="N2722" s="479"/>
      <c r="O2722" s="450"/>
    </row>
    <row r="2723" spans="1:15" ht="23.25">
      <c r="A2723" s="450"/>
      <c r="B2723" s="479"/>
      <c r="C2723" s="477"/>
      <c r="D2723" s="477"/>
      <c r="E2723" s="477"/>
      <c r="F2723" s="465"/>
      <c r="G2723" s="477"/>
      <c r="H2723" s="477"/>
      <c r="I2723" s="480"/>
      <c r="J2723" s="477"/>
      <c r="K2723" s="477"/>
      <c r="L2723" s="479"/>
      <c r="M2723" s="479"/>
      <c r="N2723" s="479"/>
      <c r="O2723" s="450"/>
    </row>
    <row r="2724" spans="1:15" ht="23.25">
      <c r="A2724" s="450"/>
      <c r="B2724" s="479"/>
      <c r="C2724" s="477"/>
      <c r="D2724" s="477"/>
      <c r="E2724" s="477"/>
      <c r="F2724" s="479"/>
      <c r="G2724" s="477"/>
      <c r="H2724" s="479"/>
      <c r="I2724" s="479"/>
      <c r="J2724" s="477"/>
      <c r="K2724" s="477"/>
      <c r="L2724" s="479"/>
      <c r="M2724" s="479"/>
      <c r="N2724" s="479"/>
      <c r="O2724" s="450"/>
    </row>
    <row r="2725" spans="1:15" ht="23.25">
      <c r="A2725" s="450"/>
      <c r="B2725" s="479"/>
      <c r="C2725" s="477"/>
      <c r="D2725" s="477"/>
      <c r="E2725" s="477"/>
      <c r="F2725" s="479"/>
      <c r="G2725" s="477"/>
      <c r="H2725" s="479"/>
      <c r="I2725" s="479"/>
      <c r="J2725" s="479"/>
      <c r="K2725" s="479"/>
      <c r="L2725" s="479"/>
      <c r="M2725" s="479"/>
      <c r="N2725" s="479"/>
      <c r="O2725" s="450"/>
    </row>
    <row r="2726" spans="1:15" ht="23.25">
      <c r="A2726" s="450"/>
      <c r="B2726" s="479"/>
      <c r="C2726" s="477"/>
      <c r="D2726" s="477"/>
      <c r="E2726" s="477"/>
      <c r="F2726" s="479"/>
      <c r="G2726" s="477"/>
      <c r="H2726" s="479"/>
      <c r="I2726" s="479"/>
      <c r="J2726" s="479"/>
      <c r="K2726" s="479"/>
      <c r="L2726" s="479"/>
      <c r="M2726" s="479"/>
      <c r="N2726" s="479"/>
      <c r="O2726" s="450"/>
    </row>
    <row r="2727" spans="1:15" ht="23.25">
      <c r="A2727" s="450"/>
      <c r="B2727" s="479"/>
      <c r="C2727" s="479"/>
      <c r="D2727" s="479"/>
      <c r="E2727" s="479"/>
      <c r="F2727" s="479"/>
      <c r="G2727" s="479"/>
      <c r="H2727" s="479"/>
      <c r="I2727" s="479"/>
      <c r="J2727" s="479"/>
      <c r="K2727" s="479"/>
      <c r="L2727" s="479"/>
      <c r="M2727" s="479"/>
      <c r="N2727" s="479"/>
      <c r="O2727" s="450"/>
    </row>
    <row r="2728" spans="1:15" ht="23.25">
      <c r="A2728" s="450"/>
      <c r="B2728" s="475"/>
      <c r="C2728" s="479"/>
      <c r="D2728" s="479"/>
      <c r="E2728" s="479"/>
      <c r="F2728" s="479"/>
      <c r="G2728" s="479"/>
      <c r="H2728" s="479"/>
      <c r="I2728" s="479"/>
      <c r="J2728" s="479"/>
      <c r="K2728" s="479"/>
      <c r="L2728" s="479"/>
      <c r="M2728" s="479"/>
      <c r="N2728" s="479"/>
      <c r="O2728" s="450"/>
    </row>
    <row r="2729" spans="1:15" ht="23.25">
      <c r="A2729" s="450"/>
      <c r="B2729" s="479"/>
      <c r="C2729" s="477"/>
      <c r="D2729" s="477"/>
      <c r="E2729" s="477"/>
      <c r="F2729" s="465"/>
      <c r="G2729" s="477"/>
      <c r="H2729" s="477"/>
      <c r="I2729" s="480"/>
      <c r="J2729" s="477"/>
      <c r="K2729" s="477"/>
      <c r="L2729" s="479"/>
      <c r="M2729" s="477"/>
      <c r="N2729" s="479"/>
      <c r="O2729" s="450"/>
    </row>
    <row r="2730" spans="1:15" ht="23.25">
      <c r="A2730" s="450"/>
      <c r="B2730" s="479"/>
      <c r="C2730" s="477"/>
      <c r="D2730" s="477"/>
      <c r="E2730" s="477"/>
      <c r="F2730" s="499"/>
      <c r="G2730" s="477"/>
      <c r="H2730" s="477"/>
      <c r="I2730" s="480"/>
      <c r="J2730" s="477"/>
      <c r="K2730" s="477"/>
      <c r="L2730" s="479"/>
      <c r="M2730" s="479"/>
      <c r="N2730" s="479"/>
      <c r="O2730" s="450"/>
    </row>
    <row r="2731" spans="1:15" ht="23.25">
      <c r="A2731" s="450"/>
      <c r="B2731" s="479"/>
      <c r="C2731" s="477"/>
      <c r="D2731" s="477"/>
      <c r="E2731" s="477"/>
      <c r="F2731" s="499"/>
      <c r="G2731" s="477"/>
      <c r="H2731" s="477"/>
      <c r="I2731" s="480"/>
      <c r="J2731" s="477"/>
      <c r="K2731" s="477"/>
      <c r="L2731" s="479"/>
      <c r="M2731" s="479"/>
      <c r="N2731" s="479"/>
      <c r="O2731" s="450"/>
    </row>
    <row r="2732" spans="1:15" ht="23.25">
      <c r="A2732" s="450"/>
      <c r="B2732" s="479"/>
      <c r="C2732" s="477"/>
      <c r="D2732" s="477"/>
      <c r="E2732" s="477"/>
      <c r="F2732" s="479"/>
      <c r="G2732" s="477"/>
      <c r="H2732" s="479"/>
      <c r="I2732" s="479"/>
      <c r="J2732" s="477"/>
      <c r="K2732" s="477"/>
      <c r="L2732" s="479"/>
      <c r="M2732" s="479"/>
      <c r="N2732" s="479"/>
      <c r="O2732" s="450"/>
    </row>
    <row r="2733" spans="1:15" ht="23.25">
      <c r="A2733" s="479"/>
      <c r="B2733" s="479"/>
      <c r="C2733" s="477"/>
      <c r="D2733" s="477"/>
      <c r="E2733" s="477"/>
      <c r="F2733" s="479"/>
      <c r="G2733" s="477"/>
      <c r="H2733" s="479"/>
      <c r="I2733" s="479"/>
      <c r="J2733" s="479"/>
      <c r="K2733" s="479"/>
      <c r="L2733" s="479"/>
      <c r="M2733" s="479"/>
      <c r="N2733" s="479"/>
      <c r="O2733" s="450"/>
    </row>
    <row r="2734" spans="1:15" ht="23.25">
      <c r="A2734" s="479"/>
      <c r="B2734" s="479"/>
      <c r="C2734" s="477"/>
      <c r="D2734" s="477"/>
      <c r="E2734" s="477"/>
      <c r="F2734" s="479"/>
      <c r="G2734" s="477"/>
      <c r="H2734" s="479"/>
      <c r="I2734" s="479"/>
      <c r="J2734" s="479"/>
      <c r="K2734" s="479"/>
      <c r="L2734" s="479"/>
      <c r="M2734" s="479"/>
      <c r="N2734" s="479"/>
      <c r="O2734" s="450"/>
    </row>
    <row r="2735" spans="1:15" ht="23.25">
      <c r="A2735" s="479"/>
      <c r="B2735" s="479"/>
      <c r="C2735" s="479"/>
      <c r="D2735" s="479"/>
      <c r="E2735" s="479"/>
      <c r="F2735" s="479"/>
      <c r="G2735" s="479"/>
      <c r="H2735" s="479"/>
      <c r="I2735" s="479"/>
      <c r="J2735" s="479"/>
      <c r="K2735" s="479"/>
      <c r="L2735" s="479"/>
      <c r="M2735" s="479"/>
      <c r="N2735" s="479"/>
      <c r="O2735" s="450"/>
    </row>
    <row r="2736" spans="1:15" ht="23.25">
      <c r="A2736" s="452"/>
      <c r="B2736" s="453"/>
      <c r="C2736" s="452"/>
      <c r="D2736" s="452"/>
      <c r="E2736" s="452"/>
      <c r="F2736" s="452"/>
      <c r="G2736" s="452"/>
      <c r="H2736" s="452"/>
      <c r="I2736" s="452"/>
      <c r="J2736" s="452"/>
      <c r="K2736" s="452"/>
      <c r="L2736" s="452"/>
      <c r="M2736" s="452"/>
      <c r="N2736" s="452"/>
      <c r="O2736" s="450"/>
    </row>
    <row r="2737" spans="1:15" ht="23.25">
      <c r="A2737" s="452"/>
      <c r="B2737" s="453"/>
      <c r="C2737" s="452"/>
      <c r="D2737" s="452"/>
      <c r="E2737" s="452"/>
      <c r="F2737" s="452"/>
      <c r="G2737" s="452"/>
      <c r="H2737" s="452"/>
      <c r="I2737" s="452"/>
      <c r="J2737" s="452"/>
      <c r="K2737" s="452"/>
      <c r="L2737" s="452"/>
      <c r="M2737" s="452"/>
      <c r="N2737" s="452"/>
      <c r="O2737" s="450"/>
    </row>
    <row r="2738" spans="1:15" ht="23.25">
      <c r="A2738" s="452"/>
      <c r="B2738" s="453"/>
      <c r="C2738" s="452"/>
      <c r="D2738" s="452"/>
      <c r="E2738" s="452"/>
      <c r="F2738" s="452"/>
      <c r="G2738" s="452"/>
      <c r="H2738" s="452"/>
      <c r="I2738" s="452"/>
      <c r="J2738" s="452"/>
      <c r="K2738" s="452"/>
      <c r="L2738" s="452"/>
      <c r="M2738" s="452"/>
      <c r="N2738" s="452"/>
      <c r="O2738" s="450"/>
    </row>
    <row r="2739" spans="1:15" ht="23.25">
      <c r="A2739" s="452"/>
      <c r="B2739" s="453"/>
      <c r="C2739" s="452"/>
      <c r="D2739" s="452"/>
      <c r="E2739" s="452"/>
      <c r="F2739" s="452"/>
      <c r="G2739" s="452"/>
      <c r="H2739" s="452"/>
      <c r="I2739" s="452"/>
      <c r="J2739" s="452"/>
      <c r="K2739" s="452"/>
      <c r="L2739" s="452"/>
      <c r="M2739" s="452"/>
      <c r="N2739" s="452"/>
      <c r="O2739" s="450"/>
    </row>
    <row r="2740" spans="1:15" ht="23.25">
      <c r="A2740" s="452"/>
      <c r="B2740" s="453"/>
      <c r="C2740" s="452"/>
      <c r="D2740" s="452"/>
      <c r="E2740" s="452"/>
      <c r="F2740" s="452"/>
      <c r="G2740" s="452"/>
      <c r="H2740" s="452"/>
      <c r="I2740" s="452"/>
      <c r="J2740" s="452"/>
      <c r="K2740" s="452"/>
      <c r="L2740" s="452"/>
      <c r="M2740" s="452"/>
      <c r="N2740" s="452"/>
      <c r="O2740" s="450"/>
    </row>
    <row r="2741" spans="1:15" ht="23.25">
      <c r="A2741" s="452"/>
      <c r="B2741" s="471"/>
      <c r="C2741" s="472"/>
      <c r="D2741" s="452"/>
      <c r="E2741" s="452"/>
      <c r="F2741" s="452"/>
      <c r="G2741" s="452"/>
      <c r="H2741" s="452"/>
      <c r="I2741" s="452"/>
      <c r="J2741" s="452"/>
      <c r="K2741" s="452"/>
      <c r="L2741" s="452"/>
      <c r="M2741" s="452"/>
      <c r="N2741" s="452"/>
      <c r="O2741" s="450"/>
    </row>
    <row r="2742" spans="1:15" ht="23.25">
      <c r="A2742" s="452"/>
      <c r="B2742" s="473"/>
      <c r="C2742" s="472"/>
      <c r="D2742" s="452"/>
      <c r="E2742" s="452"/>
      <c r="F2742" s="452"/>
      <c r="G2742" s="452"/>
      <c r="H2742" s="452"/>
      <c r="I2742" s="452"/>
      <c r="J2742" s="452"/>
      <c r="K2742" s="452"/>
      <c r="L2742" s="452"/>
      <c r="M2742" s="452"/>
      <c r="N2742" s="452"/>
      <c r="O2742" s="450"/>
    </row>
    <row r="2743" spans="1:15" ht="23.25">
      <c r="A2743" s="452"/>
      <c r="B2743" s="473"/>
      <c r="C2743" s="472"/>
      <c r="D2743" s="452"/>
      <c r="E2743" s="452"/>
      <c r="F2743" s="452"/>
      <c r="G2743" s="452"/>
      <c r="H2743" s="452"/>
      <c r="I2743" s="452"/>
      <c r="J2743" s="452"/>
      <c r="K2743" s="452"/>
      <c r="L2743" s="452"/>
      <c r="M2743" s="452"/>
      <c r="N2743" s="452"/>
      <c r="O2743" s="450"/>
    </row>
    <row r="2744" spans="1:15" ht="23.25">
      <c r="A2744" s="452"/>
      <c r="B2744" s="473"/>
      <c r="C2744" s="472"/>
      <c r="D2744" s="452"/>
      <c r="E2744" s="452"/>
      <c r="F2744" s="452"/>
      <c r="G2744" s="452"/>
      <c r="H2744" s="452"/>
      <c r="I2744" s="452"/>
      <c r="J2744" s="452"/>
      <c r="K2744" s="452"/>
      <c r="L2744" s="452"/>
      <c r="M2744" s="452"/>
      <c r="N2744" s="452"/>
      <c r="O2744" s="450"/>
    </row>
    <row r="2745" spans="1:15" ht="23.25">
      <c r="A2745" s="452"/>
      <c r="B2745" s="453"/>
      <c r="C2745" s="452"/>
      <c r="D2745" s="452"/>
      <c r="E2745" s="452"/>
      <c r="F2745" s="452"/>
      <c r="G2745" s="452"/>
      <c r="H2745" s="452"/>
      <c r="I2745" s="452"/>
      <c r="J2745" s="452"/>
      <c r="K2745" s="452"/>
      <c r="L2745" s="452"/>
      <c r="M2745" s="452"/>
      <c r="N2745" s="452"/>
      <c r="O2745" s="450"/>
    </row>
    <row r="2746" spans="1:15" ht="23.25">
      <c r="A2746" s="454"/>
      <c r="B2746" s="455"/>
      <c r="C2746" s="452"/>
      <c r="D2746" s="452"/>
      <c r="E2746" s="452"/>
      <c r="F2746" s="452"/>
      <c r="G2746" s="452"/>
      <c r="H2746" s="452"/>
      <c r="I2746" s="452"/>
      <c r="J2746" s="452"/>
      <c r="K2746" s="452"/>
      <c r="L2746" s="452"/>
      <c r="M2746" s="452"/>
      <c r="N2746" s="452"/>
      <c r="O2746" s="450"/>
    </row>
    <row r="2747" spans="1:15" ht="23.25">
      <c r="A2747" s="452"/>
      <c r="B2747" s="453"/>
      <c r="C2747" s="460"/>
      <c r="D2747" s="456"/>
      <c r="E2747" s="456"/>
      <c r="F2747" s="461"/>
      <c r="G2747" s="456"/>
      <c r="H2747" s="452"/>
      <c r="I2747" s="452"/>
      <c r="J2747" s="452"/>
      <c r="K2747" s="452"/>
      <c r="L2747" s="452"/>
      <c r="M2747" s="452"/>
      <c r="N2747" s="452"/>
      <c r="O2747" s="450"/>
    </row>
    <row r="2748" spans="1:15" ht="23.25">
      <c r="A2748" s="452"/>
      <c r="B2748" s="452"/>
      <c r="C2748" s="452"/>
      <c r="D2748" s="452"/>
      <c r="E2748" s="452"/>
      <c r="F2748" s="456"/>
      <c r="G2748" s="456"/>
      <c r="H2748" s="456"/>
      <c r="I2748" s="452"/>
      <c r="J2748" s="456"/>
      <c r="K2748" s="483"/>
      <c r="L2748" s="452"/>
      <c r="M2748" s="452"/>
      <c r="N2748" s="452"/>
      <c r="O2748" s="450"/>
    </row>
    <row r="2749" spans="1:15" ht="23.25">
      <c r="A2749" s="450"/>
      <c r="B2749" s="452"/>
      <c r="C2749" s="452"/>
      <c r="D2749" s="452"/>
      <c r="E2749" s="452"/>
      <c r="F2749" s="452"/>
      <c r="G2749" s="456"/>
      <c r="H2749" s="456"/>
      <c r="I2749" s="452"/>
      <c r="J2749" s="456"/>
      <c r="K2749" s="483"/>
      <c r="L2749" s="452"/>
      <c r="M2749" s="452"/>
      <c r="N2749" s="452"/>
      <c r="O2749" s="452"/>
    </row>
    <row r="2750" spans="1:15" ht="23.25">
      <c r="A2750" s="450"/>
      <c r="B2750" s="452"/>
      <c r="C2750" s="452"/>
      <c r="D2750" s="452"/>
      <c r="E2750" s="452"/>
      <c r="F2750" s="452"/>
      <c r="G2750" s="456"/>
      <c r="H2750" s="456"/>
      <c r="I2750" s="452"/>
      <c r="J2750" s="456"/>
      <c r="K2750" s="483"/>
      <c r="L2750" s="452"/>
      <c r="M2750" s="452"/>
      <c r="N2750" s="452"/>
      <c r="O2750" s="452"/>
    </row>
    <row r="2751" spans="1:15" ht="23.25">
      <c r="A2751" s="450"/>
      <c r="B2751" s="452"/>
      <c r="C2751" s="452"/>
      <c r="D2751" s="452"/>
      <c r="E2751" s="452"/>
      <c r="F2751" s="456"/>
      <c r="G2751" s="456"/>
      <c r="H2751" s="456"/>
      <c r="I2751" s="452"/>
      <c r="J2751" s="456"/>
      <c r="K2751" s="483"/>
      <c r="L2751" s="452"/>
      <c r="M2751" s="452"/>
      <c r="N2751" s="452"/>
      <c r="O2751" s="452"/>
    </row>
    <row r="2752" spans="1:15" ht="23.25">
      <c r="A2752" s="450"/>
      <c r="B2752" s="452"/>
      <c r="C2752" s="452"/>
      <c r="D2752" s="452"/>
      <c r="E2752" s="452"/>
      <c r="F2752" s="456"/>
      <c r="G2752" s="456"/>
      <c r="H2752" s="456"/>
      <c r="I2752" s="452"/>
      <c r="J2752" s="456"/>
      <c r="K2752" s="483"/>
      <c r="L2752" s="452"/>
      <c r="M2752" s="452"/>
      <c r="N2752" s="452"/>
      <c r="O2752" s="452"/>
    </row>
    <row r="2753" spans="1:15" ht="23.25">
      <c r="A2753" s="450"/>
      <c r="B2753" s="452"/>
      <c r="C2753" s="452"/>
      <c r="D2753" s="452"/>
      <c r="E2753" s="452"/>
      <c r="F2753" s="456"/>
      <c r="G2753" s="452"/>
      <c r="H2753" s="456"/>
      <c r="I2753" s="452"/>
      <c r="J2753" s="456"/>
      <c r="K2753" s="483"/>
      <c r="L2753" s="452"/>
      <c r="M2753" s="452"/>
      <c r="N2753" s="452"/>
      <c r="O2753" s="452"/>
    </row>
    <row r="2754" spans="1:15" ht="23.25">
      <c r="A2754" s="450"/>
      <c r="B2754" s="450"/>
      <c r="C2754" s="450"/>
      <c r="D2754" s="450"/>
      <c r="E2754" s="450"/>
      <c r="F2754" s="450"/>
      <c r="G2754" s="450"/>
      <c r="H2754" s="450"/>
      <c r="I2754" s="450"/>
      <c r="J2754" s="450"/>
      <c r="K2754" s="450"/>
      <c r="L2754" s="450"/>
      <c r="M2754" s="450"/>
      <c r="N2754" s="450"/>
      <c r="O2754" s="450"/>
    </row>
    <row r="2755" spans="1:15" ht="23.25">
      <c r="A2755" s="450"/>
      <c r="B2755" s="453"/>
      <c r="C2755" s="460"/>
      <c r="D2755" s="456"/>
      <c r="E2755" s="456"/>
      <c r="F2755" s="461"/>
      <c r="G2755" s="456"/>
      <c r="H2755" s="452"/>
      <c r="I2755" s="452"/>
      <c r="J2755" s="452"/>
      <c r="K2755" s="452"/>
      <c r="L2755" s="452"/>
      <c r="M2755" s="452"/>
      <c r="N2755" s="452"/>
      <c r="O2755" s="452"/>
    </row>
    <row r="2756" spans="1:15" ht="23.25">
      <c r="A2756" s="450"/>
      <c r="B2756" s="452"/>
      <c r="C2756" s="452"/>
      <c r="D2756" s="452"/>
      <c r="E2756" s="452"/>
      <c r="F2756" s="456"/>
      <c r="G2756" s="456"/>
      <c r="H2756" s="456"/>
      <c r="I2756" s="452"/>
      <c r="J2756" s="456"/>
      <c r="K2756" s="483"/>
      <c r="L2756" s="452"/>
      <c r="M2756" s="452"/>
      <c r="N2756" s="452"/>
      <c r="O2756" s="452"/>
    </row>
    <row r="2757" spans="1:15" ht="23.25">
      <c r="A2757" s="450"/>
      <c r="B2757" s="452"/>
      <c r="C2757" s="452"/>
      <c r="D2757" s="452"/>
      <c r="E2757" s="452"/>
      <c r="F2757" s="452"/>
      <c r="G2757" s="456"/>
      <c r="H2757" s="456"/>
      <c r="I2757" s="452"/>
      <c r="J2757" s="456"/>
      <c r="K2757" s="483"/>
      <c r="L2757" s="452"/>
      <c r="M2757" s="452"/>
      <c r="N2757" s="452"/>
      <c r="O2757" s="452"/>
    </row>
    <row r="2758" spans="1:15" ht="23.25">
      <c r="A2758" s="450"/>
      <c r="B2758" s="452"/>
      <c r="C2758" s="452"/>
      <c r="D2758" s="452"/>
      <c r="E2758" s="452"/>
      <c r="F2758" s="452"/>
      <c r="G2758" s="456"/>
      <c r="H2758" s="456"/>
      <c r="I2758" s="452"/>
      <c r="J2758" s="456"/>
      <c r="K2758" s="483"/>
      <c r="L2758" s="452"/>
      <c r="M2758" s="452"/>
      <c r="N2758" s="452"/>
      <c r="O2758" s="452"/>
    </row>
    <row r="2759" spans="1:15" ht="23.25">
      <c r="A2759" s="450"/>
      <c r="B2759" s="452"/>
      <c r="C2759" s="452"/>
      <c r="D2759" s="452"/>
      <c r="E2759" s="452"/>
      <c r="F2759" s="456"/>
      <c r="G2759" s="456"/>
      <c r="H2759" s="456"/>
      <c r="I2759" s="452"/>
      <c r="J2759" s="456"/>
      <c r="K2759" s="483"/>
      <c r="L2759" s="452"/>
      <c r="M2759" s="452"/>
      <c r="N2759" s="452"/>
      <c r="O2759" s="452"/>
    </row>
    <row r="2760" spans="1:15" ht="23.25">
      <c r="A2760" s="450"/>
      <c r="B2760" s="452"/>
      <c r="C2760" s="452"/>
      <c r="D2760" s="452"/>
      <c r="E2760" s="452"/>
      <c r="F2760" s="456"/>
      <c r="G2760" s="456"/>
      <c r="H2760" s="456"/>
      <c r="I2760" s="452"/>
      <c r="J2760" s="456"/>
      <c r="K2760" s="483"/>
      <c r="L2760" s="452"/>
      <c r="M2760" s="452"/>
      <c r="N2760" s="452"/>
      <c r="O2760" s="452"/>
    </row>
    <row r="2761" spans="1:15" ht="23.25">
      <c r="A2761" s="450"/>
      <c r="B2761" s="452"/>
      <c r="C2761" s="452"/>
      <c r="D2761" s="452"/>
      <c r="E2761" s="452"/>
      <c r="F2761" s="456"/>
      <c r="G2761" s="452"/>
      <c r="H2761" s="456"/>
      <c r="I2761" s="452"/>
      <c r="J2761" s="456"/>
      <c r="K2761" s="483"/>
      <c r="L2761" s="452"/>
      <c r="M2761" s="452"/>
      <c r="N2761" s="452"/>
      <c r="O2761" s="452"/>
    </row>
    <row r="2762" spans="1:15" ht="23.25">
      <c r="A2762" s="450"/>
      <c r="B2762" s="450"/>
      <c r="C2762" s="450"/>
      <c r="D2762" s="450"/>
      <c r="E2762" s="450"/>
      <c r="F2762" s="450"/>
      <c r="G2762" s="450"/>
      <c r="H2762" s="450"/>
      <c r="I2762" s="450"/>
      <c r="J2762" s="450"/>
      <c r="K2762" s="450"/>
      <c r="L2762" s="450"/>
      <c r="M2762" s="450"/>
      <c r="N2762" s="450"/>
      <c r="O2762" s="450"/>
    </row>
    <row r="2763" spans="1:15" ht="23.25">
      <c r="A2763" s="450"/>
      <c r="B2763" s="453"/>
      <c r="C2763" s="460"/>
      <c r="D2763" s="456"/>
      <c r="E2763" s="456"/>
      <c r="F2763" s="461"/>
      <c r="G2763" s="456"/>
      <c r="H2763" s="452"/>
      <c r="I2763" s="452"/>
      <c r="J2763" s="452"/>
      <c r="K2763" s="452"/>
      <c r="L2763" s="452"/>
      <c r="M2763" s="452"/>
      <c r="N2763" s="452"/>
      <c r="O2763" s="452"/>
    </row>
    <row r="2764" spans="1:15" ht="23.25">
      <c r="A2764" s="450"/>
      <c r="B2764" s="452"/>
      <c r="C2764" s="452"/>
      <c r="D2764" s="452"/>
      <c r="E2764" s="452"/>
      <c r="F2764" s="456"/>
      <c r="G2764" s="456"/>
      <c r="H2764" s="456"/>
      <c r="I2764" s="452"/>
      <c r="J2764" s="456"/>
      <c r="K2764" s="483"/>
      <c r="L2764" s="452"/>
      <c r="M2764" s="452"/>
      <c r="N2764" s="452"/>
      <c r="O2764" s="452"/>
    </row>
    <row r="2765" spans="1:15" ht="23.25">
      <c r="A2765" s="450"/>
      <c r="B2765" s="452"/>
      <c r="C2765" s="452"/>
      <c r="D2765" s="452"/>
      <c r="E2765" s="452"/>
      <c r="F2765" s="452"/>
      <c r="G2765" s="456"/>
      <c r="H2765" s="456"/>
      <c r="I2765" s="452"/>
      <c r="J2765" s="456"/>
      <c r="K2765" s="483"/>
      <c r="L2765" s="452"/>
      <c r="M2765" s="452"/>
      <c r="N2765" s="452"/>
      <c r="O2765" s="450"/>
    </row>
    <row r="2766" spans="1:15" ht="23.25">
      <c r="A2766" s="450"/>
      <c r="B2766" s="452"/>
      <c r="C2766" s="452"/>
      <c r="D2766" s="452"/>
      <c r="E2766" s="452"/>
      <c r="F2766" s="452"/>
      <c r="G2766" s="456"/>
      <c r="H2766" s="456"/>
      <c r="I2766" s="452"/>
      <c r="J2766" s="456"/>
      <c r="K2766" s="483"/>
      <c r="L2766" s="452"/>
      <c r="M2766" s="452"/>
      <c r="N2766" s="452"/>
      <c r="O2766" s="450"/>
    </row>
    <row r="2767" spans="1:15" ht="23.25">
      <c r="A2767" s="450"/>
      <c r="B2767" s="452"/>
      <c r="C2767" s="452"/>
      <c r="D2767" s="452"/>
      <c r="E2767" s="452"/>
      <c r="F2767" s="456"/>
      <c r="G2767" s="456"/>
      <c r="H2767" s="456"/>
      <c r="I2767" s="452"/>
      <c r="J2767" s="456"/>
      <c r="K2767" s="483"/>
      <c r="L2767" s="452"/>
      <c r="M2767" s="452"/>
      <c r="N2767" s="452"/>
      <c r="O2767" s="450"/>
    </row>
    <row r="2768" spans="1:15" ht="23.25">
      <c r="A2768" s="450"/>
      <c r="B2768" s="452"/>
      <c r="C2768" s="452"/>
      <c r="D2768" s="452"/>
      <c r="E2768" s="452"/>
      <c r="F2768" s="456"/>
      <c r="G2768" s="456"/>
      <c r="H2768" s="456"/>
      <c r="I2768" s="452"/>
      <c r="J2768" s="456"/>
      <c r="K2768" s="483"/>
      <c r="L2768" s="452"/>
      <c r="M2768" s="452"/>
      <c r="N2768" s="452"/>
      <c r="O2768" s="450"/>
    </row>
    <row r="2769" spans="1:15" ht="23.25">
      <c r="A2769" s="450"/>
      <c r="B2769" s="452"/>
      <c r="C2769" s="452"/>
      <c r="D2769" s="452"/>
      <c r="E2769" s="452"/>
      <c r="F2769" s="456"/>
      <c r="G2769" s="452"/>
      <c r="H2769" s="456"/>
      <c r="I2769" s="452"/>
      <c r="J2769" s="456"/>
      <c r="K2769" s="483"/>
      <c r="L2769" s="452"/>
      <c r="M2769" s="452"/>
      <c r="N2769" s="452"/>
      <c r="O2769" s="450"/>
    </row>
    <row r="2770" spans="1:15" ht="23.25">
      <c r="A2770" s="450"/>
      <c r="B2770" s="450"/>
      <c r="C2770" s="450"/>
      <c r="D2770" s="450"/>
      <c r="E2770" s="450"/>
      <c r="F2770" s="450"/>
      <c r="G2770" s="450"/>
      <c r="H2770" s="450"/>
      <c r="I2770" s="450"/>
      <c r="J2770" s="450"/>
      <c r="K2770" s="450"/>
      <c r="L2770" s="450"/>
      <c r="M2770" s="450"/>
      <c r="N2770" s="450"/>
      <c r="O2770" s="450"/>
    </row>
    <row r="2771" spans="1:15" ht="23.25">
      <c r="A2771" s="450"/>
      <c r="B2771" s="453"/>
      <c r="C2771" s="460"/>
      <c r="D2771" s="456"/>
      <c r="E2771" s="456"/>
      <c r="F2771" s="461"/>
      <c r="G2771" s="456"/>
      <c r="H2771" s="452"/>
      <c r="I2771" s="452"/>
      <c r="J2771" s="452"/>
      <c r="K2771" s="452"/>
      <c r="L2771" s="452"/>
      <c r="M2771" s="452"/>
      <c r="N2771" s="452"/>
      <c r="O2771" s="450"/>
    </row>
    <row r="2772" spans="1:15" ht="23.25">
      <c r="A2772" s="450"/>
      <c r="B2772" s="452"/>
      <c r="C2772" s="452"/>
      <c r="D2772" s="452"/>
      <c r="E2772" s="452"/>
      <c r="F2772" s="456"/>
      <c r="G2772" s="456"/>
      <c r="H2772" s="456"/>
      <c r="I2772" s="452"/>
      <c r="J2772" s="456"/>
      <c r="K2772" s="483"/>
      <c r="L2772" s="452"/>
      <c r="M2772" s="452"/>
      <c r="N2772" s="452"/>
      <c r="O2772" s="450"/>
    </row>
    <row r="2773" spans="1:15" ht="23.25">
      <c r="A2773" s="450"/>
      <c r="B2773" s="452"/>
      <c r="C2773" s="452"/>
      <c r="D2773" s="452"/>
      <c r="E2773" s="452"/>
      <c r="F2773" s="452"/>
      <c r="G2773" s="456"/>
      <c r="H2773" s="456"/>
      <c r="I2773" s="452"/>
      <c r="J2773" s="456"/>
      <c r="K2773" s="483"/>
      <c r="L2773" s="452"/>
      <c r="M2773" s="452"/>
      <c r="N2773" s="452"/>
      <c r="O2773" s="450"/>
    </row>
    <row r="2774" spans="1:15" ht="23.25">
      <c r="A2774" s="450"/>
      <c r="B2774" s="452"/>
      <c r="C2774" s="452"/>
      <c r="D2774" s="452"/>
      <c r="E2774" s="452"/>
      <c r="F2774" s="452"/>
      <c r="G2774" s="456"/>
      <c r="H2774" s="456"/>
      <c r="I2774" s="452"/>
      <c r="J2774" s="456"/>
      <c r="K2774" s="483"/>
      <c r="L2774" s="452"/>
      <c r="M2774" s="452"/>
      <c r="N2774" s="452"/>
      <c r="O2774" s="450"/>
    </row>
    <row r="2775" spans="1:15" ht="23.25">
      <c r="A2775" s="450"/>
      <c r="B2775" s="452"/>
      <c r="C2775" s="452"/>
      <c r="D2775" s="452"/>
      <c r="E2775" s="452"/>
      <c r="F2775" s="456"/>
      <c r="G2775" s="456"/>
      <c r="H2775" s="456"/>
      <c r="I2775" s="452"/>
      <c r="J2775" s="456"/>
      <c r="K2775" s="483"/>
      <c r="L2775" s="452"/>
      <c r="M2775" s="452"/>
      <c r="N2775" s="452"/>
      <c r="O2775" s="450"/>
    </row>
    <row r="2776" spans="1:15" ht="23.25">
      <c r="A2776" s="450"/>
      <c r="B2776" s="452"/>
      <c r="C2776" s="452"/>
      <c r="D2776" s="452"/>
      <c r="E2776" s="452"/>
      <c r="F2776" s="456"/>
      <c r="G2776" s="456"/>
      <c r="H2776" s="456"/>
      <c r="I2776" s="452"/>
      <c r="J2776" s="456"/>
      <c r="K2776" s="483"/>
      <c r="L2776" s="452"/>
      <c r="M2776" s="452"/>
      <c r="N2776" s="452"/>
      <c r="O2776" s="450"/>
    </row>
    <row r="2777" spans="1:15" ht="23.25">
      <c r="A2777" s="450"/>
      <c r="B2777" s="452"/>
      <c r="C2777" s="452"/>
      <c r="D2777" s="452"/>
      <c r="E2777" s="452"/>
      <c r="F2777" s="456"/>
      <c r="G2777" s="452"/>
      <c r="H2777" s="456"/>
      <c r="I2777" s="452"/>
      <c r="J2777" s="456"/>
      <c r="K2777" s="483"/>
      <c r="L2777" s="452"/>
      <c r="M2777" s="452"/>
      <c r="N2777" s="452"/>
      <c r="O2777" s="450"/>
    </row>
    <row r="2778" spans="1:15" ht="23.25">
      <c r="A2778" s="450"/>
      <c r="B2778" s="450"/>
      <c r="C2778" s="450"/>
      <c r="D2778" s="450"/>
      <c r="E2778" s="450"/>
      <c r="F2778" s="450"/>
      <c r="G2778" s="450"/>
      <c r="H2778" s="450"/>
      <c r="I2778" s="450"/>
      <c r="J2778" s="450"/>
      <c r="K2778" s="450"/>
      <c r="L2778" s="450"/>
      <c r="M2778" s="450"/>
      <c r="N2778" s="450"/>
      <c r="O2778" s="450"/>
    </row>
    <row r="2779" spans="1:15" ht="23.25">
      <c r="A2779" s="450"/>
      <c r="B2779" s="453"/>
      <c r="C2779" s="460"/>
      <c r="D2779" s="456"/>
      <c r="E2779" s="456"/>
      <c r="F2779" s="461"/>
      <c r="G2779" s="456"/>
      <c r="H2779" s="452"/>
      <c r="I2779" s="452"/>
      <c r="J2779" s="452"/>
      <c r="K2779" s="452"/>
      <c r="L2779" s="452"/>
      <c r="M2779" s="452"/>
      <c r="N2779" s="452"/>
      <c r="O2779" s="450"/>
    </row>
    <row r="2780" spans="1:15" ht="23.25">
      <c r="A2780" s="450"/>
      <c r="B2780" s="452"/>
      <c r="C2780" s="452"/>
      <c r="D2780" s="452"/>
      <c r="E2780" s="452"/>
      <c r="F2780" s="456"/>
      <c r="G2780" s="456"/>
      <c r="H2780" s="456"/>
      <c r="I2780" s="452"/>
      <c r="J2780" s="456"/>
      <c r="K2780" s="483"/>
      <c r="L2780" s="452"/>
      <c r="M2780" s="452"/>
      <c r="N2780" s="452"/>
      <c r="O2780" s="450"/>
    </row>
    <row r="2781" spans="1:15" ht="23.25">
      <c r="A2781" s="450"/>
      <c r="B2781" s="452"/>
      <c r="C2781" s="452"/>
      <c r="D2781" s="452"/>
      <c r="E2781" s="452"/>
      <c r="F2781" s="452"/>
      <c r="G2781" s="456"/>
      <c r="H2781" s="456"/>
      <c r="I2781" s="452"/>
      <c r="J2781" s="456"/>
      <c r="K2781" s="483"/>
      <c r="L2781" s="452"/>
      <c r="M2781" s="452"/>
      <c r="N2781" s="452"/>
      <c r="O2781" s="450"/>
    </row>
    <row r="2782" spans="1:15" ht="23.25">
      <c r="A2782" s="450"/>
      <c r="B2782" s="452"/>
      <c r="C2782" s="452"/>
      <c r="D2782" s="452"/>
      <c r="E2782" s="452"/>
      <c r="F2782" s="452"/>
      <c r="G2782" s="456"/>
      <c r="H2782" s="456"/>
      <c r="I2782" s="452"/>
      <c r="J2782" s="456"/>
      <c r="K2782" s="483"/>
      <c r="L2782" s="452"/>
      <c r="M2782" s="452"/>
      <c r="N2782" s="452"/>
      <c r="O2782" s="450"/>
    </row>
    <row r="2783" spans="1:15" ht="23.25">
      <c r="A2783" s="450"/>
      <c r="B2783" s="452"/>
      <c r="C2783" s="452"/>
      <c r="D2783" s="452"/>
      <c r="E2783" s="452"/>
      <c r="F2783" s="456"/>
      <c r="G2783" s="456"/>
      <c r="H2783" s="456"/>
      <c r="I2783" s="452"/>
      <c r="J2783" s="456"/>
      <c r="K2783" s="483"/>
      <c r="L2783" s="452"/>
      <c r="M2783" s="452"/>
      <c r="N2783" s="452"/>
      <c r="O2783" s="450"/>
    </row>
    <row r="2784" spans="1:15" ht="23.25">
      <c r="A2784" s="450"/>
      <c r="B2784" s="452"/>
      <c r="C2784" s="452"/>
      <c r="D2784" s="452"/>
      <c r="E2784" s="452"/>
      <c r="F2784" s="456"/>
      <c r="G2784" s="456"/>
      <c r="H2784" s="456"/>
      <c r="I2784" s="452"/>
      <c r="J2784" s="456"/>
      <c r="K2784" s="483"/>
      <c r="L2784" s="452"/>
      <c r="M2784" s="452"/>
      <c r="N2784" s="452"/>
      <c r="O2784" s="450"/>
    </row>
    <row r="2785" spans="1:15" ht="23.25">
      <c r="A2785" s="450"/>
      <c r="B2785" s="452"/>
      <c r="C2785" s="452"/>
      <c r="D2785" s="452"/>
      <c r="E2785" s="452"/>
      <c r="F2785" s="456"/>
      <c r="G2785" s="452"/>
      <c r="H2785" s="456"/>
      <c r="I2785" s="452"/>
      <c r="J2785" s="456"/>
      <c r="K2785" s="483"/>
      <c r="L2785" s="452"/>
      <c r="M2785" s="452"/>
      <c r="N2785" s="452"/>
      <c r="O2785" s="450"/>
    </row>
    <row r="2786" spans="1:15" ht="23.25">
      <c r="A2786" s="450"/>
      <c r="B2786" s="450"/>
      <c r="C2786" s="450"/>
      <c r="D2786" s="450"/>
      <c r="E2786" s="450"/>
      <c r="F2786" s="450"/>
      <c r="G2786" s="450"/>
      <c r="H2786" s="450"/>
      <c r="I2786" s="450"/>
      <c r="J2786" s="450"/>
      <c r="K2786" s="450"/>
      <c r="L2786" s="450"/>
      <c r="M2786" s="450"/>
      <c r="N2786" s="450"/>
      <c r="O2786" s="450"/>
    </row>
    <row r="2787" spans="1:15" ht="23.25">
      <c r="A2787" s="450"/>
      <c r="B2787" s="453"/>
      <c r="C2787" s="460"/>
      <c r="D2787" s="456"/>
      <c r="E2787" s="456"/>
      <c r="F2787" s="461"/>
      <c r="G2787" s="456"/>
      <c r="H2787" s="452"/>
      <c r="I2787" s="452"/>
      <c r="J2787" s="452"/>
      <c r="K2787" s="452"/>
      <c r="L2787" s="452"/>
      <c r="M2787" s="452"/>
      <c r="N2787" s="452"/>
      <c r="O2787" s="450"/>
    </row>
    <row r="2788" spans="1:15" ht="23.25">
      <c r="A2788" s="450"/>
      <c r="B2788" s="452"/>
      <c r="C2788" s="452"/>
      <c r="D2788" s="452"/>
      <c r="E2788" s="452"/>
      <c r="F2788" s="456"/>
      <c r="G2788" s="456"/>
      <c r="H2788" s="456"/>
      <c r="I2788" s="452"/>
      <c r="J2788" s="456"/>
      <c r="K2788" s="483"/>
      <c r="L2788" s="452"/>
      <c r="M2788" s="452"/>
      <c r="N2788" s="452"/>
      <c r="O2788" s="450"/>
    </row>
    <row r="2789" spans="1:15" ht="23.25">
      <c r="A2789" s="450"/>
      <c r="B2789" s="452"/>
      <c r="C2789" s="452"/>
      <c r="D2789" s="452"/>
      <c r="E2789" s="452"/>
      <c r="F2789" s="452"/>
      <c r="G2789" s="456"/>
      <c r="H2789" s="456"/>
      <c r="I2789" s="452"/>
      <c r="J2789" s="456"/>
      <c r="K2789" s="483"/>
      <c r="L2789" s="452"/>
      <c r="M2789" s="452"/>
      <c r="N2789" s="452"/>
      <c r="O2789" s="450"/>
    </row>
    <row r="2790" spans="1:15" ht="23.25">
      <c r="A2790" s="450"/>
      <c r="B2790" s="452"/>
      <c r="C2790" s="452"/>
      <c r="D2790" s="452"/>
      <c r="E2790" s="452"/>
      <c r="F2790" s="452"/>
      <c r="G2790" s="456"/>
      <c r="H2790" s="456"/>
      <c r="I2790" s="452"/>
      <c r="J2790" s="456"/>
      <c r="K2790" s="483"/>
      <c r="L2790" s="452"/>
      <c r="M2790" s="452"/>
      <c r="N2790" s="452"/>
      <c r="O2790" s="450"/>
    </row>
    <row r="2791" spans="1:15" ht="23.25">
      <c r="A2791" s="450"/>
      <c r="B2791" s="452"/>
      <c r="C2791" s="452"/>
      <c r="D2791" s="452"/>
      <c r="E2791" s="452"/>
      <c r="F2791" s="456"/>
      <c r="G2791" s="456"/>
      <c r="H2791" s="456"/>
      <c r="I2791" s="452"/>
      <c r="J2791" s="456"/>
      <c r="K2791" s="483"/>
      <c r="L2791" s="452"/>
      <c r="M2791" s="452"/>
      <c r="N2791" s="452"/>
      <c r="O2791" s="450"/>
    </row>
    <row r="2792" spans="1:15" ht="23.25">
      <c r="A2792" s="450"/>
      <c r="B2792" s="452"/>
      <c r="C2792" s="452"/>
      <c r="D2792" s="452"/>
      <c r="E2792" s="452"/>
      <c r="F2792" s="456"/>
      <c r="G2792" s="456"/>
      <c r="H2792" s="456"/>
      <c r="I2792" s="452"/>
      <c r="J2792" s="456"/>
      <c r="K2792" s="483"/>
      <c r="L2792" s="452"/>
      <c r="M2792" s="452"/>
      <c r="N2792" s="452"/>
      <c r="O2792" s="450"/>
    </row>
    <row r="2793" spans="1:15" ht="23.25">
      <c r="A2793" s="450"/>
      <c r="B2793" s="452"/>
      <c r="C2793" s="452"/>
      <c r="D2793" s="452"/>
      <c r="E2793" s="452"/>
      <c r="F2793" s="456"/>
      <c r="G2793" s="452"/>
      <c r="H2793" s="456"/>
      <c r="I2793" s="452"/>
      <c r="J2793" s="456"/>
      <c r="K2793" s="483"/>
      <c r="L2793" s="452"/>
      <c r="M2793" s="452"/>
      <c r="N2793" s="452"/>
      <c r="O2793" s="450"/>
    </row>
    <row r="2794" spans="1:15" ht="23.25">
      <c r="A2794" s="450"/>
      <c r="B2794" s="450"/>
      <c r="C2794" s="450"/>
      <c r="D2794" s="450"/>
      <c r="E2794" s="450"/>
      <c r="F2794" s="450"/>
      <c r="G2794" s="450"/>
      <c r="H2794" s="450"/>
      <c r="I2794" s="450"/>
      <c r="J2794" s="450"/>
      <c r="K2794" s="450"/>
      <c r="L2794" s="450"/>
      <c r="M2794" s="450"/>
      <c r="N2794" s="450"/>
      <c r="O2794" s="450"/>
    </row>
    <row r="2795" spans="1:15" ht="23.25">
      <c r="A2795" s="450"/>
      <c r="B2795" s="453"/>
      <c r="C2795" s="452"/>
      <c r="D2795" s="452"/>
      <c r="E2795" s="452"/>
      <c r="F2795" s="452"/>
      <c r="G2795" s="452"/>
      <c r="H2795" s="452"/>
      <c r="I2795" s="452"/>
      <c r="J2795" s="452"/>
      <c r="K2795" s="452"/>
      <c r="L2795" s="452"/>
      <c r="M2795" s="452"/>
      <c r="N2795" s="452"/>
      <c r="O2795" s="450"/>
    </row>
    <row r="2796" spans="1:15" ht="23.25">
      <c r="A2796" s="450"/>
      <c r="B2796" s="452"/>
      <c r="C2796" s="452"/>
      <c r="D2796" s="452"/>
      <c r="E2796" s="452"/>
      <c r="F2796" s="456"/>
      <c r="G2796" s="456"/>
      <c r="H2796" s="456"/>
      <c r="I2796" s="452"/>
      <c r="J2796" s="456"/>
      <c r="K2796" s="483"/>
      <c r="L2796" s="452"/>
      <c r="M2796" s="452"/>
      <c r="N2796" s="452"/>
      <c r="O2796" s="450"/>
    </row>
    <row r="2797" spans="1:15" ht="23.25">
      <c r="A2797" s="450"/>
      <c r="B2797" s="452"/>
      <c r="C2797" s="452"/>
      <c r="D2797" s="452"/>
      <c r="E2797" s="452"/>
      <c r="F2797" s="452"/>
      <c r="G2797" s="456"/>
      <c r="H2797" s="456"/>
      <c r="I2797" s="452"/>
      <c r="J2797" s="456"/>
      <c r="K2797" s="483"/>
      <c r="L2797" s="452"/>
      <c r="M2797" s="452"/>
      <c r="N2797" s="452"/>
      <c r="O2797" s="450"/>
    </row>
    <row r="2798" spans="1:15" ht="23.25">
      <c r="A2798" s="450"/>
      <c r="B2798" s="452"/>
      <c r="C2798" s="452"/>
      <c r="D2798" s="452"/>
      <c r="E2798" s="452"/>
      <c r="F2798" s="452"/>
      <c r="G2798" s="456"/>
      <c r="H2798" s="456"/>
      <c r="I2798" s="452"/>
      <c r="J2798" s="456"/>
      <c r="K2798" s="483"/>
      <c r="L2798" s="452"/>
      <c r="M2798" s="452"/>
      <c r="N2798" s="452"/>
      <c r="O2798" s="450"/>
    </row>
    <row r="2799" spans="1:15" ht="23.25">
      <c r="A2799" s="450"/>
      <c r="B2799" s="452"/>
      <c r="C2799" s="452"/>
      <c r="D2799" s="452"/>
      <c r="E2799" s="452"/>
      <c r="F2799" s="456"/>
      <c r="G2799" s="456"/>
      <c r="H2799" s="456"/>
      <c r="I2799" s="452"/>
      <c r="J2799" s="456"/>
      <c r="K2799" s="483"/>
      <c r="L2799" s="452"/>
      <c r="M2799" s="452"/>
      <c r="N2799" s="452"/>
      <c r="O2799" s="450"/>
    </row>
    <row r="2800" spans="1:15" ht="23.25">
      <c r="A2800" s="450"/>
      <c r="B2800" s="452"/>
      <c r="C2800" s="452"/>
      <c r="D2800" s="452"/>
      <c r="E2800" s="452"/>
      <c r="F2800" s="456"/>
      <c r="G2800" s="456"/>
      <c r="H2800" s="456"/>
      <c r="I2800" s="452"/>
      <c r="J2800" s="456"/>
      <c r="K2800" s="483"/>
      <c r="L2800" s="452"/>
      <c r="M2800" s="452"/>
      <c r="N2800" s="452"/>
      <c r="O2800" s="450"/>
    </row>
    <row r="2801" spans="1:15" ht="23.25">
      <c r="A2801" s="450"/>
      <c r="B2801" s="452"/>
      <c r="C2801" s="452"/>
      <c r="D2801" s="452"/>
      <c r="E2801" s="452"/>
      <c r="F2801" s="456"/>
      <c r="G2801" s="452"/>
      <c r="H2801" s="456"/>
      <c r="I2801" s="452"/>
      <c r="J2801" s="456"/>
      <c r="K2801" s="483"/>
      <c r="L2801" s="452"/>
      <c r="M2801" s="452"/>
      <c r="N2801" s="452"/>
      <c r="O2801" s="450"/>
    </row>
    <row r="2802" spans="1:15" ht="23.25">
      <c r="A2802" s="450"/>
      <c r="B2802" s="450"/>
      <c r="C2802" s="450"/>
      <c r="D2802" s="450"/>
      <c r="E2802" s="450"/>
      <c r="F2802" s="450"/>
      <c r="G2802" s="450"/>
      <c r="H2802" s="450"/>
      <c r="I2802" s="450"/>
      <c r="J2802" s="450"/>
      <c r="K2802" s="450"/>
      <c r="L2802" s="450"/>
      <c r="M2802" s="450"/>
      <c r="N2802" s="450"/>
      <c r="O2802" s="450"/>
    </row>
    <row r="2803" spans="1:15" ht="23.25">
      <c r="A2803" s="450"/>
      <c r="B2803" s="453"/>
      <c r="C2803" s="452"/>
      <c r="D2803" s="452"/>
      <c r="E2803" s="452"/>
      <c r="F2803" s="452"/>
      <c r="G2803" s="452"/>
      <c r="H2803" s="452"/>
      <c r="I2803" s="452"/>
      <c r="J2803" s="452"/>
      <c r="K2803" s="452"/>
      <c r="L2803" s="452"/>
      <c r="M2803" s="452"/>
      <c r="N2803" s="452"/>
      <c r="O2803" s="450"/>
    </row>
    <row r="2804" spans="1:15" ht="23.25">
      <c r="A2804" s="450"/>
      <c r="B2804" s="452"/>
      <c r="C2804" s="452"/>
      <c r="D2804" s="452"/>
      <c r="E2804" s="452"/>
      <c r="F2804" s="456"/>
      <c r="G2804" s="456"/>
      <c r="H2804" s="456"/>
      <c r="I2804" s="452"/>
      <c r="J2804" s="456"/>
      <c r="K2804" s="483"/>
      <c r="L2804" s="452"/>
      <c r="M2804" s="452"/>
      <c r="N2804" s="452"/>
      <c r="O2804" s="450"/>
    </row>
    <row r="2805" spans="1:15" ht="23.25">
      <c r="A2805" s="450"/>
      <c r="B2805" s="452"/>
      <c r="C2805" s="452"/>
      <c r="D2805" s="452"/>
      <c r="E2805" s="452"/>
      <c r="F2805" s="452"/>
      <c r="G2805" s="456"/>
      <c r="H2805" s="456"/>
      <c r="I2805" s="452"/>
      <c r="J2805" s="456"/>
      <c r="K2805" s="483"/>
      <c r="L2805" s="452"/>
      <c r="M2805" s="452"/>
      <c r="N2805" s="452"/>
      <c r="O2805" s="450"/>
    </row>
    <row r="2806" spans="1:15" ht="23.25">
      <c r="A2806" s="450"/>
      <c r="B2806" s="452"/>
      <c r="C2806" s="452"/>
      <c r="D2806" s="452"/>
      <c r="E2806" s="452"/>
      <c r="F2806" s="452"/>
      <c r="G2806" s="456"/>
      <c r="H2806" s="456"/>
      <c r="I2806" s="452"/>
      <c r="J2806" s="456"/>
      <c r="K2806" s="483"/>
      <c r="L2806" s="452"/>
      <c r="M2806" s="452"/>
      <c r="N2806" s="452"/>
      <c r="O2806" s="450"/>
    </row>
    <row r="2807" spans="1:15" ht="23.25">
      <c r="A2807" s="450"/>
      <c r="B2807" s="452"/>
      <c r="C2807" s="452"/>
      <c r="D2807" s="452"/>
      <c r="E2807" s="452"/>
      <c r="F2807" s="456"/>
      <c r="G2807" s="456"/>
      <c r="H2807" s="456"/>
      <c r="I2807" s="452"/>
      <c r="J2807" s="456"/>
      <c r="K2807" s="483"/>
      <c r="L2807" s="452"/>
      <c r="M2807" s="452"/>
      <c r="N2807" s="452"/>
      <c r="O2807" s="450"/>
    </row>
    <row r="2808" spans="1:15" ht="23.25">
      <c r="A2808" s="450"/>
      <c r="B2808" s="452"/>
      <c r="C2808" s="452"/>
      <c r="D2808" s="452"/>
      <c r="E2808" s="452"/>
      <c r="F2808" s="456"/>
      <c r="G2808" s="456"/>
      <c r="H2808" s="456"/>
      <c r="I2808" s="452"/>
      <c r="J2808" s="456"/>
      <c r="K2808" s="483"/>
      <c r="L2808" s="452"/>
      <c r="M2808" s="452"/>
      <c r="N2808" s="452"/>
      <c r="O2808" s="450"/>
    </row>
    <row r="2809" spans="1:15" ht="23.25">
      <c r="A2809" s="450"/>
      <c r="B2809" s="452"/>
      <c r="C2809" s="452"/>
      <c r="D2809" s="452"/>
      <c r="E2809" s="452"/>
      <c r="F2809" s="456"/>
      <c r="G2809" s="452"/>
      <c r="H2809" s="456"/>
      <c r="I2809" s="452"/>
      <c r="J2809" s="456"/>
      <c r="K2809" s="483"/>
      <c r="L2809" s="452"/>
      <c r="M2809" s="452"/>
      <c r="N2809" s="452"/>
      <c r="O2809" s="450"/>
    </row>
    <row r="2810" spans="1:15" ht="23.25">
      <c r="A2810" s="450"/>
      <c r="B2810" s="450"/>
      <c r="C2810" s="450"/>
      <c r="D2810" s="450"/>
      <c r="E2810" s="450"/>
      <c r="F2810" s="450"/>
      <c r="G2810" s="450"/>
      <c r="H2810" s="450"/>
      <c r="I2810" s="450"/>
      <c r="J2810" s="450"/>
      <c r="K2810" s="450"/>
      <c r="L2810" s="450"/>
      <c r="M2810" s="450"/>
      <c r="N2810" s="450"/>
      <c r="O2810" s="450"/>
    </row>
    <row r="2811" spans="1:15" ht="23.25">
      <c r="A2811" s="450"/>
      <c r="B2811" s="453"/>
      <c r="C2811" s="452"/>
      <c r="D2811" s="452"/>
      <c r="E2811" s="452"/>
      <c r="F2811" s="452"/>
      <c r="G2811" s="452"/>
      <c r="H2811" s="452"/>
      <c r="I2811" s="452"/>
      <c r="J2811" s="452"/>
      <c r="K2811" s="452"/>
      <c r="L2811" s="452"/>
      <c r="M2811" s="452"/>
      <c r="N2811" s="452"/>
      <c r="O2811" s="450"/>
    </row>
    <row r="2812" spans="1:15" ht="23.25">
      <c r="A2812" s="450"/>
      <c r="B2812" s="452"/>
      <c r="C2812" s="452"/>
      <c r="D2812" s="452"/>
      <c r="E2812" s="452"/>
      <c r="F2812" s="456"/>
      <c r="G2812" s="456"/>
      <c r="H2812" s="456"/>
      <c r="I2812" s="452"/>
      <c r="J2812" s="456"/>
      <c r="K2812" s="483"/>
      <c r="L2812" s="452"/>
      <c r="M2812" s="452"/>
      <c r="N2812" s="452"/>
      <c r="O2812" s="450"/>
    </row>
    <row r="2813" spans="1:15" ht="23.25">
      <c r="A2813" s="450"/>
      <c r="B2813" s="452"/>
      <c r="C2813" s="452"/>
      <c r="D2813" s="452"/>
      <c r="E2813" s="452"/>
      <c r="F2813" s="452"/>
      <c r="G2813" s="456"/>
      <c r="H2813" s="456"/>
      <c r="I2813" s="452"/>
      <c r="J2813" s="456"/>
      <c r="K2813" s="483"/>
      <c r="L2813" s="452"/>
      <c r="M2813" s="452"/>
      <c r="N2813" s="452"/>
      <c r="O2813" s="450"/>
    </row>
    <row r="2814" spans="1:15" ht="23.25">
      <c r="A2814" s="450"/>
      <c r="B2814" s="452"/>
      <c r="C2814" s="452"/>
      <c r="D2814" s="452"/>
      <c r="E2814" s="452"/>
      <c r="F2814" s="452"/>
      <c r="G2814" s="456"/>
      <c r="H2814" s="456"/>
      <c r="I2814" s="452"/>
      <c r="J2814" s="456"/>
      <c r="K2814" s="483"/>
      <c r="L2814" s="452"/>
      <c r="M2814" s="452"/>
      <c r="N2814" s="452"/>
      <c r="O2814" s="450"/>
    </row>
    <row r="2815" spans="1:15" ht="23.25">
      <c r="A2815" s="450"/>
      <c r="B2815" s="452"/>
      <c r="C2815" s="452"/>
      <c r="D2815" s="452"/>
      <c r="E2815" s="452"/>
      <c r="F2815" s="456"/>
      <c r="G2815" s="456"/>
      <c r="H2815" s="456"/>
      <c r="I2815" s="452"/>
      <c r="J2815" s="456"/>
      <c r="K2815" s="483"/>
      <c r="L2815" s="452"/>
      <c r="M2815" s="452"/>
      <c r="N2815" s="452"/>
      <c r="O2815" s="450"/>
    </row>
    <row r="2816" spans="1:15" ht="23.25">
      <c r="A2816" s="450"/>
      <c r="B2816" s="452"/>
      <c r="C2816" s="452"/>
      <c r="D2816" s="452"/>
      <c r="E2816" s="452"/>
      <c r="F2816" s="456"/>
      <c r="G2816" s="456"/>
      <c r="H2816" s="456"/>
      <c r="I2816" s="452"/>
      <c r="J2816" s="456"/>
      <c r="K2816" s="483"/>
      <c r="L2816" s="452"/>
      <c r="M2816" s="452"/>
      <c r="N2816" s="452"/>
      <c r="O2816" s="450"/>
    </row>
    <row r="2817" spans="1:15" ht="23.25">
      <c r="A2817" s="450"/>
      <c r="B2817" s="452"/>
      <c r="C2817" s="452"/>
      <c r="D2817" s="452"/>
      <c r="E2817" s="452"/>
      <c r="F2817" s="456"/>
      <c r="G2817" s="452"/>
      <c r="H2817" s="456"/>
      <c r="I2817" s="452"/>
      <c r="J2817" s="456"/>
      <c r="K2817" s="483"/>
      <c r="L2817" s="452"/>
      <c r="M2817" s="452"/>
      <c r="N2817" s="452"/>
      <c r="O2817" s="450"/>
    </row>
    <row r="2818" spans="1:15" ht="23.25">
      <c r="A2818" s="450"/>
      <c r="B2818" s="450"/>
      <c r="C2818" s="450"/>
      <c r="D2818" s="450"/>
      <c r="E2818" s="450"/>
      <c r="F2818" s="450"/>
      <c r="G2818" s="450"/>
      <c r="H2818" s="450"/>
      <c r="I2818" s="450"/>
      <c r="J2818" s="450"/>
      <c r="K2818" s="450"/>
      <c r="L2818" s="450"/>
      <c r="M2818" s="450"/>
      <c r="N2818" s="450"/>
      <c r="O2818" s="450"/>
    </row>
    <row r="2819" spans="1:15" ht="23.25">
      <c r="A2819" s="450"/>
      <c r="B2819" s="453"/>
      <c r="C2819" s="452"/>
      <c r="D2819" s="452"/>
      <c r="E2819" s="452"/>
      <c r="F2819" s="452"/>
      <c r="G2819" s="452"/>
      <c r="H2819" s="452"/>
      <c r="I2819" s="452"/>
      <c r="J2819" s="452"/>
      <c r="K2819" s="452"/>
      <c r="L2819" s="452"/>
      <c r="M2819" s="452"/>
      <c r="N2819" s="452"/>
      <c r="O2819" s="450"/>
    </row>
    <row r="2820" spans="1:15" ht="23.25">
      <c r="A2820" s="450"/>
      <c r="B2820" s="452"/>
      <c r="C2820" s="452"/>
      <c r="D2820" s="452"/>
      <c r="E2820" s="452"/>
      <c r="F2820" s="456"/>
      <c r="G2820" s="456"/>
      <c r="H2820" s="456"/>
      <c r="I2820" s="452"/>
      <c r="J2820" s="456"/>
      <c r="K2820" s="483"/>
      <c r="L2820" s="452"/>
      <c r="M2820" s="452"/>
      <c r="N2820" s="452"/>
      <c r="O2820" s="450"/>
    </row>
    <row r="2821" spans="1:15" ht="23.25">
      <c r="A2821" s="450"/>
      <c r="B2821" s="452"/>
      <c r="C2821" s="452"/>
      <c r="D2821" s="452"/>
      <c r="E2821" s="452"/>
      <c r="F2821" s="452"/>
      <c r="G2821" s="456"/>
      <c r="H2821" s="456"/>
      <c r="I2821" s="452"/>
      <c r="J2821" s="456"/>
      <c r="K2821" s="483"/>
      <c r="L2821" s="452"/>
      <c r="M2821" s="452"/>
      <c r="N2821" s="452"/>
      <c r="O2821" s="450"/>
    </row>
    <row r="2822" spans="1:15" ht="23.25">
      <c r="A2822" s="450"/>
      <c r="B2822" s="452"/>
      <c r="C2822" s="452"/>
      <c r="D2822" s="452"/>
      <c r="E2822" s="452"/>
      <c r="F2822" s="452"/>
      <c r="G2822" s="456"/>
      <c r="H2822" s="456"/>
      <c r="I2822" s="452"/>
      <c r="J2822" s="456"/>
      <c r="K2822" s="483"/>
      <c r="L2822" s="452"/>
      <c r="M2822" s="452"/>
      <c r="N2822" s="452"/>
      <c r="O2822" s="450"/>
    </row>
    <row r="2823" spans="1:15" ht="23.25">
      <c r="A2823" s="450"/>
      <c r="B2823" s="452"/>
      <c r="C2823" s="452"/>
      <c r="D2823" s="452"/>
      <c r="E2823" s="452"/>
      <c r="F2823" s="456"/>
      <c r="G2823" s="456"/>
      <c r="H2823" s="456"/>
      <c r="I2823" s="452"/>
      <c r="J2823" s="456"/>
      <c r="K2823" s="483"/>
      <c r="L2823" s="452"/>
      <c r="M2823" s="452"/>
      <c r="N2823" s="452"/>
      <c r="O2823" s="450"/>
    </row>
    <row r="2824" spans="1:15" ht="23.25">
      <c r="A2824" s="450"/>
      <c r="B2824" s="452"/>
      <c r="C2824" s="452"/>
      <c r="D2824" s="452"/>
      <c r="E2824" s="452"/>
      <c r="F2824" s="456"/>
      <c r="G2824" s="456"/>
      <c r="H2824" s="456"/>
      <c r="I2824" s="452"/>
      <c r="J2824" s="456"/>
      <c r="K2824" s="483"/>
      <c r="L2824" s="452"/>
      <c r="M2824" s="452"/>
      <c r="N2824" s="452"/>
      <c r="O2824" s="450"/>
    </row>
    <row r="2825" spans="1:15" ht="23.25">
      <c r="A2825" s="450"/>
      <c r="B2825" s="452"/>
      <c r="C2825" s="452"/>
      <c r="D2825" s="452"/>
      <c r="E2825" s="452"/>
      <c r="F2825" s="456"/>
      <c r="G2825" s="452"/>
      <c r="H2825" s="456"/>
      <c r="I2825" s="452"/>
      <c r="J2825" s="456"/>
      <c r="K2825" s="483"/>
      <c r="L2825" s="452"/>
      <c r="M2825" s="452"/>
      <c r="N2825" s="452"/>
      <c r="O2825" s="450"/>
    </row>
    <row r="2826" spans="1:15" ht="23.25">
      <c r="A2826" s="450"/>
      <c r="B2826" s="450"/>
      <c r="C2826" s="450"/>
      <c r="D2826" s="450"/>
      <c r="E2826" s="450"/>
      <c r="F2826" s="450"/>
      <c r="G2826" s="450"/>
      <c r="H2826" s="450"/>
      <c r="I2826" s="450"/>
      <c r="J2826" s="450"/>
      <c r="K2826" s="450"/>
      <c r="L2826" s="450"/>
      <c r="M2826" s="450"/>
      <c r="N2826" s="450"/>
      <c r="O2826" s="450"/>
    </row>
    <row r="2827" spans="1:15" ht="23.25">
      <c r="A2827" s="450"/>
      <c r="B2827" s="453"/>
      <c r="C2827" s="452"/>
      <c r="D2827" s="452"/>
      <c r="E2827" s="452"/>
      <c r="F2827" s="452"/>
      <c r="G2827" s="452"/>
      <c r="H2827" s="452"/>
      <c r="I2827" s="452"/>
      <c r="J2827" s="452"/>
      <c r="K2827" s="452"/>
      <c r="L2827" s="452"/>
      <c r="M2827" s="452"/>
      <c r="N2827" s="452"/>
      <c r="O2827" s="450"/>
    </row>
    <row r="2828" spans="1:15" ht="23.25">
      <c r="A2828" s="450"/>
      <c r="B2828" s="452"/>
      <c r="C2828" s="452"/>
      <c r="D2828" s="452"/>
      <c r="E2828" s="452"/>
      <c r="F2828" s="456"/>
      <c r="G2828" s="456"/>
      <c r="H2828" s="456"/>
      <c r="I2828" s="452"/>
      <c r="J2828" s="456"/>
      <c r="K2828" s="483"/>
      <c r="L2828" s="452"/>
      <c r="M2828" s="452"/>
      <c r="N2828" s="452"/>
      <c r="O2828" s="450"/>
    </row>
    <row r="2829" spans="1:15" ht="23.25">
      <c r="A2829" s="450"/>
      <c r="B2829" s="452"/>
      <c r="C2829" s="452"/>
      <c r="D2829" s="452"/>
      <c r="E2829" s="452"/>
      <c r="F2829" s="452"/>
      <c r="G2829" s="456"/>
      <c r="H2829" s="456"/>
      <c r="I2829" s="452"/>
      <c r="J2829" s="456"/>
      <c r="K2829" s="483"/>
      <c r="L2829" s="452"/>
      <c r="M2829" s="452"/>
      <c r="N2829" s="452"/>
      <c r="O2829" s="450"/>
    </row>
    <row r="2830" spans="1:15" ht="23.25">
      <c r="A2830" s="450"/>
      <c r="B2830" s="452"/>
      <c r="C2830" s="452"/>
      <c r="D2830" s="452"/>
      <c r="E2830" s="452"/>
      <c r="F2830" s="452"/>
      <c r="G2830" s="456"/>
      <c r="H2830" s="456"/>
      <c r="I2830" s="452"/>
      <c r="J2830" s="456"/>
      <c r="K2830" s="483"/>
      <c r="L2830" s="452"/>
      <c r="M2830" s="452"/>
      <c r="N2830" s="452"/>
      <c r="O2830" s="450"/>
    </row>
    <row r="2831" spans="1:15" ht="23.25">
      <c r="A2831" s="450"/>
      <c r="B2831" s="452"/>
      <c r="C2831" s="452"/>
      <c r="D2831" s="452"/>
      <c r="E2831" s="452"/>
      <c r="F2831" s="456"/>
      <c r="G2831" s="456"/>
      <c r="H2831" s="456"/>
      <c r="I2831" s="452"/>
      <c r="J2831" s="456"/>
      <c r="K2831" s="483"/>
      <c r="L2831" s="452"/>
      <c r="M2831" s="452"/>
      <c r="N2831" s="452"/>
      <c r="O2831" s="450"/>
    </row>
    <row r="2832" spans="1:15" ht="23.25">
      <c r="A2832" s="450"/>
      <c r="B2832" s="452"/>
      <c r="C2832" s="452"/>
      <c r="D2832" s="452"/>
      <c r="E2832" s="452"/>
      <c r="F2832" s="456"/>
      <c r="G2832" s="456"/>
      <c r="H2832" s="456"/>
      <c r="I2832" s="452"/>
      <c r="J2832" s="456"/>
      <c r="K2832" s="483"/>
      <c r="L2832" s="452"/>
      <c r="M2832" s="452"/>
      <c r="N2832" s="452"/>
      <c r="O2832" s="450"/>
    </row>
    <row r="2833" spans="1:15" ht="23.25">
      <c r="A2833" s="450"/>
      <c r="B2833" s="452"/>
      <c r="C2833" s="452"/>
      <c r="D2833" s="452"/>
      <c r="E2833" s="452"/>
      <c r="F2833" s="456"/>
      <c r="G2833" s="452"/>
      <c r="H2833" s="456"/>
      <c r="I2833" s="452"/>
      <c r="J2833" s="456"/>
      <c r="K2833" s="483"/>
      <c r="L2833" s="452"/>
      <c r="M2833" s="452"/>
      <c r="N2833" s="452"/>
      <c r="O2833" s="450"/>
    </row>
    <row r="2834" spans="1:15" ht="23.25">
      <c r="A2834" s="450"/>
      <c r="B2834" s="450"/>
      <c r="C2834" s="450"/>
      <c r="D2834" s="450"/>
      <c r="E2834" s="450"/>
      <c r="F2834" s="450"/>
      <c r="G2834" s="450"/>
      <c r="H2834" s="450"/>
      <c r="I2834" s="450"/>
      <c r="J2834" s="450"/>
      <c r="K2834" s="450"/>
      <c r="L2834" s="450"/>
      <c r="M2834" s="450"/>
      <c r="N2834" s="450"/>
      <c r="O2834" s="450"/>
    </row>
    <row r="2835" spans="1:15" ht="23.25">
      <c r="A2835" s="450"/>
      <c r="B2835" s="453"/>
      <c r="C2835" s="452"/>
      <c r="D2835" s="452"/>
      <c r="E2835" s="452"/>
      <c r="F2835" s="452"/>
      <c r="G2835" s="452"/>
      <c r="H2835" s="452"/>
      <c r="I2835" s="452"/>
      <c r="J2835" s="452"/>
      <c r="K2835" s="452"/>
      <c r="L2835" s="452"/>
      <c r="M2835" s="452"/>
      <c r="N2835" s="452"/>
      <c r="O2835" s="450"/>
    </row>
    <row r="2836" spans="1:15" ht="23.25">
      <c r="A2836" s="450"/>
      <c r="B2836" s="452"/>
      <c r="C2836" s="452"/>
      <c r="D2836" s="452"/>
      <c r="E2836" s="452"/>
      <c r="F2836" s="456"/>
      <c r="G2836" s="456"/>
      <c r="H2836" s="456"/>
      <c r="I2836" s="452"/>
      <c r="J2836" s="456"/>
      <c r="K2836" s="483"/>
      <c r="L2836" s="452"/>
      <c r="M2836" s="452"/>
      <c r="N2836" s="452"/>
      <c r="O2836" s="450"/>
    </row>
    <row r="2837" spans="1:15" ht="23.25">
      <c r="A2837" s="450"/>
      <c r="B2837" s="452"/>
      <c r="C2837" s="452"/>
      <c r="D2837" s="452"/>
      <c r="E2837" s="452"/>
      <c r="F2837" s="452"/>
      <c r="G2837" s="456"/>
      <c r="H2837" s="456"/>
      <c r="I2837" s="452"/>
      <c r="J2837" s="456"/>
      <c r="K2837" s="483"/>
      <c r="L2837" s="452"/>
      <c r="M2837" s="452"/>
      <c r="N2837" s="452"/>
      <c r="O2837" s="450"/>
    </row>
    <row r="2838" spans="1:15" ht="23.25">
      <c r="A2838" s="450"/>
      <c r="B2838" s="452"/>
      <c r="C2838" s="452"/>
      <c r="D2838" s="452"/>
      <c r="E2838" s="452"/>
      <c r="F2838" s="452"/>
      <c r="G2838" s="456"/>
      <c r="H2838" s="456"/>
      <c r="I2838" s="452"/>
      <c r="J2838" s="456"/>
      <c r="K2838" s="483"/>
      <c r="L2838" s="452"/>
      <c r="M2838" s="452"/>
      <c r="N2838" s="452"/>
      <c r="O2838" s="450"/>
    </row>
    <row r="2839" spans="1:15" ht="23.25">
      <c r="A2839" s="450"/>
      <c r="B2839" s="452"/>
      <c r="C2839" s="452"/>
      <c r="D2839" s="452"/>
      <c r="E2839" s="452"/>
      <c r="F2839" s="456"/>
      <c r="G2839" s="456"/>
      <c r="H2839" s="456"/>
      <c r="I2839" s="452"/>
      <c r="J2839" s="456"/>
      <c r="K2839" s="483"/>
      <c r="L2839" s="452"/>
      <c r="M2839" s="452"/>
      <c r="N2839" s="452"/>
      <c r="O2839" s="450"/>
    </row>
    <row r="2840" spans="1:15" ht="23.25">
      <c r="A2840" s="450"/>
      <c r="B2840" s="452"/>
      <c r="C2840" s="452"/>
      <c r="D2840" s="452"/>
      <c r="E2840" s="452"/>
      <c r="F2840" s="456"/>
      <c r="G2840" s="456"/>
      <c r="H2840" s="456"/>
      <c r="I2840" s="452"/>
      <c r="J2840" s="456"/>
      <c r="K2840" s="483"/>
      <c r="L2840" s="452"/>
      <c r="M2840" s="452"/>
      <c r="N2840" s="452"/>
      <c r="O2840" s="450"/>
    </row>
    <row r="2841" spans="1:15" ht="23.25">
      <c r="A2841" s="450"/>
      <c r="B2841" s="452"/>
      <c r="C2841" s="452"/>
      <c r="D2841" s="452"/>
      <c r="E2841" s="452"/>
      <c r="F2841" s="456"/>
      <c r="G2841" s="452"/>
      <c r="H2841" s="456"/>
      <c r="I2841" s="452"/>
      <c r="J2841" s="456"/>
      <c r="K2841" s="483"/>
      <c r="L2841" s="452"/>
      <c r="M2841" s="452"/>
      <c r="N2841" s="452"/>
      <c r="O2841" s="450"/>
    </row>
    <row r="2842" spans="1:15" ht="23.25">
      <c r="A2842" s="450"/>
      <c r="B2842" s="450"/>
      <c r="C2842" s="450"/>
      <c r="D2842" s="450"/>
      <c r="E2842" s="450"/>
      <c r="F2842" s="450"/>
      <c r="G2842" s="450"/>
      <c r="H2842" s="450"/>
      <c r="I2842" s="450"/>
      <c r="J2842" s="450"/>
      <c r="K2842" s="450"/>
      <c r="L2842" s="450"/>
      <c r="M2842" s="450"/>
      <c r="N2842" s="450"/>
      <c r="O2842" s="450"/>
    </row>
    <row r="2843" spans="1:15" ht="23.25">
      <c r="A2843" s="450"/>
      <c r="B2843" s="453"/>
      <c r="C2843" s="452"/>
      <c r="D2843" s="452"/>
      <c r="E2843" s="452"/>
      <c r="F2843" s="452"/>
      <c r="G2843" s="452"/>
      <c r="H2843" s="452"/>
      <c r="I2843" s="452"/>
      <c r="J2843" s="452"/>
      <c r="K2843" s="452"/>
      <c r="L2843" s="452"/>
      <c r="M2843" s="452"/>
      <c r="N2843" s="452"/>
      <c r="O2843" s="450"/>
    </row>
    <row r="2844" spans="1:15" ht="23.25">
      <c r="A2844" s="450"/>
      <c r="B2844" s="452"/>
      <c r="C2844" s="452"/>
      <c r="D2844" s="452"/>
      <c r="E2844" s="452"/>
      <c r="F2844" s="456"/>
      <c r="G2844" s="456"/>
      <c r="H2844" s="456"/>
      <c r="I2844" s="452"/>
      <c r="J2844" s="456"/>
      <c r="K2844" s="483"/>
      <c r="L2844" s="452"/>
      <c r="M2844" s="452"/>
      <c r="N2844" s="452"/>
      <c r="O2844" s="450"/>
    </row>
    <row r="2845" spans="1:15" ht="23.25">
      <c r="A2845" s="450"/>
      <c r="B2845" s="452"/>
      <c r="C2845" s="452"/>
      <c r="D2845" s="452"/>
      <c r="E2845" s="452"/>
      <c r="F2845" s="452"/>
      <c r="G2845" s="456"/>
      <c r="H2845" s="456"/>
      <c r="I2845" s="452"/>
      <c r="J2845" s="456"/>
      <c r="K2845" s="483"/>
      <c r="L2845" s="452"/>
      <c r="M2845" s="452"/>
      <c r="N2845" s="452"/>
      <c r="O2845" s="450"/>
    </row>
    <row r="2846" spans="1:15" ht="23.25">
      <c r="A2846" s="450"/>
      <c r="B2846" s="452"/>
      <c r="C2846" s="452"/>
      <c r="D2846" s="452"/>
      <c r="E2846" s="452"/>
      <c r="F2846" s="452"/>
      <c r="G2846" s="456"/>
      <c r="H2846" s="456"/>
      <c r="I2846" s="452"/>
      <c r="J2846" s="456"/>
      <c r="K2846" s="483"/>
      <c r="L2846" s="452"/>
      <c r="M2846" s="452"/>
      <c r="N2846" s="452"/>
      <c r="O2846" s="450"/>
    </row>
    <row r="2847" spans="1:15" ht="23.25">
      <c r="A2847" s="450"/>
      <c r="B2847" s="452"/>
      <c r="C2847" s="452"/>
      <c r="D2847" s="452"/>
      <c r="E2847" s="452"/>
      <c r="F2847" s="456"/>
      <c r="G2847" s="456"/>
      <c r="H2847" s="456"/>
      <c r="I2847" s="452"/>
      <c r="J2847" s="456"/>
      <c r="K2847" s="483"/>
      <c r="L2847" s="452"/>
      <c r="M2847" s="452"/>
      <c r="N2847" s="452"/>
      <c r="O2847" s="450"/>
    </row>
    <row r="2848" spans="1:15" ht="23.25">
      <c r="A2848" s="450"/>
      <c r="B2848" s="452"/>
      <c r="C2848" s="452"/>
      <c r="D2848" s="452"/>
      <c r="E2848" s="452"/>
      <c r="F2848" s="456"/>
      <c r="G2848" s="456"/>
      <c r="H2848" s="456"/>
      <c r="I2848" s="452"/>
      <c r="J2848" s="456"/>
      <c r="K2848" s="483"/>
      <c r="L2848" s="452"/>
      <c r="M2848" s="452"/>
      <c r="N2848" s="452"/>
      <c r="O2848" s="450"/>
    </row>
    <row r="2849" spans="1:15" ht="23.25">
      <c r="A2849" s="450"/>
      <c r="B2849" s="452"/>
      <c r="C2849" s="452"/>
      <c r="D2849" s="452"/>
      <c r="E2849" s="452"/>
      <c r="F2849" s="456"/>
      <c r="G2849" s="452"/>
      <c r="H2849" s="456"/>
      <c r="I2849" s="452"/>
      <c r="J2849" s="456"/>
      <c r="K2849" s="483"/>
      <c r="L2849" s="452"/>
      <c r="M2849" s="452"/>
      <c r="N2849" s="452"/>
      <c r="O2849" s="450"/>
    </row>
    <row r="2850" spans="1:15" ht="23.25">
      <c r="A2850" s="450"/>
      <c r="B2850" s="450"/>
      <c r="C2850" s="450"/>
      <c r="D2850" s="450"/>
      <c r="E2850" s="450"/>
      <c r="F2850" s="450"/>
      <c r="G2850" s="450"/>
      <c r="H2850" s="450"/>
      <c r="I2850" s="450"/>
      <c r="J2850" s="450"/>
      <c r="K2850" s="450"/>
      <c r="L2850" s="450"/>
      <c r="M2850" s="450"/>
      <c r="N2850" s="450"/>
      <c r="O2850" s="450"/>
    </row>
    <row r="2851" spans="1:15" ht="23.25">
      <c r="A2851" s="450"/>
      <c r="B2851" s="453"/>
      <c r="C2851" s="452"/>
      <c r="D2851" s="452"/>
      <c r="E2851" s="452"/>
      <c r="F2851" s="452"/>
      <c r="G2851" s="452"/>
      <c r="H2851" s="452"/>
      <c r="I2851" s="452"/>
      <c r="J2851" s="452"/>
      <c r="K2851" s="452"/>
      <c r="L2851" s="452"/>
      <c r="M2851" s="452"/>
      <c r="N2851" s="452"/>
      <c r="O2851" s="450"/>
    </row>
    <row r="2852" spans="1:15" ht="23.25">
      <c r="A2852" s="450"/>
      <c r="B2852" s="452"/>
      <c r="C2852" s="452"/>
      <c r="D2852" s="452"/>
      <c r="E2852" s="452"/>
      <c r="F2852" s="456"/>
      <c r="G2852" s="456"/>
      <c r="H2852" s="456"/>
      <c r="I2852" s="452"/>
      <c r="J2852" s="456"/>
      <c r="K2852" s="483"/>
      <c r="L2852" s="452"/>
      <c r="M2852" s="452"/>
      <c r="N2852" s="452"/>
      <c r="O2852" s="450"/>
    </row>
    <row r="2853" spans="1:15" ht="23.25">
      <c r="A2853" s="450"/>
      <c r="B2853" s="452"/>
      <c r="C2853" s="452"/>
      <c r="D2853" s="452"/>
      <c r="E2853" s="452"/>
      <c r="F2853" s="452"/>
      <c r="G2853" s="456"/>
      <c r="H2853" s="456"/>
      <c r="I2853" s="452"/>
      <c r="J2853" s="456"/>
      <c r="K2853" s="483"/>
      <c r="L2853" s="452"/>
      <c r="M2853" s="452"/>
      <c r="N2853" s="452"/>
      <c r="O2853" s="450"/>
    </row>
    <row r="2854" spans="1:15" ht="23.25">
      <c r="A2854" s="450"/>
      <c r="B2854" s="452"/>
      <c r="C2854" s="452"/>
      <c r="D2854" s="452"/>
      <c r="E2854" s="452"/>
      <c r="F2854" s="452"/>
      <c r="G2854" s="456"/>
      <c r="H2854" s="456"/>
      <c r="I2854" s="452"/>
      <c r="J2854" s="456"/>
      <c r="K2854" s="483"/>
      <c r="L2854" s="452"/>
      <c r="M2854" s="452"/>
      <c r="N2854" s="452"/>
      <c r="O2854" s="450"/>
    </row>
    <row r="2855" spans="1:15" ht="23.25">
      <c r="A2855" s="450"/>
      <c r="B2855" s="452"/>
      <c r="C2855" s="452"/>
      <c r="D2855" s="452"/>
      <c r="E2855" s="452"/>
      <c r="F2855" s="456"/>
      <c r="G2855" s="456"/>
      <c r="H2855" s="456"/>
      <c r="I2855" s="452"/>
      <c r="J2855" s="456"/>
      <c r="K2855" s="483"/>
      <c r="L2855" s="452"/>
      <c r="M2855" s="452"/>
      <c r="N2855" s="452"/>
      <c r="O2855" s="450"/>
    </row>
    <row r="2856" spans="1:15" ht="23.25">
      <c r="A2856" s="450"/>
      <c r="B2856" s="452"/>
      <c r="C2856" s="452"/>
      <c r="D2856" s="452"/>
      <c r="E2856" s="452"/>
      <c r="F2856" s="456"/>
      <c r="G2856" s="456"/>
      <c r="H2856" s="456"/>
      <c r="I2856" s="452"/>
      <c r="J2856" s="456"/>
      <c r="K2856" s="483"/>
      <c r="L2856" s="452"/>
      <c r="M2856" s="452"/>
      <c r="N2856" s="452"/>
      <c r="O2856" s="450"/>
    </row>
    <row r="2857" spans="1:15" ht="23.25">
      <c r="A2857" s="450"/>
      <c r="B2857" s="452"/>
      <c r="C2857" s="452"/>
      <c r="D2857" s="452"/>
      <c r="E2857" s="452"/>
      <c r="F2857" s="456"/>
      <c r="G2857" s="452"/>
      <c r="H2857" s="456"/>
      <c r="I2857" s="452"/>
      <c r="J2857" s="456"/>
      <c r="K2857" s="483"/>
      <c r="L2857" s="452"/>
      <c r="M2857" s="452"/>
      <c r="N2857" s="452"/>
      <c r="O2857" s="450"/>
    </row>
    <row r="2858" spans="1:15" ht="23.25">
      <c r="A2858" s="450"/>
      <c r="B2858" s="450"/>
      <c r="C2858" s="450"/>
      <c r="D2858" s="450"/>
      <c r="E2858" s="450"/>
      <c r="F2858" s="450"/>
      <c r="G2858" s="450"/>
      <c r="H2858" s="450"/>
      <c r="I2858" s="450"/>
      <c r="J2858" s="450"/>
      <c r="K2858" s="450"/>
      <c r="L2858" s="450"/>
      <c r="M2858" s="450"/>
      <c r="N2858" s="450"/>
      <c r="O2858" s="450"/>
    </row>
    <row r="2859" spans="1:15" ht="23.25">
      <c r="A2859" s="450"/>
      <c r="B2859" s="453"/>
      <c r="C2859" s="452"/>
      <c r="D2859" s="452"/>
      <c r="E2859" s="452"/>
      <c r="F2859" s="452"/>
      <c r="G2859" s="452"/>
      <c r="H2859" s="452"/>
      <c r="I2859" s="452"/>
      <c r="J2859" s="452"/>
      <c r="K2859" s="452"/>
      <c r="L2859" s="452"/>
      <c r="M2859" s="452"/>
      <c r="N2859" s="452"/>
      <c r="O2859" s="450"/>
    </row>
    <row r="2860" spans="1:15" ht="23.25">
      <c r="A2860" s="450"/>
      <c r="B2860" s="452"/>
      <c r="C2860" s="452"/>
      <c r="D2860" s="452"/>
      <c r="E2860" s="452"/>
      <c r="F2860" s="456"/>
      <c r="G2860" s="456"/>
      <c r="H2860" s="456"/>
      <c r="I2860" s="452"/>
      <c r="J2860" s="456"/>
      <c r="K2860" s="483"/>
      <c r="L2860" s="452"/>
      <c r="M2860" s="452"/>
      <c r="N2860" s="452"/>
      <c r="O2860" s="450"/>
    </row>
    <row r="2861" spans="1:15" ht="23.25">
      <c r="A2861" s="450"/>
      <c r="B2861" s="452"/>
      <c r="C2861" s="452"/>
      <c r="D2861" s="452"/>
      <c r="E2861" s="452"/>
      <c r="F2861" s="452"/>
      <c r="G2861" s="456"/>
      <c r="H2861" s="456"/>
      <c r="I2861" s="452"/>
      <c r="J2861" s="456"/>
      <c r="K2861" s="483"/>
      <c r="L2861" s="452"/>
      <c r="M2861" s="452"/>
      <c r="N2861" s="452"/>
      <c r="O2861" s="450"/>
    </row>
    <row r="2862" spans="1:15" ht="23.25">
      <c r="A2862" s="450"/>
      <c r="B2862" s="452"/>
      <c r="C2862" s="452"/>
      <c r="D2862" s="452"/>
      <c r="E2862" s="452"/>
      <c r="F2862" s="452"/>
      <c r="G2862" s="456"/>
      <c r="H2862" s="456"/>
      <c r="I2862" s="452"/>
      <c r="J2862" s="456"/>
      <c r="K2862" s="483"/>
      <c r="L2862" s="452"/>
      <c r="M2862" s="452"/>
      <c r="N2862" s="452"/>
      <c r="O2862" s="450"/>
    </row>
    <row r="2863" spans="1:15" ht="23.25">
      <c r="A2863" s="450"/>
      <c r="B2863" s="452"/>
      <c r="C2863" s="452"/>
      <c r="D2863" s="452"/>
      <c r="E2863" s="452"/>
      <c r="F2863" s="456"/>
      <c r="G2863" s="456"/>
      <c r="H2863" s="456"/>
      <c r="I2863" s="452"/>
      <c r="J2863" s="456"/>
      <c r="K2863" s="483"/>
      <c r="L2863" s="452"/>
      <c r="M2863" s="452"/>
      <c r="N2863" s="452"/>
      <c r="O2863" s="450"/>
    </row>
    <row r="2864" spans="1:15" ht="23.25">
      <c r="A2864" s="450"/>
      <c r="B2864" s="452"/>
      <c r="C2864" s="452"/>
      <c r="D2864" s="452"/>
      <c r="E2864" s="452"/>
      <c r="F2864" s="456"/>
      <c r="G2864" s="456"/>
      <c r="H2864" s="456"/>
      <c r="I2864" s="452"/>
      <c r="J2864" s="456"/>
      <c r="K2864" s="483"/>
      <c r="L2864" s="452"/>
      <c r="M2864" s="452"/>
      <c r="N2864" s="452"/>
      <c r="O2864" s="450"/>
    </row>
    <row r="2865" spans="1:15" ht="23.25">
      <c r="A2865" s="450"/>
      <c r="B2865" s="452"/>
      <c r="C2865" s="452"/>
      <c r="D2865" s="452"/>
      <c r="E2865" s="452"/>
      <c r="F2865" s="456"/>
      <c r="G2865" s="452"/>
      <c r="H2865" s="456"/>
      <c r="I2865" s="452"/>
      <c r="J2865" s="456"/>
      <c r="K2865" s="483"/>
      <c r="L2865" s="452"/>
      <c r="M2865" s="452"/>
      <c r="N2865" s="452"/>
      <c r="O2865" s="450"/>
    </row>
    <row r="2866" spans="1:15" ht="23.25">
      <c r="A2866" s="450"/>
      <c r="B2866" s="450"/>
      <c r="C2866" s="450"/>
      <c r="D2866" s="450"/>
      <c r="E2866" s="450"/>
      <c r="F2866" s="450"/>
      <c r="G2866" s="450"/>
      <c r="H2866" s="450"/>
      <c r="I2866" s="450"/>
      <c r="J2866" s="450"/>
      <c r="K2866" s="450"/>
      <c r="L2866" s="450"/>
      <c r="M2866" s="450"/>
      <c r="N2866" s="450"/>
      <c r="O2866" s="450"/>
    </row>
    <row r="2867" spans="1:15" ht="23.25">
      <c r="A2867" s="450"/>
      <c r="B2867" s="453"/>
      <c r="C2867" s="452"/>
      <c r="D2867" s="452"/>
      <c r="E2867" s="452"/>
      <c r="F2867" s="452"/>
      <c r="G2867" s="452"/>
      <c r="H2867" s="452"/>
      <c r="I2867" s="452"/>
      <c r="J2867" s="452"/>
      <c r="K2867" s="452"/>
      <c r="L2867" s="452"/>
      <c r="M2867" s="452"/>
      <c r="N2867" s="452"/>
      <c r="O2867" s="450"/>
    </row>
    <row r="2868" spans="1:15" ht="23.25">
      <c r="A2868" s="450"/>
      <c r="B2868" s="452"/>
      <c r="C2868" s="452"/>
      <c r="D2868" s="452"/>
      <c r="E2868" s="452"/>
      <c r="F2868" s="456"/>
      <c r="G2868" s="456"/>
      <c r="H2868" s="456"/>
      <c r="I2868" s="452"/>
      <c r="J2868" s="456"/>
      <c r="K2868" s="483"/>
      <c r="L2868" s="452"/>
      <c r="M2868" s="452"/>
      <c r="N2868" s="452"/>
      <c r="O2868" s="450"/>
    </row>
    <row r="2869" spans="1:15" ht="23.25">
      <c r="A2869" s="450"/>
      <c r="B2869" s="452"/>
      <c r="C2869" s="452"/>
      <c r="D2869" s="452"/>
      <c r="E2869" s="452"/>
      <c r="F2869" s="452"/>
      <c r="G2869" s="456"/>
      <c r="H2869" s="456"/>
      <c r="I2869" s="452"/>
      <c r="J2869" s="456"/>
      <c r="K2869" s="483"/>
      <c r="L2869" s="452"/>
      <c r="M2869" s="452"/>
      <c r="N2869" s="452"/>
      <c r="O2869" s="450"/>
    </row>
    <row r="2870" spans="1:15" ht="23.25">
      <c r="A2870" s="450"/>
      <c r="B2870" s="452"/>
      <c r="C2870" s="452"/>
      <c r="D2870" s="452"/>
      <c r="E2870" s="452"/>
      <c r="F2870" s="452"/>
      <c r="G2870" s="456"/>
      <c r="H2870" s="456"/>
      <c r="I2870" s="452"/>
      <c r="J2870" s="456"/>
      <c r="K2870" s="483"/>
      <c r="L2870" s="452"/>
      <c r="M2870" s="452"/>
      <c r="N2870" s="452"/>
      <c r="O2870" s="450"/>
    </row>
    <row r="2871" spans="1:15" ht="23.25">
      <c r="A2871" s="450"/>
      <c r="B2871" s="452"/>
      <c r="C2871" s="452"/>
      <c r="D2871" s="452"/>
      <c r="E2871" s="452"/>
      <c r="F2871" s="456"/>
      <c r="G2871" s="456"/>
      <c r="H2871" s="456"/>
      <c r="I2871" s="452"/>
      <c r="J2871" s="456"/>
      <c r="K2871" s="483"/>
      <c r="L2871" s="452"/>
      <c r="M2871" s="452"/>
      <c r="N2871" s="452"/>
      <c r="O2871" s="450"/>
    </row>
    <row r="2872" spans="1:15" ht="23.25">
      <c r="A2872" s="450"/>
      <c r="B2872" s="452"/>
      <c r="C2872" s="452"/>
      <c r="D2872" s="452"/>
      <c r="E2872" s="452"/>
      <c r="F2872" s="456"/>
      <c r="G2872" s="456"/>
      <c r="H2872" s="456"/>
      <c r="I2872" s="452"/>
      <c r="J2872" s="456"/>
      <c r="K2872" s="483"/>
      <c r="L2872" s="452"/>
      <c r="M2872" s="452"/>
      <c r="N2872" s="452"/>
      <c r="O2872" s="450"/>
    </row>
    <row r="2873" spans="1:15" ht="23.25">
      <c r="A2873" s="450"/>
      <c r="B2873" s="452"/>
      <c r="C2873" s="452"/>
      <c r="D2873" s="452"/>
      <c r="E2873" s="452"/>
      <c r="F2873" s="456"/>
      <c r="G2873" s="452"/>
      <c r="H2873" s="456"/>
      <c r="I2873" s="452"/>
      <c r="J2873" s="456"/>
      <c r="K2873" s="483"/>
      <c r="L2873" s="452"/>
      <c r="M2873" s="452"/>
      <c r="N2873" s="452"/>
      <c r="O2873" s="450"/>
    </row>
    <row r="2874" spans="1:15" ht="23.25">
      <c r="A2874" s="450"/>
      <c r="B2874" s="450"/>
      <c r="C2874" s="450"/>
      <c r="D2874" s="450"/>
      <c r="E2874" s="450"/>
      <c r="F2874" s="450"/>
      <c r="G2874" s="450"/>
      <c r="H2874" s="450"/>
      <c r="I2874" s="450"/>
      <c r="J2874" s="450"/>
      <c r="K2874" s="450"/>
      <c r="L2874" s="450"/>
      <c r="M2874" s="450"/>
      <c r="N2874" s="450"/>
      <c r="O2874" s="450"/>
    </row>
    <row r="2875" spans="1:15" ht="23.25">
      <c r="A2875" s="450"/>
      <c r="B2875" s="453"/>
      <c r="C2875" s="452"/>
      <c r="D2875" s="452"/>
      <c r="E2875" s="452"/>
      <c r="F2875" s="452"/>
      <c r="G2875" s="452"/>
      <c r="H2875" s="452"/>
      <c r="I2875" s="452"/>
      <c r="J2875" s="452"/>
      <c r="K2875" s="452"/>
      <c r="L2875" s="452"/>
      <c r="M2875" s="452"/>
      <c r="N2875" s="452"/>
      <c r="O2875" s="450"/>
    </row>
    <row r="2876" spans="1:15" ht="23.25">
      <c r="A2876" s="450"/>
      <c r="B2876" s="453"/>
      <c r="C2876" s="452"/>
      <c r="D2876" s="452"/>
      <c r="E2876" s="452"/>
      <c r="F2876" s="452"/>
      <c r="G2876" s="452"/>
      <c r="H2876" s="452"/>
      <c r="I2876" s="452"/>
      <c r="J2876" s="452"/>
      <c r="K2876" s="452"/>
      <c r="L2876" s="452"/>
      <c r="M2876" s="452"/>
      <c r="N2876" s="452"/>
      <c r="O2876" s="450"/>
    </row>
    <row r="2877" spans="1:15" ht="23.25">
      <c r="A2877" s="452"/>
      <c r="B2877" s="453"/>
      <c r="C2877" s="452"/>
      <c r="D2877" s="452"/>
      <c r="E2877" s="452"/>
      <c r="F2877" s="452"/>
      <c r="G2877" s="452"/>
      <c r="H2877" s="452"/>
      <c r="I2877" s="452"/>
      <c r="J2877" s="452"/>
      <c r="K2877" s="452"/>
      <c r="L2877" s="452"/>
      <c r="M2877" s="452"/>
      <c r="N2877" s="452"/>
      <c r="O2877" s="450"/>
    </row>
    <row r="2878" spans="1:15" ht="23.25">
      <c r="A2878" s="452"/>
      <c r="B2878" s="453"/>
      <c r="C2878" s="452"/>
      <c r="D2878" s="452"/>
      <c r="E2878" s="452"/>
      <c r="F2878" s="452"/>
      <c r="G2878" s="452"/>
      <c r="H2878" s="452"/>
      <c r="I2878" s="452"/>
      <c r="J2878" s="452"/>
      <c r="K2878" s="452"/>
      <c r="L2878" s="452"/>
      <c r="M2878" s="452"/>
      <c r="N2878" s="452"/>
      <c r="O2878" s="450"/>
    </row>
    <row r="2879" spans="1:15" ht="23.25">
      <c r="A2879" s="452"/>
      <c r="B2879" s="453"/>
      <c r="C2879" s="452"/>
      <c r="D2879" s="452"/>
      <c r="E2879" s="452"/>
      <c r="F2879" s="452"/>
      <c r="G2879" s="452"/>
      <c r="H2879" s="452"/>
      <c r="I2879" s="452"/>
      <c r="J2879" s="452"/>
      <c r="K2879" s="452"/>
      <c r="L2879" s="452"/>
      <c r="M2879" s="452"/>
      <c r="N2879" s="452"/>
      <c r="O2879" s="450"/>
    </row>
    <row r="2880" spans="1:15" ht="23.25">
      <c r="A2880" s="450"/>
      <c r="B2880" s="450"/>
      <c r="C2880" s="450"/>
      <c r="D2880" s="450"/>
      <c r="E2880" s="450"/>
      <c r="F2880" s="450"/>
      <c r="G2880" s="450"/>
      <c r="H2880" s="450"/>
      <c r="I2880" s="450"/>
      <c r="J2880" s="450"/>
      <c r="K2880" s="450"/>
      <c r="L2880" s="450"/>
      <c r="M2880" s="450"/>
      <c r="N2880" s="450"/>
      <c r="O2880" s="450"/>
    </row>
    <row r="2881" spans="1:15" ht="23.25">
      <c r="A2881" s="454"/>
      <c r="B2881" s="455"/>
      <c r="C2881" s="452"/>
      <c r="D2881" s="452"/>
      <c r="E2881" s="452"/>
      <c r="F2881" s="452"/>
      <c r="G2881" s="452"/>
      <c r="H2881" s="452"/>
      <c r="I2881" s="452"/>
      <c r="J2881" s="452"/>
      <c r="K2881" s="452"/>
      <c r="L2881" s="452"/>
      <c r="M2881" s="452"/>
      <c r="N2881" s="452"/>
      <c r="O2881" s="450"/>
    </row>
    <row r="2882" spans="1:15" ht="23.25">
      <c r="A2882" s="452"/>
      <c r="B2882" s="500"/>
      <c r="C2882" s="452"/>
      <c r="D2882" s="456"/>
      <c r="E2882" s="456"/>
      <c r="F2882" s="452"/>
      <c r="G2882" s="456"/>
      <c r="H2882" s="452"/>
      <c r="I2882" s="452"/>
      <c r="J2882" s="487"/>
      <c r="K2882" s="488"/>
      <c r="L2882" s="487"/>
      <c r="M2882" s="452"/>
      <c r="N2882" s="452"/>
      <c r="O2882" s="450"/>
    </row>
    <row r="2883" spans="1:15" ht="23.25">
      <c r="A2883" s="452"/>
      <c r="B2883" s="489"/>
      <c r="C2883" s="452"/>
      <c r="D2883" s="456"/>
      <c r="E2883" s="456"/>
      <c r="F2883" s="452"/>
      <c r="G2883" s="456"/>
      <c r="H2883" s="452"/>
      <c r="I2883" s="452"/>
      <c r="J2883" s="490"/>
      <c r="K2883" s="491"/>
      <c r="L2883" s="490"/>
      <c r="M2883" s="452"/>
      <c r="N2883" s="452"/>
      <c r="O2883" s="450"/>
    </row>
    <row r="2884" spans="1:15" ht="23.25">
      <c r="A2884" s="452"/>
      <c r="B2884" s="489"/>
      <c r="C2884" s="483"/>
      <c r="D2884" s="456"/>
      <c r="E2884" s="456"/>
      <c r="F2884" s="456"/>
      <c r="G2884" s="456"/>
      <c r="H2884" s="452"/>
      <c r="I2884" s="456"/>
      <c r="J2884" s="456"/>
      <c r="K2884" s="452"/>
      <c r="L2884" s="487"/>
      <c r="M2884" s="452"/>
      <c r="N2884" s="452"/>
      <c r="O2884" s="450"/>
    </row>
    <row r="2885" spans="1:15" ht="23.25">
      <c r="A2885" s="452"/>
      <c r="B2885" s="489"/>
      <c r="C2885" s="452"/>
      <c r="D2885" s="456"/>
      <c r="E2885" s="456"/>
      <c r="F2885" s="456"/>
      <c r="G2885" s="456"/>
      <c r="H2885" s="452"/>
      <c r="I2885" s="456"/>
      <c r="J2885" s="456"/>
      <c r="K2885" s="452"/>
      <c r="L2885" s="487"/>
      <c r="M2885" s="452"/>
      <c r="N2885" s="452"/>
      <c r="O2885" s="450"/>
    </row>
    <row r="2886" spans="1:15" ht="23.25">
      <c r="A2886" s="452"/>
      <c r="B2886" s="483"/>
      <c r="C2886" s="452"/>
      <c r="D2886" s="456"/>
      <c r="E2886" s="456"/>
      <c r="F2886" s="456"/>
      <c r="G2886" s="456"/>
      <c r="H2886" s="452"/>
      <c r="I2886" s="456"/>
      <c r="J2886" s="456"/>
      <c r="K2886" s="452"/>
      <c r="L2886" s="487"/>
      <c r="M2886" s="452"/>
      <c r="N2886" s="452"/>
      <c r="O2886" s="450"/>
    </row>
    <row r="2887" spans="1:15" ht="23.25">
      <c r="A2887" s="452"/>
      <c r="B2887" s="489"/>
      <c r="C2887" s="452"/>
      <c r="D2887" s="456"/>
      <c r="E2887" s="456"/>
      <c r="F2887" s="456"/>
      <c r="G2887" s="456"/>
      <c r="H2887" s="452"/>
      <c r="I2887" s="456"/>
      <c r="J2887" s="456"/>
      <c r="K2887" s="452"/>
      <c r="L2887" s="487"/>
      <c r="M2887" s="452"/>
      <c r="N2887" s="452"/>
      <c r="O2887" s="450"/>
    </row>
    <row r="2888" spans="1:15" ht="23.25">
      <c r="A2888" s="452"/>
      <c r="B2888" s="452"/>
      <c r="C2888" s="452"/>
      <c r="D2888" s="456"/>
      <c r="E2888" s="456"/>
      <c r="F2888" s="452"/>
      <c r="G2888" s="456"/>
      <c r="H2888" s="452"/>
      <c r="I2888" s="456"/>
      <c r="J2888" s="456"/>
      <c r="K2888" s="452"/>
      <c r="L2888" s="487"/>
      <c r="M2888" s="452"/>
      <c r="N2888" s="452"/>
      <c r="O2888" s="450"/>
    </row>
    <row r="2889" spans="1:15" ht="23.25">
      <c r="A2889" s="452"/>
      <c r="B2889" s="489"/>
      <c r="C2889" s="456"/>
      <c r="D2889" s="456"/>
      <c r="E2889" s="456"/>
      <c r="F2889" s="452"/>
      <c r="G2889" s="452"/>
      <c r="H2889" s="456"/>
      <c r="I2889" s="456"/>
      <c r="J2889" s="456"/>
      <c r="K2889" s="452"/>
      <c r="L2889" s="487"/>
      <c r="M2889" s="452"/>
      <c r="N2889" s="452"/>
      <c r="O2889" s="450"/>
    </row>
    <row r="2890" spans="1:15" ht="23.25">
      <c r="A2890" s="452"/>
      <c r="B2890" s="489"/>
      <c r="C2890" s="452"/>
      <c r="D2890" s="456"/>
      <c r="E2890" s="456"/>
      <c r="F2890" s="456"/>
      <c r="G2890" s="456"/>
      <c r="H2890" s="452"/>
      <c r="I2890" s="456"/>
      <c r="J2890" s="456"/>
      <c r="K2890" s="452"/>
      <c r="L2890" s="487"/>
      <c r="M2890" s="452"/>
      <c r="N2890" s="452"/>
      <c r="O2890" s="450"/>
    </row>
    <row r="2891" spans="1:15" ht="23.25">
      <c r="A2891" s="452"/>
      <c r="B2891" s="489"/>
      <c r="C2891" s="456"/>
      <c r="D2891" s="456"/>
      <c r="E2891" s="456"/>
      <c r="F2891" s="456"/>
      <c r="G2891" s="456"/>
      <c r="H2891" s="452"/>
      <c r="I2891" s="456"/>
      <c r="J2891" s="456"/>
      <c r="K2891" s="452"/>
      <c r="L2891" s="487"/>
      <c r="M2891" s="452"/>
      <c r="N2891" s="452"/>
      <c r="O2891" s="450"/>
    </row>
    <row r="2892" spans="1:15" ht="23.25">
      <c r="A2892" s="452"/>
      <c r="B2892" s="483"/>
      <c r="C2892" s="456"/>
      <c r="D2892" s="456"/>
      <c r="E2892" s="456"/>
      <c r="F2892" s="456"/>
      <c r="G2892" s="495"/>
      <c r="H2892" s="456"/>
      <c r="I2892" s="496"/>
      <c r="J2892" s="456"/>
      <c r="K2892" s="452"/>
      <c r="L2892" s="487"/>
      <c r="M2892" s="452"/>
      <c r="N2892" s="452"/>
      <c r="O2892" s="450"/>
    </row>
    <row r="2893" spans="1:15" ht="23.25">
      <c r="A2893" s="450"/>
      <c r="B2893" s="483"/>
      <c r="C2893" s="456"/>
      <c r="D2893" s="456"/>
      <c r="E2893" s="456"/>
      <c r="F2893" s="456"/>
      <c r="G2893" s="495"/>
      <c r="H2893" s="456"/>
      <c r="I2893" s="496"/>
      <c r="J2893" s="456"/>
      <c r="K2893" s="452"/>
      <c r="L2893" s="487"/>
      <c r="M2893" s="452"/>
      <c r="N2893" s="452"/>
      <c r="O2893" s="450"/>
    </row>
    <row r="2894" spans="1:15" ht="23.25">
      <c r="A2894" s="450"/>
      <c r="B2894" s="450"/>
      <c r="C2894" s="450"/>
      <c r="D2894" s="450"/>
      <c r="E2894" s="450"/>
      <c r="F2894" s="450"/>
      <c r="G2894" s="450"/>
      <c r="H2894" s="450"/>
      <c r="I2894" s="450"/>
      <c r="J2894" s="450"/>
      <c r="K2894" s="450"/>
      <c r="L2894" s="450"/>
      <c r="M2894" s="450"/>
      <c r="N2894" s="450"/>
      <c r="O2894" s="450"/>
    </row>
    <row r="2895" spans="1:15" ht="23.25">
      <c r="A2895" s="450"/>
      <c r="B2895" s="500"/>
      <c r="C2895" s="452"/>
      <c r="D2895" s="456"/>
      <c r="E2895" s="456"/>
      <c r="F2895" s="452"/>
      <c r="G2895" s="456"/>
      <c r="H2895" s="452"/>
      <c r="I2895" s="452"/>
      <c r="J2895" s="487"/>
      <c r="K2895" s="488"/>
      <c r="L2895" s="487"/>
      <c r="M2895" s="452"/>
      <c r="N2895" s="452"/>
      <c r="O2895" s="450"/>
    </row>
    <row r="2896" spans="1:15" ht="23.25">
      <c r="A2896" s="450"/>
      <c r="B2896" s="489"/>
      <c r="C2896" s="452"/>
      <c r="D2896" s="456"/>
      <c r="E2896" s="456"/>
      <c r="F2896" s="452"/>
      <c r="G2896" s="456"/>
      <c r="H2896" s="452"/>
      <c r="I2896" s="490"/>
      <c r="J2896" s="491"/>
      <c r="K2896" s="490"/>
      <c r="L2896" s="452"/>
      <c r="M2896" s="452"/>
      <c r="N2896" s="452"/>
      <c r="O2896" s="450"/>
    </row>
    <row r="2897" spans="1:15" ht="23.25">
      <c r="A2897" s="450"/>
      <c r="B2897" s="489"/>
      <c r="C2897" s="483"/>
      <c r="D2897" s="456"/>
      <c r="E2897" s="456"/>
      <c r="F2897" s="456"/>
      <c r="G2897" s="456"/>
      <c r="H2897" s="452"/>
      <c r="I2897" s="456"/>
      <c r="J2897" s="456"/>
      <c r="K2897" s="452"/>
      <c r="L2897" s="487"/>
      <c r="M2897" s="452"/>
      <c r="N2897" s="452"/>
      <c r="O2897" s="450"/>
    </row>
    <row r="2898" spans="1:15" ht="23.25">
      <c r="A2898" s="450"/>
      <c r="B2898" s="489"/>
      <c r="C2898" s="452"/>
      <c r="D2898" s="456"/>
      <c r="E2898" s="456"/>
      <c r="F2898" s="456"/>
      <c r="G2898" s="456"/>
      <c r="H2898" s="452"/>
      <c r="I2898" s="456"/>
      <c r="J2898" s="456"/>
      <c r="K2898" s="452"/>
      <c r="L2898" s="487"/>
      <c r="M2898" s="452"/>
      <c r="N2898" s="452"/>
      <c r="O2898" s="450"/>
    </row>
    <row r="2899" spans="1:15" ht="23.25">
      <c r="A2899" s="450"/>
      <c r="B2899" s="483"/>
      <c r="C2899" s="452"/>
      <c r="D2899" s="456"/>
      <c r="E2899" s="456"/>
      <c r="F2899" s="456"/>
      <c r="G2899" s="456"/>
      <c r="H2899" s="452"/>
      <c r="I2899" s="456"/>
      <c r="J2899" s="456"/>
      <c r="K2899" s="452"/>
      <c r="L2899" s="487"/>
      <c r="M2899" s="452"/>
      <c r="N2899" s="452"/>
      <c r="O2899" s="450"/>
    </row>
    <row r="2900" spans="1:15" ht="23.25">
      <c r="A2900" s="450"/>
      <c r="B2900" s="489"/>
      <c r="C2900" s="452"/>
      <c r="D2900" s="456"/>
      <c r="E2900" s="456"/>
      <c r="F2900" s="456"/>
      <c r="G2900" s="456"/>
      <c r="H2900" s="452"/>
      <c r="I2900" s="456"/>
      <c r="J2900" s="456"/>
      <c r="K2900" s="452"/>
      <c r="L2900" s="487"/>
      <c r="M2900" s="452"/>
      <c r="N2900" s="452"/>
      <c r="O2900" s="450"/>
    </row>
    <row r="2901" spans="1:15" ht="23.25">
      <c r="A2901" s="450"/>
      <c r="B2901" s="489"/>
      <c r="C2901" s="452"/>
      <c r="D2901" s="456"/>
      <c r="E2901" s="456"/>
      <c r="F2901" s="452"/>
      <c r="G2901" s="452"/>
      <c r="H2901" s="452"/>
      <c r="I2901" s="456"/>
      <c r="J2901" s="456"/>
      <c r="K2901" s="452"/>
      <c r="L2901" s="487"/>
      <c r="M2901" s="452"/>
      <c r="N2901" s="452"/>
      <c r="O2901" s="450"/>
    </row>
    <row r="2902" spans="1:15" ht="23.25">
      <c r="A2902" s="450"/>
      <c r="B2902" s="489"/>
      <c r="C2902" s="456"/>
      <c r="D2902" s="456"/>
      <c r="E2902" s="456"/>
      <c r="F2902" s="452"/>
      <c r="G2902" s="452"/>
      <c r="H2902" s="456"/>
      <c r="I2902" s="456"/>
      <c r="J2902" s="456"/>
      <c r="K2902" s="452"/>
      <c r="L2902" s="487"/>
      <c r="M2902" s="452"/>
      <c r="N2902" s="452"/>
      <c r="O2902" s="450"/>
    </row>
    <row r="2903" spans="1:15" ht="23.25">
      <c r="A2903" s="450"/>
      <c r="B2903" s="489"/>
      <c r="C2903" s="452"/>
      <c r="D2903" s="456"/>
      <c r="E2903" s="456"/>
      <c r="F2903" s="456"/>
      <c r="G2903" s="456"/>
      <c r="H2903" s="452"/>
      <c r="I2903" s="456"/>
      <c r="J2903" s="456"/>
      <c r="K2903" s="452"/>
      <c r="L2903" s="487"/>
      <c r="M2903" s="452"/>
      <c r="N2903" s="452"/>
      <c r="O2903" s="450"/>
    </row>
    <row r="2904" spans="1:15" ht="23.25">
      <c r="A2904" s="450"/>
      <c r="B2904" s="489"/>
      <c r="C2904" s="456"/>
      <c r="D2904" s="456"/>
      <c r="E2904" s="456"/>
      <c r="F2904" s="456"/>
      <c r="G2904" s="456"/>
      <c r="H2904" s="452"/>
      <c r="I2904" s="456"/>
      <c r="J2904" s="456"/>
      <c r="K2904" s="452"/>
      <c r="L2904" s="487"/>
      <c r="M2904" s="452"/>
      <c r="N2904" s="452"/>
      <c r="O2904" s="450"/>
    </row>
    <row r="2905" spans="1:15" ht="23.25">
      <c r="A2905" s="450"/>
      <c r="B2905" s="483"/>
      <c r="C2905" s="456"/>
      <c r="D2905" s="456"/>
      <c r="E2905" s="456"/>
      <c r="F2905" s="456"/>
      <c r="G2905" s="495"/>
      <c r="H2905" s="456"/>
      <c r="I2905" s="496"/>
      <c r="J2905" s="456"/>
      <c r="K2905" s="452"/>
      <c r="L2905" s="487"/>
      <c r="M2905" s="452"/>
      <c r="N2905" s="452"/>
      <c r="O2905" s="450"/>
    </row>
    <row r="2906" spans="1:15" ht="23.25">
      <c r="A2906" s="450"/>
      <c r="B2906" s="483"/>
      <c r="C2906" s="456"/>
      <c r="D2906" s="456"/>
      <c r="E2906" s="456"/>
      <c r="F2906" s="456"/>
      <c r="G2906" s="495"/>
      <c r="H2906" s="456"/>
      <c r="I2906" s="496"/>
      <c r="J2906" s="456"/>
      <c r="K2906" s="452"/>
      <c r="L2906" s="487"/>
      <c r="M2906" s="452"/>
      <c r="N2906" s="452"/>
      <c r="O2906" s="450"/>
    </row>
    <row r="2907" spans="1:15" ht="23.25">
      <c r="A2907" s="450"/>
      <c r="B2907" s="450"/>
      <c r="C2907" s="450"/>
      <c r="D2907" s="450"/>
      <c r="E2907" s="450"/>
      <c r="F2907" s="450"/>
      <c r="G2907" s="450"/>
      <c r="H2907" s="450"/>
      <c r="I2907" s="450"/>
      <c r="J2907" s="450"/>
      <c r="K2907" s="450"/>
      <c r="L2907" s="450"/>
      <c r="M2907" s="450"/>
      <c r="N2907" s="450"/>
      <c r="O2907" s="450"/>
    </row>
    <row r="2908" spans="1:15" ht="23.25">
      <c r="A2908" s="450"/>
      <c r="B2908" s="500"/>
      <c r="C2908" s="452"/>
      <c r="D2908" s="452"/>
      <c r="E2908" s="452"/>
      <c r="F2908" s="452"/>
      <c r="G2908" s="452"/>
      <c r="H2908" s="452"/>
      <c r="I2908" s="487"/>
      <c r="J2908" s="488"/>
      <c r="K2908" s="487"/>
      <c r="L2908" s="452"/>
      <c r="M2908" s="452"/>
      <c r="N2908" s="452"/>
      <c r="O2908" s="450"/>
    </row>
    <row r="2909" spans="1:15" ht="23.25">
      <c r="A2909" s="450"/>
      <c r="B2909" s="489"/>
      <c r="C2909" s="452"/>
      <c r="D2909" s="456"/>
      <c r="E2909" s="456"/>
      <c r="F2909" s="452"/>
      <c r="G2909" s="456"/>
      <c r="H2909" s="452"/>
      <c r="I2909" s="487"/>
      <c r="J2909" s="488"/>
      <c r="K2909" s="487"/>
      <c r="L2909" s="452"/>
      <c r="M2909" s="452"/>
      <c r="N2909" s="452"/>
      <c r="O2909" s="450"/>
    </row>
    <row r="2910" spans="1:15" ht="23.25">
      <c r="A2910" s="450"/>
      <c r="B2910" s="489"/>
      <c r="C2910" s="483"/>
      <c r="D2910" s="456"/>
      <c r="E2910" s="456"/>
      <c r="F2910" s="456"/>
      <c r="G2910" s="456"/>
      <c r="H2910" s="452"/>
      <c r="I2910" s="456"/>
      <c r="J2910" s="456"/>
      <c r="K2910" s="452"/>
      <c r="L2910" s="487"/>
      <c r="M2910" s="452"/>
      <c r="N2910" s="452"/>
      <c r="O2910" s="450"/>
    </row>
    <row r="2911" spans="1:15" ht="23.25">
      <c r="A2911" s="450"/>
      <c r="B2911" s="489"/>
      <c r="C2911" s="483"/>
      <c r="D2911" s="456"/>
      <c r="E2911" s="456"/>
      <c r="F2911" s="456"/>
      <c r="G2911" s="456"/>
      <c r="H2911" s="452"/>
      <c r="I2911" s="456"/>
      <c r="J2911" s="456"/>
      <c r="K2911" s="452"/>
      <c r="L2911" s="487"/>
      <c r="M2911" s="452"/>
      <c r="N2911" s="452"/>
      <c r="O2911" s="450"/>
    </row>
    <row r="2912" spans="1:15" ht="23.25">
      <c r="A2912" s="450"/>
      <c r="B2912" s="489"/>
      <c r="C2912" s="452"/>
      <c r="D2912" s="456"/>
      <c r="E2912" s="456"/>
      <c r="F2912" s="456"/>
      <c r="G2912" s="456"/>
      <c r="H2912" s="452"/>
      <c r="I2912" s="456"/>
      <c r="J2912" s="456"/>
      <c r="K2912" s="452"/>
      <c r="L2912" s="487"/>
      <c r="M2912" s="452"/>
      <c r="N2912" s="452"/>
      <c r="O2912" s="450"/>
    </row>
    <row r="2913" spans="1:15" ht="23.25">
      <c r="A2913" s="450"/>
      <c r="B2913" s="489"/>
      <c r="C2913" s="452"/>
      <c r="D2913" s="456"/>
      <c r="E2913" s="456"/>
      <c r="F2913" s="456"/>
      <c r="G2913" s="456"/>
      <c r="H2913" s="452"/>
      <c r="I2913" s="456"/>
      <c r="J2913" s="456"/>
      <c r="K2913" s="452"/>
      <c r="L2913" s="487"/>
      <c r="M2913" s="452"/>
      <c r="N2913" s="452"/>
      <c r="O2913" s="450"/>
    </row>
    <row r="2914" spans="1:15" ht="23.25">
      <c r="A2914" s="450"/>
      <c r="B2914" s="489"/>
      <c r="C2914" s="452"/>
      <c r="D2914" s="452"/>
      <c r="E2914" s="452"/>
      <c r="F2914" s="452"/>
      <c r="G2914" s="452"/>
      <c r="H2914" s="452"/>
      <c r="I2914" s="456"/>
      <c r="J2914" s="456"/>
      <c r="K2914" s="452"/>
      <c r="L2914" s="487"/>
      <c r="M2914" s="452"/>
      <c r="N2914" s="452"/>
      <c r="O2914" s="450"/>
    </row>
    <row r="2915" spans="1:15" ht="23.25">
      <c r="A2915" s="450"/>
      <c r="B2915" s="489"/>
      <c r="C2915" s="456"/>
      <c r="D2915" s="452"/>
      <c r="E2915" s="456"/>
      <c r="F2915" s="452"/>
      <c r="G2915" s="452"/>
      <c r="H2915" s="456"/>
      <c r="I2915" s="456"/>
      <c r="J2915" s="456"/>
      <c r="K2915" s="452"/>
      <c r="L2915" s="487"/>
      <c r="M2915" s="452"/>
      <c r="N2915" s="452"/>
      <c r="O2915" s="450"/>
    </row>
    <row r="2916" spans="1:15" ht="23.25">
      <c r="A2916" s="450"/>
      <c r="B2916" s="489"/>
      <c r="C2916" s="452"/>
      <c r="D2916" s="456"/>
      <c r="E2916" s="456"/>
      <c r="F2916" s="456"/>
      <c r="G2916" s="456"/>
      <c r="H2916" s="452"/>
      <c r="I2916" s="456"/>
      <c r="J2916" s="456"/>
      <c r="K2916" s="452"/>
      <c r="L2916" s="487"/>
      <c r="M2916" s="452"/>
      <c r="N2916" s="452"/>
      <c r="O2916" s="450"/>
    </row>
    <row r="2917" spans="1:15" ht="23.25">
      <c r="A2917" s="450"/>
      <c r="B2917" s="489"/>
      <c r="C2917" s="456"/>
      <c r="D2917" s="456"/>
      <c r="E2917" s="456"/>
      <c r="F2917" s="456"/>
      <c r="G2917" s="456"/>
      <c r="H2917" s="452"/>
      <c r="I2917" s="456"/>
      <c r="J2917" s="456"/>
      <c r="K2917" s="488"/>
      <c r="L2917" s="487"/>
      <c r="M2917" s="452"/>
      <c r="N2917" s="452"/>
      <c r="O2917" s="450"/>
    </row>
    <row r="2918" spans="1:15" ht="23.25">
      <c r="A2918" s="450"/>
      <c r="B2918" s="483"/>
      <c r="C2918" s="456"/>
      <c r="D2918" s="456"/>
      <c r="E2918" s="456"/>
      <c r="F2918" s="456"/>
      <c r="G2918" s="495"/>
      <c r="H2918" s="456"/>
      <c r="I2918" s="496"/>
      <c r="J2918" s="456"/>
      <c r="K2918" s="452"/>
      <c r="L2918" s="487"/>
      <c r="M2918" s="452"/>
      <c r="N2918" s="452"/>
      <c r="O2918" s="450"/>
    </row>
    <row r="2919" spans="1:15" ht="23.25">
      <c r="A2919" s="450"/>
      <c r="B2919" s="483"/>
      <c r="C2919" s="456"/>
      <c r="D2919" s="456"/>
      <c r="E2919" s="456"/>
      <c r="F2919" s="456"/>
      <c r="G2919" s="495"/>
      <c r="H2919" s="456"/>
      <c r="I2919" s="496"/>
      <c r="J2919" s="456"/>
      <c r="K2919" s="452"/>
      <c r="L2919" s="487"/>
      <c r="M2919" s="452"/>
      <c r="N2919" s="452"/>
      <c r="O2919" s="450"/>
    </row>
    <row r="2920" spans="1:15" ht="23.25">
      <c r="A2920" s="450"/>
      <c r="B2920" s="450"/>
      <c r="C2920" s="450"/>
      <c r="D2920" s="450"/>
      <c r="E2920" s="450"/>
      <c r="F2920" s="450"/>
      <c r="G2920" s="450"/>
      <c r="H2920" s="450"/>
      <c r="I2920" s="450"/>
      <c r="J2920" s="450"/>
      <c r="K2920" s="450"/>
      <c r="L2920" s="450"/>
      <c r="M2920" s="450"/>
      <c r="N2920" s="450"/>
      <c r="O2920" s="450"/>
    </row>
    <row r="2921" spans="1:15" ht="23.25">
      <c r="A2921" s="450"/>
      <c r="B2921" s="453"/>
      <c r="C2921" s="452"/>
      <c r="D2921" s="452"/>
      <c r="E2921" s="452"/>
      <c r="F2921" s="452"/>
      <c r="G2921" s="452"/>
      <c r="H2921" s="452"/>
      <c r="I2921" s="452"/>
      <c r="J2921" s="452"/>
      <c r="K2921" s="452"/>
      <c r="L2921" s="452"/>
      <c r="M2921" s="452"/>
      <c r="N2921" s="452"/>
      <c r="O2921" s="450"/>
    </row>
    <row r="2922" spans="1:15" ht="23.25">
      <c r="A2922" s="450"/>
      <c r="B2922" s="453"/>
      <c r="C2922" s="452"/>
      <c r="D2922" s="452"/>
      <c r="E2922" s="452"/>
      <c r="F2922" s="452"/>
      <c r="G2922" s="452"/>
      <c r="H2922" s="452"/>
      <c r="I2922" s="452"/>
      <c r="J2922" s="452"/>
      <c r="K2922" s="452"/>
      <c r="L2922" s="452"/>
      <c r="M2922" s="452"/>
      <c r="N2922" s="452"/>
      <c r="O2922" s="450"/>
    </row>
  </sheetData>
  <mergeCells count="55">
    <mergeCell ref="G2045:H2045"/>
    <mergeCell ref="J2249:K2249"/>
    <mergeCell ref="F481:G481"/>
    <mergeCell ref="F482:G482"/>
    <mergeCell ref="F483:G483"/>
    <mergeCell ref="F484:G484"/>
    <mergeCell ref="F485:G485"/>
    <mergeCell ref="F486:G486"/>
    <mergeCell ref="F475:G475"/>
    <mergeCell ref="F476:G476"/>
    <mergeCell ref="F477:G477"/>
    <mergeCell ref="F478:G478"/>
    <mergeCell ref="F479:G479"/>
    <mergeCell ref="F480:G480"/>
    <mergeCell ref="C276:E276"/>
    <mergeCell ref="F276:H276"/>
    <mergeCell ref="I276:K276"/>
    <mergeCell ref="L276:M276"/>
    <mergeCell ref="C277:E277"/>
    <mergeCell ref="F277:H277"/>
    <mergeCell ref="I277:K277"/>
    <mergeCell ref="L277:M277"/>
    <mergeCell ref="C274:E274"/>
    <mergeCell ref="F274:H274"/>
    <mergeCell ref="I274:K274"/>
    <mergeCell ref="L274:M274"/>
    <mergeCell ref="C275:E275"/>
    <mergeCell ref="F275:H275"/>
    <mergeCell ref="I275:K275"/>
    <mergeCell ref="L275:M275"/>
    <mergeCell ref="C272:E272"/>
    <mergeCell ref="F272:K272"/>
    <mergeCell ref="L272:M272"/>
    <mergeCell ref="C273:E273"/>
    <mergeCell ref="F273:K273"/>
    <mergeCell ref="L273:M273"/>
    <mergeCell ref="C267:E267"/>
    <mergeCell ref="F267:H267"/>
    <mergeCell ref="I267:K267"/>
    <mergeCell ref="C268:E268"/>
    <mergeCell ref="F268:H268"/>
    <mergeCell ref="I268:K268"/>
    <mergeCell ref="C265:E265"/>
    <mergeCell ref="F265:H265"/>
    <mergeCell ref="I265:K265"/>
    <mergeCell ref="C266:E266"/>
    <mergeCell ref="F266:H266"/>
    <mergeCell ref="I266:K266"/>
    <mergeCell ref="A1:N1"/>
    <mergeCell ref="A2:I2"/>
    <mergeCell ref="J2:K2"/>
    <mergeCell ref="D5:E5"/>
    <mergeCell ref="C264:E264"/>
    <mergeCell ref="F264:H264"/>
    <mergeCell ref="I264:K264"/>
  </mergeCells>
  <dataValidations count="1">
    <dataValidation allowBlank="1" showInputMessage="1" showErrorMessage="1" promptTitle="กรอกข้อมูลปริมาณงาน" prompt="ปริมาณงาน&#10;จากการถอดแบบ" sqref="H400 H244 H142 H359"/>
  </dataValidations>
  <pageMargins left="0.6692913385826772" right="0.47244094488188981" top="0.51181102362204722" bottom="0.23622047244094491" header="0.35433070866141736" footer="0.15748031496062992"/>
  <pageSetup paperSize="9" scale="71" orientation="portrait" horizontalDpi="4294967294" r:id="rId1"/>
  <headerFooter alignWithMargins="0">
    <oddHeader>&amp;R&amp;"CordiaUPC,ธรรมดา"ราคาต่อหน่วย...แผ่นที่ &amp;P/&amp;N</oddHeader>
  </headerFooter>
  <colBreaks count="1" manualBreakCount="1">
    <brk id="1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2</vt:i4>
      </vt:variant>
      <vt:variant>
        <vt:lpstr>ช่วงที่มีชื่อ</vt:lpstr>
      </vt:variant>
      <vt:variant>
        <vt:i4>4</vt:i4>
      </vt:variant>
    </vt:vector>
  </HeadingPairs>
  <TitlesOfParts>
    <vt:vector size="6" baseType="lpstr">
      <vt:lpstr>ปร4.1 บร</vt:lpstr>
      <vt:lpstr>ราคาต่อหน่วยงานทาง</vt:lpstr>
      <vt:lpstr>'ปร4.1 บร'!Print_Area</vt:lpstr>
      <vt:lpstr>ราคาต่อหน่วยงานทาง!Print_Area</vt:lpstr>
      <vt:lpstr>'ปร4.1 บร'!Print_Titles</vt:lpstr>
      <vt:lpstr>ราคาต่อหน่วยงานทาง!Print_Titles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2020-06-04T03:34:03Z</dcterms:created>
  <dcterms:modified xsi:type="dcterms:W3CDTF">2020-06-04T03:34:50Z</dcterms:modified>
</cp:coreProperties>
</file>